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rathmesh.j\Downloads\"/>
    </mc:Choice>
  </mc:AlternateContent>
  <xr:revisionPtr revIDLastSave="0" documentId="8_{D16BF1F6-DFEA-421E-864F-BAA832888428}" xr6:coauthVersionLast="47" xr6:coauthVersionMax="47" xr10:uidLastSave="{00000000-0000-0000-0000-000000000000}"/>
  <bookViews>
    <workbookView xWindow="-110" yWindow="-110" windowWidth="19420" windowHeight="10300" xr2:uid="{00000000-000D-0000-FFFF-FFFF00000000}"/>
  </bookViews>
  <sheets>
    <sheet name="Verification - Summary" sheetId="1" r:id="rId1"/>
    <sheet name="eSignet - API Testing" sheetId="2" r:id="rId2"/>
    <sheet name="eSignet API - Test Cases" sheetId="3" r:id="rId3"/>
    <sheet name="eSignet UI - Test Cases" sheetId="4" r:id="rId4"/>
    <sheet name="known bugs list" sheetId="5" r:id="rId5"/>
    <sheet name="Feature Health" sheetId="6" r:id="rId6"/>
    <sheet name="Device &amp; browser specification" sheetId="7" r:id="rId7"/>
  </sheets>
  <definedNames>
    <definedName name="_xlnm._FilterDatabase" localSheetId="2" hidden="1">'eSignet API - Test Cases'!$I$1:$I$3371</definedName>
    <definedName name="_xlnm._FilterDatabase" localSheetId="4" hidden="1">'known bugs list'!$C$1:$C$350</definedName>
    <definedName name="Z_4884AE6C_05E7_41EA_BBCE_384BD408F806_.wvu.FilterData" localSheetId="2" hidden="1">'eSignet API - Test Cases'!$K$1:$K$3371</definedName>
    <definedName name="Z_B4FB2A14_6550_4D06_B0CE_F4F4580E9ADF_.wvu.FilterData" localSheetId="2" hidden="1">'eSignet API - Test Cases'!$I$1:$I$3371</definedName>
    <definedName name="Z_B4FB2A14_6550_4D06_B0CE_F4F4580E9ADF_.wvu.FilterData" localSheetId="3" hidden="1">'eSignet UI - Test Cases'!$I$1:$I$190</definedName>
    <definedName name="Z_DC172B64_C118_4424_A5B4_277FD0A4325D_.wvu.FilterData" localSheetId="2" hidden="1">'eSignet API - Test Cases'!$K$1:$K$3371</definedName>
    <definedName name="Z_F893C500_A887_4231_8913_67A44D024AA3_.wvu.FilterData" localSheetId="2" hidden="1">'eSignet API - Test Cases'!$I$1:$I$3371</definedName>
    <definedName name="Z_F893C500_A887_4231_8913_67A44D024AA3_.wvu.FilterData" localSheetId="3" hidden="1">'eSignet UI - Test Cases'!$I$1:$I$190</definedName>
  </definedNames>
  <calcPr calcId="191029"/>
  <customWorkbookViews>
    <customWorkbookView name="Filter 1" guid="{B4FB2A14-6550-4D06-B0CE-F4F4580E9ADF}" maximized="1" windowWidth="0" windowHeight="0" activeSheetId="0"/>
    <customWorkbookView name="Filter 3" guid="{DC172B64-C118-4424-A5B4-277FD0A4325D}" maximized="1" windowWidth="0" windowHeight="0" activeSheetId="0"/>
    <customWorkbookView name="Filter 2" guid="{F893C500-A887-4231-8913-67A44D024AA3}" maximized="1" windowWidth="0" windowHeight="0" activeSheetId="0"/>
    <customWorkbookView name="Filter 4" guid="{4884AE6C-05E7-41EA-BBCE-384BD408F806}"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kQgk8q62cawOkk2bHyxxKZrVUlhCoQO4ASnXNXzhgSY="/>
    </ext>
  </extLst>
</workbook>
</file>

<file path=xl/calcChain.xml><?xml version="1.0" encoding="utf-8"?>
<calcChain xmlns="http://schemas.openxmlformats.org/spreadsheetml/2006/main">
  <c r="G30" i="2" l="1"/>
  <c r="E30" i="2"/>
  <c r="H23" i="2"/>
  <c r="G23" i="2"/>
  <c r="F23" i="2"/>
  <c r="E23" i="2"/>
  <c r="D23" i="2"/>
  <c r="H15" i="2"/>
  <c r="G15" i="2"/>
  <c r="F15" i="2"/>
  <c r="E15" i="2"/>
  <c r="D15" i="2"/>
  <c r="H7" i="2"/>
  <c r="G7" i="2"/>
  <c r="F7" i="2"/>
  <c r="E7" i="2"/>
  <c r="D7" i="2"/>
  <c r="S47" i="1"/>
  <c r="R47" i="1"/>
  <c r="P46" i="1"/>
  <c r="S46" i="1" s="1"/>
  <c r="P45" i="1"/>
  <c r="Q45" i="1" s="1"/>
  <c r="P44" i="1"/>
  <c r="S44" i="1" s="1"/>
  <c r="P43" i="1"/>
  <c r="S43" i="1" s="1"/>
  <c r="N43" i="1"/>
  <c r="P42" i="1"/>
  <c r="S42" i="1" s="1"/>
  <c r="N42" i="1"/>
  <c r="P41" i="1"/>
  <c r="S41" i="1" s="1"/>
  <c r="N41" i="1"/>
  <c r="P40" i="1"/>
  <c r="S40" i="1" s="1"/>
  <c r="N40" i="1"/>
  <c r="P39" i="1"/>
  <c r="S39" i="1" s="1"/>
  <c r="N39" i="1"/>
  <c r="P38" i="1"/>
  <c r="S38" i="1" s="1"/>
  <c r="N38" i="1"/>
  <c r="P37" i="1"/>
  <c r="S37" i="1" s="1"/>
  <c r="N37" i="1"/>
  <c r="P36" i="1"/>
  <c r="S36" i="1" s="1"/>
  <c r="N36" i="1"/>
  <c r="O36" i="1" s="1"/>
  <c r="M36" i="1"/>
  <c r="P35" i="1"/>
  <c r="Q35" i="1" s="1"/>
  <c r="N35" i="1"/>
  <c r="M35" i="1"/>
  <c r="O35" i="1" s="1"/>
  <c r="P34" i="1"/>
  <c r="Q34" i="1" s="1"/>
  <c r="K34" i="1"/>
  <c r="N34" i="1" s="1"/>
  <c r="P33" i="1"/>
  <c r="S33" i="1" s="1"/>
  <c r="K33" i="1"/>
  <c r="N33" i="1" s="1"/>
  <c r="P32" i="1"/>
  <c r="S32" i="1" s="1"/>
  <c r="K32" i="1"/>
  <c r="L32" i="1" s="1"/>
  <c r="P31" i="1"/>
  <c r="Q31" i="1" s="1"/>
  <c r="M31" i="1"/>
  <c r="L31" i="1"/>
  <c r="K31" i="1"/>
  <c r="N31" i="1" s="1"/>
  <c r="P30" i="1"/>
  <c r="Q30" i="1" s="1"/>
  <c r="K30" i="1"/>
  <c r="N30" i="1" s="1"/>
  <c r="P29" i="1"/>
  <c r="R29" i="1" s="1"/>
  <c r="K29" i="1"/>
  <c r="M29" i="1" s="1"/>
  <c r="S28" i="1"/>
  <c r="R28" i="1"/>
  <c r="Q28" i="1"/>
  <c r="T28" i="1" s="1"/>
  <c r="P28" i="1"/>
  <c r="K28" i="1"/>
  <c r="N28" i="1" s="1"/>
  <c r="P27" i="1"/>
  <c r="S27" i="1" s="1"/>
  <c r="K27" i="1"/>
  <c r="N27" i="1" s="1"/>
  <c r="P26" i="1"/>
  <c r="S26" i="1" s="1"/>
  <c r="N26" i="1"/>
  <c r="M26" i="1"/>
  <c r="L26" i="1"/>
  <c r="K26" i="1"/>
  <c r="P25" i="1"/>
  <c r="S25" i="1" s="1"/>
  <c r="K25" i="1"/>
  <c r="N25" i="1" s="1"/>
  <c r="P24" i="1"/>
  <c r="S24" i="1" s="1"/>
  <c r="K24" i="1"/>
  <c r="N24" i="1" s="1"/>
  <c r="S23" i="1"/>
  <c r="R23" i="1"/>
  <c r="P23" i="1"/>
  <c r="Q23" i="1" s="1"/>
  <c r="K23" i="1"/>
  <c r="L23" i="1" s="1"/>
  <c r="P22" i="1"/>
  <c r="S22" i="1" s="1"/>
  <c r="K22" i="1"/>
  <c r="L22" i="1" s="1"/>
  <c r="P21" i="1"/>
  <c r="S21" i="1" s="1"/>
  <c r="N21" i="1"/>
  <c r="K21" i="1"/>
  <c r="M21" i="1" s="1"/>
  <c r="S20" i="1"/>
  <c r="P20" i="1"/>
  <c r="R20" i="1" s="1"/>
  <c r="K20" i="1"/>
  <c r="N20" i="1" s="1"/>
  <c r="P19" i="1"/>
  <c r="Q19" i="1" s="1"/>
  <c r="K19" i="1"/>
  <c r="N19" i="1" s="1"/>
  <c r="P18" i="1"/>
  <c r="S18" i="1" s="1"/>
  <c r="M18" i="1"/>
  <c r="K18" i="1"/>
  <c r="N18" i="1" s="1"/>
  <c r="P17" i="1"/>
  <c r="Q17" i="1" s="1"/>
  <c r="K17" i="1"/>
  <c r="L17" i="1" s="1"/>
  <c r="R16" i="1"/>
  <c r="Q16" i="1"/>
  <c r="T16" i="1" s="1"/>
  <c r="P16" i="1"/>
  <c r="S16" i="1" s="1"/>
  <c r="K16" i="1"/>
  <c r="N16" i="1" s="1"/>
  <c r="P15" i="1"/>
  <c r="S15" i="1" s="1"/>
  <c r="K15" i="1"/>
  <c r="M15" i="1" s="1"/>
  <c r="P14" i="1"/>
  <c r="R14" i="1" s="1"/>
  <c r="K14" i="1"/>
  <c r="N14" i="1" s="1"/>
  <c r="S13" i="1"/>
  <c r="R13" i="1"/>
  <c r="P13" i="1"/>
  <c r="Q13" i="1" s="1"/>
  <c r="T13" i="1" s="1"/>
  <c r="K13" i="1"/>
  <c r="N13" i="1" s="1"/>
  <c r="P12" i="1"/>
  <c r="S12" i="1" s="1"/>
  <c r="K12" i="1"/>
  <c r="N12" i="1" s="1"/>
  <c r="P11" i="1"/>
  <c r="R11" i="1" s="1"/>
  <c r="N11" i="1"/>
  <c r="K11" i="1"/>
  <c r="M11" i="1" s="1"/>
  <c r="S10" i="1"/>
  <c r="P10" i="1"/>
  <c r="Q10" i="1" s="1"/>
  <c r="K10" i="1"/>
  <c r="L10" i="1" s="1"/>
  <c r="P9" i="1"/>
  <c r="S9" i="1" s="1"/>
  <c r="N9" i="1"/>
  <c r="M9" i="1"/>
  <c r="L9" i="1"/>
  <c r="K9" i="1"/>
  <c r="P8" i="1"/>
  <c r="S8" i="1" s="1"/>
  <c r="K8" i="1"/>
  <c r="M8" i="1" s="1"/>
  <c r="P7" i="1"/>
  <c r="R7" i="1" s="1"/>
  <c r="K7" i="1"/>
  <c r="M7" i="1" s="1"/>
  <c r="G7" i="1"/>
  <c r="S6" i="1"/>
  <c r="P6" i="1"/>
  <c r="R6" i="1" s="1"/>
  <c r="K6" i="1"/>
  <c r="L6" i="1" s="1"/>
  <c r="P5" i="1"/>
  <c r="S5" i="1" s="1"/>
  <c r="K5" i="1"/>
  <c r="N5" i="1" s="1"/>
  <c r="H5" i="1"/>
  <c r="I5" i="1" s="1"/>
  <c r="G5" i="1"/>
  <c r="D5" i="1"/>
  <c r="C5" i="1" a="1"/>
  <c r="C5" i="1" s="1"/>
  <c r="B5" i="1"/>
  <c r="P4" i="1"/>
  <c r="R4" i="1" s="1"/>
  <c r="K4" i="1"/>
  <c r="N4" i="1" s="1"/>
  <c r="H4" i="1"/>
  <c r="H7" i="1" s="1"/>
  <c r="G4" i="1"/>
  <c r="D4" i="1"/>
  <c r="D7" i="1" s="1"/>
  <c r="C4" i="1" a="1"/>
  <c r="C4" i="1" s="1"/>
  <c r="C7" i="1" s="1"/>
  <c r="B10" i="1" s="1"/>
  <c r="B4" i="1"/>
  <c r="L14" i="1" l="1"/>
  <c r="O14" i="1" s="1"/>
  <c r="Q9" i="1"/>
  <c r="R31" i="1"/>
  <c r="T31" i="1" s="1"/>
  <c r="M34" i="1"/>
  <c r="Q36" i="1"/>
  <c r="T36" i="1" s="1"/>
  <c r="Q40" i="1"/>
  <c r="T40" i="1" s="1"/>
  <c r="R45" i="1"/>
  <c r="N7" i="1"/>
  <c r="R9" i="1"/>
  <c r="L12" i="1"/>
  <c r="N6" i="1"/>
  <c r="R17" i="1"/>
  <c r="L20" i="1"/>
  <c r="R22" i="1"/>
  <c r="T22" i="1" s="1"/>
  <c r="N8" i="1"/>
  <c r="N10" i="1"/>
  <c r="Q25" i="1"/>
  <c r="T32" i="1"/>
  <c r="S34" i="1"/>
  <c r="Q6" i="1"/>
  <c r="T6" i="1" s="1"/>
  <c r="L7" i="1"/>
  <c r="L34" i="1"/>
  <c r="M24" i="1"/>
  <c r="Q26" i="1"/>
  <c r="T26" i="1" s="1"/>
  <c r="S31" i="1"/>
  <c r="S45" i="1"/>
  <c r="M6" i="1"/>
  <c r="O6" i="1" s="1"/>
  <c r="S7" i="1"/>
  <c r="M10" i="1"/>
  <c r="S29" i="1"/>
  <c r="N32" i="1"/>
  <c r="R34" i="1"/>
  <c r="T34" i="1" s="1"/>
  <c r="N15" i="1"/>
  <c r="S17" i="1"/>
  <c r="M20" i="1"/>
  <c r="O18" i="1"/>
  <c r="M23" i="1"/>
  <c r="O23" i="1" s="1"/>
  <c r="R25" i="1"/>
  <c r="L28" i="1"/>
  <c r="O28" i="1" s="1"/>
  <c r="M30" i="1"/>
  <c r="Q32" i="1"/>
  <c r="Q38" i="1"/>
  <c r="Q42" i="1"/>
  <c r="T42" i="1" s="1"/>
  <c r="R10" i="1"/>
  <c r="T10" i="1" s="1"/>
  <c r="R15" i="1"/>
  <c r="L18" i="1"/>
  <c r="N23" i="1"/>
  <c r="M28" i="1"/>
  <c r="R32" i="1"/>
  <c r="R38" i="1"/>
  <c r="T38" i="1" s="1"/>
  <c r="R42" i="1"/>
  <c r="S11" i="1"/>
  <c r="M14" i="1"/>
  <c r="M17" i="1"/>
  <c r="R19" i="1"/>
  <c r="T19" i="1" s="1"/>
  <c r="N17" i="1"/>
  <c r="O17" i="1" s="1"/>
  <c r="S19" i="1"/>
  <c r="O10" i="1"/>
  <c r="M12" i="1"/>
  <c r="O12" i="1" s="1"/>
  <c r="S14" i="1"/>
  <c r="T17" i="1"/>
  <c r="Q22" i="1"/>
  <c r="M32" i="1"/>
  <c r="O32" i="1" s="1"/>
  <c r="O9" i="1"/>
  <c r="T23" i="1"/>
  <c r="R21" i="1"/>
  <c r="L24" i="1"/>
  <c r="O24" i="1" s="1"/>
  <c r="R36" i="1"/>
  <c r="R40" i="1"/>
  <c r="R26" i="1"/>
  <c r="N29" i="1"/>
  <c r="B12" i="1"/>
  <c r="O31" i="1"/>
  <c r="L16" i="1"/>
  <c r="S4" i="1"/>
  <c r="L5" i="1"/>
  <c r="O5" i="1" s="1"/>
  <c r="Q12" i="1"/>
  <c r="M16" i="1"/>
  <c r="Q18" i="1"/>
  <c r="M22" i="1"/>
  <c r="O22" i="1" s="1"/>
  <c r="Q24" i="1"/>
  <c r="L27" i="1"/>
  <c r="R30" i="1"/>
  <c r="L33" i="1"/>
  <c r="R35" i="1"/>
  <c r="M5" i="1"/>
  <c r="L8" i="1"/>
  <c r="Q11" i="1"/>
  <c r="T11" i="1" s="1"/>
  <c r="R12" i="1"/>
  <c r="L15" i="1"/>
  <c r="O15" i="1" s="1"/>
  <c r="R18" i="1"/>
  <c r="L21" i="1"/>
  <c r="O21" i="1" s="1"/>
  <c r="N22" i="1"/>
  <c r="R24" i="1"/>
  <c r="M27" i="1"/>
  <c r="Q29" i="1"/>
  <c r="T29" i="1" s="1"/>
  <c r="S30" i="1"/>
  <c r="M33" i="1"/>
  <c r="S35" i="1"/>
  <c r="Q37" i="1"/>
  <c r="T37" i="1" s="1"/>
  <c r="Q39" i="1"/>
  <c r="Q41" i="1"/>
  <c r="Q43" i="1"/>
  <c r="Q46" i="1"/>
  <c r="R37" i="1"/>
  <c r="R39" i="1"/>
  <c r="R41" i="1"/>
  <c r="R43" i="1"/>
  <c r="R46" i="1"/>
  <c r="I4" i="1"/>
  <c r="I7" i="1" s="1"/>
  <c r="B11" i="1" s="1"/>
  <c r="L4" i="1"/>
  <c r="Q5" i="1"/>
  <c r="T5" i="1" s="1"/>
  <c r="L19" i="1"/>
  <c r="L25" i="1"/>
  <c r="Q8" i="1"/>
  <c r="L13" i="1"/>
  <c r="Q27" i="1"/>
  <c r="Q33" i="1"/>
  <c r="Q44" i="1"/>
  <c r="M4" i="1"/>
  <c r="R5" i="1"/>
  <c r="R8" i="1"/>
  <c r="M13" i="1"/>
  <c r="Q15" i="1"/>
  <c r="T15" i="1" s="1"/>
  <c r="M19" i="1"/>
  <c r="Q21" i="1"/>
  <c r="T21" i="1" s="1"/>
  <c r="M25" i="1"/>
  <c r="R27" i="1"/>
  <c r="L30" i="1"/>
  <c r="O30" i="1" s="1"/>
  <c r="R33" i="1"/>
  <c r="R44" i="1"/>
  <c r="Q4" i="1"/>
  <c r="Q7" i="1"/>
  <c r="L11" i="1"/>
  <c r="O11" i="1" s="1"/>
  <c r="Q14" i="1"/>
  <c r="Q20" i="1"/>
  <c r="T20" i="1" s="1"/>
  <c r="L29" i="1"/>
  <c r="O29" i="1" s="1"/>
  <c r="O25" i="1" l="1"/>
  <c r="T14" i="1"/>
  <c r="T9" i="1"/>
  <c r="T7" i="1"/>
  <c r="T35" i="1"/>
  <c r="O20" i="1"/>
  <c r="T30" i="1"/>
  <c r="O7" i="1"/>
  <c r="T25" i="1"/>
  <c r="O34" i="1"/>
  <c r="O16" i="1"/>
  <c r="T27" i="1"/>
  <c r="T24" i="1"/>
  <c r="E5" i="1"/>
  <c r="F5" i="1" s="1"/>
  <c r="T4" i="1"/>
  <c r="O13" i="1"/>
  <c r="T8" i="1"/>
  <c r="T18" i="1"/>
  <c r="O4" i="1"/>
  <c r="E4" i="1"/>
  <c r="O27" i="1"/>
  <c r="T41" i="1"/>
  <c r="O33" i="1"/>
  <c r="T33" i="1"/>
  <c r="O19" i="1"/>
  <c r="T39" i="1"/>
  <c r="T12" i="1"/>
  <c r="E7" i="1" l="1"/>
  <c r="F4" i="1"/>
  <c r="F7" i="1" s="1"/>
</calcChain>
</file>

<file path=xl/sharedStrings.xml><?xml version="1.0" encoding="utf-8"?>
<sst xmlns="http://schemas.openxmlformats.org/spreadsheetml/2006/main" count="29070" uniqueCount="8889">
  <si>
    <t>Details</t>
  </si>
  <si>
    <t>Stories 
Tested</t>
  </si>
  <si>
    <t>Test Cases</t>
  </si>
  <si>
    <t>API Based Testing</t>
  </si>
  <si>
    <t>UI Based Testing</t>
  </si>
  <si>
    <t>Devices Used For Testing</t>
  </si>
  <si>
    <t>Tested with Components on esqa2 env</t>
  </si>
  <si>
    <t>Tested with Components on qa-base env</t>
  </si>
  <si>
    <t>Total</t>
  </si>
  <si>
    <t>With Stories</t>
  </si>
  <si>
    <t>w/o Stories</t>
  </si>
  <si>
    <t>Pass</t>
  </si>
  <si>
    <t>Fail</t>
  </si>
  <si>
    <t>Skip</t>
  </si>
  <si>
    <t>Story</t>
  </si>
  <si>
    <t>Test Results</t>
  </si>
  <si>
    <t>Redmi 6A with Android 9 BLE 4.2</t>
  </si>
  <si>
    <t>docker.io/mosipid/captcha-validation-service:0.1.0-beta.1</t>
  </si>
  <si>
    <t>docker.io/mosipid/admin-ui:1.2.0.1</t>
  </si>
  <si>
    <t>redmi 7A with Android BLE 4.2</t>
  </si>
  <si>
    <t>docker.io/mosipid/kafka:3.2.1-debian-11-r9</t>
  </si>
  <si>
    <t>docker.io/mosipid/apitest-auth:1.2.1.1-beta.1</t>
  </si>
  <si>
    <t>Redmi note lite with Android BLE 5.0</t>
  </si>
  <si>
    <t>docker.io/mosipid/keycloak-init:1.2.0.1</t>
  </si>
  <si>
    <t>docker.io/mosipid/apitest-idrepo:1.2.2.2</t>
  </si>
  <si>
    <t>Vivo Y73 with Android 1BLE 5.0</t>
  </si>
  <si>
    <t>docker.io/mosipid/kibana:7.17.2-debian-10-r0</t>
  </si>
  <si>
    <t>docker.io/mosipid/apitest-masterdata:1.2.1.2</t>
  </si>
  <si>
    <t>Total:</t>
  </si>
  <si>
    <t>SS Galaxy A03 core with Android 1BLE 4.2</t>
  </si>
  <si>
    <t>docker.io/mosipid/mosip-artemis-keycloak:1.2.0.1</t>
  </si>
  <si>
    <t>docker.io/mosipid/apitest-pms:1.2.2.2</t>
  </si>
  <si>
    <t>Redmi K20 pro with Android 1BLE 5.0</t>
  </si>
  <si>
    <t>docker.io/mosipid/os-shell:12-debian-12-r46</t>
  </si>
  <si>
    <t>docker.io/mosipid/apitest-prereg:1.2.0.2</t>
  </si>
  <si>
    <t>iPhone 1with iPhone 1BLE 5.0</t>
  </si>
  <si>
    <t>docker.io/mosipid/partner-management-service:1.2.2.2</t>
  </si>
  <si>
    <t>docker.io/mosipid/apitest-resident:1.2.1.2</t>
  </si>
  <si>
    <t>iPhone with iphone 1BLE 5.0</t>
  </si>
  <si>
    <t>docker.io/mosipid/policy-management-service:1.2.2.2</t>
  </si>
  <si>
    <t>docker.io/mosipid/artifactory-server:1.2.0.2</t>
  </si>
  <si>
    <t>iPhone with iphone 15.BLE 4.2</t>
  </si>
  <si>
    <t>docker.io/mosipid/postgresql:14.2.0-debian-10-r70</t>
  </si>
  <si>
    <t>docker.io/mosipid/artifactory-server:1.3.0-beta.1</t>
  </si>
  <si>
    <t>docker.io/mosipid/postgresql:16.0.0-debian-11-r13</t>
  </si>
  <si>
    <t>docker.io/mosipid/artifactory-server:1.4.1-ES</t>
  </si>
  <si>
    <t>docker.io/mosipid/redis:7.0.5-debian-11-r25</t>
  </si>
  <si>
    <t>docker.io/mosipid/biosdk-server:1.2.0.1</t>
  </si>
  <si>
    <t>docker.io/mosipid/softhsm:v2</t>
  </si>
  <si>
    <t>docker.io/mosipid/commons-packet-service:1.2.0.3</t>
  </si>
  <si>
    <t>docker.io/mosipid/zookeeper:3.8.0-debian-11-r30</t>
  </si>
  <si>
    <t>docker.io/mosipid/config-server:1.1.2</t>
  </si>
  <si>
    <t>docker.io/mosipint/elasticsearch:7.17.2-debian-10-r4</t>
  </si>
  <si>
    <t>docker.io/mosipid/consolidator-websub-service:1.2.0.1</t>
  </si>
  <si>
    <t>docker.io/mosipqa/apitest-esignet-signup:1.3.x</t>
  </si>
  <si>
    <t>docker.io/mosipid/data-share-service:1.2.0.1</t>
  </si>
  <si>
    <t>docker.io/mosipqa/apitest-esignet:1.7.x</t>
  </si>
  <si>
    <t>docker.io/mosipid/data-share-service:1.3.0-beta.2</t>
  </si>
  <si>
    <t>docker.io/mosipqa/config-server:1.1.2</t>
  </si>
  <si>
    <t>docker.io/mosipid/digital-card-service:1.2.0.1</t>
  </si>
  <si>
    <t>docker.io/mosipqa/esignet-with-plugins:1.7.x</t>
  </si>
  <si>
    <t>docker.io/mosipid/dsl-orchestrator:1.2.1.0</t>
  </si>
  <si>
    <t>docker.io/mosipqa/keycloak-init:develop</t>
  </si>
  <si>
    <t>docker.io/mosipid/dsl-packetcreator:1.2.0.1</t>
  </si>
  <si>
    <t>docker.io/mosipqa/mock-identity-system:0.12.x</t>
  </si>
  <si>
    <t>docker.io/mosipid/dsl-packetcreator:1.2.1.0</t>
  </si>
  <si>
    <t>docker.io/mosipqa/mock-relying-party-service:0.12.x</t>
  </si>
  <si>
    <t>docker.io/mosipid/esignet:1.4.1</t>
  </si>
  <si>
    <t>docker.io/mosipqa/mock-relying-party-ui:0.12.x</t>
  </si>
  <si>
    <t>docker.io/mosipid/kernel-auditmanager-service:1.2.0.1</t>
  </si>
  <si>
    <t>docker.io/mosipqa/oidc-ui:1.7.x</t>
  </si>
  <si>
    <t>docker.io/mosipid/kernel-auth-service:1.2.0.1</t>
  </si>
  <si>
    <t>docker.io/mosipqa/postgres-init:develop</t>
  </si>
  <si>
    <t>docker.io/mosipid/kernel-idgenerator-service:1.2.0.1</t>
  </si>
  <si>
    <t>docker.io/mosipqa/signup-ui:1.3.x</t>
  </si>
  <si>
    <t>docker.io/mosipid/kernel-keymanager-service:1.2.1.0</t>
  </si>
  <si>
    <t>docker.io/mosipqa/signup-with-plugins:1.3.x</t>
  </si>
  <si>
    <t>docker.io/mosipid/kernel-notification-service:1.2.0.1</t>
  </si>
  <si>
    <t>mosipqa/apitest-esignet:1.7.x</t>
  </si>
  <si>
    <t>docker.io/mosipid/kernel-otpmanager-service:1.2.0.1</t>
  </si>
  <si>
    <t>mosipqa/apitest-esignet-signup:1.3.x</t>
  </si>
  <si>
    <t>docker.io/mosipid/kernel-pridgenerator-service:1.2.0.1</t>
  </si>
  <si>
    <t>mosipid/keycloak-init:1.2.0.1</t>
  </si>
  <si>
    <t>docker.io/mosipid/kernel-ridgenerator-service:1.2.0.1</t>
  </si>
  <si>
    <t>mosipid/softhsm:v2</t>
  </si>
  <si>
    <t>docker.io/mosipid/keys-generator:1.3.0-beta.2</t>
  </si>
  <si>
    <t>docker.io/mosipid/mimoto:0.13.0</t>
  </si>
  <si>
    <t>mosipqa/config-server:1.1.2</t>
  </si>
  <si>
    <t>docker.io/mosipid/mimoto:0.19.2</t>
  </si>
  <si>
    <t>mosipqa/keycloak-init:develop</t>
  </si>
  <si>
    <t>docker.io/mosipid/mock-abis:1.2.0.1</t>
  </si>
  <si>
    <t>mosipqa/postgres-init:develop</t>
  </si>
  <si>
    <t>docker.io/mosipid/mock-identity-system:0.9.3</t>
  </si>
  <si>
    <t>docker.io/mosipid/mock-mv:1.2.0.1</t>
  </si>
  <si>
    <t>docker.io/mosipid/mock-relying-party-service:0.9.3</t>
  </si>
  <si>
    <t>docker.io/mosipid/mock-relying-party-ui:0.9.3</t>
  </si>
  <si>
    <t>docker.io/mosipid/mock-smtp:1.0.0</t>
  </si>
  <si>
    <t>docker.io/mosipid/mosip-file-server:1.2.0.1</t>
  </si>
  <si>
    <t>docker.io/mosipid/oidc-ui:1.4.1</t>
  </si>
  <si>
    <t>docker.io/mosipid/partner-management-service:1.2.2.1</t>
  </si>
  <si>
    <t>docker.io/mosipid/partner-onboarder:1.2.0.1</t>
  </si>
  <si>
    <t>docker.io/mosipid/pmp-revamp-ui:1.2.2.1</t>
  </si>
  <si>
    <t>docker.io/mosipid/policy-management-service:1.2.2.1</t>
  </si>
  <si>
    <t>1docker.io/mosipid/postgres-init:1.2.0.1</t>
  </si>
  <si>
    <t>docker.io/mosipid/postgres-init:1.2.0.2</t>
  </si>
  <si>
    <t>docker.io/mosipid/pre-registration-application-service:1.2.0.1</t>
  </si>
  <si>
    <t>docker.io/mosipid/pre-registration-batchjob:1.2.0.1</t>
  </si>
  <si>
    <t>docker.io/mosipid/pre-registration-booking-service:1.2.0.1</t>
  </si>
  <si>
    <t>docker.io/mosipid/pre-registration-captcha-service:1.2.0.1</t>
  </si>
  <si>
    <t>docker.io/mosipid/pre-registration-datasync-service:1.2.0.1</t>
  </si>
  <si>
    <t>docker.io/mosipid/pre-registration-ui:1.2.0.1</t>
  </si>
  <si>
    <t>docker.io/mosipid/print:1.2.0.1</t>
  </si>
  <si>
    <t>docker.io/mosipid/registration-client:1.2.0.2</t>
  </si>
  <si>
    <t>docker.io/mosipid/registration-processor-common-camel-bridge:1.2.1.1</t>
  </si>
  <si>
    <t>docker.io/mosipid/registration-processor-dmz-packet-server:1.2.1.1</t>
  </si>
  <si>
    <t>docker.io/mosipid/registration-processor-notification-service:1.2.1.1</t>
  </si>
  <si>
    <t>docker.io/mosipid/registration-processor-registration-status-service:1.2.1.1</t>
  </si>
  <si>
    <t>docker.io/mosipid/registration-processor-registration-transaction-service:1.2.1.1</t>
  </si>
  <si>
    <t>docker.io/mosipid/registration-processor-reprocessor:1.2.1.1</t>
  </si>
  <si>
    <t>docker.io/mosipid/registration-processor-stage-group-1:1.2.1.1</t>
  </si>
  <si>
    <t>docker.io/mosipid/registration-processor-stage-group-2:1.2.1.1</t>
  </si>
  <si>
    <t>docker.io/mosipid/registration-processor-stage-group-3:1.2.1.1</t>
  </si>
  <si>
    <t>docker.io/mosipid/registration-processor-stage-group-4:1.2.1.1</t>
  </si>
  <si>
    <t>docker.io/mosipid/registration-processor-stage-group-5:1.2.1.1</t>
  </si>
  <si>
    <t>docker.io/mosipid/registration-processor-stage-group-6:1.2.1.1</t>
  </si>
  <si>
    <t>docker.io/mosipid/registration-processor-stage-group-7:1.2.1.1</t>
  </si>
  <si>
    <t>docker.io/mosipid/registration-processor-workflow-manager-service:1.2.1.1</t>
  </si>
  <si>
    <t>docker.io/mosipid/resident-service:1.2.1.1</t>
  </si>
  <si>
    <t>docker.io/mosipid/resident-ui:0.9.1</t>
  </si>
  <si>
    <t>docker.io/mosipid/websub-service:1.2.0.1</t>
  </si>
  <si>
    <t>docker.io/mosipint/authentication-internal-service:1.2.2.x</t>
  </si>
  <si>
    <t>docker.io/mosipint/authentication-otp-service:1.2.2.x</t>
  </si>
  <si>
    <t>docker.io/mosipint/authentication-service:1.2.2.x</t>
  </si>
  <si>
    <t>docker.io/mosipqa/activemq-artemis:1.1.5</t>
  </si>
  <si>
    <t>docker.io/mosipqa/admin-service:release-1.2.1.x</t>
  </si>
  <si>
    <t>docker.io/mosipqa/certmanager:develop</t>
  </si>
  <si>
    <t>docker.io/mosipqa/compliance-toolkit-batch-job:1.4.2</t>
  </si>
  <si>
    <t>docker.io/mosipqa/compliance-toolkit-service:1.4.2</t>
  </si>
  <si>
    <t>docker.io/mosipqa/compliance-toolkit-ui:1.4.3</t>
  </si>
  <si>
    <t>docker.io/mosipqa/dsl-orchestrator:develop</t>
  </si>
  <si>
    <t>docker.io/mosipqa/dsl-orchestrator@sha256:8b1863cf274cb8d5a6322ef0e153f46f1e554f8b6f35de2135f5b06c296c0770</t>
  </si>
  <si>
    <t>docker.io/mosipqa/dsl-packetcreator:develop</t>
  </si>
  <si>
    <t>docker.io/mosipqa/hotlist-service:release-1.2.1.x</t>
  </si>
  <si>
    <t>docker.io/mosipqa/kernel-config-server:develop</t>
  </si>
  <si>
    <t>docker.io/mosipqa/kernel-masterdata-service:release-1.2.1.x</t>
  </si>
  <si>
    <t>docker.io/mosipqa/kernel-syncdata-service:release-1.2.1.x</t>
  </si>
  <si>
    <t>docker.io/mosipqa/keycloak-init:1.2.0.1</t>
  </si>
  <si>
    <t>docker.io/mosipqa/mosip-artemis-keycloak:develop</t>
  </si>
  <si>
    <t>docker.io/mosipqa/self-registration-ui:0.0.1</t>
  </si>
  <si>
    <t>docker.io/mosipqa/self-registration:0.0.1</t>
  </si>
  <si>
    <t>docker.io/mosipqa/uitest-admin:1.3.x</t>
  </si>
  <si>
    <t>docker.io/mosipqa/uitest-resident:develop</t>
  </si>
  <si>
    <t>mosipdev/apitest-esignet:develop</t>
  </si>
  <si>
    <t>mosipid/config-server:1.1.2</t>
  </si>
  <si>
    <t>mosipid/postgres-init:1.2.0.1</t>
  </si>
  <si>
    <t>mosipid/postgres-init:1.2.0.2</t>
  </si>
  <si>
    <t>mosipqa/apitest-masterdata:1.2.1.x</t>
  </si>
  <si>
    <t>mosipqa/kernel-config-server:develop</t>
  </si>
  <si>
    <t>mosipqa/keycloak-init:1.2.0.1</t>
  </si>
  <si>
    <t>docker.io/mosipdev/alpine:latest</t>
  </si>
  <si>
    <t>docker.io/mosipdev/apitest-esignet:develop</t>
  </si>
  <si>
    <t>docker.io/mosipdev/apitest-masterdata:release-1.2.1.x</t>
  </si>
  <si>
    <t>docker.io/mosipdev/apitest-mimoto:develop</t>
  </si>
  <si>
    <t>docker.io/mosipdev/artifactory-server:MOSIP-42452</t>
  </si>
  <si>
    <t>docker.io/mosipdev/auditsweeper:develop</t>
  </si>
  <si>
    <t>docker.io/mosipdev/captcha-validation-service:develop</t>
  </si>
  <si>
    <t>docker.io/mosipdev/credential-request-generator:release-1.2.3.x-backup</t>
  </si>
  <si>
    <t>docker.io/mosipdev/credential-service:release-1.2.3.x-backup</t>
  </si>
  <si>
    <t>docker.io/mosipdev/dsl-orchestrator:develop</t>
  </si>
  <si>
    <t>docker.io/mosipdev/dsl-packetcreator:develop</t>
  </si>
  <si>
    <t>docker.io/mosipdev/id-repository-identity-service:release-1.2.3.x-backup</t>
  </si>
  <si>
    <t>docker.io/mosipdev/id-repository-vid-service:release-1.2.3.x-backup</t>
  </si>
  <si>
    <t>docker.io/mosipdev/minio-client-util:latest</t>
  </si>
  <si>
    <t>docker.io/mosipdev/uitest-admin:release-1.3.x</t>
  </si>
  <si>
    <t>10 docker.io/mosipdev2/dsl-orchestrator:release-1.3.x</t>
  </si>
  <si>
    <t>MOSIP-CRE Env</t>
  </si>
  <si>
    <t># Test Cases</t>
  </si>
  <si>
    <t>Failed</t>
  </si>
  <si>
    <t>Passed</t>
  </si>
  <si>
    <t>Skipped</t>
  </si>
  <si>
    <t>Ignored</t>
  </si>
  <si>
    <t>Known Issues</t>
  </si>
  <si>
    <t>eSignet</t>
  </si>
  <si>
    <t>signup</t>
  </si>
  <si>
    <t>MOSIP qa-base Env</t>
  </si>
  <si>
    <t>Mock ID</t>
  </si>
  <si>
    <t>Sunbird</t>
  </si>
  <si>
    <t>Story id</t>
  </si>
  <si>
    <t>Story Title</t>
  </si>
  <si>
    <t>TestCase_No</t>
  </si>
  <si>
    <t>pre requisite</t>
  </si>
  <si>
    <t>Feature</t>
  </si>
  <si>
    <t>Scenario</t>
  </si>
  <si>
    <t>Test case step</t>
  </si>
  <si>
    <t>Expected Result</t>
  </si>
  <si>
    <t>Mosipid_Test Result</t>
  </si>
  <si>
    <t>MockId_test results</t>
  </si>
  <si>
    <t>Remarks</t>
  </si>
  <si>
    <t>Automated</t>
  </si>
  <si>
    <t>status</t>
  </si>
  <si>
    <t>MOSIP-22715</t>
  </si>
  <si>
    <t>IdP: Build new internal API for OIDC client creation and update</t>
  </si>
  <si>
    <t>TC_22715_01</t>
  </si>
  <si>
    <t>Step 1: The resource owner wants the client to use the identity from the authorization server.
 Step 2: Client redirects the browser to the authorization server.
 Step 3: The authorization server redirects back to the client.
 Step 4: Client Accesses Protected data on Resource Server.</t>
  </si>
  <si>
    <t>Create OIDC Client</t>
  </si>
  <si>
    <t>Verify Relying party able to create OIDC client for itself from PMP</t>
  </si>
  <si>
    <t>1.hit http://localhost:3000
 /client-mgmt/oidc-client API. 2. Enter</t>
  </si>
  <si>
    <t>IDP should accept client registration request from PMP and client creation should happen in IDP</t>
  </si>
  <si>
    <t>Yes</t>
  </si>
  <si>
    <t>TC_22715_02</t>
  </si>
  <si>
    <t>Verify One Relying party able to create multiple clients from PMP</t>
  </si>
  <si>
    <t>1.hit http://localhost:3000
 /client-mgmt/oidc-client API. 2. Enter Valid data in the client registration form and execute.</t>
  </si>
  <si>
    <t>IDP should accept client registration request and client creation should happen in IDP</t>
  </si>
  <si>
    <t>TC_22715_03</t>
  </si>
  <si>
    <t>Verify IDP should accept client registartion request from PMP only with valid authorization token i,e in the scope token should be "add_oidc_client".</t>
  </si>
  <si>
    <t>IDP should accept client registration request from PMP and client creation should happen in IDP with ACTIVE status with valid authorization token.  
 Note: Expected scope in the token is add_oidc_client.</t>
  </si>
  <si>
    <t>TC_22715_04</t>
  </si>
  <si>
    <t>Verify IDP shouldnot accept client registartion request from PMP with invalid authorization token i,e in the scope mention invalid token like"xyz".</t>
  </si>
  <si>
    <t>IDP should not accept client registartion request from PMP and should throw 40Unauthorized error</t>
  </si>
  <si>
    <t>TC_22715_05</t>
  </si>
  <si>
    <t>Create OIDC Client request body validation</t>
  </si>
  <si>
    <t>check with valid OIDC client id (Case-Sensitive) as an input of clientId in the request body. Example: client id like "e-health-service" / it should be UID</t>
  </si>
  <si>
    <t>1.hit http://localhost:3000
 /client-mgmt/oidc-client API</t>
  </si>
  <si>
    <t>client id we have to get as UID</t>
  </si>
  <si>
    <t>TC_22715_06</t>
  </si>
  <si>
    <t>check with invalid OIDC client id as an input of clientId in the request body. Example: client id like "???&gt;&lt;::}:"</t>
  </si>
  <si>
    <t>ErrorCodes we should get when we pass client id "invalid_client_id"</t>
  </si>
  <si>
    <t>TC_22715_07</t>
  </si>
  <si>
    <t>check with existing OIDC client id as an input of clientId in the request body. If duplicates found, request will be rejected.</t>
  </si>
  <si>
    <t>ErrorCodes we should get duplicate_client_id</t>
  </si>
  <si>
    <t>TC_22715_08</t>
  </si>
  <si>
    <t>check client id field value with the mentioned range (i,e &gt;= characters
 &lt;= 50 characters)</t>
  </si>
  <si>
    <t>client id should create with ACTIVE status</t>
  </si>
  <si>
    <t>TC_22715_09</t>
  </si>
  <si>
    <t>check with crossing the maximum characters in client id field(i,e &gt;= characters
 &lt;= 50 characters)</t>
  </si>
  <si>
    <t>it should give error as invalid_client_id</t>
  </si>
  <si>
    <t>TC_22715_10</t>
  </si>
  <si>
    <t>check Name of OIDC client comes in the below range &gt;= characters
 &lt;= 25character as an input of clientName in the request body. Example:
 Health Service</t>
  </si>
  <si>
    <t>TC_22715_11</t>
  </si>
  <si>
    <t>check Name of OIDC client exceed the below range &gt;= characters
 &lt;= 25character as an input of clientName in the request body.  Example:
 Health Service</t>
  </si>
  <si>
    <t>it shouuld give error as invalid_client_name</t>
  </si>
  <si>
    <t>TC_22715_12</t>
  </si>
  <si>
    <t>check Name of OIDC client in case sensitive format as an input of clientName in the request body.</t>
  </si>
  <si>
    <t>TC_22715_14</t>
  </si>
  <si>
    <t>check once relying party is registed from PMS use the same id as relyingPartyId in Create OIDC Client request body.  Note: This we can use further to fetch KYC from IDA servers. Example:
 bharathi-inc</t>
  </si>
  <si>
    <t>TC_22715_15</t>
  </si>
  <si>
    <t>check relying partyid should be in the below mentioned range &gt;= characters 
 &lt;= 50 characters as an input of relyingpartyid in the request body. :
 Example:bharathi-inc</t>
  </si>
  <si>
    <t>TC_22715_16</t>
  </si>
  <si>
    <t>check relying partyid accepts alphanumeric as an input of relyingpartyid in the request body.</t>
  </si>
  <si>
    <t>it should accepts Alphanumeric for relying party</t>
  </si>
  <si>
    <t>TC_22715_17</t>
  </si>
  <si>
    <t>check with crossing the maximum characters of relying partyid should throw an error.</t>
  </si>
  <si>
    <t>it should give error as invalid_rp_id</t>
  </si>
  <si>
    <t>TC_22715_18</t>
  </si>
  <si>
    <t>check with invalid relying partyid which is not registered in the IDP server.</t>
  </si>
  <si>
    <t>N/A</t>
  </si>
  <si>
    <t>TC_22715_21</t>
  </si>
  <si>
    <t>check logoUri should be in the below mentioned &gt;= characters
 &lt;= 102characters as an input of logoUri in the request body.</t>
  </si>
  <si>
    <t>TC_22715_22</t>
  </si>
  <si>
    <t>check with crossing the maximum characters as an input of logoUri in the request body.</t>
  </si>
  <si>
    <t>it should give error as invalid LogoURI</t>
  </si>
  <si>
    <t>TC_22715_23</t>
  </si>
  <si>
    <t>Check by providing valid redirectUris in the request body and should be in array format.  Note:Uri to where the response with authorization_code to be redirected. This will be cross verified with the redirect_uri query parameter sent in the authorize request.</t>
  </si>
  <si>
    <t>1.Hit http://localhost:3000
 /client-mgmt/oidc-client/{client_id}</t>
  </si>
  <si>
    <t>Client redirects the browser to the authorization server</t>
  </si>
  <si>
    <t>TC_22715_24</t>
  </si>
  <si>
    <t>check by providing invalid redirectUris in the request body</t>
  </si>
  <si>
    <t>Error we should get invalid_redirect_uri but in api its accepting invalid redirect URI's as well</t>
  </si>
  <si>
    <t>TC_22715_25</t>
  </si>
  <si>
    <t>check without providing redirectUris data in the request body</t>
  </si>
  <si>
    <t>Error we should get 40error code</t>
  </si>
  <si>
    <t>TC_22715_26</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</si>
  <si>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</si>
  <si>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ACR values:
 mosip:idp:acr:static-code - PIN
 mosip:idp:acr:generated-code - OTP
 mosip:idp:acr:linked-wallet - Inji
 mosip:idp:acr:biometrics - Ldevice
 mosip:idp:acr:biometrics-generated-code - Ldevice &amp; OTP (phase not supported)
 mosip:idp:acr:linked-wallet-static-code - Inji &amp; PIN (phase not supported) these values are accepting</t>
  </si>
  <si>
    <t>TC_22715_27</t>
  </si>
  <si>
    <t>Check authContextRefs with invalid format like ????%%%$$$ as an input of authContextRefs in the request body.</t>
  </si>
  <si>
    <t>it should give error as invalid authContextRefs</t>
  </si>
  <si>
    <t>TC_22715_28</t>
  </si>
  <si>
    <t>check authContextRefs with empty array</t>
  </si>
  <si>
    <t>TC_22715_29</t>
  </si>
  <si>
    <t>check authContextRefs with null value</t>
  </si>
  <si>
    <t>TC_22715_30</t>
  </si>
  <si>
    <t>Check authContextRefs allowed values should be like below as an input of authContextRefs in the request body. 
 Example: mosip:idp:acr:static-code
 mosip:idp:acr:generated-code
 mosip:idp:acr:linked-wallet
 mosip:idp:acr:biometrics and authContextRefs can be &gt;= items</t>
  </si>
  <si>
    <t>TC_22715_31</t>
  </si>
  <si>
    <t>check publicKey format should be in Json Web Key (JWK) and OIDC client's public key used to verify the client's signature at IdP.</t>
  </si>
  <si>
    <t>TC_22715_32</t>
  </si>
  <si>
    <t>check if we use invalid publicKey format</t>
  </si>
  <si>
    <t>it should give error as invalid_public_key</t>
  </si>
  <si>
    <t>TC_22715_33</t>
  </si>
  <si>
    <t>check only allowed user details can we provide as an input for userClaims Allowed values like below:
 "userClaims": [
  "name",
  "given_name",
  "email",
  "gender",
  "birthdate",
  "phone_number",
  "profile_photo",
  "address",
  "locale",
  "individual_id"
  ],</t>
  </si>
  <si>
    <t>TC_22715_34</t>
  </si>
  <si>
    <t>check Allowed user info claims should be &gt;= items. Examples: ["name","email"]</t>
  </si>
  <si>
    <t>TC_22715_35</t>
  </si>
  <si>
    <t>check with invalid allowed user details as an input of userClaims examples: ["xyz","fd@gh.com"]</t>
  </si>
  <si>
    <t>error we should get invalid_claim</t>
  </si>
  <si>
    <t>TC_22715_36</t>
  </si>
  <si>
    <t>verify allowed value should be 
 authorization_code for grantTypes as an input of grantTypes in the request body and should be in arraay format Note: it is form of Authorization Grant presented to token endpoint</t>
  </si>
  <si>
    <t>TC_22715_37</t>
  </si>
  <si>
    <t>verify grantTypes with empty array</t>
  </si>
  <si>
    <t>error we should get invalid_grantTypes</t>
  </si>
  <si>
    <t>TC_22715_38</t>
  </si>
  <si>
    <t>verify grantTypes with null value</t>
  </si>
  <si>
    <t>TC_22715_39</t>
  </si>
  <si>
    <t>provide invalid allowed value other than 
 authorization_code for grantTypes as an input of grantTypes in the request body.</t>
  </si>
  <si>
    <t>error we should get invalid_grant_type</t>
  </si>
  <si>
    <t>TC_22715_40</t>
  </si>
  <si>
    <t>verify allowed value can be &gt;= items 
  for grantTypes as an input of grantTypes in the request body.</t>
  </si>
  <si>
    <t>TC_22715_41</t>
  </si>
  <si>
    <t>verify clientAuthMethodsshould be in array format and Auth method supported for token endpoint. Example: "private_key_jwt" is supported.</t>
  </si>
  <si>
    <t>TC_22715_42</t>
  </si>
  <si>
    <t>verify allowed value can be &gt;= items 
  for clientAuthMethods as an input of clientAuthMethods in the request body.</t>
  </si>
  <si>
    <t>TC_22715_43</t>
  </si>
  <si>
    <t>verify clientAuthMethods with empty array value</t>
  </si>
  <si>
    <t>should get error like invalid_ clientAuthMethods</t>
  </si>
  <si>
    <t>TC_22715_44</t>
  </si>
  <si>
    <t>verify with invalid data passing in clientAuthMethods as an input provided in the request body</t>
  </si>
  <si>
    <t>error we should get like invalid_client_auth</t>
  </si>
  <si>
    <t>TC_22715_45</t>
  </si>
  <si>
    <t>Status of Client ID in the response body</t>
  </si>
  <si>
    <t>Creation of OIDC client is successfull , the status should get like ACTIVE in the response body</t>
  </si>
  <si>
    <t>status should be ACTIVE in the response</t>
  </si>
  <si>
    <t>TC_22715_46</t>
  </si>
  <si>
    <t>Update OIDC Client Endpoint</t>
  </si>
  <si>
    <t>Verify IDP should accept OIDC-Client update from PMP only with valid authorization token i,e in the scope token should be "update_oidc_client". Authentication &amp; Authorization: Scope based.</t>
  </si>
  <si>
    <t>TC_22715_47</t>
  </si>
  <si>
    <t>verify with invalid OIDC-Client id passing in the Update OIDC Client Endpoint</t>
  </si>
  <si>
    <t>Error we should get invalid_client_id</t>
  </si>
  <si>
    <t>TC_22715_48</t>
  </si>
  <si>
    <t>check with Authentication &amp; Authorization: Scope based.</t>
  </si>
  <si>
    <t>TC_22715_50</t>
  </si>
  <si>
    <t>Update OIDC Client request body validation</t>
  </si>
  <si>
    <t>client id has to update with ACTIVE status</t>
  </si>
  <si>
    <t>TC_22715_51</t>
  </si>
  <si>
    <t>error we should get invalid client name</t>
  </si>
  <si>
    <t>TC_22715_52</t>
  </si>
  <si>
    <t>Check Name of OIDC client in case sensitive format as an input of clientName in the request body.</t>
  </si>
  <si>
    <t>TC_22715_54</t>
  </si>
  <si>
    <t>The status allowed types like ACTIVE or INACTIVE as an input of status in the Update OIDC client request</t>
  </si>
  <si>
    <t>Status of the OIDC Client should update in IdP servers.</t>
  </si>
  <si>
    <t>TC_22715_55</t>
  </si>
  <si>
    <t>The status other than allowed types like ACTIVE or INACTIVE as an input of status in the Update OIDC client request</t>
  </si>
  <si>
    <t>error we should get and it should not update in the IDP server.</t>
  </si>
  <si>
    <t>TC_22715_57</t>
  </si>
  <si>
    <t>check Relying party logo URI which will used to display logo in OIDC login and consent pages as an input of logoUri in the request body.</t>
  </si>
  <si>
    <t>TC_22715_58</t>
  </si>
  <si>
    <t>TC_22715_59</t>
  </si>
  <si>
    <t>error we should get invalid URI</t>
  </si>
  <si>
    <t>TC_22715_60</t>
  </si>
  <si>
    <t>Check by providing valid redirectUris in the request body.  Note:Uri to where the response with authorization_code to be redirected. This will be cross verified with the redirect_uri query parameter sent in the authorize request.</t>
  </si>
  <si>
    <t>TC_22715_61</t>
  </si>
  <si>
    <t>chech by providing invalid redirectUris in the request body</t>
  </si>
  <si>
    <t>Error we should get invalid_redirect_uri</t>
  </si>
  <si>
    <t>TC_22715_62</t>
  </si>
  <si>
    <t>check only allowed user details can we provide as an input for userClaims Allowed values like below:
 "userClaims": [
  "name",
  "given_name",
  "email",
  "gender",
  "birthdate",
  "phone_number",
  "profile_photo",
  "address",
  "locale",
  "individual_id"
  ]</t>
  </si>
  <si>
    <t>TC_22715_63</t>
  </si>
  <si>
    <t>check Allowed user info claims should be &gt;= items</t>
  </si>
  <si>
    <t>TC_22715_64</t>
  </si>
  <si>
    <t>check with invalid allowed user details as an input of userClaims</t>
  </si>
  <si>
    <t>TC_22715_65</t>
  </si>
  <si>
    <t>check authContextRefs should be in array format and should be in case-sensitive string</t>
  </si>
  <si>
    <t>TC_22715_66</t>
  </si>
  <si>
    <t>Check authContextRefs with special character as an input of authContextRefs in the request body.</t>
  </si>
  <si>
    <t>error we should get invalid authContextRefs</t>
  </si>
  <si>
    <t>TC_22715_67</t>
  </si>
  <si>
    <t>Check authContextRefs allowed values should be like below as an input of authContextRefs in the request body. 
 mosip:idp:acr:static-code
 mosip:idp:acr:generated-code
 mosip:idp:acr:linked-wallet
 mosip:idp:acr:biometrics</t>
  </si>
  <si>
    <t>TC_22715_68</t>
  </si>
  <si>
    <t>check authContextRefs with empty array format</t>
  </si>
  <si>
    <t>TC_22715_69</t>
  </si>
  <si>
    <t>TC_22715_70</t>
  </si>
  <si>
    <t>TC_22715_71</t>
  </si>
  <si>
    <t>TC_22715_72</t>
  </si>
  <si>
    <t>check grantTypes with empty array format</t>
  </si>
  <si>
    <t>TC_22715_73</t>
  </si>
  <si>
    <t>check grantTypes with null value</t>
  </si>
  <si>
    <t>TC_22715_74</t>
  </si>
  <si>
    <t>TC_22715_75</t>
  </si>
  <si>
    <t>TC_22715_76</t>
  </si>
  <si>
    <t>MOSIP-22717</t>
  </si>
  <si>
    <t>IdP: Build new API for authorize and oauth-details</t>
  </si>
  <si>
    <t>TC_02</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</si>
  <si>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</si>
  <si>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Verify response once authorization endpoint is redirected</t>
  </si>
  <si>
    <t>Hit the below url with valid/invalid query parameters:
 https://idp.qa-121.mosip.net/authorize
  OR,
 https://idp.qa-121.mosip.net/authorize?clientId=TestArkAllClm&amp;scope=openid profile&amp;redirectUri=https://example.com/OTP/TestArk&amp;responseType=code
  2.Click on send</t>
  </si>
  <si>
    <t>User should get Response as "OK" with correct response body with 200 status code
  [Steps involved to check HTML Response and status code in browser:
  1.Hit the url
  2.Navigate to Network in dev tool
  3.Click on authorize endpoint which is automatically loaded left side in dev tools
  4.Navigate to headers and verify the status code
  5.Navigate to response tab and check the HTML]</t>
  </si>
  <si>
    <t>TC_03</t>
  </si>
  <si>
    <t>Verify response body if valid parameters are provided</t>
  </si>
  <si>
    <t>Hit the url with valid parameters:
  https://idp.qa-121.mosip.net/authorize?clientId=TestArkAllClm&amp;scope=openid profile&amp;redirectUri=https://example.com/OTP/TestArk&amp;responseType=code</t>
  </si>
  <si>
    <t>User should get Response as "OK" with correct HTML response body with 200 status code
 Note:User should be redirected to IDP single page application(UI)</t>
  </si>
  <si>
    <t>TC_06</t>
  </si>
  <si>
    <t>Endpoint: Oauth-details
  Method: POST
  Request body parameters validation:
  "Client-id"(Mandatory)parameter validation.</t>
  </si>
  <si>
    <t>Verify the response with valid clientId in request body along with all valid parameters</t>
  </si>
  <si>
    <t>1.Hithttps://api.qa-1201-b2.mosip.net/v1/esignet/authorization/oauth-details 
  2.Provide valid request body with all valid mandatory and optional parameters
  3.Click on send</t>
  </si>
  <si>
    <t>User should get Response as "OK" with correct response body with 200 status code</t>
  </si>
  <si>
    <t>TC_07</t>
  </si>
  <si>
    <t>Verify the response by providing client_id which has not been registered on IDP Server(Mosip) or provide some random clientId.</t>
  </si>
  <si>
    <t>1.Hithttps://api.qa-1201-b2.mosip.net/v1/esignet/authorization/oauth-details 
  2.Provide valid request body with invalid client id parameters
  3.Click on send</t>
  </si>
  <si>
    <t>Valid error message with valid error code(invalid_client_id) should be displayed in Response body</t>
  </si>
  <si>
    <t>TC_08</t>
  </si>
  <si>
    <t>Verify the response by not providing client_id in request body or Send number of characters for client_id is &lt;character in request body.</t>
  </si>
  <si>
    <t>1.Hithttps://api.qa-1201-b2.mosip.net/v1/esignet/authorization/oauth-details 
  2.Provide valid request body without client id parameters
  3.Click on send</t>
  </si>
  <si>
    <t>TC_09</t>
  </si>
  <si>
    <t>Verify the response by not providing client_id value in request body.
 Eg: clientId: ""</t>
  </si>
  <si>
    <t>1.Hithttps://api.qa-1201-b2.mosip.net/v1/esignet/authorization/oauth-details 
  2.Provide valid request body with client id as null/empty
  3.Click on send</t>
  </si>
  <si>
    <t>TC_10</t>
  </si>
  <si>
    <t>Endpoint: Oauth-details
  Method: POST
  Request body parameters validation:
  "redirectUri"(Mandatory)parameter validation.</t>
  </si>
  <si>
    <t>Verify the response by providing redirectUri other than redirectionURI used while creating/registering the client in request body.</t>
  </si>
  <si>
    <t>1.Hithttps://api.qa-1201-b2.mosip.net/v1/esignet/authorization/oauth-details 
  2.Provide valid request body with invalid redirect uri
  3.Click on send</t>
  </si>
  <si>
    <t>Valid error message with valid error code(invalid_redirect_uri) should be displayed in Response body</t>
  </si>
  <si>
    <t>TC_11</t>
  </si>
  <si>
    <t>Verify by not providing redirectUris value in request body</t>
  </si>
  <si>
    <t>1.Hithttps://api.qa-1201-b2.mosip.net/v1/esignet/authorization/oauth-details 
  2.Provide valid request body by not providing redirect uri value
  3.Click on send</t>
  </si>
  <si>
    <t>TC_12</t>
  </si>
  <si>
    <t>Verify without providing redirectUris in request body</t>
  </si>
  <si>
    <t>1.Hithttps://api.qa-1201-b2.mosip.net/v1/esignet/authorization/oauth-details 
  2.Provide valid request body without without redirect uri
  3.Click on send</t>
  </si>
  <si>
    <t>TC_13</t>
  </si>
  <si>
    <t>Endpoint: Oauth-details
  Method: POST
  Request body parameters validation:
  "response_type"(Mandatory)parameter validation.</t>
  </si>
  <si>
    <t>Verify the response by providing response_type which is not registered.
  Eg: 
  Allowed value should be other than "code"</t>
  </si>
  <si>
    <t>1.Hithttps://api.qa-1201-b2.mosip.net/v1/esignet/authorization/oauth-details 
  2.Provide valid request body with invalid response type
  3.Click on send</t>
  </si>
  <si>
    <t>Valid error message with valid error code(invalid_response_type) should be displayed in Response body</t>
  </si>
  <si>
    <t>TC_14</t>
  </si>
  <si>
    <t>Verify by providing NULL/EMPTY as response_type in request body</t>
  </si>
  <si>
    <t>1.Hithttps://api.qa-1201-b2.mosip.net/v1/esignet/authorization/oauth-details 
  2.Provide valid request body with Null/empty in response type 
  3.Click on send</t>
  </si>
  <si>
    <t>TC_15</t>
  </si>
  <si>
    <t>Verify without providing response_type in request body</t>
  </si>
  <si>
    <t>1.Hithttps://api.qa-1201-b2.mosip.net/v1/esignet/authorization/oauth-details 
  2.Provide valid request body without response type
  3.Click on send</t>
  </si>
  <si>
    <t>TC_16</t>
  </si>
  <si>
    <t>Endpoint: Oauth-details
  Method: POST
  Request body parameters validation:
  "scope"(Mandatory)parameter validation.</t>
  </si>
  <si>
    <t>Verify the response by providing scopes without "openId"
  Eg: email,phone,email</t>
  </si>
  <si>
    <t>1.Hithttps://api.qa-1201-b2.mosip.net/v1/esignet/authorization/oauth-details 
  2.Provide valid request body with invalid scope
  3.Click on send</t>
  </si>
  <si>
    <t>Valid error message with valid error code(invalid_scope) should be displayed in Response body</t>
  </si>
  <si>
    <t>TC_17</t>
  </si>
  <si>
    <t>Verify the response by providing multiple scopes without space separated in request body.
  eg: openidemail, openidemailaddressphone</t>
  </si>
  <si>
    <t>TC_18</t>
  </si>
  <si>
    <t>Verify response by providing multiple spaces between scopes.
 Eg: "openid email", " openid email address phone "</t>
  </si>
  <si>
    <t>User should get successful response.
 Note:Need to ignore extra spaces</t>
  </si>
  <si>
    <t>TC_19</t>
  </si>
  <si>
    <t>Verify without providing scope in request body</t>
  </si>
  <si>
    <t>1.Hithttps://api.qa-1201-b2.mosip.net/v1/esignet/authorization/oauth-details 
  2.Provide valid request body without scope parameter
  3.Click on send</t>
  </si>
  <si>
    <t>TC_20</t>
  </si>
  <si>
    <t>Verify by providing NULL/EMPTY as scope in request body</t>
  </si>
  <si>
    <t>1.Hithttps://api.qa-1201-b2.mosip.net/v1/esignet/authorization/oauth-details 
  2.Provide valid request body with scope as NULL/EMPTY 
  3.Click on send</t>
  </si>
  <si>
    <t>TC_21</t>
  </si>
  <si>
    <t>Endpoint: Oauth-details
  Method: POST
  Request body parameters validation:
  "acr_values"(Optional)parameter validation.
  [Note: Authentication Context Class Reference values]</t>
  </si>
  <si>
    <t>Verify the response by providing acr values which are not registered .
  EG-
  Registered acr-values:
  mosip:idp:acr:static-code - PIN
  mosip:idp:acr:generated-code - OTP || TOTP
  mosip:idp:acr:linked-wallet - Inji
  mosip:idp:acr:biometrics - L1-bio-device
  mosip:idp:acr:biometrics-generated-code - L1-bio-device &amp;&amp; OTP
  mosip:idp:acr:linked-wallet-static-code - Inji &amp;&amp; PIN</t>
  </si>
  <si>
    <t>1.Hithttps://api.qa-1201-b2.mosip.net/v1/esignet/authorization/oauth-details 
  2.Provide valid request body with invalid acr_values 
  3.Click on send</t>
  </si>
  <si>
    <t>User should get success response without error message since its optional parameter.
  Note: Default acr_values taken which has been registered during creating client.</t>
  </si>
  <si>
    <t>TC_22</t>
  </si>
  <si>
    <t>Verify without providing "acr_values" in the request body.
  Note:Provide all valid mandatory parameter</t>
  </si>
  <si>
    <t>1.Hithttps://api.qa-1201-b2.mosip.net/v1/esignet/authorization/oauth-details 
  2.Provide valid request body without acr_values
  3.Click on send</t>
  </si>
  <si>
    <t>TC_23</t>
  </si>
  <si>
    <t>Verify by providing NULL/EMPTY as acr_values in request body
  Note:Provide all valid mandatory parameter</t>
  </si>
  <si>
    <t>1.Hithttps://api.qa-1201-b2.mosip.net/v1/esignet/authorization/oauth-details 
  2.Provide valid request body with NULL/EMPTY as acr_values
  3.Click on send</t>
  </si>
  <si>
    <t>TC_24</t>
  </si>
  <si>
    <t>Check by providing acr_values in incorrect format.
  Eg: mosip:idp/acr:static?:code or should not be space separated
  correct format- "mosip:idp:acr:static-code mosip:idp:acr:generated-code"</t>
  </si>
  <si>
    <t>1.Hithttps://api.qa-1201-b2.mosip.net/v1/esignet/authorization/oauth-details 
  2.Provide valid request body with invalid acr_value
  3.Click on send</t>
  </si>
  <si>
    <t>TC_25</t>
  </si>
  <si>
    <t>Endpoint: Oauth-details
  Method: POST
  Request body parameters validation:
  "claims"(Optional)parameter validation.
  [Note: This parameter is used to request that specific Claims be returned]</t>
  </si>
  <si>
    <t>Verify response without providing "claims" as parameter in the request body.
  Note:Provide all valid mandatory parameters</t>
  </si>
  <si>
    <t>1.Hit https://qa-1201-b2.mosip.net/v1/idp/authorization/oauth-details 
  2.Provide valid request body without claims parameters
  3.Click on send</t>
  </si>
  <si>
    <t>User should get success response without error message since its optional parameter.
 Note: By default claim should be used from scope parameter provided In the request body and claims defined while creating client.</t>
  </si>
  <si>
    <t>TC_26</t>
  </si>
  <si>
    <t>Check whether claims provided while creating client displayed as Voluntary claim in response if claims parameter is not provided at all in request body.</t>
  </si>
  <si>
    <t>1.Hithttps://api.qa-1201-b2.mosip.net/v1/esignet/authorization/oauth-details 
  2.Provide valid request body without claims parameters
  3.Click on send</t>
  </si>
  <si>
    <t>TC_27</t>
  </si>
  <si>
    <t>Check by providing NULL to the member of the claims 
  Ex: phone: Null
  or
  email=Null</t>
  </si>
  <si>
    <t>1.Hithttps://api.qa-1201-b2.mosip.net/v1/esignet/authorization/oauth-details 
  2.Provide valid request body with various parameters
  3.Click on send</t>
  </si>
  <si>
    <t>Claims members should be displayed in Voluntary Claim section of response body.
 Note: By default claim should be used from scope parameter provided In the request body and claims defined while creating client.</t>
  </si>
  <si>
    <t>TC_28</t>
  </si>
  <si>
    <t>Check by providing Unknown claim names either in userinfo or id_token .
  Known Userinfo: name,given_name,gender,email,birthdate,phone_number,profile_photo,address,locale,individualId
  known id_token: name,acrs</t>
  </si>
  <si>
    <t>1.Hithttps://api.qa-1201-b2.mosip.net/v1/esignet/authorization/oauth-details 
  2.Provide valid request body with unknown/unregistered claims 
  3.Click on send</t>
  </si>
  <si>
    <t>User should get success response without error message since its optional parameter.
 Note: By default claim should be used from scope parameter provided In the request body and claims defined while creating client.
  Unknown claim names in userinfo or in id_token should be ignored.</t>
  </si>
  <si>
    <t>TC_29</t>
  </si>
  <si>
    <t>Endpoint: Oauth-details
  Method: POST
  Request body parameters validation:
  "claimsLocales"(Optional)parameter validation.
  [Note:End-User's preferred languages and scripts for Claims being returned]</t>
  </si>
  <si>
    <t>Verify response without providing "claimsLocales" as parameter in the request body.
  Note:Provide all valid mandatory parameters</t>
  </si>
  <si>
    <t>1.Hithttps://api.qa-1201-b2.mosip.net/v1/esignet/authorization/oauth-details 
  2.Provide valid request body without claimsLocales parameters
  3.Click on send</t>
  </si>
  <si>
    <t>User should get success response without error message since its optional parameter.
  Note: By default claimLocale should be used as "en" (english).</t>
  </si>
  <si>
    <t>TC_30</t>
  </si>
  <si>
    <t>Verify claimsLocales by providing null/Empty in request body
  Note:Provide all valid mandatory parameters</t>
  </si>
  <si>
    <t>TC_31</t>
  </si>
  <si>
    <t>Check by providing locales which are not supported by the OpenID Provider in request body.
  Supported Locales: en
  EG: provide hn,kn etc</t>
  </si>
  <si>
    <t>TC_32</t>
  </si>
  <si>
    <t>Endpoint: Oauth-details
  Method: POST
  Request body parameters validation:
  "display"(Optional)parameter validation.
  [Note: It specifies specifies how the Authorization Server displays the authentication and consent user interface pages to the End-User]</t>
  </si>
  <si>
    <t>Verify response without providing display as parameter in the request body.
  Note:Provide all valid mandatory parameters</t>
  </si>
  <si>
    <t>1.Hithttps://api.qa-1201-b2.mosip.net/v1/esignet/authorization/oauth-details 
  2.Provide valid request body without display parameter
  3.Click on send</t>
  </si>
  <si>
    <t>User should get success response without error message since its optional parameter.</t>
  </si>
  <si>
    <t>TC_33</t>
  </si>
  <si>
    <t>Verify the response with invalid displays ie,other than "page","touch","popup","wap" in request body.
  Eg: abc,screen etc 
  Note:Provide all valid mandatory parameters</t>
  </si>
  <si>
    <t>1.Hithttps://api.qa-1201-b2.mosip.net/v1/esignet/authorization/oauth-details 
  2.Provide valid request body with invalid display parameter
  3.Click on send</t>
  </si>
  <si>
    <t>Valid error message with valid error code(invalid_display) should be displayed in Response body</t>
  </si>
  <si>
    <t>TC_34</t>
  </si>
  <si>
    <t>Verify by providing space as display parameter value in request body</t>
  </si>
  <si>
    <t>1.Hithttps://api.qa-1201-b2.mosip.net/v1/esignet/authorization/oauth-details 
  2.Provide valid request body with space in display parameter
  3.Click on send</t>
  </si>
  <si>
    <t>TC_35</t>
  </si>
  <si>
    <t>Endpoint: Oauth-details
  Method: POST
  Request body parameters validation: Validation for "prompt"(optional) parameter.
  [Note: Specifies whether the Authorization Server prompts the End-User for reauthentication and consent]</t>
  </si>
  <si>
    <t>Verify response without providing prompt parameter in the request body.
  Note:Provide all valid mandatory parameters</t>
  </si>
  <si>
    <t>1.Hithttps://api.qa-1201-b2.mosip.net/v1/esignet/authorization/oauth-details 
  2.Provide valid request body without prompt parameter
  3.Click on send</t>
  </si>
  <si>
    <t>TC_36</t>
  </si>
  <si>
    <t>Verify the response with invalid prompt values in request body.
  Example: 
  1. Should not be space delimited-(select,account) , (select:account) etc
  2.Provide other than allowed values
  Eg:abc,def, abc_def
  [Note: Allowed values: none,login,consent,select_account
  space delimited&gt; space separated]
  Note:Provide all valid mandatory parameters</t>
  </si>
  <si>
    <t>1.Hithttps://api.qa-1201-b2.mosip.net/v1/esignet/authorization/oauth-details 
  2.Provide valid request body with invalid prompt parameter
  3.Click on send</t>
  </si>
  <si>
    <t>Valid error message with valid error code(invalid_prompt) should be displayed in Response body</t>
  </si>
  <si>
    <t>TC_37</t>
  </si>
  <si>
    <t>Verify prompt by providing Empty in request body
  Note:Provide all valid mandatory parameters</t>
  </si>
  <si>
    <t>1.Hithttps://api.qa-1201-b2.mosip.net/v1/esignet/authorization/oauth-details 
  2.Provide valid request body with space in prompt parameter values.
  3.Click on send</t>
  </si>
  <si>
    <t>TC_38</t>
  </si>
  <si>
    <t>Endpoint: Oauth-details
  Method: POST
  Request body parameters validation:Validation for "state"(optional) parameter.</t>
  </si>
  <si>
    <t>Verify response without providing state parameter in the request body.
  Note:Provide all mandatory parameters</t>
  </si>
  <si>
    <t>1.Hithttps://api.qa-1201-b2.mosip.net/v1/esignet/authorization/oauth-details 
  2.Provide valid request body without state parameter
  3.Click on send</t>
  </si>
  <si>
    <t>TC_39</t>
  </si>
  <si>
    <t>Verify state by providing null/Empty or by providing state with number of character is &lt;character or providing state with number of character is &gt;25characters in request body</t>
  </si>
  <si>
    <t>TC_40</t>
  </si>
  <si>
    <t>Endpoint: Oauth-details
  Method: POST
  Request body parameters validation:
  "nonce"(Optional)parameter validation.
  [Note: String value used to associate a Client session with an ID Token, and to mitigate replay attacks.
  The value is passed through unmodified from the Authentication Request to the ID Token.]</t>
  </si>
  <si>
    <t>Verify response without providing nonce parameter in the request body.
  Note:Provide all valid parameters</t>
  </si>
  <si>
    <t>TC_41</t>
  </si>
  <si>
    <t>Verify by providing null/Empty as nonce in request body</t>
  </si>
  <si>
    <t>TC_42</t>
  </si>
  <si>
    <t>Endpoint: Oauth-details
  Method: POST
  Some Response body parameters validation</t>
  </si>
  <si>
    <t>Verify that user get appropriate authFactor in response as per the acrValues passed in request body.
  Eg:
  mosip:idp:acr:static-code - PIN
  mosip:idp:acr:generated-code - OTP || TOTP
  mosip:idp:acr:linked-wallet - Inji
  mosip:idp:acr:biometrics - L1-bio-device
  mosip:idp:acr:biometrics-generated-code - L1-bio-device &amp;&amp; OTP
  mosip:idp:acr:linked-wallet-static-code - Inji &amp;&amp; PIN</t>
  </si>
  <si>
    <t>User should get appropriate response body.</t>
  </si>
  <si>
    <t>TC_43</t>
  </si>
  <si>
    <t>Check whether user gets correct responseTime(Current date and time in mentioned format) in response body.</t>
  </si>
  <si>
    <t>1.Hit https://api.qa-1201-b2.mosip.net/v1/esignet/authorization/oauth-details 
  2.Provide valid request body with various parameters
  3.Click on send</t>
  </si>
  <si>
    <t>TC_44</t>
  </si>
  <si>
    <t>Verify response by providing invalid values to two or more than two mandatory parameters in request body.</t>
  </si>
  <si>
    <t>1.Hithttps://api.qa-1201-b2.mosip.net/v1/esignet/authorization/oauth-details 
  2.Provide valid request body with different invalid parameters
  3.Click on send</t>
  </si>
  <si>
    <t>User should get different different error message for each parameter.
 Note:Error message for each parameters should not be duplicated.</t>
  </si>
  <si>
    <t>TC_45</t>
  </si>
  <si>
    <t>Endpoint: Oauth-details
  Method: POST
 "requestTime" (Mandatory) parameter validation</t>
  </si>
  <si>
    <t>Verify response by providing requestTime value other than given format in request body.
 Format: yyyy-MM-dd'T'HH:mm:ss.SSS'Z'</t>
  </si>
  <si>
    <t>1.Hithttps://api.qa-1201-b2.mosip.net/v1/esignet/authorization/oauth-details 
 2.Provide valid request body with invalid time format 
 3.Click on send</t>
  </si>
  <si>
    <t>User should get appropriate error message in response body.</t>
  </si>
  <si>
    <t>TC_46</t>
  </si>
  <si>
    <t>Verify response by providing requestTime value other current date</t>
  </si>
  <si>
    <t>1.Hithttps://api.qa-1201-b2.mosip.net/v1/esignet/authorization/oauth-details
  2.Provide valid request body with invalid time.
  3.Click on send</t>
  </si>
  <si>
    <t>IdP: Build new APIs for send OTP and user authentication</t>
  </si>
  <si>
    <t>TC_01</t>
  </si>
  <si>
    <t>1.Relying party sends the request to the Authorization Server.
 2.Relaying Party redirect to the authorization Endpoint and displays IDP login page
 3.User gets multiple option to login and user click to sign in with OTP and then send-otp endpoint is called.</t>
  </si>
  <si>
    <t>Endpoint: send-otp
  Method: POST
  Request body parameter validation: Validation for transactionId"(Mandatory)param.
  Note: oauth-details transactionId is used until the /token call
 WITH UIN</t>
  </si>
  <si>
    <t>Verify the response by providing valid transactionId in request body along with other valid mandatory parameters.</t>
  </si>
  <si>
    <t>1.Hit https://api.qa-1201-b2.mosip.net/v1/esignet/authorization/send-otp
  2.Provide valid request body with all valid mandatory parameters
  3.Click on send</t>
  </si>
  <si>
    <t>Verify the response by providing transactionId other than received from oauth details response.</t>
  </si>
  <si>
    <t>1.Hit https://api.qa-1201-b2.mosip.net/v1/esignet/authorization/send-otp
  2.Provide valid request body with invalid transactionId
  3.Click on send</t>
  </si>
  <si>
    <t>Valid error message with valid error code(invalid_transactionId) should be displayed in Response body</t>
  </si>
  <si>
    <t>Verify the response by not providing transactionId in request body</t>
  </si>
  <si>
    <t>1.Hit https://api.qa-1201-b2.mosip.net/v1/esignet/authorization/send-otp
  2.Provide valid request body without providing transactionId in request body
  3.Click on send</t>
  </si>
  <si>
    <t>TC_04</t>
  </si>
  <si>
    <t>Verify the response by providing transactionId which is already completed</t>
  </si>
  <si>
    <t>TC_05</t>
  </si>
  <si>
    <t>Verify the response by providing transaction id after some delay.
 Note: mosip.idp.cache.expire-in-seconds={'preauthsessions': 300, 'authenticated' : 300, 'kyc': 300, 'clientdetails' : 86400 }</t>
  </si>
  <si>
    <t>Verify the response by providing NULL/empty as transactionId value in request body.</t>
  </si>
  <si>
    <t>1.Hit https://api.qa-1201-b2.mosip.net/v1/esignet/authorization/send-otp
  2.Provide valid request body with Null/Empty as transactionId parameter value
  3.Click on send</t>
  </si>
  <si>
    <t>Endpoint: send-otp
  Method: POST
  Request body parameter validation: Validation for transactionId"(Mandatory)param.
  Note: oauth-details transactionId is used until the /token call
 WITH VID</t>
  </si>
  <si>
    <t>Endpoint: send-otp
 Method: POST
 Request body parameters validation: Validation for " individualId"(Mandatory)parameter
 Note: Actual UIN or VID value of the authenticating enduser</t>
  </si>
  <si>
    <t>Verify the response by providing individualId other than UIN/VID in request body.</t>
  </si>
  <si>
    <t>1.Hit https://api.qa-1201-b2.mosip.net/v1/esignet/authorization/send-otp
  2.Provide valid request body with invalid individualId
  3.Click on send</t>
  </si>
  <si>
    <t>Valid error message with valid error code(invalid_individualId) should be displayed in Response body</t>
  </si>
  <si>
    <t>Verify the response by providing VID as individualId in request body.</t>
  </si>
  <si>
    <t>1.Hit https://api.qa-1201-b2.mosip.net/v1/esignet/authorization/send-otp
  2.Provide valid request body with vid as individualId
  3.Click on send</t>
  </si>
  <si>
    <t>User should get success response if allowedIdtype is selected as Vid in id-authentication default properties.</t>
  </si>
  <si>
    <t>Verify the response by providing UIN as individualId in request body</t>
  </si>
  <si>
    <t>1.Hit https://api.qa-1201-b2.mosip.net/v1/esignet/authorization/send-otp
  2.Provide valid request body with uin as individualId
  3.Click on send</t>
  </si>
  <si>
    <t>User should get success response if allowedIdtype is selected as UIN in id-authentication default properties.</t>
  </si>
  <si>
    <t>Verify the response by not providing individualid in request body</t>
  </si>
  <si>
    <t>1.Hit https://api.qa-1201-b2.mosip.net/v1/esignet/authorization/send-otp
  2.Provide valid request body without individualId
  3.Click on send</t>
  </si>
  <si>
    <t>Verify the response by providing empty as individualId value in request body.</t>
  </si>
  <si>
    <t>1.Hit https://api.qa-1201-b2.mosip.net/v1/esignet/authorization/send-otp
  2.Provide valid request body with Null/EMPTY as individualId value
  3.Click on send</t>
  </si>
  <si>
    <t>Verify whether user getting Otp on registered channel when UIN is linked with both email and phone</t>
  </si>
  <si>
    <t>1.Hit https://api.qa-1201-b2.mosip.net/v1/esignet/authorization/send-otp
  2.Provide individualId as UIN which is linked with both email and mobile number
  3.Keep otp channel as both email and phone
 4.execute the request</t>
  </si>
  <si>
    <t>User should get successful response.</t>
  </si>
  <si>
    <t>Verify whether user getting Otp on registered email when UIN is linked with only email</t>
  </si>
  <si>
    <t>1.Hit https://api.qa-1201-b2.mosip.net/v1/esignet/authorization/send-otp
  2.Provide individualId as UIN which is only linked with email
  3.Keep otp channel as both email and phone
 4.execute the request</t>
  </si>
  <si>
    <t>Verify whether user getting Otp on registered email when VID is linked with only email</t>
  </si>
  <si>
    <t>1.Hit https://api.qa-1201-b2.mosip.net/v1/esignet/authorization/send-otp
  2.Provide individualId as VID which is only linked with email
  3.Keep otp channel as both email and phone
 4.execute the request</t>
  </si>
  <si>
    <t>Verify whether user getting Otp on registered mobile number when UIN is linked with only mobile number</t>
  </si>
  <si>
    <t>1.Hit https://api.qa-1201-b2.mosip.net/v1/esignet/authorization/send-otp
  2.Provide individualId as UIN which is only linked with mobile number
  3.Keep otp channel as both email and phone
 4.execute the request</t>
  </si>
  <si>
    <t>Verify whether user getting Otp on registered mobile number when VID is linked with only mobile number</t>
  </si>
  <si>
    <t>1.Hit https://api.qa-1201-b2.mosip.net/v1/esignet/authorization/send-otp
  2.Provide individualId as VID which is only linked with mobile number
  3.Keep otp channel as both email and phone
 4.execute the request</t>
  </si>
  <si>
    <t>Endpoint: send-otp
  Method: POST
  Request body parameters validation: Validation for " otpChannels"(Mandatory)param.
 Note: Channel to be used to deliver request OTP.
 With UIN</t>
  </si>
  <si>
    <t>Verify the response by providing otpChannels other than "email" and "phone".</t>
  </si>
  <si>
    <t>1.Hit https://api.qa-1201-b2.mosip.net/v1/esignet/authorization/send-otp
 2.Provide UIN as individualId
 3.Provide valid request body with invalid otpChannels
 4.Click on send</t>
  </si>
  <si>
    <t>Valid error message with valid error code(invalid_otpChannels) should be displayed in Response body</t>
  </si>
  <si>
    <t>Verify the response by not providing otpChannels in request body</t>
  </si>
  <si>
    <t>1.Hit https://api.qa-1201-b2.mosip.net/v1/esignet/authorization/send-otp
 2.Provide UIN as individualId
 3.Provide valid request body without providing otpChannels as parameter in request body
 4.Click on send</t>
  </si>
  <si>
    <t>Verify response by providing multiple spaces in the allowed values provided for otpChannels.
 Eg: " email ", "ph o ne"</t>
  </si>
  <si>
    <t>Verify the response by providing empty as otpChannels value in request body.</t>
  </si>
  <si>
    <t>1.Hit https://api.qa-1201-b2.mosip.net/v1/esignet/authorization/send-otp
 2.Provide UIN as individualId
 3.Provide valid request body with Null/Empty as otpChannel parameter value
 4.Click on send</t>
  </si>
  <si>
    <t>Endpoint: send-otp
  Method: POST
  Request body parameters validation: Validation for " otpChannels"(Mandatory)param.
 Note: Channel to be used to deliver request OTP.
 With VID</t>
  </si>
  <si>
    <t>1.Hit https://api.qa-1201-b2.mosip.net/v1/esignet/authorization/send-otp
 2.Provide VID as individualId
 2.Provide valid request body with invalid otpChannels
  3.Click on send</t>
  </si>
  <si>
    <t>1.Hit https://api.qa-1201-b2.mosip.net/v1/esignet/authorization/send-otp
 2.Provide VID as individualId
 3.Provide valid request body without providing otpChannels as parameter in request body
 4.Click on send</t>
  </si>
  <si>
    <t>1.Hit https://api.qa-1201-b2.mosip.net/v1/esignet/authorization/send-otp
 2.Provide VID as individualId
 3.Provide valid request body with Null/Empty as otpChannel parameter value
 4.Click on send</t>
  </si>
  <si>
    <t>Endpoint: send-otp 
 Method: POST 
 Request body parameters validation: Validation for "requestTime"(Mandatory)param.
 WITH UIN</t>
  </si>
  <si>
    <t>1.Hit https://api.qa-1201-b2.mosip.net/v1/esignet/authorization/send-otp
 2.Provide valid request body with invalid time format 
 3.Click on send</t>
  </si>
  <si>
    <t>1.HitHit https://api.qa-1201-b2.mosip.net/v1/esignet/authorization/send-otp
  2.Provide valid request body with invalid time.
  3.Click on send</t>
  </si>
  <si>
    <t>Endpoint: send-otp 
 Method: POST 
 Request body parameters validation: Validation for "requestTime"(Mandatory)param.
 WITH VID</t>
  </si>
  <si>
    <t>Endpoint: send-otp
  Method: POST
  Response parameters Validation</t>
  </si>
  <si>
    <t>Check whether correct response parameters displayed in response body on successful execution.</t>
  </si>
  <si>
    <t>1.Hit https://api.qa-1201-b2.mosip.net/v1/esignet/authorization/send-otp
  2.Provide valid request body with various parameters
  3.Click on send</t>
  </si>
  <si>
    <t>"transactionId","maskedEmail","maskedMobile" should be displayed as response parameters</t>
  </si>
  <si>
    <t>Verify content of "maskedEmail" parameter displayed under response section of response body</t>
  </si>
  <si>
    <t>Provided EmailId should be displayed .
 Note: User should get OTP on registered email(For UI)</t>
  </si>
  <si>
    <t>Verify content of "maskedMobile" parameter displayed under response section of response body</t>
  </si>
  <si>
    <t>Mobile number should be displayed
 Note:User should be able to get OTP on registered mobile number provided.</t>
  </si>
  <si>
    <t>Verify content of "transactionId" parameter displayed under response section of response body</t>
  </si>
  <si>
    <t>transactionId should be same as sent in the request body</t>
  </si>
  <si>
    <t>Verify the Error parameters displayed in response body on successful execution of request body</t>
  </si>
  <si>
    <t>"errorCode" and "errorMessage" should be displayed as two error parameters.</t>
  </si>
  <si>
    <t>1.Relying party sends the request to the Authorization Server.
 2.Relaying Party redirect to the authorization Endpoint and displays IDP login page
 3.User choose to sign in with OTP and get the OTP on registered channel.
 4.User enter OTP in login form and clicks on Submit button then /authentication endpoint is called.</t>
  </si>
  <si>
    <t>Endpoint: Authentication 
  Method: POST
  Request body parameters validation: Validation for " transactionId"(Mandatory)param.
  Note: oauth-details transactionId is used until the /token call
 WITH UIN</t>
  </si>
  <si>
    <t>1.Hit https://api.qa-1201-b2.mosip.net/v1/esignet/authorization/authenticate
  2.Provide valid request body with all valid mandatory parameters
  3.Click on send</t>
  </si>
  <si>
    <t>1.Hit https://api.qa-1201-b2.mosip.net/v1/esignet/authorization/authenticate
  2.Provide valid request body with invalid transactionId
  3.Click on send</t>
  </si>
  <si>
    <t>1.Hit https://api.qa-1201-b2.mosip.net/v1/esignet/authorization/authenticate
  2.Provide valid request body without providing transactionId in request body
  3.Click on send</t>
  </si>
  <si>
    <t>Verify the response by providing transactionId without authenticating from send-otp endpoint.
 Note: auth-details tid&gt;send-otp&gt;authenticate&gt;auth-code</t>
  </si>
  <si>
    <t>Verify the response by providing transaction id after some delay(need to be provided by dev)</t>
  </si>
  <si>
    <t>TC_47</t>
  </si>
  <si>
    <t>Verify the response by providing empty as transactionId value in request body.</t>
  </si>
  <si>
    <t>1.Hit https://api.qa-1201-b2.mosip.net/v1/esignet/authorization/authenticate
  2.Provide valid request body with Null/Empty as transactionId parameter value
  3.Click on send</t>
  </si>
  <si>
    <t>TC_48</t>
  </si>
  <si>
    <t>Endpoint: Authentication 
  Method: POST
  Request body parameters validation: Validation for " transactionId"(Mandatory)param.
  Note: oauth-details transactionId is used until the /token call
 WITH VID</t>
  </si>
  <si>
    <t>TC_49</t>
  </si>
  <si>
    <t>TC_50</t>
  </si>
  <si>
    <t>TC_51</t>
  </si>
  <si>
    <t>TC_52</t>
  </si>
  <si>
    <t>TC_53</t>
  </si>
  <si>
    <t>TC_54</t>
  </si>
  <si>
    <t>TC_55</t>
  </si>
  <si>
    <t>Endpoint: Authentication 
  Method: POST
  Request body parameters validation: Validation for " individualId"(Mandatory)parameter
  Note: Actual UIN or VID value of the authenticating enduser</t>
  </si>
  <si>
    <t>1.Hit https://api.qa-1201-b2.mosip.net/v1/esignet/authorization/authenticate
  2.Provide valid request body with invalid individualId
  3.Click on send</t>
  </si>
  <si>
    <t>TC_56</t>
  </si>
  <si>
    <t>Verify the response by not providing individualId in request body</t>
  </si>
  <si>
    <t>1.Hit https://api.qa-1201-b2.mosip.net/v1/esignet/authorization/authenticate
  2.Provide valid request body without individualId 
  3.Click on send</t>
  </si>
  <si>
    <t>TC_57</t>
  </si>
  <si>
    <t>Verify the response by providing VID as individualId</t>
  </si>
  <si>
    <t>1.Hit https://api.qa-1201-b2.mosip.net/v1/esignet/authorization/authenticate
  2.Provide valid request body with vid as individualId
  3.Click on send</t>
  </si>
  <si>
    <t>TC_58</t>
  </si>
  <si>
    <t>Verify the response by providing UIN as individualId</t>
  </si>
  <si>
    <t>1.Hit https://api.qa-1201-b2.mosip.net/v1/esignet/authorization/authenticate
  2.Provide valid request body with uin as individualId
  3.Click on send</t>
  </si>
  <si>
    <t>TC_59</t>
  </si>
  <si>
    <t>1.Hit https://api.qa-1201-b2.mosip.net/v1/esignet/authorization/authenticate
  2.Provide valid request body with Null/EMPTY as individualId value
  3.Click on send</t>
  </si>
  <si>
    <t>TC_60</t>
  </si>
  <si>
    <t>Endpoint: Authentication 
  Method: POST
  Request body parameters validation: Validation for " challengeList"(Mandatory) array parameter
 WITH UIN</t>
  </si>
  <si>
    <t>Verify the response by providing authFactor type values other than "otp","pin" and "bio" in request body.</t>
  </si>
  <si>
    <t>1.Hit https://api.qa-1201-b2.mosip.net/v1/esignet/authorization/authenticate
 2.Provide valid request body with invalid authFactorType parameter value
  3.Click on send</t>
  </si>
  <si>
    <t>Valid error message with valid error code(auth_failed) should be displayed in Response body</t>
  </si>
  <si>
    <t>TC_61</t>
  </si>
  <si>
    <t>Verify the response by providing authFactor Type other than received from /oauth-details endpoint response .</t>
  </si>
  <si>
    <t>1.Hit https://api.qa-1201-b2.mosip.net/v1/esignet/authorization/authenticate
  2.Provide valid request body with invalid authFactorType
  3.Click on send</t>
  </si>
  <si>
    <t>Valid error message with valid error code(invalid_authFactor Type) should be displayed in Response body</t>
  </si>
  <si>
    <t>TC_62</t>
  </si>
  <si>
    <t>Verify the response by not providing authFactor Type in request body</t>
  </si>
  <si>
    <t>1.Hit https://api.qa-1201-b2.mosip.net/v1/esignet/authorization/authenticate
  2.Provide valid request body without authFactor Type parameter in request body
  3.Click on send</t>
  </si>
  <si>
    <t>TC_63</t>
  </si>
  <si>
    <t>Verify the response by providing empty as authFactor Type value in request body.</t>
  </si>
  <si>
    <t>1.Hit https://api.qa-1201-b2.mosip.net/v1/esignet/authorization/authenticate
  2.Provide valid request body with Null/Empty as authFactorType 
  3.Click on send</t>
  </si>
  <si>
    <t>TC_64</t>
  </si>
  <si>
    <t>Verify the response by not providing challenge in request body</t>
  </si>
  <si>
    <t>1.Hit https://api.qa-1201-b2.mosip.net/v1/esignet/authorization/authenticate
  2.Provide valid request body without challenge parameter
  3.Click on send</t>
  </si>
  <si>
    <t>Valid error message with valid error code(unknown error) should be displayed in Response body</t>
  </si>
  <si>
    <t>TC_65</t>
  </si>
  <si>
    <t>Verify the response by providing empty as challenge parameter value in request body.</t>
  </si>
  <si>
    <t>1.Hit https://api.qa-1201-b2.mosip.net/v1/esignet/authorization/authenticate
  2.Provide valid request body with challenge parameter values as Null/EMPTY
  3.Click on send</t>
  </si>
  <si>
    <t>TC_66</t>
  </si>
  <si>
    <t>Verify the response by providing incorrect challenge parameter value when authFactor Type is selected as OTP.
  EG: if OTP is 11111then provide 123123</t>
  </si>
  <si>
    <t>1.Hit https://api.qa-1201-b2.mosip.net/v1/esignet/authorization/authenticate
  2.Provide valid request body with invalid challenge value
  3.Click on send</t>
  </si>
  <si>
    <t>TC_67</t>
  </si>
  <si>
    <t>Verify the response by providing incorrect challenge parameter value when authFactor Type is selected as PIN.
  EG: if PIN is 123123 then provide 125625</t>
  </si>
  <si>
    <t>TC_68</t>
  </si>
  <si>
    <t>Verify the response by providing incorrect challenge parameter value when authFactor Type is selected as Biometric</t>
  </si>
  <si>
    <t>Valid error message with valid error code(invalid_challenge) should be displayed in Response body</t>
  </si>
  <si>
    <t>TC_69</t>
  </si>
  <si>
    <t>Endpoint: Authentication 
  Method: POST
  Request body parameters validation: Validation for " challengeList"(Mandatory) array parameter
 WITH VID</t>
  </si>
  <si>
    <t>1.Hit https://api.qa-1201-b2.mosip.net/v1/esignet/authorization/authenticate
 2.Provide individualID as valid VID
 3.Provide valid request body with invalid authFactorType parameter value
 4.Click on send</t>
  </si>
  <si>
    <t>TC_70</t>
  </si>
  <si>
    <t>1.Hit https://api.qa-1201-b2.mosip.net/v1/esignet/authorization/authenticate
 2.Provide individualID as valid VID
 3.Provide valid request body with invalid authFactorType
 4.Click on send</t>
  </si>
  <si>
    <t>TC_71</t>
  </si>
  <si>
    <t>1.Hit https://api.qa-1201-b2.mosip.net/v1/esignet/authorization/authenticate
 2.Provide individualID as valid VID
 3.Provide valid request body without authFactor Type parameter in request body
 4.Click on send</t>
  </si>
  <si>
    <t>TC_72</t>
  </si>
  <si>
    <t>1.Hit https://api.qa-1201-b2.mosip.net/v1/esignet/authorization/authenticate
 2.Provide individualID as valid VID
 3.Provide valid request body with Null/Empty as authFactorType 
 4.Click on send</t>
  </si>
  <si>
    <t>TC_73</t>
  </si>
  <si>
    <t>1.Hit https://api.qa-1201-b2.mosip.net/v1/esignet/authorization/authenticate
 2.Provide individualID as valid VID
 3.Provide valid request body without challenge parameter
 4.Click on send</t>
  </si>
  <si>
    <t>TC_74</t>
  </si>
  <si>
    <t>1.Hit https://api.qa-1201-b2.mosip.net/v1/esignet/authorization/authenticate
 2.Provide individualID as valid VID
 3.Provide valid request body with challenge parameter values as Null/EMPTY
 4.Click on send</t>
  </si>
  <si>
    <t>TC_75</t>
  </si>
  <si>
    <t>1.Hit https://api.qa-1201-b2.mosip.net/v1/esignet/authorization/authenticate
 2.Provide individualID as valid VID
 3.Provide valid request body with invalid challenge value
 4.Click on send</t>
  </si>
  <si>
    <t>TC_76</t>
  </si>
  <si>
    <t>TC_77</t>
  </si>
  <si>
    <t>TC_78</t>
  </si>
  <si>
    <t>Endpoint: Authentication 
  Method: POST
  Request body parameters validation: Validation for "requestTime"(Mandatory) parameter
 WITH UIN</t>
  </si>
  <si>
    <t>1.Hit https://api.qa-1201-b2.mosip.net/v1/esignet/authorization/authenticate
 2.Provide valid request body with invalid time format 
 3.Click on send</t>
  </si>
  <si>
    <t>TC_79</t>
  </si>
  <si>
    <t>1.Hit https://api.qa-1201-b2.mosip.net/v1/esignet/authorization/authenticate
  2.Provide valid request body with invalid time.
  3.Click on send</t>
  </si>
  <si>
    <t>TC_80</t>
  </si>
  <si>
    <t>Endpoint: Authentication 
  Method: POST
  Request body parameters validation: Validation for "requestTime"(Mandatory) parameter
 WITH VID</t>
  </si>
  <si>
    <t>TC_81</t>
  </si>
  <si>
    <t>TC_82</t>
  </si>
  <si>
    <t>Endpoint: Authentication
  Method: POST
  Response parameters Validation</t>
  </si>
  <si>
    <t>1.Hit https://qa-1201-b2.mosip.net/v1/idp/authorization/authenticate\
  2.Provide valid request body with various parameters
  3.Click on send</t>
  </si>
  <si>
    <t>TC_83</t>
  </si>
  <si>
    <t>1.Hit https://qa-1201-b2.mosip.net/v1/idp/authorization/authenticate
  2.Provide valid request body with various parameters
  3.Click on send</t>
  </si>
  <si>
    <t>TC_84</t>
  </si>
  <si>
    <t>Verify the Error parameters if any in response body, on successful execution of request body</t>
  </si>
  <si>
    <t>IdP: Build new APIs for auth-code generation</t>
  </si>
  <si>
    <t>1.Relying party sends the request to the Authorization Server.
 2.Authorization Server Authenticates the End-User.
 3.Authorization Server obtains End-User Consent/Authorization.
 4.Once consent is provided /authorizationCode endpoint is called.</t>
  </si>
  <si>
    <t>Endpoint: auth-code
  Method: POST
  Request body parameter validation: Validation for transactionId"(Mandatory)param.</t>
  </si>
  <si>
    <t>1.Hit https://api.qa-1201-b2.mosip.net/v1/esignet/authorization/auth-code
  2.Provide valid request body with all valid mandatory parameters
  3.Click on send</t>
  </si>
  <si>
    <t>1.Hit https://api.qa-1201-b2.mosip.net/v1/esignet/authorization/auth-code
  2.Provide valid request body with invalid transactionId
  3.Click on send</t>
  </si>
  <si>
    <t>1.Hit https://api.qa-1201-b2.mosip.net/v1/esignet/authorization/auth-code
  2.Provide valid request body without providing transactionId in request body
  3.Click on send</t>
  </si>
  <si>
    <t>Verify the response by providing transactionId which is not authenticated</t>
  </si>
  <si>
    <t>1.Hit https://api.qa-1201-b2.mosip.net/v1/esignet/authorization/auth-code
  2.Provide valid request body with Null/Empty as transactionId parameter value
  3.Click on send</t>
  </si>
  <si>
    <t>Endpoint: auth-code
  Method: POST
  Request body parameters validation: Validation for " permittedAuthorizeScopes"(Optional)parameter
  Note: List of permitted scopes by end-user.</t>
  </si>
  <si>
    <t>Verify the response by not providing permittedAuthorizeScopes in request body.</t>
  </si>
  <si>
    <t>1.Hit https://api.qa-1201-b2.mosip.net/v1/esignet/authorization/auth-code
  2.Provide valid request body without permittedAuthorizeScopes
  3.Click on send</t>
  </si>
  <si>
    <t>User should get Response as "OK" with correct response body with 200 status code since its optional parameter.</t>
  </si>
  <si>
    <t>Verify the response by providing empty as permittedAuthorizeScopes value in request body.</t>
  </si>
  <si>
    <t>1.Hit https://api.qa-1201-b2.mosip.net/v1/esignet/authorization/auth-code
  2.Provide valid request body with Null/EMPTY as permittedAuthorizeScopes value
  3.Click on send</t>
  </si>
  <si>
    <t>Verify the response by providing permittedAuthorizeScope in request body other than got in authorizeScopes of oauth details endpoint response body.</t>
  </si>
  <si>
    <t>"1.Hit https://api.qa-1201-b2.mosip.net/v1/esignet/authorization/auth-code
  2.Provide valid request body with invalid permittedAuthorizeScopes
  3.Click on send"</t>
  </si>
  <si>
    <t>User should get invalid permittedAuthorizeScope error message</t>
  </si>
  <si>
    <t>Endpoint: auth-code
  Method: POST
  Request body parameters validation: Validation for " acceptedClaims"(Optional)parameter
  Note: List of accepted essential and voluntary claims by end-user..</t>
  </si>
  <si>
    <t>Verify the response by not providing acceptedClaims in request body</t>
  </si>
  <si>
    <t>1.Hit https://api.qa-1201-b2.mosip.net/v1/esignet/authorization/auth-code
  2.Provide valid request body without providing acceptedClaims as parameter in request body
  3.Click on send</t>
  </si>
  <si>
    <t>Verify the response by providing accepted claims other than got in essential claims and in voluntary claims displayed in response body of oauth details endpoint</t>
  </si>
  <si>
    <t>"1.Hit https://api.qa-1201-b2.mosip.net/v1/esignet/authorization/auth-code
  2.Provide valid request body with invalid acceptedClaims
  3.Click on send"</t>
  </si>
  <si>
    <t>User should get invalid acceptedClaims error message</t>
  </si>
  <si>
    <t>Verify the response by providing empty as acceptedClaims value in request body.</t>
  </si>
  <si>
    <t>1.Hit https://api.qa-1201-b2.mosip.net/v1/esignet/authorization/auth-code
  2.Provide valid request body with Null/Empty as acceptedClaims parameter value
  3.Click on send</t>
  </si>
  <si>
    <t>Endpoint: auth-code
  Method: POST
 "requestTime" (Mandatory) parameter validation</t>
  </si>
  <si>
    <t>1.Hit https://api.qa-1201-b2.mosip.net/v1/esignet/authorization/auth-code
  2.Provide valid request body with invalid time format 
  3.Click on send</t>
  </si>
  <si>
    <t>Verify response by providing requestTime value other than current time.</t>
  </si>
  <si>
    <t>1.Hit https://api.qa-1201-b2.mosip.net/v1/esignet/authorization/auth-code
  2.Provide valid request body with invalid time.
  3.Click on send</t>
  </si>
  <si>
    <t>Endpoint: auth-code
  Method: POST
  Response parameters Validation</t>
  </si>
  <si>
    <t>1.Hit https://api.qa-1201-b2.mosip.net/v1/esignet/authorization/auth-code
  2.Provide valid request body with various parameters
  3.Click on send</t>
  </si>
  <si>
    <t>"code","redirectUri","nonce" and "state" should be displayed as response parameters</t>
  </si>
  <si>
    <t>Check the content of redirectUri parameter displayed in response body</t>
  </si>
  <si>
    <t>redirectUri should be same as provided in oauth details request body.</t>
  </si>
  <si>
    <t>Check the content of nonce parameter displayed in response body</t>
  </si>
  <si>
    <t>nonce should be same as provided in oauth details request body.</t>
  </si>
  <si>
    <t>Check the content of state parameter displayed in response body</t>
  </si>
  <si>
    <t>state should be same as provided in oauth details request body.</t>
  </si>
  <si>
    <t>author</t>
  </si>
  <si>
    <t>IdP: Build token and user info endpoints for RP backend consumption</t>
  </si>
  <si>
    <t>1.The relying party is registered in IdP and has a client ID
 2.The user has completed the authentication and provided the consent using MOSIP’s IdP
 3.The relying party now has the authorization code</t>
  </si>
  <si>
    <t>Endpoint: token
  Method: POST
  Request parameter validation: "clientId" (Mandatory)param.</t>
  </si>
  <si>
    <t>1.Hit https://api.qa-1201-b2.mosip.net/v1/esignet/oauth/token
  2.Provide valid request body with all valid mandatory and optional parameters
  3.Click on send</t>
  </si>
  <si>
    <t>Verify the response by providing unregistered client_id</t>
  </si>
  <si>
    <t>1.Hit https://api.qa-1201-b2.mosip.net/v1/esignet/oauth/token
  2.Provide valid request body with invalid client_id
  3.Click on send</t>
  </si>
  <si>
    <t>Verify the response by not providing client_id in request body</t>
  </si>
  <si>
    <t>1.Hit https://api.qa-1201-b2.mosip.net/v1/esignet/oauth/token
  2.Provide valid request body without client id parameters
  3.Click on send</t>
  </si>
  <si>
    <t>Verify the response by providing NULL/empty as client_id value in request body.</t>
  </si>
  <si>
    <t>1.Hit https://api.qa-1201-b2.mosip.net/v1/esignet/oauth/token
  2.Provide valid request body with client id as null/empty
  3.Click on send</t>
  </si>
  <si>
    <t>Endpoint: token
  Method: POST
  Request parameter validation: "grant_type"(Mandatory)parameter</t>
  </si>
  <si>
    <t>Verify the response by not providing grant_type in request body</t>
  </si>
  <si>
    <t>1.Hit https://api.qa-1201-b2.mosip.net/v1/esignet/oauth/token
  2.Provide valid request body without grant_type
  3.Click on send</t>
  </si>
  <si>
    <t>Valid error message with valid error code(invalid_grantType) should be displayed in Response body</t>
  </si>
  <si>
    <t>Verify the response by providing grant type other than allowedValues.
  Allowed Values: "authorization_code"</t>
  </si>
  <si>
    <t>1.Hit https://api.qa-1201-b2.mosip.net/v1/esignet/oauth/token
  2.Provide valid request body with invalid grant type
  3.Click on send</t>
  </si>
  <si>
    <t>Verify the response by providing spaces in beginning and at the end of grant type.
  Allowed Values: " authorization_code "</t>
  </si>
  <si>
    <t>Verify the response by providing NULL/empty as grant_type value in request body.</t>
  </si>
  <si>
    <t>Endpoint: token
  Method: POST
  Request Parameter validation: "code"(Mandatory)parameter</t>
  </si>
  <si>
    <t>Verify the response without providing code in request body.</t>
  </si>
  <si>
    <t>1.Hit https://api.qa-1201-b2.mosip.net/v1/esignet/oauth/token
  2.Provide valid request body without providing code parameter in request body
  3.Click on send</t>
  </si>
  <si>
    <t>Valid error message with valid error code(invalid_AuthorizationCode) should be displayed in Response body</t>
  </si>
  <si>
    <t>Verify the response by providing NULL or empty as code value in request body.</t>
  </si>
  <si>
    <t>Verify response by providing code other than received from auth-code endpoint</t>
  </si>
  <si>
    <t>Verify response by providing code whose transaction is already completed.</t>
  </si>
  <si>
    <t>Endpoint: token
  Method: POST
  Request parameter Validation : "redirect_uri" (Mandatory)parameter</t>
  </si>
  <si>
    <t>1.Hit https://api.qa-1201-b2.mosip.net/v1/esignet/oauth/token
  2.Provide valid request body with invalid redirect_uri parameter in request body
  3.Click on send</t>
  </si>
  <si>
    <t>Verify by providing NULL/EMPTY as redirectUris value in request body</t>
  </si>
  <si>
    <t>1.Hit https://api.qa-1201-b2.mosip.net/v1/esignet/oauth/token
  2.Provide valid request body without redirect_uri parameter in request body
  3.Click on send</t>
  </si>
  <si>
    <t>Endpoint: token
  Method: POST
  Request parameter Validation : "client_assertion_type" (Mandatory)parameter</t>
  </si>
  <si>
    <t>Verify without providing client_assertion_type in request body</t>
  </si>
  <si>
    <t>1.Hit https://api.qa-1201-b2.mosip.net/v1/esignet/oauth/token
  2.Provide valid request body without client_assertion_type parameter in request body
  3.Click on send</t>
  </si>
  <si>
    <t>Valid error message with valid error code(invalid_assertion_type) should be displayed in Response body</t>
  </si>
  <si>
    <t>Verify by providing NULL/EMPTY as client_assertion_type value in request body</t>
  </si>
  <si>
    <t>Verify the response by providing client_assertion_type value other than allowedValues.
  Eg: Provide allowed values in incorrect format or any random string
  [Note: Allowed Values- "urn:ietf:params:oauth:client-assertion-type:jwt-bearer"]</t>
  </si>
  <si>
    <t>1.Hit https://api.qa-1201-b2.mosip.net/v1/esignet/oauth/token
  2.Provide valid request body with invalid client_assertion_type parameter in request body
  3.Click on send</t>
  </si>
  <si>
    <t>Verify the response by providing spaces in beginning and at the end ofclient_assertion_type value.
  [Allowed Values: " urn:ietf:params:oauth:client-assertion-type:jwt-bearer "]</t>
  </si>
  <si>
    <t>Endpoint: token
  Method: POST
  Request parameter Validation : "client_assertion" (Mandatory)parameter</t>
  </si>
  <si>
    <t>Verify without providing client_assertion in request body.</t>
  </si>
  <si>
    <t>1.Hit https://api.qa-1201-b2.mosip.net/v1/esignet/oauth/token
  2.Provide valid request body with invalid client_assertion parameter in request body
  3.Click on send</t>
  </si>
  <si>
    <t>Valid error message with valid error code(invalid_assertion) should be displayed in Response body</t>
  </si>
  <si>
    <t>Verify by providing NULL/EMPTY as client_assertion value in request body.</t>
  </si>
  <si>
    <t>Endpoint: token
  Method: POST
  Response parameter validation</t>
  </si>
  <si>
    <t>Verify content of "id_token" displayed in response body</t>
  </si>
  <si>
    <t>1.Hit https://api.qa-1201-b2.mosip.net/v1/esignet/oauth/token
 2.Provide valid request body 
 3.Click on send</t>
  </si>
  <si>
    <t>User should get Identity token in JWT format in response body</t>
  </si>
  <si>
    <t>Verify content of "access_token" displayed in response body</t>
  </si>
  <si>
    <t>Verify content of "token_type" displayed in response body</t>
  </si>
  <si>
    <t>User should get token_type as "Bearer".
  Note: If bearer is provided as parameter value for client_assertion_type</t>
  </si>
  <si>
    <t>Verify content of "expires_in" parameter displayed in response body</t>
  </si>
  <si>
    <t>User should get lifetime of the access token, in seconds.</t>
  </si>
  <si>
    <t>Verify the Error parameters if any in response body,on successful execution of request body</t>
  </si>
  <si>
    <t>1.Hit https://api.qa-1201-b2.mosip.net/v1/esignet/oauth/token
 2.Provide request body 
 3.Click on send</t>
  </si>
  <si>
    <t>User should get errorCode and errorMessage parameter and it should not be duplicated.</t>
  </si>
  <si>
    <t>1.The relying party is registered in IdP and has a client ID
 2.The user has completed the authentication and provided the consent using MOSIP’s IdP
 3.The relying party has the authorization code received from auth-code endpoint and access token received from the token endpoint
 4.The relying party once has the access token can call the User Info Endpoint using the access token</t>
  </si>
  <si>
    <t>Endpoint: userinfo
  Method: GET
  Parameter: Authorization</t>
  </si>
  <si>
    <t>Verify response by providing access token received from token endpoint response as Authorization parameter value.</t>
  </si>
  <si>
    <t>1.Hit https://api.qa-1201-b2.mosip.net/v1/esignet/oidc/userinfo
 2.Provide valid Authorization parameter value as "Bearer &lt;access token as received from token endpoint response&gt;"
 3.Click on send</t>
  </si>
  <si>
    <t>User should get info displayed in response body in jwt format.</t>
  </si>
  <si>
    <t>Verify response by providing invalid access token as Authorization parameter value</t>
  </si>
  <si>
    <t>1.Hit
  https://api.qa-1201-b2.mosip.net/v1/esignet/oidc/userinfo
 2.Provide invalid Authorization parameter value as "Bearer &lt;access token other than received from token endpoint response&gt;"
 3.Click on send</t>
  </si>
  <si>
    <t>User should get unauthorized error with error code as 401.</t>
  </si>
  <si>
    <t>IdP API: To expose the public keys for IdP Server</t>
  </si>
  <si>
    <t>1. To retrieve the public key for the IdP server JSON Web Key Set endpoint is called by the IdP server.
  2. To sign the ID token, Access token and User Info details ,JSON Web Key Set endpoint is called</t>
  </si>
  <si>
    <t>Endpoint: JSON Web Key Set 
  Method: GET</t>
  </si>
  <si>
    <t>Verify when JSON Web Key Set endpoint is triggered</t>
  </si>
  <si>
    <t>Hit the below mentioned url: https://api.qa-121.mosip.net/v1/idp/oauth/.well-known/jwks.json</t>
  </si>
  <si>
    <t>Endpoint should to fetch all the public keys of the IdP server in jwk format.</t>
  </si>
  <si>
    <t>Response Parameters Validation</t>
  </si>
  <si>
    <t>Check whether all mandatory public key set are displayed in response body</t>
  </si>
  <si>
    <t>User should get below mentioned parameters in response body: kid,alg,use,kty,e,n,exp,x5c,x5t#S256</t>
  </si>
  <si>
    <t>Verify content of "kid" parameter in response body</t>
  </si>
  <si>
    <t>User should get The certificate's Key ID as value for this parameter</t>
  </si>
  <si>
    <t>Verify content of "alg" parameter in response body</t>
  </si>
  <si>
    <t>User should get the algorithm used with key</t>
  </si>
  <si>
    <t>Verify content of "use" parameter in response body</t>
  </si>
  <si>
    <t>User should get "sig" as allowed value for mentioned parameter</t>
  </si>
  <si>
    <t>Verify content of "kty" parameter in response body</t>
  </si>
  <si>
    <t>User should get "RSA" as allowed value for mentioned parameter</t>
  </si>
  <si>
    <t>Verify content of "e" parameter in response body</t>
  </si>
  <si>
    <t>User should get RSA Key value (exponent) for Key blinding as parameter value</t>
  </si>
  <si>
    <t>Verify content of "n" parameter in response body</t>
  </si>
  <si>
    <t>User should get RSA modulus value for mentioned parameter</t>
  </si>
  <si>
    <t>Verify content of "exp" parameter in response body</t>
  </si>
  <si>
    <t>User should get Expire/Rotation datetime of this publickey.</t>
  </si>
  <si>
    <t>Verify content of "x5c" parameter in response body</t>
  </si>
  <si>
    <t>User should get array of string that conatins List of Certificates to validate the Oauth server trust.</t>
  </si>
  <si>
    <t>Verify content of "x5t#S256" parameter in response body</t>
  </si>
  <si>
    <t>User should get Certificate SHA-25thumbprint for the mentioned parameter.</t>
  </si>
  <si>
    <t>MOSIP-24753</t>
  </si>
  <si>
    <t>IdP API: For Configuration Endpoint</t>
  </si>
  <si>
    <t>To get details about IDP ,relying party calls Configuration Endpoint</t>
  </si>
  <si>
    <t>Endpoint: Configuration
  Method: GET</t>
  </si>
  <si>
    <t>Verify when Configuration endpoint is triggered</t>
  </si>
  <si>
    <t>Hit the below given url: https://api.qa-121.mosip.net/v1/idp/oidc/.well-known/openid-configuration</t>
  </si>
  <si>
    <t>User should get OIDC provider details in a standard way.</t>
  </si>
  <si>
    <t>Check whether all mandatory response parameters with expected value are displayed in response body</t>
  </si>
  <si>
    <t>User should get expected value for all the parameters</t>
  </si>
  <si>
    <t>Compare the response received from API to API Spec deocument present in github</t>
  </si>
  <si>
    <t>https://github.com/mosip/mosip-config/blob/qa-121/idp-default.properties</t>
  </si>
  <si>
    <t>Attributes value should be matched correctly</t>
  </si>
  <si>
    <t>Verify content of "issuer" parameter in response body</t>
  </si>
  <si>
    <t>User should get valid issuer value as per the domain.
  For example: "https://api.qa-121.mosip.net/v1/idp"</t>
  </si>
  <si>
    <t>Verify content of "authorization_endpoint" parameter in response body</t>
  </si>
  <si>
    <t>User should get valid URL of the OAuth 2.0 Authorization Endpoint as per the testing domain
  "https://api.qa-121.mosip.net/v1/idp/authorize"</t>
  </si>
  <si>
    <t>Verify content of "token_endpoint" parameter in response body</t>
  </si>
  <si>
    <t>User should get valid URL of the OAuth 2.0 Token Endpoint.
  "https://api.qa-121.mosip.net/v1/idp/oauth/token"</t>
  </si>
  <si>
    <t>Verify content of "jwks_uri" parameter in response body</t>
  </si>
  <si>
    <t>User should get valid URL of the OP's JSON Web Key Set [JWK] document.
  "https://api.qa-121.mosip.net/v1/idp/oauth/jwks.json"</t>
  </si>
  <si>
    <t>Verify content of "registration_endpoint" parameter in response body</t>
  </si>
  <si>
    <t>All the defined parameters should be present in response body.
 NOTE: Refer stoplight for the reference</t>
  </si>
  <si>
    <t>Verify content of "scopes_supported" parameter in response body</t>
  </si>
  <si>
    <t>User should get valid supported scopes.</t>
  </si>
  <si>
    <t>Verify content of "response_types_supported" parameter in response body</t>
  </si>
  <si>
    <t>User should get "code" as value for "response_types_supported" parameter in response body</t>
  </si>
  <si>
    <t>MOSIP-24923</t>
  </si>
  <si>
    <t>IdP: Wallet Binding Flow- For /send-binding-otp</t>
  </si>
  <si>
    <t>1.The user should have Inji in his/her phone with a MOSIP credential
  2.The user should be connected to the internet
  3.The user opens Inji and selects one of the credentials for enabling authentication
  4.Once the Generate OTP option is clicked, Inji calls the send binding OTP endpoint</t>
  </si>
  <si>
    <t>Endpoint: send-binding-otp
  Method: POST
  Request parameter validation: "requestTime" (Mandatory)param.
 WITH UIN</t>
  </si>
  <si>
    <t>Verify response by providing requestTime value other than given format in request body.
  Format: yyyy-MM-dd'T'HH:mm:ss.SSS'Z'</t>
  </si>
  <si>
    <t>1.Hit 
  https:https://api.qa-1201-b2.mosip.net/v1/esignet/binding/binding-otp
  2.Provide request body with all mandatory parameter with invalid time format 
  3.Click on send</t>
  </si>
  <si>
    <t>Verify response by providing requestTime as past value.</t>
  </si>
  <si>
    <t>1.Hit 
  https://api.qa-1201-b2.mosip.net/v1/esignet/binding/binding-otp
  2.Provide request body with all mandatory parameters with past or future date/ time 
  3.Click on send</t>
  </si>
  <si>
    <t>Verify response by providing requestTime as future value.</t>
  </si>
  <si>
    <t>Verify response after exceeding the configured time between request and response.</t>
  </si>
  <si>
    <t>1.Hit 
  https://api.qa-1201-b2.mosip.net/v1/esignet/binding/binding-otp
  2.Provide request body with all mandatory parameters along with requestTime Parameter
  3.Click on send</t>
  </si>
  <si>
    <t>Verify the response by not providing requestTime in request body</t>
  </si>
  <si>
    <t>1.Hit 
  https://api.qa-1201-b2.mosip.net/v1/esignet/binding/binding-otp
  2.Provide request body with all mandatory parameters without providing requestTime Parameter.
  3.Click on send</t>
  </si>
  <si>
    <t>Verify the response by providing space as requestTime in request body</t>
  </si>
  <si>
    <t>1.Hit 
  https://api.qa-1201-b2.mosip.net/v1/esignet/binding/binding-otp
  2.Provide request body with all mandatory parameters with requestTime value as space.
  3.Click on send</t>
  </si>
  <si>
    <t>Endpoint: send-binding-otp
  Method: POST
  Request parameter validation: "requestTime" (Mandatory)param.
 WITH VID</t>
  </si>
  <si>
    <t>1.Hit 
  https://api.qa-1201-b2.mosip.net/v1/esignet/binding/binding-otp
  2.Provide request body with all mandatory parameter with invalid time format 
  3.Click on send</t>
  </si>
  <si>
    <t>Endpoint: send-binding-otp
  Method: POST
  Request parameter validation: Validation for "individualId"(Mandatory)parameter
  Note: Actual UIN or VID value of the authenticating enduser</t>
  </si>
  <si>
    <t>Verify the response by providing individualId where VID/UIN entered doesn’t exist.</t>
  </si>
  <si>
    <t>1.Hit https://api.qa-1201-b2.mosip.net/v1/esignet/binding/binding-otp
  2.Provide request body with all mandatory parameters with invalid individualId
  3.Click on send</t>
  </si>
  <si>
    <t>Verify the response by providing individualId value as only character .
  Note: Invalid case</t>
  </si>
  <si>
    <t>Verify reponse by providing UIN where email or phone are not linked.</t>
  </si>
  <si>
    <t>Verify reponse by providing VID where email or phone are not linked.</t>
  </si>
  <si>
    <t>Verify reponse by providing UIN where only email is linked.</t>
  </si>
  <si>
    <t>1.Hit https://api.qa-1201-b2.mosip.net/v1/esignet/binding/binding-otp
  2.Provide request body with all mandatory parameters with individualId where email is linked
  3.Click on send</t>
  </si>
  <si>
    <t>User should get success response with correct response body.</t>
  </si>
  <si>
    <t>Verify reponse by providing VID where only email is linked.</t>
  </si>
  <si>
    <t>Verify reponse by providing UIN where only phone number is linked.</t>
  </si>
  <si>
    <t>1.Hit https://api.qa-1201-b2.mosip.net/v1/esignet/binding/binding-otp
  2.Provide request body with all mandatory parameters with individualId where phone number is linked
  3.Click on send</t>
  </si>
  <si>
    <t>Verify reponse by providing VID where only phone number is linked.</t>
  </si>
  <si>
    <t>Verify the response by not providing individualId parameter in request body</t>
  </si>
  <si>
    <t>1.Hit https://api.qa-1201-b2.mosip.net/v1/esignet/binding/binding-otp
  2.Provide request body with all mandatory parameters without individualId 
  3.Click on send</t>
  </si>
  <si>
    <t>1.Hit https://api.qa-1201-b2.mosip.net/v1/esignet/binding/binding-otp
  2.Provide request body with all mandatory parameters with Null/EMPTY as individualId value
  3.Click on send</t>
  </si>
  <si>
    <t>Verify the response by providing a VID as individualId of UIN.
  Prerequisite:
  1. create two vid for a uin
  2,Then use one vid as individualId here</t>
  </si>
  <si>
    <t>1.Hit https://api.qa-1201-b2.mosip.net/v1/esignet/binding/binding-otp
  2.Provide request body with all mandatory parameters with vid as individualId value
  3.Click on send</t>
  </si>
  <si>
    <t>Endpoint: send-binding-otp
  Method: POST
 Request Parameter validation: "otpChannels"(Mandatory)parameter.
 WITH UIN</t>
  </si>
  <si>
    <t>Verify response by not providing "otpChannels" array parameter in request body.</t>
  </si>
  <si>
    <t>1.Hit https://api.qa-1201-b2.mosip.net/v1/esignet/binding/binding-otp
  2.Provide request body with all mandatory parameters without providing otpChannels as parameter in request body
  3.Click on send</t>
  </si>
  <si>
    <t>Check by providing "otpChannels" as empty array.
  Eg: "otpChannels"=[]</t>
  </si>
  <si>
    <t>1.Hit https://api.qa-1201-b2.mosip.net/v1/esignet/binding/binding-otp
  2.Provide request body with mandatory parameters with Null/Empty as otpChannel parameter value
  3.Click on send</t>
  </si>
  <si>
    <t>Verify the response by providing otpChannels other than "email" and "mobile".</t>
  </si>
  <si>
    <t>1.Hit https://api.qa-1201-b2.mosip.net/v1/esignet/binding/binding-otp
  2.Provide request body with mandatory parameters with invalid otpChannels
  3.Click on send</t>
  </si>
  <si>
    <t>Verify the response by providing one otpChannels along with other mandatory parameter.</t>
  </si>
  <si>
    <t>1.Hit https://api.qa-1201-b2.mosip.net/v1/esignet/binding/binding-otp
  2.Provide request body with mandatory parameters with one otpChannels
  3.Click on send</t>
  </si>
  <si>
    <t>Verify response by providing multiple spaces in the allowed values provided for otpChannels.
  Eg: " email ", "mobi le"</t>
  </si>
  <si>
    <t>Endpoint: send-binding-otp
  Method: POST
 Request Parameter validation: "otpChannels"(Mandatory)parameter.
 WITH VID</t>
  </si>
  <si>
    <t>1.Hit https://api.qa-1201-b2.mosip.net/v1/esignet/binding/binding-otp
  2.Provide request body with all mandatory parameters without providing otpChannels as parameter in request body
 3.Provide Vid as IndividualId
 4.Click on send</t>
  </si>
  <si>
    <t>1.Hit https://api.qa-1201-b2.mosip.net/v1/esignet/binding/binding-otp
  2.Provide request body with mandatory parameters with Null/Empty as otpChannel parameter value
 3.Provide Vid as IndividualId
 4.Click on send</t>
  </si>
  <si>
    <t>1.Hit https://api.qa-1201-b2.mosip.net/v1/esignet/binding/binding-otp
  2.Provide request body with mandatory parameters with invalid otpChannels
 3.Provide Vid as IndividualId
 4.Click on send</t>
  </si>
  <si>
    <t>1.Hit https://api.qa-1201-b2.mosip.net/v1/esignet/binding/binding-otp
  2.Provide request body with mandatory parameters with one otpChannels
 3.Provide Vid as IndividualId
 4.Click on send</t>
  </si>
  <si>
    <t>1.Hit https://api.qa-1201-b2.mosip.net/v1/esignet/binding/binding-otp
  2.Provide request body with all mandatory parameters without providing otpChannels as parameter in request body
 3.Provide Vid as IndividualId
  3.Click on send</t>
  </si>
  <si>
    <t>Endpoint: send-binding-otp
  Method: POST
  Response parameter validation</t>
  </si>
  <si>
    <t>1.Hit https://api.qa-1201-b2.mosip.net/v1/esignet/binding/binding-otp
  2.Provide request body with all mandatory parameters with various parameters
  3.Click on send</t>
  </si>
  <si>
    <t>EmailId should be displayed .
  Note: User should get OTP on registered email(For UI)</t>
  </si>
  <si>
    <t>Mobile number should be displayed
  Note:User should be able to get OTP on registered mobile number provided.</t>
  </si>
  <si>
    <t>IdP: Wallet Binding Flow- For /wallet-binding endpoint</t>
  </si>
  <si>
    <t>1.User should have Inji in his/her phone with a MOSIP credential.
  2.User launched inji app
  3.User navigated to add credential screen
  4.User enters UIN/VID and requested for OTP and received the OTP
  5.User enteres OTP and clicks on verify then Wallet Binding endpoint is called to authenticate</t>
  </si>
  <si>
    <t>Endpoint: wallet-binding
  Method: POST
  Request parameter validation: "requestTime" (Mandatory)param.
 WITH UIN</t>
  </si>
  <si>
    <t>1.Hit 
 https://api.qa-1201-b2.mosip.net/v1/esignet/binding/wallet-binding
  2.Provide request body with all mandatory parameters with invalid time format 
  3.Click on send</t>
  </si>
  <si>
    <t>1.The user should have Inji in his/her phone with a MOSIP credential
  2.The user should be connected to the internet
  3.The user opens Inji and selects one of the credentials for enabling authentication
  4.On clicking Generate OTP option , send binding OTP endpoint is called by inji and user receives OTP.
  5.Once OTP is entered by the user,sent for authentication to IdP and Wallet Binding endpoint is called</t>
  </si>
  <si>
    <t>1.Hit 
  https://api.qa-1201-b2.mosip.net/v1/esignet/binding/wallet-binding
  2.Provide request body with all mandatory parameters with past or future date/ time 
  3.Click on send</t>
  </si>
  <si>
    <t>Verify response after exceeding the configured time gap between request and response.</t>
  </si>
  <si>
    <t>1.Hit 
  https://api.qa-1201-b2.mosip.net/v1/esignet/binding/wallet-binding
  2.Provide request body with all mandatory parameters along with requestTime Parameter
  3.Click on send</t>
  </si>
  <si>
    <t>Endpoint: wallet-binding
  Method: POST
  Request parameter validation: "requestTime" (Mandatory)param.
 WITH VID</t>
  </si>
  <si>
    <t>1.Hit 
  https://api.qa-1201-b2.mosip.net/v1/esignet/binding/wallet-binding
  2.Provide request body with all mandatory parameters with invalid time format 
  3.Click on send</t>
  </si>
  <si>
    <t>Endpoint: wallet-binding
  Method: POST
  Request parameter validation: "transactionId" (Mandatory)param.
 WITH UIN</t>
  </si>
  <si>
    <t>Verify the response by providing valid transactionId in request body along with other valid mandatory parameters.
  Note: transactionId received from send-binding-otp</t>
  </si>
  <si>
    <t>1.Hit https://api.qa-1201-b2.mosip.net/v1/esignet/binding/wallet-binding
  2.Provide request body with all mandatory parameters
  3.Click on send</t>
  </si>
  <si>
    <t>Verify the response by providing transactionId other than received from send-binding-otp endpoint response.</t>
  </si>
  <si>
    <t>1.Hit https://api.qa-1201-b2.mosip.net/v1/esignet/binding/wallet-binding
  2.Provide request body with all mandatory parameters with invalid transactionId
  3.Click on send</t>
  </si>
  <si>
    <t>1.Hit https://api.qa-1201-b2.mosip.net/v1/esignet/binding/wallet-binding
  2.Provide request body with all mandatory parameters without providing transactionId in request body
  3.Click on send</t>
  </si>
  <si>
    <t>1.Hit https://api.qa-1201-b2.mosip.net/v1/esignet/binding/wallet-binding
  2.Provide request body with mandatory parameters with already completed transactionId in request body
  3.Click on send</t>
  </si>
  <si>
    <t>Verify the response by providing transaction id after some delay.
  Note: mosip.idp.cache.expire-in-seconds={'preauthsessions': 300, 'authenticated' : 300, 'kyc': 300, 'clientdetails' : 86400 }</t>
  </si>
  <si>
    <t>1.Hit https://api.qa-1201-b2.mosip.net/v1/esignet/binding/wallet-binding
  2.Provide request body with mandatory parameters with some delay in transactionId in request body
  3.Click on send</t>
  </si>
  <si>
    <t>1.Hit https://api.qa-1201-b2.mosip.net/v1/esignet/binding/wallet-binding
  2.Provide request body with mandatory parameters with Null/Empty as transactionId parameter value
  3.Click on send</t>
  </si>
  <si>
    <t>Endpoint: wallet-binding
  Method: POST
  Request parameter validation: "transactionId" (Mandatory)param.
 WITH VID</t>
  </si>
  <si>
    <t>Endpoint: wallet-binding
  Method: POST
  Request parameter validation: "individualId" (Mandatory)param</t>
  </si>
  <si>
    <t>Verify the response by providing individualId when UIN entered doesn’t exist or is not valid</t>
  </si>
  <si>
    <t>1.Hit https://api.qa-1201-b2.mosip.net/v1/esignet/binding/wallet-binding
  2.Provide request body with all mandatory parameters with invalid individualId
  3.Click on send</t>
  </si>
  <si>
    <t>Verify the response by providing individualId when VID entered doesn’t exist or is not valid</t>
  </si>
  <si>
    <t>Enter individualId as UIN other than used in send-binding-otp endpoint for the same transaction</t>
  </si>
  <si>
    <t>Enter individualId as VID other than used in send-binding-otp endpoint for the same transaction</t>
  </si>
  <si>
    <t>Verify the response by providing vid other than used in send-binding-otp endpoint for same uin and for same transaction as mentioned in send-binding-otp endpoint.
  Prerequisite:
  1. create two vid for a uin
  2.Use one vid in send-binding-otp and other vid in this endpoint for the same transaction.</t>
  </si>
  <si>
    <t>Verify reponse by providing UIN where email or phone are not associated.</t>
  </si>
  <si>
    <t>Verify reponse by providing VID where email and phone are not associated.</t>
  </si>
  <si>
    <t>1.Hit https://api.qa-1201-b2.mosip.net/v1/esignet/binding/wallet-binding
  2.Provide request body with all mandatory parameters with individualId where email is linked
  3.Click on send</t>
  </si>
  <si>
    <t>1.Hit https://api.qa-1201-b2.mosip.net/v1/esignet/binding/wallet-binding
  2.Provide request body with all mandatory parameters with individualId where phone number is linked
  3.Click on send</t>
  </si>
  <si>
    <t>1.Hit https://api.qa-1201-b2.mosip.net/v1/esignet/binding/wallet-binding
  2.Provide request body with all mandatory parameters without individualId 
  3.Click on send</t>
  </si>
  <si>
    <t>1.Hit https://api.qa-1201-b2.mosip.net/v1/esignet/binding/wallet-binding
  2.Provide request body with all mandatory parameters with Null/EMPTY as individualId value
  3.Click on send</t>
  </si>
  <si>
    <t>Endpoint: wallet-binding
  Method: POST
 Request parameter validation: "ChallengeList" (Mandatory)param
 WITH UIN</t>
  </si>
  <si>
    <t>Verify response by not providing "ChallengeList" array parameter in request body.</t>
  </si>
  <si>
    <t>1.Hit https://api.qa-1201-b2.mosip.net/v1/esignet/binding/wallet-binding
  2.Provide request body with all mandatory parameters without challenge parameter
  3.Click on send</t>
  </si>
  <si>
    <t>Check by providing "authChallenge" parameter value as empty array.
  Eg: "authChallenge"=[]</t>
  </si>
  <si>
    <t>Verify response by providing only authFactorType parameter with expected value .
  Ie, authFactorType=OTP
  Note: Don’t provide corresponding challenge Parameter at all.</t>
  </si>
  <si>
    <t>1.Hit https://api.qa-1201-b2.mosip.net/v1/esignet/binding/wallet-binding
  2.Provide request body with all mandatory parameters without challenge parameter.
  "authchallenge" : [
  {
  "authFactorType" : "OTP",
  }
  ]
  3.Click on send</t>
  </si>
  <si>
    <t>Verify response by providing only challenge parameter with correct value in request body.
  Note:By not providing authFactorType parameter at all.</t>
  </si>
  <si>
    <t>1.Hit https://api.qa-1201-b2.mosip.net/v1/esignet/binding/wallet-binding
  2.Provide request body with all mandatory parameters without challenge parameter.
  "authchallenge" : [
  {
  "challenge" : "111111"
  }
  ]
  3.Click on send</t>
  </si>
  <si>
    <t>Verify the response by providing authFactor type other than "otp" in request body .</t>
  </si>
  <si>
    <t>1.Hit https://api.qa-1201-b2.mosip.net/v1/esignet/binding/wallet-binding
  2.Provide request body with all mandatory parameters with invalid authFactorType parameter value
  3.Click on send</t>
  </si>
  <si>
    <t>Verify the response by providing space/empty as authFactor Type value in request body.
  Note: Given Challenge parameter is present</t>
  </si>
  <si>
    <t>1.Hit https://api.qa-1201-b2.mosip.net/v1/esignet/binding/wallet-binding
  2.Provide request body with all mandatory parameters with Null/Empty as authFactorType 
  3.Click on send</t>
  </si>
  <si>
    <t>Verify the response by providing empty as challenge parameter value in request body.
  Note: Given, authFactorType parameter should present with correct value.</t>
  </si>
  <si>
    <t>1.Hit https://api.qa-1201-b2.mosip.net/v1/esignet/binding/wallet-binding
  2.Provide request body with all mandatory parameters with challenge parameter values as Null/EMPTY
  3.Click on send</t>
  </si>
  <si>
    <t>Verify the response by providing incorrect challenge parameter value ie, incorrect OTP(other than received from send-binding-otp endpoint) when authFactor Type is selected as OTP.
  EG: if OTP is 11111then provide 123123</t>
  </si>
  <si>
    <t>1.Hit https://api.qa-1201-b2.mosip.net/v1/esignet/binding/wallet-binding
  2.Provide request body with all mandatory parameters with invalid challenge value
  3.Click on send</t>
  </si>
  <si>
    <t>"1.The user should have Inji in his/her phone with a MOSIP credential
  2.The user should be connected to the internet
  3.The user opens Inji and selects one of the credentials for enabling authentication
  4.On clicking Generate OTP option , send binding OTP endpoint is called by inji and user receives OTP.
  5.Once OTP is entered by the user,sent for authentication to IdP and Wallet Binding endpoint is called"</t>
  </si>
  <si>
    <t>Verify the response by providing incorrect challenge parameter ie,enter expired otp when authFactor Type is selected as OTP.</t>
  </si>
  <si>
    <t>TC_85</t>
  </si>
  <si>
    <t>Verify response by not providing "format" parameter under "challengeList" array parameter in request body.</t>
  </si>
  <si>
    <t>1.Hit https://api.qa-1201-b2.mosip.net/v1/esignet/binding/wallet-binding
  2.Provide request body with all mandatory parameters without format parameter
  3.Click on send</t>
  </si>
  <si>
    <t>TC_86</t>
  </si>
  <si>
    <t>Verify response by provinding format parameter value as space/null</t>
  </si>
  <si>
    <t>1.Hit https://api.qa-1201-b2.mosip.net/v1/esignet/binding/wallet-binding
  2.Provide request body with all mandatory parameters with format parameter as space or null
  3.Click on send</t>
  </si>
  <si>
    <t>TC_87</t>
  </si>
  <si>
    <t>Verify response by providing invalid "format" value corresponding to auth Factor type provided.
  Note: " authFactorType" Valid "Format"
  OTP alphanumeric
  BIO encoded-json
  PIN Number
  WLA JWT</t>
  </si>
  <si>
    <t>1.Hit https://api.qa-1201-b2.mosip.net/v1/esignet/binding/wallet-binding
  2.Provide request body with all mandatory parameters with invalid format parameter value.
  3.Click on send</t>
  </si>
  <si>
    <t>TC_88</t>
  </si>
  <si>
    <t>Endpoint: wallet-binding
  Method: POST
 Request parameter validation: "ChallengeList" (Mandatory)param
 WITH VID</t>
  </si>
  <si>
    <t>Verify response by not providing "authChallenge" array parameter in request body.</t>
  </si>
  <si>
    <t>1.Hit https://api.qa-1201-b2.mosip.net/v1/esignet/binding/wallet-binding
  2.Provide request body with all mandatory parameters without challenge parameter
 3.Provide vid as individualId
  3.Click on send</t>
  </si>
  <si>
    <t>TC_89</t>
  </si>
  <si>
    <t>1.Hit https://api.qa-1201-b2.mosip.net/v1/esignet/binding/wallet-binding
  2.Provide request body with all mandatory parameters without challenge parameter
 3.Provide vid as individualId
 4.Click on send</t>
  </si>
  <si>
    <t>TC_90</t>
  </si>
  <si>
    <t>1.Hit https://api.qa-1201-b2.mosip.net/v1/esignet/binding/wallet-binding
  2.Provide request body with all mandatory parameters without challenge parameter.
  "authchallenge" : [
  {
  "authFactorType" : "OTP",
  }
  ]
 3.Provide vid as individualId
 4.Click on send</t>
  </si>
  <si>
    <t>TC_91</t>
  </si>
  <si>
    <t>1.Hit https://api.qa-1201-b2.mosip.net/v1/esignet/binding/wallet-binding
  2.Provide request body with all mandatory parameters without challenge parameter.
  "authchallenge" : [
  {
  "challenge" : "111111"
  }
  ]
 3.Provide vid as individualId
 4.Click on send</t>
  </si>
  <si>
    <t>TC_92</t>
  </si>
  <si>
    <t>1.Hit https://api.qa-1201-b2.mosip.net/v1/esignet/binding/wallet-binding
  2.Provide request body with all mandatory parameters with invalid authFactorType parameter value
 3.Provide vid as individualId
 4.Click on send</t>
  </si>
  <si>
    <t>TC_93</t>
  </si>
  <si>
    <t>TC_94</t>
  </si>
  <si>
    <t>1.Hit https://api.qa-1201-b2.mosip.net/v1/esignet/binding/wallet-binding
  2.Provide request body with all mandatory parameters with challenge parameter values as Null/EMPTY
 3.Provide vid as individualId
 4.Click on send</t>
  </si>
  <si>
    <t>TC_95</t>
  </si>
  <si>
    <t>1.Hit https://api.qa-1201-b2.mosip.net/v1/esignet/binding/wallet-binding
  2.Provide request body with all mandatory parameters with invalid challenge value
 3.Provide vid as individualId
  4.Click on send</t>
  </si>
  <si>
    <t>TC_96</t>
  </si>
  <si>
    <t>1.Hit https://api.qa-1201-b2.mosip.net/v1/esignet/binding/wallet-binding
  2.Provide request body with all mandatory parameters with invalid challenge value
 3.Provide valid vid as individualId
 4.Click on send</t>
  </si>
  <si>
    <t>TC_97</t>
  </si>
  <si>
    <t>1.Hit https://api.qa-1201-b2.mosip.net/v1/esignet/binding/wallet-binding
  2.Provide request body with all mandatory parameters without format parameter
 3.Provide valid vid as individualId
 4.Click on send</t>
  </si>
  <si>
    <t>TC_98</t>
  </si>
  <si>
    <t>1.Hit https://api.qa-1201-b2.mosip.net/v1/esignet/binding/wallet-binding
  2.Provide request body with all mandatory parameters with format parameter as space or null
 3.Provide valid vid as individualId
 4.Click on send</t>
  </si>
  <si>
    <t>TC_99</t>
  </si>
  <si>
    <t>1.Hit https://api.qa-1201-b2.mosip.net/v1/esignet/binding/wallet-binding
  2.Provide request body with all mandatory parameters with invalid format parameter value.
 3.Provide valid vid as individualId
 4.Click on send</t>
  </si>
  <si>
    <t>TC_100</t>
  </si>
  <si>
    <t>Endpoint: wallet-binding
  Method: POST
  Request parameter validation: "publicKey" (Mandatory)param</t>
  </si>
  <si>
    <t>Verify the response by not providing publicKey parameter in request body</t>
  </si>
  <si>
    <t>Valid error message with valid error code should be displayed in Response body</t>
  </si>
  <si>
    <t>TC_101</t>
  </si>
  <si>
    <t>Verify the response by providing null/empty as publicKey value in request body.</t>
  </si>
  <si>
    <t>TC_102</t>
  </si>
  <si>
    <t>Enter expired publicKey</t>
  </si>
  <si>
    <t>TC_103</t>
  </si>
  <si>
    <t>Verify that enterred publickKey is in JWK format</t>
  </si>
  <si>
    <t>PublicKey should be in JWK format.</t>
  </si>
  <si>
    <t>MOSIP-22705</t>
  </si>
  <si>
    <t>PMS: APIs to list, create, and update the OIDC clients for an approved policy</t>
  </si>
  <si>
    <t>Creation of Policy Group,Auth Policy and Approve the policy</t>
  </si>
  <si>
    <t>Create policy group</t>
  </si>
  <si>
    <t>1.Go to policy manager swagger
  2.Create policy group</t>
  </si>
  <si>
    <t>Policy Group should create</t>
  </si>
  <si>
    <t>Create an auth policy under the same policy group</t>
  </si>
  <si>
    <t>1.Go to policy manager swagger
  2.Create auth policy under same policy group</t>
  </si>
  <si>
    <t>auth policy under the same policy group should create</t>
  </si>
  <si>
    <t>Publish policy for the policy type as Auth</t>
  </si>
  <si>
    <t>1.Go to policy manager swagger
  2.Create auth policy under same policy group. 3.Publish policy for policytype as Auth to make policy Active.</t>
  </si>
  <si>
    <t>After publishing ,policy should get Activate</t>
  </si>
  <si>
    <t>Creation of Auth partner and uplaod Cert</t>
  </si>
  <si>
    <t>verify self registeration for partner in MOSIP as an Auth Partner</t>
  </si>
  <si>
    <t>1. Hit https://{{url}}/v1/partnermanager/partners Api for self registration</t>
  </si>
  <si>
    <t>After registration , we should get Auth partner id</t>
  </si>
  <si>
    <t>verify by uploading CA,SUbCA and part cert for the partner.</t>
  </si>
  <si>
    <t>1.Upload CA /subCA and /Part cert for partnerType as RELYING_PARTY</t>
  </si>
  <si>
    <t>Should abe to upload certificates for the partner and for partnerType as RELYING_PARTY</t>
  </si>
  <si>
    <t>1.Partner registers in MOSIP as an Auth Partner (Relying Party)
  2.Partner uploaded his certificate in MOSIP
  3.Partner requests a policy (Auth Policy)
  4.Partner admin approves the policy request.</t>
  </si>
  <si>
    <t>Creation of OIDC client</t>
  </si>
  <si>
    <t>verify Only Auth Partner can request OIDC client creation. Example: partner id =111</t>
  </si>
  <si>
    <t>1..Partner generates an OIDC client ID for one of his approved policy. 2.Once an OIDC client is created, the details are shared with IDA via web-sub. Note: API end Point POST oidc/client API . Swagger Endpoint:http://{{base_URL}}/v1/partnermanager/swagger-ui/index.html?configUrl=/v1/partnermanager/v3/</t>
  </si>
  <si>
    <t>OIDC client details has been created, the details should be available in IDA via. websub</t>
  </si>
  <si>
    <t>create OIDC client with un-registered/invalid auth partner.</t>
  </si>
  <si>
    <t>we should get Appropriate error "errors": [
  {
  "errorCode": "PMS_PRT_061",
  "message": "Partner policy mapping not exists."
  }</t>
  </si>
  <si>
    <t>create OIDC client with approved policies</t>
  </si>
  <si>
    <t>create OIDC client which is not approved policy</t>
  </si>
  <si>
    <t>Verify when policy has been approved from other than Auth partner(like MISP partner) , use that policy details while creation of OIDC client.</t>
  </si>
  <si>
    <t>OIDC client creation should not happen, should get Appropriate error in the response {
  "errorCode": "PMS_PRT_061",
  "message": "Partner policy mapping not exists."
  }</t>
  </si>
  <si>
    <t>Verify when policy has been approved from some other Policy Group use that policy details while creation of OIDC client. Example : 11as a partner -group is Grouptest, policy as policytest. 2.create group as Grouptestand policy as policytest1</t>
  </si>
  <si>
    <t>OIDC client creation should not happen, should get Appropriate error in the response "errors": [
  {
  "errorCode": "PMS_PRT_061",
  "message": "Partner policy mapping not exists."
  }</t>
  </si>
  <si>
    <t>Verify policy which is not mapped with the Auth partner ,use policy details while creation of OIDC client.Example : 11as a partner -group is Grouptest, policy as policytest. 2.create group as Grouptestand policy as policytest1</t>
  </si>
  <si>
    <t>OIDC client creation should not happen, should get Appropriate error in the response [
  {
  "errorCode": "PMS_PRT_061",
  "message": "Partner policy mapping not exists."
  }</t>
  </si>
  <si>
    <t>Verify creation of OIDC Client with datashare policy (other than auth partner policy)</t>
  </si>
  <si>
    <t>OIDC client creation should not happen, should get Appropriate error in the response</t>
  </si>
  <si>
    <t>verify MISP policy name instead of auth policy while creating OIDC Client</t>
  </si>
  <si>
    <t>Create or 3 Auth policy but it should not approved , use that policy name while creating OIDC client for a partner</t>
  </si>
  <si>
    <t>verify partner can create multiple OIDC clients against multiple policies</t>
  </si>
  <si>
    <t>Check Name of the OIDC Client should be string value (Alphanumeric)</t>
  </si>
  <si>
    <t>Name of the OIDC Client should be string value (Alphanumeric)</t>
  </si>
  <si>
    <t>Check Name of the OIDC Client by providing with empty string or null value</t>
  </si>
  <si>
    <t>we should get Appropriate error "errors": [
  {
  "errorCode": "PMS_COR_001",
  "message": "Invalid request parameter - must not be blank :request.name"
  }</t>
  </si>
  <si>
    <t>check policyName should be string value (Alphanumeric) I,e Auth_policy</t>
  </si>
  <si>
    <t>policyName should be string value (Alphanumeric)</t>
  </si>
  <si>
    <t>Check policyName by providing with empty string or null value</t>
  </si>
  <si>
    <t>we should get Appropriate error "errors": [
  {
  "errorCode": "PMS_COR_001",
  "message": "Invalid request parameter - must not be blank :request.policyName"
  }
  ]</t>
  </si>
  <si>
    <t>Verify with invalid/different policy name while creation of OIDC client.</t>
  </si>
  <si>
    <t>we should get Appropriate error "errors": [
  {
  "errorCode": "PMS_PRT_073",
  "message": "Policy not exists."
  }
  ]</t>
  </si>
  <si>
    <t>check if we use same publickey while create OIDC client</t>
  </si>
  <si>
    <t>it should give error "errors": [
  {
  "errorCode": "PMS_IDP_001",
  "message": "Client public key already exists."
  }</t>
  </si>
  <si>
    <t>check once relying party is registed from PMS use the same id as authPartnerId in Create OIDC Client request body. Note: This we can use further to fetch KYC from IDA servers. Example:
  bharathi-inc</t>
  </si>
  <si>
    <t>check authPartnerId should be in the below mentioned range &gt;= characters 
  &lt;= 50 characters as an input of authPartnerId in the request body. :</t>
  </si>
  <si>
    <t>check authPartnerId accepts alphanumeric as an input of relyingpartyid in the request body.</t>
  </si>
  <si>
    <t>check with crossing the maximum characters of authPartnerId should throw an error.</t>
  </si>
  <si>
    <t>it should give error as invalid_authPartnerID</t>
  </si>
  <si>
    <r>
      <rPr>
        <u/>
        <sz val="11"/>
        <color rgb="FF1155CC"/>
        <rFont val="Calibri"/>
      </rPr>
      <t>https://mosip.atlassian.net/browse/MOSIP-25538</t>
    </r>
  </si>
  <si>
    <t>check with invalid authPartnerId</t>
  </si>
  <si>
    <t>it should give error as "errors": [
  {
  "errorCode": "PMS_PRT_061",
  "message": "Partner policy mapping not exists."
  }</t>
  </si>
  <si>
    <t>check logoUri Relying party logo URI which will used to display logo in OIDC login and consent pages..</t>
  </si>
  <si>
    <t>check logoUri should be in the below mentioned &gt;= characters
  &lt;= 102characters as an input of logoUri in the request body.</t>
  </si>
  <si>
    <t>it should give error as invalid LogoURI {
  "errorCode": "PMS_COR_001",
  "message": "Invalid request parameter - must be a valid URL :request.logoUri"
  }</t>
  </si>
  <si>
    <r>
      <rPr>
        <u/>
        <sz val="11"/>
        <color rgb="FF1155CC"/>
        <rFont val="Calibri"/>
      </rPr>
      <t>https://mosip.atlassian.net/browse/MOSIP-25538</t>
    </r>
  </si>
  <si>
    <t>Check by providing valid redirectUris in the request body and should be in array format. Note:Uri to where the response with authorization_code to be redirected. This will be cross verified with the redirect_uri query parameter sent in the authorize request.</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</si>
  <si>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</si>
  <si>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ACR values:
  mosip:idp:acr:static-code - PIN
  mosip:idp:acr:generated-code - OTP
  mosip:idp:acr:linked-wallet - Inji
  mosip:idp:acr:biometrics - Ldevice
  mosip:idp:acr:biometrics-generated-code - Ldevice &amp; OTP (phase not supported)
  mosip:idp:acr:linked-wallet-static-code - Inji &amp; PIN (phase not supported) these values are accepting</t>
  </si>
  <si>
    <t>it should give error as invalid authContextRefs "errors": [
  {
  "errorCode": null,
  "message": "invalid_client_auth --&gt; request.clientAuthMethods[0]: invalid_client_auth"
  }</t>
  </si>
  <si>
    <t>verify allowed value should be 
  authorization_code for grantTypes as an input of grantTypes in the request body and should be in arraay format Note: it is form of Authorization Grant presented to token endpoint</t>
  </si>
  <si>
    <t>error we should get invalid_grantTypes "errors": [
  {
  "errorCode": null,
  "message": "invalid_grant_type --&gt; request.grantTypes[0]: invalid_grant_type"
  }</t>
  </si>
  <si>
    <t>provide invalid allowed value other than 
  authorization_code for grantTypes as an input of grantTypes in the request body.</t>
  </si>
  <si>
    <t>error we should get invalid_grant_type {
  "errorCode": null,
  "message": "invalid_grant_type --&gt; request.grantTypes[0]: invalid_grant_type"
  }</t>
  </si>
  <si>
    <t>Verify after creation of OIDC client from partner ,the data should populate in DB pms.oidc_client, idp.client_detail,ida.oidc_client_data table</t>
  </si>
  <si>
    <t>creation of OIDC client from partner ,the data should populate in DB pms.oidc_client, idp.client_detail,ida.oidc_client_data table</t>
  </si>
  <si>
    <t>Verify after creation of OIDC client from partner ,the data should populate in Audit table</t>
  </si>
  <si>
    <t>creation of OIDC client from partner ,the data should populate in Audit table for audit purpose</t>
  </si>
  <si>
    <t>create policy without fullname, gender,email use that policyname for creation of OIDC client ID .</t>
  </si>
  <si>
    <t>user claims should not contain fullname, gender,email in pms.oidc_client table and even in idp.client_detail and ida.oidc_client_data table</t>
  </si>
  <si>
    <t>create policy without having allowedAuthTypes information , use that policyname for creation of OIDC client ID .Example: {
 "authSubType": "",
 "authType": "otp",
 "mandatory": false
 },
 {
 "authSubType": "",
 "authType": "otp-request",
 "mandatory": false
 },
 {
 "authSubType": "",
 "authType": "kyc",
 "mandatory": false
 },</t>
  </si>
  <si>
    <t>we should get appropriate error "errors": [
  {
  "errorCode": "PMS_IDP_005",
  "message": "Partner has no Authentication Context Refrences"
  }</t>
  </si>
  <si>
    <t>create policy without having allowedKycAttributes information , use that policyname for creation of OIDC client ID . example: "allowedKycAttributes": [
 {
 "attributeName": "fullName"
 },
  {
 "attributeName": "phone"
 },
  {
 "attributeName": "email"
 }]</t>
  </si>
  <si>
    <t>we should get appropriate error "errors": [
  {
  "errorCode": "PMS_IDP_005",
  "message": "Partner has no user claims"
  }</t>
  </si>
  <si>
    <t>create policy where fullname as firstname,middlename which is not part of identity schema use that policyname for creation of OIDC client ID .</t>
  </si>
  <si>
    <t>user claims should not store in pms.oidc_client table and even in idp.client_detail and ida.oidc_client_data table</t>
  </si>
  <si>
    <t>1.Partner registers in MOSIP as an Auth Partner (Relying Party)
  2.Partner uploaded his certificate in MOSIP
  3.Partner requests a policy (Auth Policy)
  4.Partner admin approves the policy request. 5.OIDC Client creation should be successfull.</t>
  </si>
  <si>
    <t>Modification of OIDC client</t>
  </si>
  <si>
    <t>verify Partner should able to modified the OIDC client details.</t>
  </si>
  <si>
    <t>1..Partner modified the client’s details. Note:PUT oidc/client API. Swagger link: http://{{BASE_URL}}/v1/partnermanager/swagger-ui/index.html?configUrl=/v1/partnermanager/v3/api-docs/swagger-config#/client-management-controller/updateClient</t>
  </si>
  <si>
    <t>Partner should modified the client’s details and the details are shared with IDA via web-sub</t>
  </si>
  <si>
    <t>verify without modifing the name of the OIDC client(I,e use same client id )</t>
  </si>
  <si>
    <t>client id should modify with ACTIVE status</t>
  </si>
  <si>
    <t>verify by providing invalid clientid in modify OIDC client URL</t>
  </si>
  <si>
    <t>we should get appropriate error "errors": [
  {
  "errorCode": "PMS_IDP_004",
  "message": "Client not exists with given id."
  }</t>
  </si>
  <si>
    <t>verify by modifing below attribute value clientName,logoUri,redirectUris,grantTypes,clientAuthMethods</t>
  </si>
  <si>
    <t>verify Only the logoUri,redirectUris,grantTypes,clientAuthMethods can be modified for an existing OIDC client</t>
  </si>
  <si>
    <t>verify by providing invalid values to all attributes which is mentioned below publicKey,relayingPartyId,logoUri,redirectUris,grantTypes,clientAuthMethods</t>
  </si>
  <si>
    <t>Should get appropriate error irrespective of attribte name. like 
 invalid_client_id
 invalid_client_name
 invalid_claim
 invalid_acr
 invalid_uri
 invalid_redirect_uri
 invalid_grant_type
 invalid_client_auth</t>
  </si>
  <si>
    <t>Retrieve an OIDC client using the client ID</t>
  </si>
  <si>
    <t>Verify from partner management should able to retrieve an OIDC client using the client ID</t>
  </si>
  <si>
    <t>Endpoint: GET oidc/client API. Swagger link - http://{{BASE_URL}}/v1/partnermanager/swagger-ui/index.html?configUrl=/v1/partnermanager/v3/api-docs/swagger-config#/client-management-controller/getClient</t>
  </si>
  <si>
    <t>Data should get retrive for client id</t>
  </si>
  <si>
    <t>Verify from partner management should not retrieve an OIDC client using the client ID where the client id not stored in DB</t>
  </si>
  <si>
    <t>Should not retriive data where the client id not stored in DB, we should get apropriate error "errors": [
  {
  "errorCode": "PMS_IDP_004",
  "message": "Client not exists with given id."
  }</t>
  </si>
  <si>
    <t>MOSIP-22709</t>
  </si>
  <si>
    <t>PMS: Create new policy type and allow policy binding to MISP partner</t>
  </si>
  <si>
    <t>partner admin should able to create a new type of policy</t>
  </si>
  <si>
    <t>Verify the response by providing individualId other than VID in request body.</t>
  </si>
  <si>
    <t>1.Partner Admin creates a Policy Group for MISP partners
  2.Partner Admin creates MISP OIDC policy in the policy group and publishes it
  3.MISP Partner requests for the MISP OIDC policy
  4.Partner Admin approves the policy request
  5.MISP partner generates the MISP licence key
  6.The MISP licence key is shared with the OIDC partner for integrating with OIDC. Policy structure:  "$schema": "http://json-schema.org/draft-04/schema#",
  "type": "object",
  "properties": {
  "allowAuthRequestDelegation": {
  "type": "boolean"
  },
  "allowKycRequestDelegation": {
  "type": "boolean"
  }, "allowOTPRequestDelegation": {
  "type": "boolean"
  }
  },
  "required": [
  "allowAuthRequestDelegation",
  "allowKycRequestDelegation", "allowOTPRequestDelegation"
  ]
 }</t>
  </si>
  <si>
    <t>it should used for decision-making for KYC delegate APIs</t>
  </si>
  <si>
    <t>verify the details after creation of MISP policy</t>
  </si>
  <si>
    <t>Misp policy should linked with MISP partner and generate MISP licence key for MISPpartner and details should be available in IDA via. Web Sub.</t>
  </si>
  <si>
    <t>check policy is created only with one data allowAuthRequestDelegation</t>
  </si>
  <si>
    <t>Based on misp policy schema json ,policy creation should happen and Misp policy should create</t>
  </si>
  <si>
    <t>check policy is created with below data allowAuthRequestDelegation and allowKycRequestDelegation</t>
  </si>
  <si>
    <t>check policy is created with below data AuthRequestDelegation,allowKycRequestDelegation and allowOTPRequestDelegation</t>
  </si>
  <si>
    <t>check policy is created with random data</t>
  </si>
  <si>
    <t>Misp policy should not create</t>
  </si>
  <si>
    <r>
      <rPr>
        <u/>
        <sz val="11"/>
        <color rgb="FF1155CC"/>
        <rFont val="Calibri"/>
      </rPr>
      <t>https://mosip.atlassian.net/browse/MOSIP-25643</t>
    </r>
  </si>
  <si>
    <t>check by setting allowAuthRequestDelegation as true</t>
  </si>
  <si>
    <t>check by setting allowAuthRequestDelegation as false</t>
  </si>
  <si>
    <t>Authentication should not be allowed through the delegate KYC auth endpoint.</t>
  </si>
  <si>
    <t>check by setting allowKycRequestDelegation as true</t>
  </si>
  <si>
    <t>KYC data share should allowed for kyc-auth &amp; kyc-exchange.</t>
  </si>
  <si>
    <t>check by setting allowKycRequestDelegation as false</t>
  </si>
  <si>
    <t>KYC data share shouldnot allowed for kyc-auth &amp; kyc-exchange.</t>
  </si>
  <si>
    <t>check by setting allowOTPRequestDelegation as true</t>
  </si>
  <si>
    <t>it should used for request for IdP service.</t>
  </si>
  <si>
    <t>check by setting allowOTPRequestDelegation as false</t>
  </si>
  <si>
    <t>it should not for request for IdP service.</t>
  </si>
  <si>
    <t>Verify while creating policy if we not pass require attributes</t>
  </si>
  <si>
    <t>Misp Policy creation should not happen "errors": [
  {
  "errorCode": "PMS_PV_006",
  "message": "Missing input parameter - allowKycRequestDelegation"
  }</t>
  </si>
  <si>
    <t>Check by adding additional parameters in the MISP OIDC policy Example : {
  "authSubType": "",
  "authType": "kyc",
  "mandatory": false
  },
  {
  "authSubType": "",
  "authType": "demo",
  "mandatory": false
  }</t>
  </si>
  <si>
    <t>Misp Policy creation should not happen</t>
  </si>
  <si>
    <r>
      <rPr>
        <u/>
        <sz val="11"/>
        <color rgb="FF1155CC"/>
        <rFont val="Calibri"/>
      </rPr>
      <t>https://mosip.atlassian.net/browse/MOSIP-25643</t>
    </r>
  </si>
  <si>
    <t>Check by adding sharabale attributes in the MISP OIDC policy. Example:{
  "attributeName": "layName",
  "source": [
  {
  "attribute": "layName"
  }
  ],
  "encrypted": true
  },
  {
  "attributeName": "nationalIdentityNumber",
  "source": [
  {
  "attribute": "nationalIdentityNumber"
  }
  ],
  "encrypted": true
  }</t>
  </si>
  <si>
    <r>
      <rPr>
        <u/>
        <sz val="11"/>
        <color rgb="FF1155CC"/>
        <rFont val="Calibri"/>
      </rPr>
      <t>https://mosip.atlassian.net/browse/MOSIP-25643</t>
    </r>
  </si>
  <si>
    <t>Check by adding athentication types in the MISP policy</t>
  </si>
  <si>
    <r>
      <rPr>
        <u/>
        <sz val="11"/>
        <color rgb="FF1155CC"/>
        <rFont val="Calibri"/>
      </rPr>
      <t>https://mosip.atlassian.net/browse/MOSIP-25643</t>
    </r>
  </si>
  <si>
    <t>create MISP policy with diffent policyGroupName</t>
  </si>
  <si>
    <t>Misp Policy creation should not happen "errors": [
  {
  "errorCode": "PMS_POL_019",
  "message": "Policy group name does not exist"
  }</t>
  </si>
  <si>
    <t>create MISP policy with existing MISPname</t>
  </si>
  <si>
    <t>Misp Policy creation should not happen "errors": [
  {
  "errorCode": "PMS_POL_009",
  "message": "Auth policy exists with name : testingMISP7"
  }</t>
  </si>
  <si>
    <t>MOSIP-22731</t>
  </si>
  <si>
    <t>IDA: API for Delegated KYC Authentication</t>
  </si>
  <si>
    <t>Below Steps has to do from PMS module before performing authentication 1.Partner registers in MOSIP as an Auth Partner (Relying Party)
  2.Partner uploaded his certificate in MOSIP
  3.Partner requests a policy (Auth Policy)
  4.Partner admin approves the policy request. 5.OIDC Client creation should be successfull.</t>
  </si>
  <si>
    <t>Delegated KYC Authentication .</t>
  </si>
  <si>
    <t>check by Onboarding a MISP partner and mpolicy has to be associated with that partner in IDP service</t>
  </si>
  <si>
    <t>1.Partner Admin creates a Policy Group for MISP partners
  2.Partner Admin creates MISP OIDC policy in the policy group and publishes it
  3.MISP Partner requests for the MISP OIDC policy
  4.Partner Admin approves the policy request
  5.MISP partner generates the MISP licence key
  6.The MISP licence key is shared with the OIDC partner for integrating with OIDC</t>
  </si>
  <si>
    <t>Misp policy should linked with MISP partner and generate MISP licence key for MISPpartner and details should be available in IDA</t>
  </si>
  <si>
    <t>check when policy don't associate with IDP MISP partner then it should treat as normal MISP partner.</t>
  </si>
  <si>
    <t>1.Partner registers in MOSIP as an MISP Partner 
  2.Partner uploaded his certificate in MOSIP
  3.Generate MISP Licence key for the MISP partner.</t>
  </si>
  <si>
    <t>It should throw an Appropriate error when we perform KYC auth with this data(MISP Licence key )</t>
  </si>
  <si>
    <t>Verify MISP partner policy allows delegated authentication when mpolicy contains required information like below {
  "allowAuthRequestDelegation": true,
  "allowKycRequestDelegation":true}</t>
  </si>
  <si>
    <t>MISP partner policy should allow delegated authentication when mpolicy contains required information like below {
  "allowAuthRequestDelegation": true,
  "allowKycRequestDelegation":true}</t>
  </si>
  <si>
    <t>check kyc-auth API is used when authentication request received from the IdP user( requests for verification of OTP or biometrics )</t>
  </si>
  <si>
    <t>kyc-auth API should be used when authentication request received from the IdP user( requests for verification of OTP or biometrics )</t>
  </si>
  <si>
    <t>Perform ID Authentication based on allowed auth policy which is associated with the partner and MISP partner policy allows delegated authentication information</t>
  </si>
  <si>
    <t>1.Go to Idauthentication external swagger https://api-internal.qa-1201-b2.mosip.net/idauthentication/v1/swagger-ui/index.html?configUrl=/idauthentication/v1/v3/api-docs/swagger-config#/ 2. check http://localhost:3000
  /idauthentication/v1/kyc-auth/delegated/{IdP-LK}​/{eKYC-Partner-ID}​/{oidc-client-id}. 3. Provide IDP-LK, IDP-PartnerID, OIDC-client id as an input parameter . 4.Create Auth request for valid field value /name/dob/gender/region/province/email/phone/residentStatus 
  5.Perform Auth for the same request.</t>
  </si>
  <si>
    <t>it should returns a new KYC token and partner specific user token</t>
  </si>
  <si>
    <t>check ID authentication should not happen when allowAuthRequestDelegation" and allowKycRequestDelegation in the policy Auth allowed set as false.</t>
  </si>
  <si>
    <t>Authentication should be un successfull</t>
  </si>
  <si>
    <t>Perform ID Authentication when allowAuthRequestDelegation =true in the policy</t>
  </si>
  <si>
    <t>allowAuthRequestDelegation, is set as true then Authentication should allowed through the delegate KYC auth endpoint</t>
  </si>
  <si>
    <t>Perform ID Authentication when allowAuthRequestDelegation =false in the policy</t>
  </si>
  <si>
    <t>allowAuthRequestDelegation, is set as false then Authentication shouldnot allowed through the delegate KYC auth endpoint</t>
  </si>
  <si>
    <t>Perform ID Authentication when allowKycRequestDelegation is set as true in the policy</t>
  </si>
  <si>
    <t>KYC data share should allowed through the delegated KYC exchange endpoint</t>
  </si>
  <si>
    <t>Perform ID Authentication when allowKycRequestDelegation is set as false in the policy</t>
  </si>
  <si>
    <t>KYC data share should not allowed through the delegated KYC exchange endpoint</t>
  </si>
  <si>
    <t>Perform ID Authentication, with the MISP partner but policy is not Mapped to that</t>
  </si>
  <si>
    <t>Should throw Appropriate error</t>
  </si>
  <si>
    <t>Perform ID Authentication with valid data IDP-LK, IDP-PartnerID, OIDC-client id</t>
  </si>
  <si>
    <t>kyc Auth should get successfull with no hassel and 1.Generate a KYC token,
  2.Store the KYC token, OIDC client id along with partner-specific user token in a cache with configurable expiry
  3.Return KYC token &amp; partner specific user token</t>
  </si>
  <si>
    <t>Perform ID Authentication with invalid data IDP-LK, IDP-PartnerID, OIDC-client id</t>
  </si>
  <si>
    <t>1.Go to Idauthentication external swagger https://api-internal.qa-1201-b2.mosip.net/idauthentication/v1/swagger-ui/index.html?configUrl=/idauthentication/v1/v3/api-docs/swagger-config#/ 2. check http://localhost:3000
  /idauthentication/v1/kyc-auth/delegated/{IdP-LK}​/{eKYC-Partner-ID}​/{oidc-client-id}. 3. Provide invalid IDP-LK, IDP-PartnerID, OIDC-client id as an input parameter . 4.Create Auth request for valid field value /name/dob/gender/region/province/email/phone/residentStatus 
  5.Perform Auth for the same request.</t>
  </si>
  <si>
    <t>Should throw Appropriate error {
  "errorCode": "IDA-MLC-007",
  "errorMessage": "Request could not be processed. Please try again"
  },</t>
  </si>
  <si>
    <t>Perform ID Authentication with invalid {IdP-LK}.</t>
  </si>
  <si>
    <t>1.Go to Idauthentication external swagger https://api-internal.qa-1201-b2.mosip.net/idauthentication/v1/swagger-ui/index.html?configUrl=/idauthentication/v1/v3/api-docs/swagger-config#/ 2. check http://localhost:3000
  /idauthentication/v1/kyc-auth/delegated/{IdP-LK}​/{eKYC-Partner-ID}​/{oidc-client-id}. 3. Provide invalid IDP-LK, valid IDP-PartnerID, valid OIDC-client id as an input parameter . 4.Create Auth request for valid field value /name/dob/gender/region/province/email/phone/residentStatus 
  5.Perform Auth for the same request.</t>
  </si>
  <si>
    <t>Perform ID Authentication with invalid {eKYC-Partner-ID}​</t>
  </si>
  <si>
    <t>1.Go to Idauthentication external swagger https://api-internal.qa-1201-b2.mosip.net/idauthentication/v1/swagger-ui/index.html?configUrl=/idauthentication/v1/v3/api-docs/swagger-config#/ 2. check http://localhost:3000
  /idauthentication/v1/kyc-auth/delegated/{IdP-LK}​/{eKYC-Partner-ID}​/{oidc-client-id}. 3. Provide valid IDP-LK, invalid valid IDP-PartnerID, valid OIDC-client id as an input parameter . 4.Create Auth request for valid field value /name/dob/gender/region/province/email/phone/residentStatus 
  5.Perform Auth for the same request.</t>
  </si>
  <si>
    <t>Perform ID Authentication with invalid {oidc-client-id}</t>
  </si>
  <si>
    <t>1.Go to Idauthentication external swagger https://api-internal.qa-1201-b2.mosip.net/idauthentication/v1/swagger-ui/index.html?configUrl=/idauthentication/v1/v3/api-docs/swagger-config#/ 2. check http://localhost:3000
  /idauthentication/v1/kyc-auth/delegated/{IdP-LK}​/{eKYC-Partner-ID}​/{oidc-client-id}. 3. Provide valid IDP-LK, valid valid IDP-PartnerID, invalid OIDC-client id as an input parameter . 4.Create Auth request for valid field value /name/dob/gender/region/province/email/phone/residentStatus 
  5.Perform Auth for the same request.</t>
  </si>
  <si>
    <t>Delegated Kyc Auth with Demographic(UIN)</t>
  </si>
  <si>
    <t>Verify to do kyc Auth with valid field value /name/dob/gender/region/province/email/phone/residentStatus Using UIN</t>
  </si>
  <si>
    <t>1.Create auth request with 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</si>
  <si>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Verify to do kyc Auth with invalid field value /name/dob/gender/region/province/email/phone/residentStatus using UIN</t>
  </si>
  <si>
    <t>1.Create auth request with invalid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</si>
  <si>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kyc Auth should get Un-successfull and should get error like like "errors</t>
  </si>
  <si>
    <t>Verify to do kyc Auth when policy doesn't have gender attribute and try to auth with gender value using UIN Note : Same TC applicable for Other demographic data .</t>
  </si>
  <si>
    <t>Perform kyc auth by not providing signature value in request parameter</t>
  </si>
  <si>
    <t>1.Create auth request with 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4.Dont provide signature value
 5.Execute kyc-auth request.</t>
  </si>
  <si>
    <t>Should throw "Digital verifcation failed error"</t>
  </si>
  <si>
    <t>No</t>
  </si>
  <si>
    <t>Perform kyc auth by providing wrong signature value in request parameter</t>
  </si>
  <si>
    <t>1.Create auth request with 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wrong signature value 
 5.Execute kyc-auth request.</t>
  </si>
  <si>
    <t>Perform kyc auth by providing right signature value in request parameter along with other parameters</t>
  </si>
  <si>
    <t>Delegated Kyc Auth with Demographic(VID)</t>
  </si>
  <si>
    <t>Verify to do kyc Auth with valid field value /name/dob/gender/region/province/email/phone/residentStatus or valid request body.</t>
  </si>
  <si>
    <t>Verify to do kyc Auth with invalid field value or invalid request body./name/dob/gender/region/province/email/phone/residentStatus using VID</t>
  </si>
  <si>
    <t>kyc Auth should get Un-successfull and should get error like like " data is not matched "</t>
  </si>
  <si>
    <t>Verify to do kyc Auth when policy doesn't have gender attribute and try to auth with gender value using VID Note : Same TC applicable for Other demographic data .</t>
  </si>
  <si>
    <t>Delegated Kyc Auth with Biometric(UIN)</t>
  </si>
  <si>
    <t>Verify to do kyc bio Auth with valid biometric data for all bio auth types(Iris,Finger,Face) using UIN</t>
  </si>
  <si>
    <t>1.Create auth request with valid parameters and valid request body
 for Biometric kyc authentication.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</si>
  <si>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Verify to do kyc bio Auth with invalid biometric data for all bio auth types(Iris,Finger,Face) Using UIN</t>
  </si>
  <si>
    <t>Delegated Kyc Auth with Biometric (VID)</t>
  </si>
  <si>
    <t>Verify to do kyc bio Auth with valid biometric data for all bio auth types(Iris,Finger,Face) using VID</t>
  </si>
  <si>
    <t>Verify to do kyc bio Auth with invalid biometric data for all bio auth types(Iris,Finger,Face) Using VID</t>
  </si>
  <si>
    <t>1.Create auth request with valid parameters and valid request body
 for Biometric kyc authentication.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4.Dont provide signature value (signature got while creating kyc-auth request).
 5.Execute kyc-auth request.</t>
  </si>
  <si>
    <t>1.Create auth request with valid parameters and valid request body
 for Biometric kyc authentication.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wrong signature.
 5.Execute kyc-auth request.</t>
  </si>
  <si>
    <t>Delegated Kyc Auth with OTP (UIN)</t>
  </si>
  <si>
    <t>Perform kyc auth with valid OTP</t>
  </si>
  <si>
    <t>1. Create OTP request for individualId
 http://localhost:8082/v1/identity/swagger-ui/index.html?configUrl=/v1/identity/v3/api-docs/swagger-config#/
 2.Create auth request with valid parameters and valid request body
 for OTP kyc authentication.
 http://localhost:8082/v1/identity/swagger-ui/index.html?configUrl=/v1/identity/v3/api-docs/swagger-config#/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5.Provide valid signature (use the signature got while creating kyc-auth request).
 6.Execute kyc-auth request.</t>
  </si>
  <si>
    <t>Perform kyc auth with invalid OTP</t>
  </si>
  <si>
    <t>1. Create OTP request for individualId
 http://localhost:8082/v1/identity/swagger-ui/index.html?configUrl=/v1/identity/v3/api-docs/swagger-config#/
 2.Create auth request with valid parameters and valid request body
 for OTP kyc authentication.
 http://localhost:8082/v1/identity/swagger-ui/index.html?configUrl=/v1/identity/v3/api-docs/swagger-config#/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5.Dont provide signature value (the signature got while creating kyc-auth request).
 6.Execute kyc-auth request.</t>
  </si>
  <si>
    <t>1. Create OTP request for individualId
 http://localhost:8082/v1/identity/swagger-ui/index.html?configUrl=/v1/identity/v3/api-docs/swagger-config#/
 2.Create auth request with valid parameters and valid request body
 for OTP kyc authentication.
 http://localhost:8082/v1/identity/swagger-ui/index.html?configUrl=/v1/identity/v3/api-docs/swagger-config#/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 provide wrong signature value (the signature got while creating kyc-auth request).
 6.Execute kyc-auth request.</t>
  </si>
  <si>
    <t>Delegated Kyc Auth with OTP (VID)</t>
  </si>
  <si>
    <t>1.Create auth request with valid parameters and valid request body
 for OTP kyc authentication.
 http://localhost:8082/v1/identity/swagger-ui/index.html?configUrl=/v1/identity/v3/api-docs/swagger-config#/
 2. Then create otp request and send-otp request with the same details provided while creating otp auth request in 1st step.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5.Provide valid signature (use the signature got while creating kyc-auth request).
 6.Execute kyc-auth request.</t>
  </si>
  <si>
    <t>Kyc auth with multiple modalities at once [Demo ,OTP &amp; BIO or combination of two modalities]
 With UIN</t>
  </si>
  <si>
    <t>Perform kyc-auth with multiple modalities with valid request parameters and with valid request body</t>
  </si>
  <si>
    <t>1.Create auth request with valid parameters and valid request body for asked modalities.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</si>
  <si>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Kyc auth should be successful</t>
  </si>
  <si>
    <t>Verify kyc auth by providing wrong values for any one of the modalities and correct values to other modalities</t>
  </si>
  <si>
    <t>Should get appropriate error message in response body.</t>
  </si>
  <si>
    <t>Kyc auth with multiple modalities at once [Demo ,OTP &amp; BIO or combination of two modalities]
 With VID</t>
  </si>
  <si>
    <t>Delegated KYC Authentication</t>
  </si>
  <si>
    <t>Status check in response, On successful of Authentication</t>
  </si>
  <si>
    <t>In the response should get KYCtoken,authtoken and kycstatus.</t>
  </si>
  <si>
    <t>Status check in response, On failure of Authentication</t>
  </si>
  <si>
    <t>Should not get authtoken and kycstatus and status should be failed</t>
  </si>
  <si>
    <t>Verify to edit/update allowed auth types in policy and do kyc auth by using UIN/VID. NOTE:{"allowKycRequestDelegation":"true","allowOTPRequestDelegation":"true"}</t>
  </si>
  <si>
    <t>Auth should get success with no hassel</t>
  </si>
  <si>
    <t>Create a policy by removing allowKycRequestDelegation allowed attritubes and perform KYC auth with the UIN/VID</t>
  </si>
  <si>
    <t>Auth should fail with proper error message</t>
  </si>
  <si>
    <t>Create a policy by removing allowOTPRequestDelegation allowed attritubes and perform KYC auth with the UIN/VID</t>
  </si>
  <si>
    <t>check KYC token data is stored in KYC_token_store table in IDA after authentication</t>
  </si>
  <si>
    <t>It should mark as a precessed in the KYC_token_store table for perticulate KYC token</t>
  </si>
  <si>
    <t>check once after KYC token expire</t>
  </si>
  <si>
    <t>It should mark as a Expire in the KYC_token_store table for perticulate KYC token</t>
  </si>
  <si>
    <t>check KYC token is in ACTIVE status with in that duration we should able to do authentication</t>
  </si>
  <si>
    <t>where KYC token should be in ACTIVE status in KYC_token_store table</t>
  </si>
  <si>
    <t>MOSIP-24755</t>
  </si>
  <si>
    <t>IdP-UI: Login with Inji (QR code)--&gt;For link-code endpoint</t>
  </si>
  <si>
    <t>1.The relying party is registered in IdP and has a client ID.
  2.User enters to IDP Login screen post clicking on "sign with mosip" button.
  3.User try to log in to the relying party’s website using inji app (ie, clicks on "Login with Inji").
  4. Then IdP authentication screen(IDP-UI)during rendering the screen,calls the Generate Link Code endpoint of IDP to generate QR code (and to get a link code and expiry for a transaction).</t>
  </si>
  <si>
    <t>Endpoint: link-code
  Method: POST
  Request parameter validation: "requestTime" (Mandatory)param.</t>
  </si>
  <si>
    <t>1.Hit 
  https://api.qa-1201-b2.mosip.net/v1/esignet/linked-authorization/link-code 
  2.Provide request body with all mandatory parameter with invalid time format 
  3.Click on send</t>
  </si>
  <si>
    <t>1.Hit 
  https://api.qa-1201-b2.mosip.net/v1/esignet/linked-authorization/link-code
  2.Provide request body with all mandatory parameters with past date/ time 
  3.Click on send</t>
  </si>
  <si>
    <t>1.Hit 
  hhttps://api.qa-1201-b2.mosip.net/v1/esignet/linked-authorization/link-code
  2.Provide request body with all mandatory parameters with future date/ time 
  3.Click on send</t>
  </si>
  <si>
    <t>1.Hit 
  hhttps://api.qa-1201-b2.mosip.net/v1/esignet/linked-authorization/link-code
  2.Provide request body with all mandatory parameters along with requestTime Parameter
  3.Click on send</t>
  </si>
  <si>
    <t>1.Hit 
  https://api.qa-1201-b2.mosip.net/v1/esignet/linked-authorization/link-code
  2.Provide request body with all mandatory parameters without providing requestTime Parameter.
  3.Click on send</t>
  </si>
  <si>
    <t>1.Hit 
  https://api.qa-1201-b2.mosip.net/v1/esignet/linked-authorization/link-code
  2.Provide request body with all mandatory parameters with requestTime value as space.
  3.Click on send</t>
  </si>
  <si>
    <t>Endpoint: link-code
  Method: POST
  Request parameter validation: "transactionId" (Mandatory)param.</t>
  </si>
  <si>
    <t>Verify the response by providing valid transactionId in request body along with other valid mandatory parameters.
  Note: transactionId received from oauth-details endpoint</t>
  </si>
  <si>
    <t>1.Hit https://api.qa-1201-b2.mosip.net/v1/esignet/linked-authorization/link-code
  2.Provide request body with all mandatory parameters
  3.Click on send</t>
  </si>
  <si>
    <t>Verify the response by providing transactionId other than received from oauth-details endpoint .</t>
  </si>
  <si>
    <t>1.Hit https://api.qa-1201-b2.mosip.net/v1/esignet/linked-authorization/link-code
  2.Provide request body with all mandatory parameters with invalid transactionId
  3.Click on send</t>
  </si>
  <si>
    <t>1.Hit https://api.qa-1201-b2.mosip.net/v1/esignet/linked-authorization/link-code
  2.Provide request body with all mandatory parameters without providing transactionId in request body
  3.Click on send</t>
  </si>
  <si>
    <t>1.Hit https://api.qa-1201-b2.mosip.net/v1/esignet/linked-authorization/link-code
  2.Provide request body with mandatory parameters with already completed transactionId in request body
  3.Click on send</t>
  </si>
  <si>
    <t>1.Hit https://api.qa-1201-b2.mosip.net/v1/esignet/linked-authorization/link-code
  2.Provide request body with mandatory parameters with some delay in transactionId in request body
  3.Click on send</t>
  </si>
  <si>
    <t>1.Hit https://api.qa-1201-b2.mosip.net/v1/esignet/linked-authorization/link-code
  2.Provide request body with mandatory parameters with Null/Empty as transactionId parameter value
  3.Click on send</t>
  </si>
  <si>
    <t>Endpoint: link-code
  Method: POST
  Response parameter validation</t>
  </si>
  <si>
    <t>Check whether all response parameters displayed in response body on successful execution.</t>
  </si>
  <si>
    <t>1.Hit https://api.qa-1201-b2.mosip.net/v1/esignet/linked-authorization/link-code
  2.Provide request body with all mandatory parameters with various parameters
  3.Click on send</t>
  </si>
  <si>
    <t>"responseTime","transactionId","linkCode",""expireDateTime" should be displayed as response parameters.</t>
  </si>
  <si>
    <t>Verify the content of "linkCode" parameter displayed in response bbody</t>
  </si>
  <si>
    <t>User should get Unique random string mapped to current transactionId</t>
  </si>
  <si>
    <t>Verify content of "expireDateTime" parameter displayed in response body.</t>
  </si>
  <si>
    <t>User should get "expireDateTime" value in ISO format.
  Eg:60 sec or as configured in property file</t>
  </si>
  <si>
    <t>Verify using link-code in other endpoint after exceeding expireDateTime.</t>
  </si>
  <si>
    <t>Then link code associated should be expired and should get appropriate error message.</t>
  </si>
  <si>
    <t>IdP-UI: Login with Inji (QR code)--&gt;For link-status endpoint</t>
  </si>
  <si>
    <t>TC_1</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</si>
  <si>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endpoint(Long polling request to IDP service) is called.</t>
  </si>
  <si>
    <t>Endpoint: link-status
  Method: POST
  Request parameter validation: "requestTime" (Mandatory)param.</t>
  </si>
  <si>
    <t>1.Hit 
  https://api.qa-1201-b2.mosip.net/v1/esignet/linked-authorization/link-status
  2.Provide request body with all mandatory parameter with invalid time format 
  3.Click on send</t>
  </si>
  <si>
    <t>TC_2</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</si>
  <si>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endpoint(Long polling request to IDP service) is called.</t>
  </si>
  <si>
    <t>1.Hit 
  https://api.qa-1201-b2.mosip.net/v1/esignet/linked-authorization/link-status
  2.Provide request body with all mandatory parameters with past date/ time 
  3.Click on send</t>
  </si>
  <si>
    <t>TC_3</t>
  </si>
  <si>
    <t>1.Hit 
  https://api.qa-1201-b2.mosip.net/v1/esignet/linked-authorization/link-status
  2.Provide request body with all mandatory parameters with future date/ time 
  3.Click on send</t>
  </si>
  <si>
    <t>TC_4</t>
  </si>
  <si>
    <t>1.Hit 
  https://api.qa-1201-b2.mosip.net/v1/esignet/linked-authorization/link-status
  2.Provide request body with all mandatory parameters along with requestTime Parameter
  3.Click on send</t>
  </si>
  <si>
    <t>TC_5</t>
  </si>
  <si>
    <t>1.Hit 
  https://api.qa-1201-b2.mosip.net/v1/esignet/linked-authorization/link-status
  2.Provide request body with all mandatory parameters without providing requestTime Parameter.
  3.Click on send</t>
  </si>
  <si>
    <t>TC_6</t>
  </si>
  <si>
    <t>1.Hit 
  https://api.qa-1201-b2.mosip.net/v1/esignet/linked-authorization/link-status
  2.Provide request body with all mandatory parameters with requestTime value as space.
  3.Click on send</t>
  </si>
  <si>
    <t>TC_7</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</si>
  <si>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t>
  </si>
  <si>
    <t>Endpoint: link-status
  Method: POST
  Request parameter validation: "transactionId" (Mandatory)param.</t>
  </si>
  <si>
    <t>Verify the response by providing valid transactionId in request body along with other valid mandatory parameters.
  Note: transactionId received from link-code endpoint (oauth-details endpoint).</t>
  </si>
  <si>
    <t>1.Hit https://api.qa-1201-b2.mosip.net/v1/esignet/linked-authorization/link-status
  2.Provide request body with all mandatory parameters
  3.Click on send</t>
  </si>
  <si>
    <t>TC_8</t>
  </si>
  <si>
    <t>Verify the response by providing transactionId other than received from link-code endpoint .</t>
  </si>
  <si>
    <t>1.Hit https://api.qa-1201-b2.mosip.net/v1/esignet/linked-authorization/link-status
  2.Provide request body with all mandatory parameters with invalid transactionId
  3.Click on send</t>
  </si>
  <si>
    <t>TC_9</t>
  </si>
  <si>
    <t>1.Hit https://api.qa-1201-b2.mosip.net/v1/esignet/linked-authorization/link-status
  2.Provide request body with all mandatory parameters without providing transactionId in request body
  3.Click on send</t>
  </si>
  <si>
    <t>1.Hit https://api.qa-1201-b2.mosip.net/v1/esignet/linked-authorization/link-status
  2.Provide request body with mandatory parameters with already completed transactionId in request body
  3.Click on send</t>
  </si>
  <si>
    <t>1.Hit https://api.qa-1201-b2.mosip.net/v1/esignet/linked-authorization/link-status
  2.Provide request body with mandatory parameters with Null/Empty as transactionId parameter value
  3.Click on send</t>
  </si>
  <si>
    <t>Endpoint: link-status
  Method: POST
  Request parameter validation: "linkCode" (Mandatory)param.</t>
  </si>
  <si>
    <t>Verify the response by providing invalid linkCode value for the same transaction.
  Eg: Hit link-code api twice and don’t use current link-code value(Use previous link code value)</t>
  </si>
  <si>
    <t>1.Hit https://api.qa-1201-b2.mosip.net/v1/esignet/linked-authorization/link-status
  2.Provide request body with all mandatory parameters with invalid link-code
  3.Click on send</t>
  </si>
  <si>
    <t>Valid error message "invalid_link_code"with valid error code should be displayed in Response body</t>
  </si>
  <si>
    <t>Verify the response by not providing linkCode in request body</t>
  </si>
  <si>
    <t>1.Hit https://api.qa-1201-b2.mosip.net/v1/esignet/linked-authorization/link-status
  2.Provide request body with all mandatory parameters without linkcode in request body
  3.Click on send</t>
  </si>
  <si>
    <t>Valid error message"invalid_link_code" with valid error code should be displayed in Response body</t>
  </si>
  <si>
    <t>Verify the response by providing linkCode after exceeding the expiry time(which we get in response of link-code endpoint)</t>
  </si>
  <si>
    <t>1.Hit https://api.qa-1201-b2.mosip.net/v1/esignet/linked-authorization/link-status
  2.Provide request body with mandatory parameters with expired linke code
  3.Click on send</t>
  </si>
  <si>
    <t>Valid error message"response_timeout" with valid error code should be displayed in Response body</t>
  </si>
  <si>
    <t>Verify the response by providing NULL/empty as linkCode value in request body.</t>
  </si>
  <si>
    <t>1.Hit https://api.qa-1201-b2.mosip.net/v1/esignet/linked-authorization/link-status
  2.Provide request body with mandatory parameters with Null/Empty as linkcode parameter value
  3.Click on send</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</si>
  <si>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
  6.User dont scan the qr code through inji app</t>
  </si>
  <si>
    <t>Enter valid link-code and execute it without executing link-transaction endpoint</t>
  </si>
  <si>
    <t>1.Hit https://api.qa-1201-b2.mosip.net/v1/esignet/linked-authorization/link-status
  2.Provide request body with mandatory parameters with valid link-code and execute it without executing link-transaction endpoint.</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</si>
  <si>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
  6.User scan the qr code through inji app</t>
  </si>
  <si>
    <t>Enter valid link-code and execute it after link-transaction endpoint execution.</t>
  </si>
  <si>
    <t>1.Hit https://api.qa-1201-b2.mosip.net/v1/esignet/linked-authorization/link-status
  2.Provide request body with mandatory parameters with valid link-code and execute it after executing link-transaction endpoint.</t>
  </si>
  <si>
    <t>User should get successful response with link status as LINKED</t>
  </si>
  <si>
    <t>Endpoint: link-status
  Method: POST
  Response parameter validation</t>
  </si>
  <si>
    <t>1.Hit https://api.qa-1201-b2.mosip.net/v1/esignet/linked-authorization/link-status
  2.Provide request body with all valid mandatory parameters.
  3.Click on send.
  4.Check response body</t>
  </si>
  <si>
    <t>"responseTime","transactionId","linkStatus","linkedDateTime" should be displayed as response parameters.</t>
  </si>
  <si>
    <t>1.Hit https://api.qa-1201-b2.mosip.net/v1/esignet/linked-authorization/link-status
  2.Provide request body with all valid/invalid mandatory parameters.
  3.Click on send.
  4.Check response body</t>
  </si>
  <si>
    <t>Verify the content of "linkStatus" parameter displayed in response body</t>
  </si>
  <si>
    <t>User should get linkStatus as either "LINKED" OR "Expired".</t>
  </si>
  <si>
    <t>Verify content of "LinkedDateTime" parameter displayed in response body.</t>
  </si>
  <si>
    <t>User should get LinkedDateTime parameter value in milliseconds at which the wallet-app acknowledged the link-code.</t>
  </si>
  <si>
    <t>IdP-UI: Login with Inji (QR code)--&gt;For link-transaction endpoint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</si>
  <si>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6. On open of wallet-app, wallet-app(INJI)invokes /link-transaction endpoint of IDP.</t>
  </si>
  <si>
    <t>Endpoint: link-transaction
  Method: POST
  Request parameter validation: "requestTime" (Optional)param.</t>
  </si>
  <si>
    <t>1.Hit 
  https://api.qa-1201-b2.mosip.net/v1/esignet/linked-authorization/link-transaction
  2.Provide request body with all mandatory parameter with invalid time format 
  3.Click on send</t>
  </si>
  <si>
    <t>1.Hit 
  https://api.qa-1201-b2.mosip.net/v1/esignet/linked-authorization/link-transaction
  2.Provide request body with all mandatory parameters with past date/ time 
  3.Click on send</t>
  </si>
  <si>
    <t>1.Hit 
  https://api.qa-1201-b2.mosip.net/v1/esignet/linked-authorization/link-transaction
  2.Provide request body with all mandatory parameters with future date/ time 
  3.Click on send</t>
  </si>
  <si>
    <t>1.Hit 
  https://api.qa-1201-b2.mosip.net/v1/esignet/linked-authorization/link-transaction
  2.Provide request body with all mandatory parameters along with requestTime Parameter
  3.Click on send</t>
  </si>
  <si>
    <t>1.Hit 
  https://api.qa-1201-b2.mosip.net/v1/esignet/linked-authorization/link-transaction
  2.Provide request body with all mandatory parameters without providing requestTime Parameter.
  3.Click on send</t>
  </si>
  <si>
    <t>1.Hit 
  https://api.qa-1201-b2.mosip.net/v1/esignet/linked-authorization/link-transaction
  2.Provide request body with all mandatory parameters with requestTime value as space.
  3.Click on send</t>
  </si>
  <si>
    <t>Endpoint: link-transaction
  Method: POST
  Request parameter validation: "linkCode" (Mandatory)param.</t>
  </si>
  <si>
    <t>Verify the response by providing linkCode value other than received from link-code endpoint.</t>
  </si>
  <si>
    <t>1.Hit https://api.qa-1201-b2.mosip.net/v1/esignet/linked-authorization/link-transaction
  2.Provide request body with all mandatory parameters with invalid transactionId
  3.Click on send</t>
  </si>
  <si>
    <t>1.Hit https://api.qa-1201-b2.mosip.net/v1/esignet/linked-authorization/link-transaction
  2.Provide request body with all mandatory parameters without providing transactionId in request body
  3.Click on send</t>
  </si>
  <si>
    <t>1.Hit https://api.qa-1201-b2.mosip.net/v1/esignet/linked-authorization/link-transaction
  2.Provide request body with mandatory parameters with already completed transactionId in request body
  3.Click on send</t>
  </si>
  <si>
    <t>1.Hit https://api.qa-1201-b2.mosip.net/v1/esignet/linked-authorization/link-transaction
  2.Provide request body with mandatory parameters with Null/Empty as transactionId parameter value
  3.Click on send</t>
  </si>
  <si>
    <t>Endpoint: link-transaction
  Method: POST
  Response parameter validation</t>
  </si>
  <si>
    <t>1.Hit https://api.qa-1201-b2.mosip.net/v1/esignet/linked-authorization/link-transaction
  2.Provide request body with all mandatory parameters with various parameters
  3.Click on send</t>
  </si>
  <si>
    <t>User should get auth-factors, clientName, logoUrl, User claims, authorize scopes along with linkTransactionId in the response body.</t>
  </si>
  <si>
    <t>Verify the Error parameters displayed in response body if any on successful execution of request body</t>
  </si>
  <si>
    <t>IdP-UI: Login with Inji (QR code)--&gt;For link-authentication endpoint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</si>
  <si>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and select one of the credentials for authentication.
  6.Then inji calls /authenticate endpoint of IDP .</t>
  </si>
  <si>
    <t>Endpoint: link-authentication
  Method: POST
  Request parameter validation: "requestTime" (Mandatory)param.
 WITH UIN</t>
  </si>
  <si>
    <t>1.Hit 
  https://api.qa-1201-b2.mosip.net/v1/esignet/linked-authorization/authenticate
  2.Provide request body with all mandatory parameters with invalid time format 
  3.Click on send</t>
  </si>
  <si>
    <t>1.Hit 
  https://api.qa-1201-b2.mosip.net/v1/esignet/linked-authorization/authenticate
  2.Provide request body with all mandatory parameters with past or future date/ time 
  3.Click on send</t>
  </si>
  <si>
    <t>1.Hit 
  https://api.qa-1201-b2.mosip.net/v1/esignet/linked-authorization/authenticate
  2.Provide request body with all mandatory parameters along with requestTime Parameter
  3.Click on send</t>
  </si>
  <si>
    <t>1.Hit 
  https://api.qa-1201-b2.mosip.net/v1/esignet/linked-authorization/authenticate
  2.Provide request body with all mandatory parameters without providing requestTime Parameter.
  3.Click on send</t>
  </si>
  <si>
    <t>1.Hit 
  https://api.qa-1201-b2.mosip.net/v1/esignet/linked-authorization/authenticate
  2.Provide request body with all mandatory parameters with requestTime value as space.
  3.Click on send</t>
  </si>
  <si>
    <t>Endpoint: link-authentication
  Method: POST
  Request parameter validation: "requestTime" (Mandatory)param.
 WITH VID</t>
  </si>
  <si>
    <t>Endpoint: link-authentication
  Method: POST
  Request parameter validation: "linktransactionId" (Mandatory)param.
 WITH UIN</t>
  </si>
  <si>
    <t>Verify the response by providing valid linktransactionId in request body along with other valid mandatory parameters.
  Note: linktransactionId received from link-transaction endpoint</t>
  </si>
  <si>
    <t>1.Hit https://api.qa-1201-b2.mosip.net/v1/esignet/linked-authorization/authenticate
  2.Provide request body with all mandatory parameters
  3.Click on send</t>
  </si>
  <si>
    <t>Verify the response by providing incorrect/wrong/invalid linktransactionId .</t>
  </si>
  <si>
    <t>1.Hit https://api.qa-1201-b2.mosip.net/v1/esignet/linked-authorization/authenticate
  2.Provide request body with all mandatory parameters with invalid linktransactionId
  3.Click on send</t>
  </si>
  <si>
    <t>Verify the response by not providing linktransactionId in request body</t>
  </si>
  <si>
    <t>1.Hit https://api.qa-1201-b2.mosip.net/v1/esignet/linked-authorization/authenticate
  2.Provide request body with all mandatory parameters without providing linktransactionId in request body
  3.Click on send</t>
  </si>
  <si>
    <t>Verify the response by providing NULL/empty as linktransactionId value in request body.</t>
  </si>
  <si>
    <t>1.Hit https://api.qa-1201-b2.mosip.net/v1/esignet/linked-authorization/authenticate
  2.Provide request body with mandatory parameters with Null/Empty as transactionId parameter value
  3.Click on send</t>
  </si>
  <si>
    <t>Endpoint: link-authentication
  Method: POST
  Request parameter validation: "linktransactionId" (Mandatory)param.
 WITH VID</t>
  </si>
  <si>
    <t>Endpoint: link-authentication
  Method: POST
  Request parameter validation: "individualId" (Mandatory)param</t>
  </si>
  <si>
    <t>Verify the response by providing individualId where VID entered doesn’t exist.</t>
  </si>
  <si>
    <t>1.Hit https://api.qa-1201-b2.mosip.net/v1/esignet/linked-authorization/authenticate
  2.Provide request body with all mandatory parameters with invalid individualId
  3.Click on send</t>
  </si>
  <si>
    <t>Verify the response by providing individualId where UIN entered doesn’t exist.</t>
  </si>
  <si>
    <t>1.Hit https://api.qa-1201-b2.mosip.net/v1/esignet/linked-authorization/authenticate
  2.Provide request body
  3.Click on send</t>
  </si>
  <si>
    <t>Enter individualId UIN other than used in send-binding-otp endpoint (ie,not binded UIN)and proceed further</t>
  </si>
  <si>
    <t>Enter individualId VID other than used in send-binding-otp endpoint (ie,not binded VID)and proceed further</t>
  </si>
  <si>
    <t>Enter individualId UIN which is used in send-binding-otp endpoint and proceed further without binding</t>
  </si>
  <si>
    <t>Enter individualId VID which is used in send-binding-otp endpoint and proceed further</t>
  </si>
  <si>
    <t>User should be able to authenticate</t>
  </si>
  <si>
    <t>Verify the response by providing a VID as individualId.
  Prerequisite:
  1.download two credentials
  1. create two vid for a UIN
  2.download two credentials in inji
  3.In inji ,add both the vid and bind one 
  4. use another cred here</t>
  </si>
  <si>
    <t>1.Hit https://api.qa-1201-b2.mosip.net/v1/esignet/linked-authorization/authenticate
  2.Provide request body with all mandatory parameters with vid as individualId value
  3.Click on send</t>
  </si>
  <si>
    <t>1.Hit https://api.qa-1201-b2.mosip.net/v1/esignet/linked-authorization/authenticate
  2.Provide request body with all mandatory parameters with individualId where email is linked
  3.Click on send</t>
  </si>
  <si>
    <t>1.Hit https://api.qa-1201-b2.mosip.net/v1/esignet/linked-authorization/authenticate
  2.Provide request body with all mandatory parameters with individualId where phone number is linked
  3.Click on send</t>
  </si>
  <si>
    <t>1.Hit https://api.qa-1201-b2.mosip.net/v1/esignet/linked-authorization/authenticate
  2.Provide request body with all mandatory parameters without individualId 
  3.Click on send</t>
  </si>
  <si>
    <t>1.Hit https://api.qa-1201-b2.mosip.net/v1/esignet/linked-authorization/authenticate
  2.Provide request body with all mandatory parameters with Null/EMPTY as individualId value
  3.Click on send</t>
  </si>
  <si>
    <t>Endpoint: link-authentication
  Method: POST
  Request parameter validation: "challengeList" (Mandatory)param
 WITH UIN</t>
  </si>
  <si>
    <t>Verify response by not providing "challengeList" array parameter in request body.</t>
  </si>
  <si>
    <t>1.Hit https://api.qa-1201-b2.mosip.net/v1/esignet/linked-authorization/authenticate
  2.Provide request body with all mandatory parameters without challenge parameter
  3.Click on send</t>
  </si>
  <si>
    <t>Check by providing "authChallenge" parameter value as empty array.
  Eg: "challengeList"=[]</t>
  </si>
  <si>
    <t>Verify response by providing only authFactorType parameter with expected value .
  Ie, authFactorType=WLA Token
  Note: Don’t provide corresponding challenge Parameter at all.</t>
  </si>
  <si>
    <t>1.Hit https://api.qa-1201-b2.mosip.net/v1/esignet/linked-authorization/authenticate
  2.Provide request body with all mandatory parameters without challenge parameter.
  "challengeList" : [
  {
  "authFactorType" : "WLA Token",
  }
  ]
  3.Click on send</t>
  </si>
  <si>
    <t>1.Hit https://api.qa-1201-b2.mosip.net/v1/esignet/linked-authorization/authenticate
  2.Provide request body with all mandatory parameters without challenge parameter.
  "authchallenge" : [
  {
  "challenge" : "{{Wla token value}}"
  }
  ]
  3.Click on send</t>
  </si>
  <si>
    <t>Verify the response by providing authFactor type other than "WLA" in request body .</t>
  </si>
  <si>
    <t>1.Hit https://api.qa-1201-b2.mosip.net/v1/esignet/linked-authorization/authenticate
  2.Provide request body with all mandatory parameters with invalid authFactorType parameter value
  3.Click on send</t>
  </si>
  <si>
    <t>1.Hit https://api.qa-1201-b2.mosip.net/v1/esignet/linked-authorization/authenticate
  2.Provide request body with all mandatory parameters with Null/Empty as authFactorType 
  3.Click on send</t>
  </si>
  <si>
    <t>1.Hit https://api.qa-1201-b2.mosip.net/v1/esignet/linked-authorization/authenticate
  2.Provide request body with all mandatory parameters with challenge parameter values as Null/EMPTY
  3.Click on send</t>
  </si>
  <si>
    <t>Verify the response by providing incorrect challenge parameter value ie, incorrect WLA Token value when authFactor Type is selected as WLA.</t>
  </si>
  <si>
    <t>1.Hit https://api.qa-1201-b2.mosip.net/v1/esignet/linked-authorization/authenticate
  2.Provide request body with all mandatory parameters with invalid challenge value
  3.Click on send</t>
  </si>
  <si>
    <t>1.Hit https://api.qa-1201-b2.mosip.net/v1/esignet/linked-authorization/authenticate
  2.Provide request body with all mandatory parameters without format parameter
  3.Click on send</t>
  </si>
  <si>
    <t>1.Hit https://api.qa-1201-b2.mosip.net/v1/esignet/linked-authorization/authenticate
  2.Provide request body with all mandatory parameters with format parameter as space or null
  3.Click on send</t>
  </si>
  <si>
    <t>Verify response by providing invalid "format" value corresponding to auth Factor type provided.
 [As per the current implementation, authFactorType- WLA and format - JWT with challenge value can be used]
  Note: " authFactorType" Valid "Format"
  OTP alphanumeric
  BIO encoded-json
  PIN Number
  WLA JWT</t>
  </si>
  <si>
    <t>1.Hit https://api.qa-1201-b2.mosip.net/v1/esignet/linked-authorization/authenticate
  2.Provide request body with all mandatory parameters with invalid format parameter value.
  3.Click on send</t>
  </si>
  <si>
    <t>Endpoint: link-authentication
  Method: POST
  Request parameter validation: "challengeList" (Mandatory)param
 WITH VID</t>
  </si>
  <si>
    <t>Endpoint: linked-authentication
  Method: POST
  Response parameter validation</t>
  </si>
  <si>
    <t>1.Hit https://api.qa-1201-b2.mosip.net/v1/esignet/linked-authorization/authenticate
  2.Provide request body with all mandatory parameters with various parameters
  3.Click on send</t>
  </si>
  <si>
    <t>User should get linkTransactionId in the response body.</t>
  </si>
  <si>
    <t>IdP-UI: Login with Inji (QR code)--&gt;For link-consent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</si>
  <si>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and select one of the credentials for authentication.
  6.Once the authentication is successful then /consent endpoint will be invoked by the wallet app to send the accepted consent and permitted scopes.</t>
  </si>
  <si>
    <t>Endpoint: link-consent
  Method: POST
  Request parameter validation: "requestTime" (Mandatory)param.</t>
  </si>
  <si>
    <t>1.Hit 
  https://api.qa-1201-b2.mosip.net/v1/esignet/linked-authorization/consent
  2.Provide request body with all mandatory parameters with invalid time format 
  3.Click on send</t>
  </si>
  <si>
    <t>1.Hit 
  https://api.qa-1201-b2.mosip.net/v1/esignet/linked-authorization/consent
  2.Provide request body with all mandatory parameters with past or future date/ time 
  3.Click on send</t>
  </si>
  <si>
    <t>1.Hit 
  https://api.qa-1201-b2.mosip.net/v1/esignet/linked-authorization/consent
  2.Provide request body with all mandatory parameters along with requestTime Parameter
  3.Click on send</t>
  </si>
  <si>
    <t>1.Hit 
  https://api.qa-1201-b2.mosip.net/v1/esignet/linked-authorization/consent
  2.Provide request body with all mandatory parameters without providing requestTime Parameter.
  3.Click on send</t>
  </si>
  <si>
    <t>1.Hit 
  https://api.qa-1201-b2.mosip.net/v1/esignet/linked-authorization/consent
  2.Provide request body with all mandatory parameters with requestTime value as space.
  3.Click on send</t>
  </si>
  <si>
    <t>Endpoint: link-consent
  Method: POST
  Request parameter validation: "linktransactionId" (Mandatory)param.</t>
  </si>
  <si>
    <t>1.Hit https://api.qa-1201-b2.mosip.net/v1/esignet/linked-authorization/consent
  2.Provide request body with all mandatory parameters
  3.Click on send</t>
  </si>
  <si>
    <t>Verify the response by providing linktransactionId without authenticating.
  (Ie,get the linktransactionid from link-transaction endpoint, don’t authenticate linktransactionId in link-authenticate endpoint and use unauthenticated link transactionId in consent )</t>
  </si>
  <si>
    <t>1.Hit https://api.qa-1201-b2.mosip.net/v1/esignet/linked-authorization/consent
  2.Provide request body with all mandatory parameters with invalid linktransactionId
  3.Click on send</t>
  </si>
  <si>
    <t>1.Hit https://api.qa-1201-b2.mosip.net/v1/esignet/linked-authorization/consent
  2.Provide request body with all mandatory parameters without providing linktransactionId in request body
  3.Click on send</t>
  </si>
  <si>
    <t>1.Hit https://api.qa-1201-b2.mosip.net/v1/esignet/linked-authorization/consent
  2.Provide request body with mandatory parameters with Null/Empty as transactionId parameter value
  3.Click on send</t>
  </si>
  <si>
    <t>Endpoint: link-consent
  Method: POST
  Request parameter validation: "permittedAuthorizeScopes" (Optional)param</t>
  </si>
  <si>
    <t>1.Hit https://api.qa-1201-b2.mosip.net/v1/esignet/linked-authorization/consent
  2.Provide valid request body without permittedAuthorizeScopes
  3.Click on send</t>
  </si>
  <si>
    <t>1.Hit https://api.qa-1201-b2.mosip.net/v1/esignet/linked-authorization/consent
  2.Provide valid request body with Null/EMPTY as permittedAuthorizeScopes value
  3.Click on send</t>
  </si>
  <si>
    <t>"1.Hit https://api.qa-1201-b2.mosip.net/v1/esignet/linked-authorization/consent
  2.Provide valid request body with invalid permittedAuthorizeScopes
  3.Click on send"</t>
  </si>
  <si>
    <t>Endpoint: link-consent
  Method: POST
  Request parameter validation: "acceptedClaims" (optional)param</t>
  </si>
  <si>
    <t>1.Hit https://api.qa-1201-b2.mosip.net/v1/esignet/linked-authorization/consent
  2.Provide valid request body without providing acceptedClaims as parameter in request body
  3.Click on send</t>
  </si>
  <si>
    <t>"1.Hit https://api.qa-1201-b2.mosip.net/v1/esignet/linked-authorization/consent
  2.Provide valid request body with invalid acceptedClaims
  3.Click on send"</t>
  </si>
  <si>
    <t>1.Hit https://api.qa-1201-b2.mosip.net/v1/esignet/linked-authorization/consent
  2.Provide valid request body with Null/Empty as acceptedClaims parameter value
  3.Click on send</t>
  </si>
  <si>
    <t>Endpoint: link-consent
  Method: POST
  Response parameter validation</t>
  </si>
  <si>
    <t>1.Hit https://api.qa-1201-b2.mosip.net/v1/esignet/linked-authorization/consent
  2.Provide request body with all mandatory parameters with various parameters
  3.Click on send</t>
  </si>
  <si>
    <t>User should get linkedransactionId in the response body.</t>
  </si>
  <si>
    <t>IdP-UI: Login with Inji (QR code)--&gt;For link-auth-code endpoint</t>
  </si>
  <si>
    <t>1.The relying party is registered in IdP and has a client ID.
  2.User enters to IDP Login screen post clicking on "sign with mosip" button.
  3.User try to log in to the relying party’s website using inji app (ie, clicks on "Login with Inji").
  4.IDP UI calls link-code endpoint of IDP and generates link code 
  5. Then IDP UI calls link-status endpoint and wait for server to respond to the request whether transaction is linked or not.
  6.Once transaction is LINKED,IDP UI call /link-auth-code endpoint(Long polling request)</t>
  </si>
  <si>
    <t>Endpoint: link-auth-code
  Method: POST
  Request parameter validation: "requestTime" (Mandatory)param.</t>
  </si>
  <si>
    <t>1.Hit 
  https://api.qa-1201-b2.mosip.net/v1/esignet/linked-authorization/link-auth-code
  2.Provide request body with all mandatory parameter with invalid time format 
  3.Click on send</t>
  </si>
  <si>
    <t>1.Hit 
 https://api.qa-1201-b2.mosip.net/v1/esignet/linked-authorization/link-auth-code
  2.Provide request body with all mandatory parameters with past date/ time 
  3.Click on send</t>
  </si>
  <si>
    <t>1.Hit 
 https://api.qa-1201-b2.mosip.net/v1/esignet/linked-authorization/link-auth-code
  2.Provide request body with all mandatory parameters with future date/ time 
  3.Click on send</t>
  </si>
  <si>
    <t>1.Hit 
 https://api.qa-1201-b2.mosip.net/v1/esignet/linked-authorization/link-auth-code
  2.Provide request body with all mandatory parameters along with requestTime Parameter
  3.Click on send</t>
  </si>
  <si>
    <t>1.Hit 
 https://api.qa-1201-b2.mosip.net/v1/esignet/linked-authorization/link-auth-code
  2.Provide request body with all mandatory parameters without providing requestTime Parameter.
  3.Click on send</t>
  </si>
  <si>
    <t>1.Hit 
 https://api.qa-1201-b2.mosip.net/v1/esignet/linked-authorization/link-auth-code
  2.Provide request body with all mandatory parameters with requestTime value as space.
  3.Click on send</t>
  </si>
  <si>
    <t>Endpoint: link-auth-code
  Method: POST
  Request parameter validation: "transactionId" (Mandatory)param.</t>
  </si>
  <si>
    <t>1.Hithttps://api.qa-1201-b2.mosip.net/v1/esignet/linked-authorization/link-auth-code
  2.Provide request body with all mandatory parameters
  3.Click on send</t>
  </si>
  <si>
    <t>1.Hithttps://api.qa-1201-b2.mosip.net/v1/esignet/linked-authorization/link-auth-code
  2.Provide request body with all mandatory parameters with invalid transactionId
  3.Click on send</t>
  </si>
  <si>
    <t>1.Hithttps://api.qa-1201-b2.mosip.net/v1/esignet/linked-authorization/link-auth-code
  2.Provide request body with all mandatory parameters without providing transactionId in request body
  3.Click on send</t>
  </si>
  <si>
    <t>1.Hithttps://api.qa-1201-b2.mosip.net/v1/esignet/linked-authorization/link-auth-code
  2.Provide request body with mandatory parameters with already completed transactionId in request body
  3.Click on send</t>
  </si>
  <si>
    <t>1.Hithttps://api.qa-1201-b2.mosip.net/v1/esignet/linked-authorization/link-auth-code
  2.Provide request body with mandatory parameters with some delay in transactionId in request body
  3.Click on send</t>
  </si>
  <si>
    <t>1.Hithttps://api.qa-1201-b2.mosip.net/v1/esignet/linked-authorization/link-auth-code
  2.Provide request body with mandatory parameters with Null/Empty as transactionId parameter value
  3.Click on send</t>
  </si>
  <si>
    <t>Endpoint: link-auth-code
  Method: POST
  Request parameter validation: "linkCode" (Mandatory)param.</t>
  </si>
  <si>
    <t>Endpoint: link-auth-code
  Method: POST
  Response parameter validation</t>
  </si>
  <si>
    <t>1.Hithttps://api.qa-1201-b2.mosip.net/v1/esignet/linked-authorization/link-auth-code
  2.Provide valid request body with various parameters
  3.Click on send</t>
  </si>
  <si>
    <t>Verify redirectUri parameter displayed in response body</t>
  </si>
  <si>
    <t>Verify nonce parameter displayed in response body</t>
  </si>
  <si>
    <t>Verify state parameter displayed in response body</t>
  </si>
  <si>
    <t>ES-3</t>
  </si>
  <si>
    <t>API-Build a consent registry for e-Signet</t>
  </si>
  <si>
    <t>1.The relying party is registered and has a client ID.
  2.Oauth details api is executed successfully with claims along with other parameters &amp; transaction should get intiated.
  3.User execute send-otp endpoint for a uin/vid and otp is sent successfully
  4.User hit the authenticate endpoint and perform the authentication followed by other endpoints.</t>
  </si>
  <si>
    <t>e-Signet api flow for consent</t>
  </si>
  <si>
    <t>Check whether user getting consentAction as Captured in response body on executing Authenticate endpoint</t>
  </si>
  <si>
    <t>1.Hit https://api.qa-triad.mosip.net/v1/esignet/authorization/v2/authenticate</t>
  </si>
  <si>
    <t>Authentication should be successful with consentAction as "capture" in response body</t>
  </si>
  <si>
    <t>Now execute the auth code ,get tokens and userinfo to get the user details</t>
  </si>
  <si>
    <t>User should be able to execute these endpoints and should be able to get the user details</t>
  </si>
  <si>
    <t>Execute authenticate endpoint on initiating different transaction without any changes in claims</t>
  </si>
  <si>
    <t>1.Execute oauth details api without change in claims
  2.Execute send-otp</t>
  </si>
  <si>
    <t>user should get consent asction as "not captured" in response body</t>
  </si>
  <si>
    <t>Hit authenticate endpoint to with correct UIN and incorrect transaction</t>
  </si>
  <si>
    <t>User should get valid error message.</t>
  </si>
  <si>
    <t>Hit authenticate endpoint with incorrect UIN and correct transaction</t>
  </si>
  <si>
    <t>Execute the auth code ,get tokens and userinfo api to get the user details</t>
  </si>
  <si>
    <t>Execute Authenticate api on intiating diff transaction by changing the essential claims in oauth details api.</t>
  </si>
  <si>
    <t>1.Hit oauth details api on changing essential claims 
  2.Then execute send-otp
  3.And then hit Authenticate endpoint</t>
  </si>
  <si>
    <t>Authentication should be successful with consentAction should be as "capture" in response body</t>
  </si>
  <si>
    <t>Execute Authenticate api on intiating diff transaction by changing the optional claims in oauth details api.</t>
  </si>
  <si>
    <t>1.Hit oauth details api on changing optional claims 
  2.Then execute send-otp
  3.And then hit Authenticate endpoint</t>
  </si>
  <si>
    <t>Verify by providing only openid as scope with no claims 
  [Means no claims asked by relying party]</t>
  </si>
  <si>
    <t>1.Provide scope as "openid" and no claims(claims:{}) along with other parameters in oauth details endpoint.
 2.Then execute send otp and Authenticate-vendpoint</t>
  </si>
  <si>
    <t>ConsentActions should be NOCAPTURE</t>
  </si>
  <si>
    <t>Verify by providing authorize scopes along with openid(scope: "openid Manage VID") with no claims</t>
  </si>
  <si>
    <t>1.Provide scope as "openid Manage VID" and no claims(claims:{}) along with other parameters in oauth details endpoint.
 2.Then execute send otp and Authenticate-vendpoint</t>
  </si>
  <si>
    <t>ConsentActions should be CAPTURE</t>
  </si>
  <si>
    <t>Verify by executing auth-code ,getTokens &amp; Userinfo after previous step</t>
  </si>
  <si>
    <t>1.Provide scope as "openid Manage VID" and no claims(claims:{}) along with other parameters in oauth details endpoint.
 2.Then execute send otp and Authenticate-vendpoint
 3.Then execute auth-code, getTokens and userInfo</t>
  </si>
  <si>
    <t>User should be able to get user info</t>
  </si>
  <si>
    <t>Initiate different transaction with different client-id but with same set of claims used in previous transaction and hit authenticate endpoint</t>
  </si>
  <si>
    <t>User should be able to get "captured" as consentAction in response body</t>
  </si>
  <si>
    <t>1.The relying party is registered and has a client ID.
  2.Oauth details api is executed successfully with claims along with other parameters &amp; transaction should get intiated.
  3.User execute Generate link-code,link-transaction and link-status endpoint</t>
  </si>
  <si>
    <t>Inji api flow for consent</t>
  </si>
  <si>
    <t>Execute link-authenticate endpoint with valid request body</t>
  </si>
  <si>
    <t>https://api.qa-triad.mosip.net/v1/esignet/linked-authorization/V2/authenticate</t>
  </si>
  <si>
    <t>User should get valid response body along with consentAction as "CAPTURE"</t>
  </si>
  <si>
    <t>Then , execute link-consent with valid request body</t>
  </si>
  <si>
    <t>https://api.qa-triad.mosip.net/v1/esignet/linked-authorization/v2/consent</t>
  </si>
  <si>
    <t>User should get valid response body with linkedtransactionid</t>
  </si>
  <si>
    <t>Then , execute link-authcode with valid request body along with getToken and userinfo endpoint</t>
  </si>
  <si>
    <t>User details should come.</t>
  </si>
  <si>
    <t>Execute link auth api on initiating different transaction by hitting oauth details endpoint with same set of claims as previous transaction without changing any parameter</t>
  </si>
  <si>
    <t>1.Execute oauth details api
  2.Hit generate link code with same transaction
  3.Execute link-transaction and link-status api</t>
  </si>
  <si>
    <t>User should get NoCapture as Consent Action</t>
  </si>
  <si>
    <t>Hit link consent</t>
  </si>
  <si>
    <t>User should get valid error message as consent is already stored</t>
  </si>
  <si>
    <t>Check whether user getting valid response on executing link-auth code endpoint followed by getToken,userInfo endpoint.</t>
  </si>
  <si>
    <t>User should get valid response body</t>
  </si>
  <si>
    <t>Execute link-Authentication on initiating different transaction with change in essential claims in oauth details.</t>
  </si>
  <si>
    <t>1.Hit oauth details api on changing essential claims 
  2.Then execute link code,link transactio,link status and link-authenticate followed by link consent and other apis</t>
  </si>
  <si>
    <t>User should able to get consentAction as "captured"</t>
  </si>
  <si>
    <t>Execute link-Authentication on initiating different transaction with change in optional claims in oauth details</t>
  </si>
  <si>
    <t>1.Hit oauth details api on changing optional claims 
  2.Then execute link code,link transactio,link status and link-authenticate followed by link consent and other apis</t>
  </si>
  <si>
    <t>Execute link-authentication api on initiating different transaction with different client-id but with same set of claims</t>
  </si>
  <si>
    <t>User should able to get consentAction as "CAPTURE"</t>
  </si>
  <si>
    <t>1.Provide scope as "openid Manage VID" and no claims(claims:{}) along with other parameters in oauth details endpoint.
 2.Then execute generateLinkCode, LinkTransactio and Link-Authenticate-vendpoint</t>
  </si>
  <si>
    <t>Provide only openid as scope with no claims and proceed with execution 
  [Means no claims asked by relying party]</t>
  </si>
  <si>
    <t>1.The relying party is registered and has a client ID.
 2.Oauth details api is executed successfully with claims along with other parameters &amp; transaction should get intiated.
 [Note:Before executing inji apis, make sure the binding is successful]
 3.User execute Generate link-code,link-transaction and link-status endpoint
 4.User executes link-authenticate, link-consent and accepts the claimS.
 5.Execute link auth code,get token and user info and complete the transaction
 5. Now hit oauth details with same sets of claims,same clientId, same rp id,and should use same UIN or VID
 which was used in inji api flow
 6.Execute send-otp</t>
  </si>
  <si>
    <t>Miscelleneous flow(e-signet api as well inji api flow)</t>
  </si>
  <si>
    <t>Execute Authenticate endpoint after accepting the consent from link authenticate endpoint of inji api flow</t>
  </si>
  <si>
    <t>User should able to get consentAction as "NOCAPTURE"</t>
  </si>
  <si>
    <t>1.The relying party is registered and has a client ID.
 2.Oauth details api is executed successfully with claims along with other parameters &amp; transaction should get intiated.
 3.User execute send-otp endpoint for a uin and otp is sent successfully
 4.User hit the authenticate endpoint and perform the authentication followed by other endpoints and completes the transaction.
 5.User initiate diff transaction for inji api flow by hitting oauth details api with same UIN,clientID,rpId etc
 6.Hit Generate link-code,link-transaction and link-status endpoint with the same UIN and clientId</t>
  </si>
  <si>
    <t>Execute link-Authenticate endpoint after accepting the consent from authenticate endpoint of e-signet api flow</t>
  </si>
  <si>
    <t>Generate VIDand Vidfor a UIN(one at a time or together) for which claims have been already accepted</t>
  </si>
  <si>
    <t>VID related tc</t>
  </si>
  <si>
    <t>Execute authenticate endpoint with VIDwithout changing the claims as it was for UIN</t>
  </si>
  <si>
    <t>1.Hit oauth details api followed by send otp
  2.Hit authenticate endpoint with vid1</t>
  </si>
  <si>
    <t>Execute authenticate endpoint with VIDwith changing the essential claims in oauth details</t>
  </si>
  <si>
    <t>1.Hit oauth details api with change in essential claims
  2. Hit send otp api with vid1
  2.Hit authenticate endpoint with vid1</t>
  </si>
  <si>
    <t>Execute authenticate endpoint with VIDwith changing the optional claims in oauth details</t>
  </si>
  <si>
    <t>1.Hit oauth details api with change in optional claims
  2. Hit send otp api with vid1
  2.Hit authenticate endpoint with vid1</t>
  </si>
  <si>
    <t>Execute authenticate endpoint with VIDwithout changing the claims as it was for UIN
  (Change the consent for vidas it was for UIN)</t>
  </si>
  <si>
    <t>1.Hit oauth details api followed by send otp
  2.Hit authenticate endpoint with vid2</t>
  </si>
  <si>
    <t>1.Hit oauth details api with change in essential claims
  2. Hit send otp api with vid2
  2.Hit authenticate endpoint with vid1</t>
  </si>
  <si>
    <t>1.Hit oauth details api with change in optional claims
  2. Hit send otp api with vid2
  2.Hit authenticate endpoint with vid1</t>
  </si>
  <si>
    <t>ES-34</t>
  </si>
  <si>
    <t>Direct use of /auth-code endpoint does not validate mandated claims</t>
  </si>
  <si>
    <t>User has already executed oauth details to get requested claims followed by send-otp and authenticate endpoint.(Basic e-signet flow).</t>
  </si>
  <si>
    <t>authorizationCode for vflow</t>
  </si>
  <si>
    <t>Provide accepted claims which are not part of requested claims</t>
  </si>
  <si>
    <t>1.Hit oauth details endpoint with proper request body followed by send-otp &amp; authenticate api
  2.Then provide random claims in accepted claims parameter value in auth-code api.</t>
  </si>
  <si>
    <t>User should get "invalid_accepted_claim" error message in the response.</t>
  </si>
  <si>
    <t>Provide accepted claim without essential claim if essential claims and optional are part of requested claims</t>
  </si>
  <si>
    <t>1.Hit oauth details endpoint with proper request body followed by send-otp &amp; authenticate api
  2.Then provide accepted claim without essentia claims in acceptedClaims paramter value.</t>
  </si>
  <si>
    <t>Provide one essential claim along with one or all optional claims if there are two requested essential claim</t>
  </si>
  <si>
    <t>1.Hit oauth details endpoint with proper request body followed by send-otp &amp; authenticate api
  2.Then provide accepted claim in autcode request body as mentioned in the scenario.</t>
  </si>
  <si>
    <t>Provide only essential claims as accepted claims</t>
  </si>
  <si>
    <t>1.Hit oauth details endpoint with proper request body followed by send-otp &amp; authenticate api
  2.Then provide accepted claim in auth-code request body as mentioned in the scenario.
  3.Then execute auth-code</t>
  </si>
  <si>
    <t>User should get success response with valid response body.</t>
  </si>
  <si>
    <t>Provide one or all optional claims as accepted claims if only optional claims are requested claims</t>
  </si>
  <si>
    <t>1.Hit oauth details endpoint with proper request body followed by send-otp &amp; authenticate api
  2.Then provide accepted claim as mentioned in the scenario acceptedClaims paramter value.</t>
  </si>
  <si>
    <t>Check by not providing any accepted claims if there is no requested essential claims</t>
  </si>
  <si>
    <t>1.Hit oauth details endpoint with proper request body followed by send-otp &amp; authenticate api
  2.Then provide accepted claim as mentioned in the scenario.
  acceptedClaims:[]</t>
  </si>
  <si>
    <t>Check by not providing any accepted claims if there is requested essential claims</t>
  </si>
  <si>
    <t>1. oauth details and send-otp need to be executed.
  2.consentActions should be "CAPTURE" for vflow to check accepted claim behaviour
  [In case of NOCAPTURE, stored consent is taken from db(since consent is already given for the user),so will not able to verify real behaviour of acceptedClaims]</t>
  </si>
  <si>
    <t>1. Hit oauth details endpoint with proper request parameters followed by send-otp
  2.Execute Authenticate -vendpoint and make sure that "CAPTURE" for ve-signet flow to check accepted claim behaviour
  3.Then provide accepted claim which is not part of requested claims(oauth details response)</t>
  </si>
  <si>
    <t>1. Hit oauth details endpoint with proper request parameters followed by send-otp
  2.Execute Authenticate -vendpoint and make sure that response is "CAPTURE" for consentAction response parameters to check accepted claim behaviour.
  3.Then provide accepted claim which is not part of requested claims(oauth details response) in auth-code 
  4.Then execute auth-code endpoint</t>
  </si>
  <si>
    <t>1.Enter accepted claim in auth-code request as mentioned in the scenario claims.
  2.Then execute auth-code endpoint</t>
  </si>
  <si>
    <t>1. Hit oauth details endpoint with proper request parameters followed by send-otp
  2.Execute Authenticate -vendpoint and make sure that response is "CAPTURE" for consentAction response parameters to check accepted claim behaviour.
  3.Then provide accepted claim in auth-code as mentioned in the scenario.
  4.Then execute auth-code endpoint</t>
  </si>
  <si>
    <t>1.OauthDetails api along with generateLinkCode,LinkTransaction,LinkStatus need to be executed.
  2.consentActions should be "CAPTURE" for link authentication response in order to check accepted claims behaviour in link-consent-vapi.</t>
  </si>
  <si>
    <t>Link Authenticate user and LinkConsent (VFlow)</t>
  </si>
  <si>
    <t>1. Hit oauth details endpoint with proper request parameters along with generateLinkCode,LinkTransaction,LinkStatus api.
  2.Execute Linked Authenticate -vendpoint and make sure that response is "CAPTURE" for consentAction response parameters to check accepted claim behaviour.
  3.Then provide accepted claim which is not part of requested claims(oauth details response) in LinkConsent request body</t>
  </si>
  <si>
    <t>OauthDetails api along with generateLinkCode,LinkTransaction,LinkStatus need to be executed.</t>
  </si>
  <si>
    <t>1. Hit oauth details endpoint with proper request parameters along with generateLinkCode,LinkTransaction,LinkStatus api,link authenticate endpoint.
  2.Then provide accepted claim as in LinkConsent request body as mentioned in the scenario.</t>
  </si>
  <si>
    <t>ES-35</t>
  </si>
  <si>
    <t>Language of OIDC Client (Relying party) name is not changing as per the language updation.</t>
  </si>
  <si>
    <t>User should have option to have client name in multiple languages.</t>
  </si>
  <si>
    <t>createClient
  "clientNameLangMap"</t>
  </si>
  <si>
    <t>Create client by adding "clientNameLangMap" attribute with proper value along with other parameters</t>
  </si>
  <si>
    <t>1.Hit https://api.qa-triad.mosip.net/v1/esignet/client-mgmt/v2/oidc-client
  2. Add clientNameLangMap parameters with value.
  "clientNameLangMap": {
  "eng": "Union service OIDC Client",
  "hin": "स्वास्थ्य सेवा ओआईडीसी क्लाइंट",
  "tam": "சுகாதார சேவை OIDC கிளையண்ட்",
  "kan": "ಆರೋಗ್ಯ ಸೇವೆ OIDC ಕ್ಲೈಂಟ್",
  "ara": "عميل OIDC للخدمات الصحية"
  }</t>
  </si>
  <si>
    <t>User should be able to create client.</t>
  </si>
  <si>
    <t>Valid</t>
  </si>
  <si>
    <t>1.User should have option to have client name in multiple languages.
  2.Oidc client should be created</t>
  </si>
  <si>
    <t>Oauthdetails</t>
  </si>
  <si>
    <t>Execute oauth details endpoint with proper/valid request parameter</t>
  </si>
  <si>
    <t>Hit https://api.qa-triad.mosip.net/v1/esignet/authorization/v2/oauth-details</t>
  </si>
  <si>
    <t>User should get clientName parameter with different language mapped.
  EG:
  "clientName": {
  "@none": "Union service default client",
  "eng": "Union service OIDC Client"
  }</t>
  </si>
  <si>
    <t>Provide language code other than 3 lang codeletters
  eg:en,hi ar etc</t>
  </si>
  <si>
    <t>1.Hit https://api.qa-triad.mosip.net/v1/esignet/client-mgmt/v2/oidc-client
  2. Add clientNameLangMap parameters with value.
  "clientNameLangMap": {
  "en": "Union service OIDC Client",
  "hi": "स्वास्थ्य सेवा ओआईडीसी क्लाइंट",
  "ta": "சுகாதார சேவை OIDC கிளையண்ட்",
  "ka": "ಆರೋಗ್ಯ ಸೇವೆ OIDC ಕ್ಲೈಂಟ್",
  "ar": "عميل OIDC للخدمات الصحية"
  }</t>
  </si>
  <si>
    <t>Client should not be created and should get proper error message.</t>
  </si>
  <si>
    <t>Provide random three letters as language code other than valid language code.
  Eg: "abc":wrong code
  Valid lang code: hin,eng,kan,ara,tam</t>
  </si>
  <si>
    <t>1.Hit https://api.qa-triad.mosip.net/v1/esignet/client-mgmt/v2/oidc-client
  2. Add clientNameLangMap parameters with value.
  "clientNameLangMap": {
  "eng": "Union service OIDC Client",
  "hin": "स्वास्थ्य सेवा ओआईडीसी क्लाइंट",
  "tam": "சுகாதார சேவை OIDC கிளையண்ட்",
  "kan": "ಆರೋಗ್ಯ ಸೇವೆ OIDC ಕ್ಲೈಂಟ್",
  "ara": "عميل OIDC للخدمات الصحية",
  "Abc": "wrong code"
  }</t>
  </si>
  <si>
    <t>Clientid should not be created and should get valid error message
  [ getting created but lang value is not getting used ]</t>
  </si>
  <si>
    <t>Hit create client by not providing value for language code in clientNameLangMap parameter.</t>
  </si>
  <si>
    <t>1.Hit https://api.qa-triad.mosip.net/v1/esignet/client-mgmt/v2/oidc-client
  2. Add clientNameLangMap parameters with value.
  "clientNameLangMap": {
  "eng": "",
  "hin": "स्वास्थ्य सेवा ओआईडीसी क्लाइंट",
  "tam": "சுகாதார சேவை OIDC கிளையண்ட்",
  "kan": "ಆರೋಗ್ಯ ಸೇವೆ OIDC ಕ್ಲೈಂಟ್",
  "ara": "عميل OIDC للخدمات الصحية",
  }</t>
  </si>
  <si>
    <t>Should get valid error messages.</t>
  </si>
  <si>
    <t>Hit create client by not providing clientNameLangMap parameter value</t>
  </si>
  <si>
    <t>1.Hit https://api.qa-triad.mosip.net/v1/esignet/client-mgmt/v2/oidc-client
  2. Add clientNameLangMap parameters with value.
  "clientNameLangMap": { }</t>
  </si>
  <si>
    <t>Hit create client by not providing clientNameLangMap parameter at all</t>
  </si>
  <si>
    <t>Hit https://api.qa-triad.mosip.net/v1/esignet/client-mgmt/v2/oidc-client</t>
  </si>
  <si>
    <t>Client should not be created and should get valid error messages.</t>
  </si>
  <si>
    <t>updateClient
  "clientNameLangMap"</t>
  </si>
  <si>
    <t>Update the value of "clientNameLangMap and hit the update api</t>
  </si>
  <si>
    <t>Hit https://api.qa-triad.mosip.net/v1/esignet/client-mgmt/v2/oidc-client/{{clientId}</t>
  </si>
  <si>
    <t>Details of the clientId should be updated.</t>
  </si>
  <si>
    <t>Hit oauth details endpoint</t>
  </si>
  <si>
    <t>https://api.qa-triad.mosip.net/v1/esignet/authorization/v2/oauth-details</t>
  </si>
  <si>
    <t>User should get response with updated details with additional clientName parameters in different language in the response.
  [client name with diff languages have been provided while creating or updating the client]</t>
  </si>
  <si>
    <t>Update the client details by removing clientNameLangMap parameter value</t>
  </si>
  <si>
    <t>Update client details with additional lang code</t>
  </si>
  <si>
    <t>Additional details of the clientId should be added and updated.</t>
  </si>
  <si>
    <t>Update client details with wrong lang code</t>
  </si>
  <si>
    <t>Details of client should not be updated with wrong lang code</t>
  </si>
  <si>
    <t>Update client by not providing value for language code in clientNameLangMap parameter.</t>
  </si>
  <si>
    <t>Try to update the client details by removing clientNameLangMap parameter.</t>
  </si>
  <si>
    <t>1.Client is created with proper lang map 
  2. User hit oauth details, Generate link code and link transaction</t>
  </si>
  <si>
    <t>linkTransaction</t>
  </si>
  <si>
    <t>Execute link transaction with valid link code</t>
  </si>
  <si>
    <t>https://api.qa-triad.mosip.net/v1/esignet/linked-authorization/v2/link-transaction</t>
  </si>
  <si>
    <t>clientName should be included in the response parameters along with other parameters</t>
  </si>
  <si>
    <t>ES-491</t>
  </si>
  <si>
    <t>API: LUser Flow - Register with Mobile Number and Password using One-Login System</t>
  </si>
  <si>
    <t>Camdgc_Register_TC_01</t>
  </si>
  <si>
    <t>UI Settings Endpoint</t>
  </si>
  <si>
    <t>Get the UI configuration for sign up portal</t>
  </si>
  <si>
    <t>Execute the API : Method- GET
https://{{domain-url}}/v1/signup
/settings</t>
  </si>
  <si>
    <t>Should get success response.</t>
  </si>
  <si>
    <t>Camdgc_Register_TC_02</t>
  </si>
  <si>
    <t>Verify the attribute in Response body</t>
  </si>
  <si>
    <t>Response should have below attributes:
1, responseTime
2. response
3. configs- UIConfigMap
4. errors []</t>
  </si>
  <si>
    <t>Camdgc_Register_TC_03</t>
  </si>
  <si>
    <t>Check the missing attribute after hitting UI settings endpoints</t>
  </si>
  <si>
    <t>All attributes should be displayed that is part of UI config property without missing</t>
  </si>
  <si>
    <t>Camdgc_Register_TC_04</t>
  </si>
  <si>
    <t>Check for additional attributes that is retrieved and not part of UI configuration after hitting UI settings endpoint</t>
  </si>
  <si>
    <t>API should pull only properties that are part of UI config</t>
  </si>
  <si>
    <t>Camdgc_Register_TC_05</t>
  </si>
  <si>
    <t>Verify the datatypes for all the attributes that is retrived in the response body</t>
  </si>
  <si>
    <t>The datatype of the attribute should match the datatype that of UI config property</t>
  </si>
  <si>
    <t>Camdgc_Register_TC_06</t>
  </si>
  <si>
    <t>Generate Challenge Endpoint</t>
  </si>
  <si>
    <t>Generate challenge without CSRF token</t>
  </si>
  <si>
    <t>Execute the API : Method-POST
https://{{domain-url}}/v1/signup
/registration/generate-challenge</t>
  </si>
  <si>
    <t>Should display error message "forbidden".</t>
  </si>
  <si>
    <t>Camdgc_Register_TC_07</t>
  </si>
  <si>
    <t>Generate challenge with all valid details in the request body</t>
  </si>
  <si>
    <t>Should get success response with "status": "SUCCESS"</t>
  </si>
  <si>
    <t>Camdgc_Register_TC_08</t>
  </si>
  <si>
    <t>Verify the attribute in response body for generate challenge API</t>
  </si>
  <si>
    <t>Generate challenge response should have status as SUCCESS</t>
  </si>
  <si>
    <t>Camdgc_Register_TC_09</t>
  </si>
  <si>
    <t>Verify the transaction id in the cookie</t>
  </si>
  <si>
    <t>transaction id should be set in the cookie</t>
  </si>
  <si>
    <t>Camdgc_Register_TC_10</t>
  </si>
  <si>
    <t>Generate challenge with expired transaction id in the cookie</t>
  </si>
  <si>
    <t>Should display error message "Invalid transaction"</t>
  </si>
  <si>
    <t>Camdgc_Register_TC_11</t>
  </si>
  <si>
    <t>Generate challenge with invalid transaction id in the cookie</t>
  </si>
  <si>
    <t>Camdgc_Register_TC_12</t>
  </si>
  <si>
    <t>Generate challenge without transaction id in the cookie</t>
  </si>
  <si>
    <t>Camdgc_Register_TC_13</t>
  </si>
  <si>
    <t>Generate Challenge Endpoint (Validation for request time)</t>
  </si>
  <si>
    <t>Generate challenge with out request time parameter in the request body</t>
  </si>
  <si>
    <t>Should display error message "invalid_request".</t>
  </si>
  <si>
    <t>Camdgc_Register_TC_14</t>
  </si>
  <si>
    <t>Generate challenge with request time as empty
ex: "requestTime": ""</t>
  </si>
  <si>
    <t>Camdgc_Register_TC_15</t>
  </si>
  <si>
    <t>Generate challenge with request time as empty string
ex: "requestTime": " "</t>
  </si>
  <si>
    <t>Camdgc_Register_TC_16</t>
  </si>
  <si>
    <t>Generate challenge with invalid value in request time attribute
ex: "requestTime": "requestinvalid"</t>
  </si>
  <si>
    <t>Camdgc_Register_TC_17</t>
  </si>
  <si>
    <t>Generate challenge with numeric string in request time attribute
ex: "requestTime": "762537232"</t>
  </si>
  <si>
    <t>Camdgc_Register_TC_18</t>
  </si>
  <si>
    <t>Generate challenge with invalid request time format
ex: "requestTime": "2023/11/03 11:03:29.296Z"</t>
  </si>
  <si>
    <t>Camdgc_Register_TC_19</t>
  </si>
  <si>
    <t>Generate challenge without request object.
ex:
{
"requestTime": "2023-11-03T11:03:29.296Z",
}</t>
  </si>
  <si>
    <t>Camdgc_Register_TC_20</t>
  </si>
  <si>
    <t>Generate challenge with empty request object
ex:
"request": { }</t>
  </si>
  <si>
    <t>Should display error message "invalid identifier".</t>
  </si>
  <si>
    <t>Camdgc_Register_TC_21</t>
  </si>
  <si>
    <t>1. captcha token is enabled</t>
  </si>
  <si>
    <t>Generate challenge with only 'identifier' attribute in the request object
ex:
"request": {
"identifier": "+85534567890"
}</t>
  </si>
  <si>
    <t>Should display error message "invalid_captchaToken".</t>
  </si>
  <si>
    <t>Camdgc_Register_TC_22</t>
  </si>
  <si>
    <t>Generate challenge with empty 'identifier' value
ex:
"request": {
"identifier": ""
"captchaToken": "&lt;captcha-token&gt;"
}</t>
  </si>
  <si>
    <t>Should display error message "invalid_identifier".</t>
  </si>
  <si>
    <t>Camdgc_Register_TC_23</t>
  </si>
  <si>
    <t>Generate challenge with empty string in 'identifier' attribute field
ex:
"request": {
"identifier": " "
"captchaToken": "&lt;captcha-token&gt;"
}</t>
  </si>
  <si>
    <t>Camdgc_Register_TC_24</t>
  </si>
  <si>
    <t>mosip.signup.identifier.regex=\\+855\\d{8,9}
mosip.signup.identifier.prefix=+855</t>
  </si>
  <si>
    <t>Generate challenge with the combination of special characters and number in 'identifier' attribute field.
ex:
"request": {
"identifier": "+85556$%8924"
"captchaToken": "&lt;captcha-token&gt;"
}</t>
  </si>
  <si>
    <t>Camdgc_Register_TC_25</t>
  </si>
  <si>
    <t>Generate challenge with the combination of special characters and alphabets in 'identifier' attribute field.
ex:
"request": {
"identifier": "+85556sig8924"
"captchaToken": "&lt;captcha-token&gt;"
}</t>
  </si>
  <si>
    <t>Camdgc_Register_TC_26</t>
  </si>
  <si>
    <t>Generate challenge with all zero's in 'identifier' attribute field
ex:
"request": {
"identifier": "+00000000000"
"captchaToken": "&lt;captcha-token&gt;"
}</t>
  </si>
  <si>
    <t>Camdgc_Register_TC_27</t>
  </si>
  <si>
    <t>Generate challenge without a country code in identifier field
"identifier": "56768924"</t>
  </si>
  <si>
    <t>Camdgc_Register_TC_28</t>
  </si>
  <si>
    <t>Generate challenge with space in the identifier field
"identifier": "+8556898924"</t>
  </si>
  <si>
    <t>Camdgc_Register_TC_29</t>
  </si>
  <si>
    <t>Generate challenge with space in the identifier field
"identifier": "+ 8556738924"</t>
  </si>
  <si>
    <t>Camdgc_Register_TC_30</t>
  </si>
  <si>
    <t>Generate challenge when previously generated challenge (Otp) is still active</t>
  </si>
  <si>
    <t>Execute the API : Method-POST
https://{{domain-url}}/v1/signup
/registration/generate-challenge
Generate Challenge config</t>
  </si>
  <si>
    <t>Should display error message "active_otp_found".</t>
  </si>
  <si>
    <t>Camdgc_Register_TC_31</t>
  </si>
  <si>
    <t>Generate challenge for already registered Mobile number</t>
  </si>
  <si>
    <t>Challenge should be generated</t>
  </si>
  <si>
    <t>Camdgc_Register_TC_32</t>
  </si>
  <si>
    <t>Generate challenge with only 'captchaToken' in request object
ex:
"request": {
"captchaToken": "&lt;captcha-token&gt;"
}</t>
  </si>
  <si>
    <t>Camdgc_Register_TC_33</t>
  </si>
  <si>
    <t>Generate challenge with empty captcha token
Ex:
"request": {
"identifier": "+85534567890",
"captchaToken": ""
}</t>
  </si>
  <si>
    <t>Execute the API : Method-POST
https://{{domain-url}}/v1/signup
/registration/generate-challenge
captcha conf: 
mosip.signup.send-challenge.captcha-required=false</t>
  </si>
  <si>
    <t>Camdgc_Register_TC_34</t>
  </si>
  <si>
    <t>Generate challenge with empty string in the captcha token
Ex:
"request": {
"identifier": "+85534567890",
"captchaToken": " "
}</t>
  </si>
  <si>
    <t>Camdgc_Register_TC_35</t>
  </si>
  <si>
    <t>Generate challenge with invalid captcha token
Ex:
"request": {
"identifier": "+85534567890",
"captchaToken": "&lt;captcha-token&gt;"
}</t>
  </si>
  <si>
    <t>Camdgc_Register_TC_36</t>
  </si>
  <si>
    <t>Generate challenge with expired captcha token
Ex:
"request": {
"identifier": "+85534567890",
"captchaToken": "&lt;captcha-token&gt;"
}</t>
  </si>
  <si>
    <t>Should display error message "Invalid captcha".</t>
  </si>
  <si>
    <t>Camdgc_Register_TC_37</t>
  </si>
  <si>
    <t>Transaction timeout should be more than that of Otp expiry</t>
  </si>
  <si>
    <t>Generate challenge for same transaction id after Otp expiry</t>
  </si>
  <si>
    <t>1. "Execute the API : Method-POST
https://{{domain-url}}/v1/signup
/registration/generate-challenge"</t>
  </si>
  <si>
    <t>Should get Otp for same transaction id.</t>
  </si>
  <si>
    <t>Camdgc_Register_TC_38</t>
  </si>
  <si>
    <t>mosip.signup.challenge.resend-attempt=3</t>
  </si>
  <si>
    <t>Generate challenge for the first time</t>
  </si>
  <si>
    <t>Camdgc_Register_TC_39</t>
  </si>
  <si>
    <t>Generate challenge for the second time after Otp expiry</t>
  </si>
  <si>
    <t>Camdgc_Register_TC_40</t>
  </si>
  <si>
    <t>Generate challenge for the third time after Otp expiry</t>
  </si>
  <si>
    <t>Camdgc_Register_TC_41</t>
  </si>
  <si>
    <t>Generate challenge for the fouth time after Otp expiry</t>
  </si>
  <si>
    <t>Should display error message "Identifier_blocked".</t>
  </si>
  <si>
    <t>Camdgc_Register_TC_42</t>
  </si>
  <si>
    <t>mosip.signup.generate-challenge.blocked.timeout=120</t>
  </si>
  <si>
    <t>Generate challenge post delay time</t>
  </si>
  <si>
    <t>Camdgc_Register_TC_43</t>
  </si>
  <si>
    <t>Configure the challenge.resend-attempt to and generate challenge times after each Otp expire's</t>
  </si>
  <si>
    <t>Challenge should be generated for each attempt</t>
  </si>
  <si>
    <t>Camdgc_Register_TC_44</t>
  </si>
  <si>
    <t>Generate challenge for the 7th attempt</t>
  </si>
  <si>
    <t>Camdgc_Register_TC_45</t>
  </si>
  <si>
    <t>Configure challenge resend delay to 120 sec and generate challege after exhausting all the available attempts</t>
  </si>
  <si>
    <t>Should display error message "".Should not be able to generate challenge within mins.</t>
  </si>
  <si>
    <t>Camdgc_Register_TC_46</t>
  </si>
  <si>
    <t>Configure the length of idetifier to have max digit and verify the changes</t>
  </si>
  <si>
    <t>Should display error message when API is executed with more than digit in identifier field</t>
  </si>
  <si>
    <t>Camdgc_Register_TC_47</t>
  </si>
  <si>
    <t>Configure the length of idetifier to have 9 min digit and verify the changes</t>
  </si>
  <si>
    <t>Should display error message when API is executed with less than 9 digit in identifier field</t>
  </si>
  <si>
    <t>Camdgc_Register_TC_48</t>
  </si>
  <si>
    <t>verify the notification when locale language is passed as "eng"</t>
  </si>
  <si>
    <t>Should send the challege in the notification to the user in English</t>
  </si>
  <si>
    <t>Camdgc_Register_TC_49</t>
  </si>
  <si>
    <t>verify the notification when locale language is passed as "khm"</t>
  </si>
  <si>
    <t>Should send the challege in the notification to the user in Khmer</t>
  </si>
  <si>
    <t>Camdgc_Register_TC_50</t>
  </si>
  <si>
    <t>Verify the notification when locale language is not passed</t>
  </si>
  <si>
    <t>Should send the challege in the notification to the user in the default language i.e Khmer</t>
  </si>
  <si>
    <t>Camdgc_Register_TC_51</t>
  </si>
  <si>
    <t>Verify the notification when unsupported locale language is passed</t>
  </si>
  <si>
    <t>Should display error message"unsupported_language".</t>
  </si>
  <si>
    <t>Camdgc_Register_TC_52</t>
  </si>
  <si>
    <t>Generate challenge with out regenerate in the request body</t>
  </si>
  <si>
    <t>Should get success response</t>
  </si>
  <si>
    <t>Camdgc_Register_TC_53</t>
  </si>
  <si>
    <t>Generate challenge with empty value in the regenerate field in the request body</t>
  </si>
  <si>
    <t>Should display error message"invalid_request".</t>
  </si>
  <si>
    <t>Camdgc_Register_TC_54</t>
  </si>
  <si>
    <t>Generate challenge by passing NULL in the regenerate field in the request body</t>
  </si>
  <si>
    <t>Camdgc_Register_TC_55</t>
  </si>
  <si>
    <t>Generate challenge by passing true in the regenerate field in the request body</t>
  </si>
  <si>
    <t>should resend the challenge for existing transaction</t>
  </si>
  <si>
    <t>Camdgc_Register_TC_56</t>
  </si>
  <si>
    <t>Generate challenge by passing false in the regenerate field in the request body</t>
  </si>
  <si>
    <t>Should resend the challenge with new transaction id.</t>
  </si>
  <si>
    <t>Camdgc_Register_TC_57</t>
  </si>
  <si>
    <t>Generate challenge with regenerate as true and transaction id is cleared off from the cookie before hitting the API</t>
  </si>
  <si>
    <t>Should display error message"invalid_transaction".</t>
  </si>
  <si>
    <t>Camdgc_Register_TC_58</t>
  </si>
  <si>
    <t>Generate challenge when otp manager down</t>
  </si>
  <si>
    <t>Should display error message"Failed to send Otp".</t>
  </si>
  <si>
    <t>https://mosip.atlassian.net/browse/ES-852</t>
  </si>
  <si>
    <t>Camdgc_Register_TC_59</t>
  </si>
  <si>
    <t>Challenge Verification Endpoint</t>
  </si>
  <si>
    <t>Verify the challenge without CSRF token</t>
  </si>
  <si>
    <t>1. Hit https://{{domain-url}}/v1/signup
/registration/generate-challenge
2. hit https://domain-url/v1/signup
/registration/verify-challenge</t>
  </si>
  <si>
    <t>Should display error message "forbiden".</t>
  </si>
  <si>
    <t>Camdgc_Register_TC_60</t>
  </si>
  <si>
    <t>Verify the challenge with vaild 'identifier' and valid Challenge info</t>
  </si>
  <si>
    <t>Should get success reponse.</t>
  </si>
  <si>
    <t>Camdgc_Register_TC_61</t>
  </si>
  <si>
    <t>Verify the attributes in response body</t>
  </si>
  <si>
    <t>Response should be :
{
"responseTime": "2023-11-03T11:03:49.770Z",
"response": {
"status": "SUCCESS"
},
"errors": []
}</t>
  </si>
  <si>
    <t>Camdgc_Register_TC_62</t>
  </si>
  <si>
    <t>Verify challenge with invalid transaction ID set in the cookie</t>
  </si>
  <si>
    <t>Should display error message "invalid transaction".</t>
  </si>
  <si>
    <t>Camdgc_Register_TC_63</t>
  </si>
  <si>
    <t>Verify challenge without transaction ID in the cookie</t>
  </si>
  <si>
    <t>Camdgc_Register_TC_64</t>
  </si>
  <si>
    <t>Verify challenge with old or expired transaction ID</t>
  </si>
  <si>
    <t>Camdgc_Register_TC_65</t>
  </si>
  <si>
    <t>Verify challenge with active transaction ID but transaction belonging to different 'identifier'.</t>
  </si>
  <si>
    <t>Should display error message "identifier_mismatch".</t>
  </si>
  <si>
    <t>Camdgc_Register_TC_66</t>
  </si>
  <si>
    <t>Verify challenge with active transaction ID but transaction belonging to same 'identifier' but in different browser session.</t>
  </si>
  <si>
    <t>Verified via UI</t>
  </si>
  <si>
    <t>Camdgc_Register_TC_67</t>
  </si>
  <si>
    <t>Verify challenge with request time as empty
ex: "requestTime": ""</t>
  </si>
  <si>
    <t>Camdgc_Register_TC_68</t>
  </si>
  <si>
    <t>verify challenge with request time as empty string
ex: "requestTime": " "</t>
  </si>
  <si>
    <t>Camdgc_Register_TC_69</t>
  </si>
  <si>
    <t>Verify challenge with invalid value in request time attribute
ex: "requestTime": "requestinvalid"</t>
  </si>
  <si>
    <t>Camdgc_Register_TC_70</t>
  </si>
  <si>
    <t>verify challenge with numeric string in request time attribute
ex: "requestTime": "762537232"</t>
  </si>
  <si>
    <t>Camdgc_Register_TC_71</t>
  </si>
  <si>
    <t>Verify challenge with invalid request time format
ex: "requestTime": "2023/11/03 11:03:29.296Z"</t>
  </si>
  <si>
    <t>Camdgc_Register_TC_72</t>
  </si>
  <si>
    <t>verify challenge without request object.
ex:
{
"requestTime": "2023-11-03T11:03:29.296Z",
}</t>
  </si>
  <si>
    <t>Camdgc_Register_TC_73</t>
  </si>
  <si>
    <t>Verify challenge with empty request object
ex:
"request": { }</t>
  </si>
  <si>
    <t xml:space="preserve">Should display error message </t>
  </si>
  <si>
    <t>Camdgc_Register_TC_74</t>
  </si>
  <si>
    <t>Verify challenge without 'identifier' in the request body.
Ex:
{
"requestTime": "2023-11-03T11:03:48.770Z",
"request": {
"challengeInfo": {
"challenge": "111111",
"format": "alpha-numeric"
}
}
}</t>
  </si>
  <si>
    <t>Camdgc_Register_TC_75</t>
  </si>
  <si>
    <t>Verify challenge without challenge info
ex:
{
"requestTime": "2023-11-03T11:03:48.770Z",
"request": {
"identifier": "+85534567890",
"challenge": "111111",
"format": "alpha-numeric"
}
}
}</t>
  </si>
  <si>
    <t>Should display error message "invalid challenge info".</t>
  </si>
  <si>
    <t>Camdgc_Register_TC_76</t>
  </si>
  <si>
    <t>verify challenge with empty 'identifier' value
ex:
"request": {
"identifier": ""
"challengeInfo": {
"challenge": "111111",
"format": "alpha-numeric"
}
}</t>
  </si>
  <si>
    <t>Camdgc_Register_TC_77</t>
  </si>
  <si>
    <t>verify challenge with empty string in 'identifier' attribute field
ex:
"request": {
"identifier": " "
"challengeInfo": {
"challenge": "111111",
"format": "alpha-numeric"
}
}</t>
  </si>
  <si>
    <t>Camdgc_Register_TC_78</t>
  </si>
  <si>
    <t>verify challenge with the combination of special characters and number in 'identifier' attribute field.
ex:
"request": {
"identifier": "+85556$%8924"
"challengeInfo": {
"challenge": "111111",
"format": "alpha-numeric"
}
}</t>
  </si>
  <si>
    <t>Camdgc_Register_TC_79</t>
  </si>
  <si>
    <t>verify challenge with the combination of special characters and alphabets in 'identifier' attribute field.
ex:
"request": {
"identifier": "+85556sig8924"
"challengeInfo": {
"challenge": "111111",
"format": "alpha-numeric"
}
}</t>
  </si>
  <si>
    <t>Camdgc_Register_TC_80</t>
  </si>
  <si>
    <t>verify challenge with all zero's in 'identifier' attribute field
ex:
"request": {
"identifier": "+00000000000"
"challengeInfo": {
"challenge": "111111",
"format": "alpha-numeric"
}
}</t>
  </si>
  <si>
    <t>Camdgc_Register_TC_81</t>
  </si>
  <si>
    <t>Verify challenge with different 'identifier' other than that was used to generate challenge</t>
  </si>
  <si>
    <t>Camdgc_Register_TC_82</t>
  </si>
  <si>
    <t>Verify the challenge with already registered mobile number</t>
  </si>
  <si>
    <t>Should display error message "already-registered"</t>
  </si>
  <si>
    <t>Camdgc_Register_TC_83</t>
  </si>
  <si>
    <t>Camdgc_Register_TC_84</t>
  </si>
  <si>
    <t>Camdgc_Register_TC_85</t>
  </si>
  <si>
    <t>Camdgc_Register_TC_86</t>
  </si>
  <si>
    <t>Verify challenge with empty challenge info
ex:
"request": {
"identifier": "+85534567890",
"challengeInfo": {}
}</t>
  </si>
  <si>
    <t>Should display error message "invalid challenge".</t>
  </si>
  <si>
    <t>Camdgc_Register_TC_87</t>
  </si>
  <si>
    <t>Verify challenge with only 'challenge' (without format)
ex:
"request": {
"identifier": "+85534567890",
"challengeInfo": {
"challenge": "111111",
}
}</t>
  </si>
  <si>
    <t>Should display error message "invalid challenge format".</t>
  </si>
  <si>
    <t>Camdgc_Register_TC_88</t>
  </si>
  <si>
    <t>verify challenge with only 'format' in the challenge info
ex:
"request": {
"identifier": "+85534567890",
"challengeInfo": {
"format": "alpha-numeric"
}
}</t>
  </si>
  <si>
    <t>Camdgc_Register_TC_89</t>
  </si>
  <si>
    <t>Verify challenge with empty challenge
ex:
"request": {
"identifier": "+85534567890",
"challengeInfo": {
"challenge": "",
"format": "alpha-numeric"
}
}</t>
  </si>
  <si>
    <t>Should display error message "invalid challenge ".</t>
  </si>
  <si>
    <t>Camdgc_Register_TC_90</t>
  </si>
  <si>
    <t>Verify challenge with empty string challenge
ex:
"request": {
"identifier": "+85534567890",
"challengeInfo": {
"challenge": " ",
"format": "alpha-numeric"
}
}</t>
  </si>
  <si>
    <t>Camdgc_Register_TC_91</t>
  </si>
  <si>
    <t>Verify challenge with one's in the challenge field
ex:
"request": {
"identifier": "+85534567890",
"challengeInfo": {
"challenge": "11111111",
"format": "alpha-numeric"
}
}</t>
  </si>
  <si>
    <t>Camdgc_Register_TC_92</t>
  </si>
  <si>
    <t>Verify challenge with one's in the challenge field
ex:
"request": {
"identifier": "+85534567890",
"challengeInfo": {
"challenge": "11111",
"format": "alpha-numeric"
}
}</t>
  </si>
  <si>
    <t>Camdgc_Register_TC_93</t>
  </si>
  <si>
    <t>Verify challenge with different digit number in the challenge field
ex:
"request": {
"identifier": "+85534567890",
"challengeInfo": {
"challenge": "682643",
"format": "alpha-numeric"
}
}</t>
  </si>
  <si>
    <t>Should display error message "challenge failed ".</t>
  </si>
  <si>
    <t>Camdgc_Register_TC_94</t>
  </si>
  <si>
    <t>Verify challenge by passing only alphabets in challenge field.
Ex:
"request": {
"identifier": "+85534567890",
"challengeInfo": {
"challenge": "ggfhas",
"format": "alpha-numeric"
}
}</t>
  </si>
  <si>
    <t>Camdgc_Register_TC_95</t>
  </si>
  <si>
    <t>Verify challenge by passing alpha-numeric data in challenge field.
ex:
"request": {
"identifier": "+85534567890",
"challengeInfo": {
"challenge": "682ghy",
"format": "alpha-numeric"
}
}</t>
  </si>
  <si>
    <t>Camdgc_Register_TC_96</t>
  </si>
  <si>
    <t>Verify challenge by passing special characters in challenge field
ex:
"request": {
"identifier": "+85534567890",
"challengeInfo": {
"challenge": "#$%#%^",
"format": "alpha-numeric"
}
}</t>
  </si>
  <si>
    <t>Camdgc_Register_TC_97</t>
  </si>
  <si>
    <t>verify challenge by passing digit number in challenge field
ex:
"request": {
"identifier": "+85534567890",
"challengeInfo": {
"challenge": "342567",
"format": "alpha-numeric"
}
}</t>
  </si>
  <si>
    <t>Camdgc_Register_TC_98</t>
  </si>
  <si>
    <t>verify challenge by passing all digit 0's in challenge field
ex:
"request": {
"identifier": "+85534567890",
"challengeInfo": {
"challenge": "000000",
"format": "alpha-numeric"
}
}</t>
  </si>
  <si>
    <t>Camdgc_Register_TC_99</t>
  </si>
  <si>
    <t>verify challenge with empty format.
ex:
"request": {
"identifier": "+85534567890",
"challengeInfo": {
"challenge": "111111",
"format": ""
}
}</t>
  </si>
  <si>
    <t>Camdgc_Register_TC_100</t>
  </si>
  <si>
    <t>verify challenge with empty string in format field
ex:
"request": {
"identifier": "+85534567890",
"challengeInfo": {
"challenge": "111111",
"format": " "
}
}</t>
  </si>
  <si>
    <t>Camdgc_Register_TC_101</t>
  </si>
  <si>
    <t>verify challenge with invalid challenge format
ex:
"request": {
"identifier": "+85534567890",
"challengeInfo": {
"challenge": "111111",
"format": "ghah haag"
}
}</t>
  </si>
  <si>
    <t>Camdgc_Register_TC_102</t>
  </si>
  <si>
    <t>verify challenge with unsupported format
ex:
"request": {
"identifier": "+85534567890",
"challengeInfo": {
"challenge": "111111",
"format": "numeric"
}
}</t>
  </si>
  <si>
    <t>Camdgc_Register_TC_103</t>
  </si>
  <si>
    <t>verify challenge by passing numeric data in format field
ex:
"request": {
"identifier": "+85534567890",
"challengeInfo": {
"challenge": "111111",
"format": "546756756"
}
}</t>
  </si>
  <si>
    <t>Camdgc_Register_TC_104</t>
  </si>
  <si>
    <t>verify challenge by passing apha-numeric data in format field
ex:
"request": {
"identifier": "+85534567890",
"challengeInfo": {
"challenge": "111111",
"format": "ahja1897"
}
}</t>
  </si>
  <si>
    <t>Camdgc_Register_TC_105</t>
  </si>
  <si>
    <t>verify challenge by passing special characters in format field
ex:
"request": {
"identifier": "+85534567890",
"challengeInfo": {
"challenge": "111111",
"format": "^^&amp;*&amp;^&amp;"
}
}</t>
  </si>
  <si>
    <t>Camdgc_Register_TC_106</t>
  </si>
  <si>
    <t>Register Endpoint</t>
  </si>
  <si>
    <t>Trigger register endpoint without CSRF token</t>
  </si>
  <si>
    <t>"1. Hit https://{{domain-url}}/v1/signup
/registration/generate-challenge
2. hit https://domain-url/v1/signup
/registration/verify-challenge"
3. https://domain-url/v1/signup
/registration/register</t>
  </si>
  <si>
    <t>Camdgc_Register_TC_107</t>
  </si>
  <si>
    <t>Trigger register endpoint without transaction id in the cookie</t>
  </si>
  <si>
    <t>Camdgc_Register_TC_108</t>
  </si>
  <si>
    <t>Trigger register endpoint with invalid transaction id in the cookie</t>
  </si>
  <si>
    <t>Camdgc_Register_TC_109</t>
  </si>
  <si>
    <t>Trigger register endpoint will all valid detials in request parameter</t>
  </si>
  <si>
    <t>Camdgc_Register_TC_110</t>
  </si>
  <si>
    <t>Verify the attributes in the response body</t>
  </si>
  <si>
    <t>Should display status as 'PENDING'.</t>
  </si>
  <si>
    <t>Camdgc_Register_TC_111</t>
  </si>
  <si>
    <t>Hit register endpoint for the second time when received success response in the first execution</t>
  </si>
  <si>
    <t>Should display error message "already registered".</t>
  </si>
  <si>
    <t>Camdgc_Register_TC_112</t>
  </si>
  <si>
    <t>Trigger register endpoint with request time as empty
ex: "requestTime": ""</t>
  </si>
  <si>
    <t>Camdgc_Register_TC_113</t>
  </si>
  <si>
    <t>Trigger register endpoint with request time as empty string
ex: "requestTime": " "</t>
  </si>
  <si>
    <t>Camdgc_Register_TC_114</t>
  </si>
  <si>
    <t>Trigger register endpoint with invalid value in request time attribute
ex: "requestTime": "requestinvalid"</t>
  </si>
  <si>
    <t>Camdgc_Register_TC_115</t>
  </si>
  <si>
    <t>Trigger register endpoint with numeric string in request time attribute
ex: "requestTime": "762537232"</t>
  </si>
  <si>
    <t>Camdgc_Register_TC_116</t>
  </si>
  <si>
    <t>Trigger register endpoint with invalid request time format
ex: "requestTime": "2023/11/03 11:03:29.296Z"</t>
  </si>
  <si>
    <t>Camdgc_Register_TC_117</t>
  </si>
  <si>
    <t>Register the user without request object in request parameter
ex:
{
"requestTime": "2023-11-03T11:03:49.770Z",
}
}</t>
  </si>
  <si>
    <t>Camdgc_Register_TC_118</t>
  </si>
  <si>
    <t>Register the user with empty request object in request parameter
ex:
{
"requestTime": "2023-11-03T11:03:49.770Z",
"request": {}
}</t>
  </si>
  <si>
    <t>Should display error message listing down all the mandatory fields in the response</t>
  </si>
  <si>
    <t>Camdgc_Register_TC_119</t>
  </si>
  <si>
    <t>Register user without username in the request parameter
ex:
"request": {
"password": "&lt;plain-password&gt;",
"consent": "AGREE",
"userInfo": {
"fullName": [
{
"language": "khm",
"value": "អានុសា"
}
],
"phone": "+85534567890",
"preferredLang": "eng"
}
}</t>
  </si>
  <si>
    <t>Should display error message "invalid username".</t>
  </si>
  <si>
    <t>Camdgc_Register_TC_120</t>
  </si>
  <si>
    <t>Register user without password in the request parameter
ex:
"request": {
"username": "85534567890",
"consent": "AGREE",
"userInfo": {
"fullName": [
{
"language": "khm",
"value": "អានុសា"
}
],
"phone": "+85534567890",
"preferredLang": "eng"
}
}</t>
  </si>
  <si>
    <t>Should display error message "invalid password".</t>
  </si>
  <si>
    <t>Camdgc_Register_TC_121</t>
  </si>
  <si>
    <t>Register user without consent in the request parameter
ex:
"request": {
"username": "85534567890",
"password": "&lt;plain-password&gt;",
// "consent": "AGREE",
"userInfo": {
"fullName": [
{
"language": "khm",
"value": "អានុសា"
}
],
"phone": "+85534567890",
"preferredLang": "eng"
}
}</t>
  </si>
  <si>
    <t>Should display error message "invalid consent".</t>
  </si>
  <si>
    <t>Camdgc_Register_TC_122</t>
  </si>
  <si>
    <t>Register user without userInfo in the request parameter
ex:
"request": {
"username": "85534567890",
"password": "&lt;plain-password&gt;",
"consent": "AGREE",
//"userInfo": {
"fullName": [
{
"language": "khm",
"value": "អានុសា"
}
],
"phone": "+85534567890",
"preferredLang": "eng"
}
}</t>
  </si>
  <si>
    <t>Should display error message "invalid userinfo".</t>
  </si>
  <si>
    <t>Camdgc_Register_TC_123</t>
  </si>
  <si>
    <t>Register user with empty username in the request parameter
ex:
"request": {
"username": "",
"password": "&lt;plain-password&gt;",
"consent": "AGREE",
"userInfo": {
"fullName": [
{
"language": "khm",
"value": "អានុសា"
}
],
"phone": "+85534567890",
"preferredLang": "eng"
}
}</t>
  </si>
  <si>
    <t>Camdgc_Register_TC_124</t>
  </si>
  <si>
    <t>Register user with empty string in the request parameter
ex:
"request": {
"username": " ",
"password": "&lt;plain-password&gt;",
"consent": "AGREE",
"userInfo": {
"fullName": [
{
"language": "khm",
"value": "អានុសា"
}
],
"phone": "+85534567890",
"preferredLang": "eng"
}
}</t>
  </si>
  <si>
    <t>Camdgc_Register_TC_125</t>
  </si>
  <si>
    <t>Register user by passing different username that was not used to verify challenge</t>
  </si>
  <si>
    <t>Camdgc_Register_TC_126</t>
  </si>
  <si>
    <t>Register user with out passing countrycode in the username field
ex:
"request": {
"username": "34567890",
"password": "&lt;plain-password&gt;",
"consent": "AGREE",
"userInfo": {
"fullName": [
{
"language": "khm",
"value": "អានុសា"
}
],
"phone": "+85534567890",
"preferredLang": "eng"
}
}</t>
  </si>
  <si>
    <t>Camdgc_Register_TC_127</t>
  </si>
  <si>
    <t>Register user without passing '+' perfix in the username field
ex:
"request": {
"username": "85534567890",
"password": "&lt;plain-password&gt;",
"consent": "AGREE",
"userInfo": {
"fullName": [
{
"language": "khm",
"value": "អានុសា"
}
],
"phone": "+85534567890",
"preferredLang": "eng"
}
}</t>
  </si>
  <si>
    <t>Camdgc_Register_TC_128</t>
  </si>
  <si>
    <t>Register user by passing space between countrycode and mobile number
ex:
"request": {
"username": "+8534567890",
"password": "&lt;plain-password&gt;",
"consent": "AGREE",
"userInfo": {
"fullName": [
{
"language": "khm",
"value": "អានុសា"
}
],
"phone": "+85534567890",
"preferredLang": "eng"
}
}</t>
  </si>
  <si>
    <t>Camdgc_Register_TC_129</t>
  </si>
  <si>
    <t>Register user by passing space between '+', countrycode and mobile number
ex:
"request": {
"username": "+ 8534567890",
"password": "&lt;plain-password&gt;",
"consent": "AGREE",
"userInfo": {
"fullName": [
{
"language": "khm",
"value": "អានុសា"
}
],
"phone": "+85534567890",
"preferredLang": "eng"
}
}</t>
  </si>
  <si>
    <t>Camdgc_Register_TC_130</t>
  </si>
  <si>
    <t>Register user by passing different country code in username field
ex:
"username": "+97634567890",</t>
  </si>
  <si>
    <t>Camdgc_Register_TC_131</t>
  </si>
  <si>
    <t>Register user by passing mobile number that is more than 9 digit number
ex:
"username": "+855345678909876",</t>
  </si>
  <si>
    <t>Camdgc_Register_TC_132</t>
  </si>
  <si>
    <t>Register user by passing mobile number that is less than digit number
ex:
"username": "+855345678",</t>
  </si>
  <si>
    <t>Camdgc_Register_TC_133</t>
  </si>
  <si>
    <t>Decrease the configured length of username to and pass the username that has mobilenumber more than digit number</t>
  </si>
  <si>
    <t>Camdgc_Register_TC_134</t>
  </si>
  <si>
    <t>Increase the configured length of username to 1and pass the username that has mobilenumber more than 1digit number</t>
  </si>
  <si>
    <t>Camdgc_Register_TC_135</t>
  </si>
  <si>
    <t>Register user by passing all zero's in user name field
ex:
"username": "+00000000000",</t>
  </si>
  <si>
    <t>Camdgc_Register_TC_136</t>
  </si>
  <si>
    <t>Register the user by passing mobile number starting with zero (0)
ex:
"username": "+85500567890",</t>
  </si>
  <si>
    <t>Camdgc_Register_TC_137</t>
  </si>
  <si>
    <t>Register user by passing country code as '+000' in username field
ex:
"username": "+00034567890",</t>
  </si>
  <si>
    <t>Camdgc_Register_TC_138</t>
  </si>
  <si>
    <t>Register user by passing alpha-numeric string in the username field
ex:
"username": "76457854fhjg",</t>
  </si>
  <si>
    <t>Camdgc_Register_TC_139</t>
  </si>
  <si>
    <t>Register user by passing only special characters in the username field
ex:
"username": "%^%&amp;&amp;(^$#$@&amp;",</t>
  </si>
  <si>
    <t>Camdgc_Register_TC_140</t>
  </si>
  <si>
    <t>Register user by passing only aphabets in the username field
ex:
"username": "GFJdhjutbhus",</t>
  </si>
  <si>
    <t>Camdgc_Register_TC_141</t>
  </si>
  <si>
    <t>Register user by passing empty password
ex:
"password": ""</t>
  </si>
  <si>
    <t>Camdgc_Register_TC_142</t>
  </si>
  <si>
    <t>Register user by passing empty string in password field
ex:
"password": " "</t>
  </si>
  <si>
    <t>Camdgc_Register_TC_143</t>
  </si>
  <si>
    <t>Register user by passing the password that is not according to password policy
ex:
"password": "98938hjahjgahjahjja"</t>
  </si>
  <si>
    <t>Camdgc_Register_TC_144</t>
  </si>
  <si>
    <t>Register user without capital letter in password field
ex:
"password": "5658hsknn#%@"</t>
  </si>
  <si>
    <t>Camdgc_Register_TC_145</t>
  </si>
  <si>
    <t>Register user without special character in password field
ex:
"password": "ghjg4674DHR"</t>
  </si>
  <si>
    <t>Camdgc_Register_TC_146</t>
  </si>
  <si>
    <t>Register user without number in password field
ex:
"password": "gjjgf%^%GHJK"</t>
  </si>
  <si>
    <t>Camdgc_Register_TC_147</t>
  </si>
  <si>
    <t>Register user by passing all zero's in password field
ex:
"password": "00000000"</t>
  </si>
  <si>
    <t>Camdgc_Register_TC_148</t>
  </si>
  <si>
    <t>Register user by passing more than 20 characters in password field
ex:
"password": "gjgdjjbj$^&amp;^%&amp;*JKHFDHJ(*9897656665gBVbvnbfg"</t>
  </si>
  <si>
    <t>Camdgc_Register_TC_149</t>
  </si>
  <si>
    <t>Register user by passing only special character in the password field
ex:
"password": "^%&amp;^%&amp;^^%^&amp;%^%"</t>
  </si>
  <si>
    <t>Camdgc_Register_TC_150</t>
  </si>
  <si>
    <t>Configure the password min lengh from to 1and verify user registration by password that has less than 1characters</t>
  </si>
  <si>
    <t>Camdgc_Register_TC_151</t>
  </si>
  <si>
    <t>Configure the password max lengh from 20 to 1and verify user registration by password that has more than 1characters</t>
  </si>
  <si>
    <t>Camdgc_Register_TC_152</t>
  </si>
  <si>
    <t>Register user by passing empty consent
ex:
"consent": ""</t>
  </si>
  <si>
    <t>Camdgc_Register_TC_153</t>
  </si>
  <si>
    <t>Register user by passing empty string in the consent field
ex:
"consent": " "</t>
  </si>
  <si>
    <t>Should display error message "invalid_consent".</t>
  </si>
  <si>
    <t>Camdgc_Register_TC_154</t>
  </si>
  <si>
    <t>Register user by passing 'DISAGREE' in the consent field
ex:
"consent": "DISAGREE"</t>
  </si>
  <si>
    <t>Should display error message "Consent_required".</t>
  </si>
  <si>
    <t>Camdgc_Register_TC_155</t>
  </si>
  <si>
    <t>Register user by passing different apha character (all in caps) in consent field
ex:
"consent": "HJTDE"</t>
  </si>
  <si>
    <t>Camdgc_Register_TC_156</t>
  </si>
  <si>
    <t>Register user by passing only special characters in consent field
ex:
"consent": "&amp;^*&amp;^%&amp;*"</t>
  </si>
  <si>
    <t>Camdgc_Register_TC_157</t>
  </si>
  <si>
    <t>Register user by passing only numbers in consent field
ex:
"consent": "887765543"</t>
  </si>
  <si>
    <t>Camdgc_Register_TC_158</t>
  </si>
  <si>
    <t>Register user by passing apha-numeric string in consent field
ex:
"consent": "675gDF"</t>
  </si>
  <si>
    <t>Camdgc_Register_TC_159</t>
  </si>
  <si>
    <t>Register user by passing 'agree' (all in small) characters in consent field
ex:
"consent": "agree"</t>
  </si>
  <si>
    <t>Camdgc_Register_TC_160</t>
  </si>
  <si>
    <t>Register user by passing empty userInfo in request body
Ex:
"userInfo": { }</t>
  </si>
  <si>
    <t>Should display multiple error codes</t>
  </si>
  <si>
    <t>Camdgc_Register_TC_161</t>
  </si>
  <si>
    <t>Register user with out fullname in the userInfo
ex:
"userInfo": {
"phone": "+85534567890",
"preferredLang": "eng"
}</t>
  </si>
  <si>
    <t>Should display error message "Invalid_fullName".</t>
  </si>
  <si>
    <t>Camdgc_Register_TC_162</t>
  </si>
  <si>
    <t>Register user without phone number in the userInfo
ex:
"userInfo": {
"fullName": [
{
"language": "khm",
"value": "អានុសា"
}
],
//"phone": "+85534567890",
"preferredLang": "eng"
}</t>
  </si>
  <si>
    <t>Should display error message "invalid_phone number".</t>
  </si>
  <si>
    <t>Camdgc_Register_TC_163</t>
  </si>
  <si>
    <t>Register user without preferredLang in the userInfo
ex:
"userInfo": {
"fullName": [
{
"language": "khm",
"value": "អានុសា"
}
],
"phone": "+85534567890",
}</t>
  </si>
  <si>
    <t>Should display error message "unsupported_language".</t>
  </si>
  <si>
    <t>Camdgc_Register_TC_164</t>
  </si>
  <si>
    <t>Register user with empty array in fullname field
ex:
"userInfo": {
"fullName": [],
"phone": "+85534567890",
"preferredLang": "eng"
}</t>
  </si>
  <si>
    <t>Camdgc_Register_TC_165</t>
  </si>
  <si>
    <t>Register user with only language in fullname field
ex:
"userInfo": {
"fullName": [
{
"language": "khm",
}
],
"phone": "+85534567890",
"preferredLang": "eng"
}</t>
  </si>
  <si>
    <t>Should display error message "invalid_value".</t>
  </si>
  <si>
    <t>Camdgc_Register_TC_166</t>
  </si>
  <si>
    <t>Register user with only value in fullname field
ex:
"userInfo": {
"fullName": [
{
"value": "អានុសា"
}
],
"phone": "+85534567890",
"preferredLang": "eng"
}</t>
  </si>
  <si>
    <t>Camdgc_Register_TC_167</t>
  </si>
  <si>
    <t>Register user with fullname in eng language
ex:
"userInfo": {
"fullName": [
{
"language": "eng",
"value": "Anu shree"
}
],
"phone": "+85534567890",
"preferredLang": "eng"
}</t>
  </si>
  <si>
    <t>Should display error "invalid_fullname"</t>
  </si>
  <si>
    <t>Camdgc_Register_TC_168</t>
  </si>
  <si>
    <t>Register user with khmer language but language field has language as eng
ex:
"userInfo": {
"fullName": [
{
"language": "eng",
"value": "អានុសា"
}
],
"phone": "+85534567890",
"preferredLang": "eng"
}</t>
  </si>
  <si>
    <t>Camdgc_Register_TC_169</t>
  </si>
  <si>
    <t>Register user with arabic languge and language field has language as ara
ex:
"userInfo": {
"fullName": [
{
"language": "ara",
"value": "أنشر"
}
],
"phone": "+85534567890",
"preferredLang": "eng"
}</t>
  </si>
  <si>
    <t>Camdgc_Register_TC_170</t>
  </si>
  <si>
    <t>Register user with fullname value in english language and language field has language as eng
ex:
"userInfo": {
"fullName": [
{
"language": "eng",
"value": "Anushree"
}
],
"phone": "+85534567890",
"preferredLang": "eng"
}</t>
  </si>
  <si>
    <t>Should display error message "invalid_fullname".</t>
  </si>
  <si>
    <t>Camdgc_Register_TC_171</t>
  </si>
  <si>
    <t>Register user with fullname in khmer language but language parameter as empty
Ex:
"userInfo": {
"fullName": [
{
"language": "",
"value": "អានុសា"
}
],
"phone": "+85534567890",
"preferredLang": "eng"
}</t>
  </si>
  <si>
    <t>Camdgc_Register_TC_172</t>
  </si>
  <si>
    <t>Register user with language as khmer but with empty value
ex:
"fullName": [
{
"language": "khm",
"value": ""
}
],</t>
  </si>
  <si>
    <t>Camdgc_Register_TC_173</t>
  </si>
  <si>
    <t>Register user with language as khmer but with empty string in value field
ex:
"fullName": [
{
"language": "khm",
"value": " "
}
],</t>
  </si>
  <si>
    <t>Camdgc_Register_TC_174</t>
  </si>
  <si>
    <t>Register user with invalid language code in language field
ex:
"fullName": [
{
"language": "abc",
"value": "អានុសា"
}
],</t>
  </si>
  <si>
    <t>Camdgc_Register_TC_175</t>
  </si>
  <si>
    <t>Register user with unsupported language code in language field
ex:
"fullName": [
{
"language": "fra",
"value": "អានុសា"
}
],</t>
  </si>
  <si>
    <t>Camdgc_Register_TC_176</t>
  </si>
  <si>
    <t>Register user by passing only space in value field
ex:
"fullName": [
{
"language": "khm",
"value": " "
}
],</t>
  </si>
  <si>
    <t>Camdgc_Register_TC_177</t>
  </si>
  <si>
    <t>Register user by passing only specical character in value field
ex:
"fullName": [
{
"language": "khm",
"value": "%^&amp;*&amp;** ^&amp;&amp;&amp;"
}
],</t>
  </si>
  <si>
    <t>Should display "invalid_fullname"</t>
  </si>
  <si>
    <t>Camdgc_Register_TC_178</t>
  </si>
  <si>
    <t>Register user by passing only numbers in value field
ex:
"fullName": [
{
"language": "khm",
"value": "768766"
}
],</t>
  </si>
  <si>
    <t>Camdgc_Register_TC_179</t>
  </si>
  <si>
    <t>Register user by passing apha-numeric string in value field
ex:
"fullName": [
{
"language": "khm",
"value": "អានុសា765651"
}
],</t>
  </si>
  <si>
    <t>Camdgc_Register_TC_180</t>
  </si>
  <si>
    <t>Register user by passing value that is more than 30 characters</t>
  </si>
  <si>
    <t>Should display error message "invalid_fullName".</t>
  </si>
  <si>
    <t>Camdgc_Register_TC_181</t>
  </si>
  <si>
    <t>Configure the fullname length from 30 to 2and verify user registration by passing characters more than 2in value field</t>
  </si>
  <si>
    <t>Camdgc_Register_TC_182</t>
  </si>
  <si>
    <t>Register user with phone as empty
ex:
"phone": "",</t>
  </si>
  <si>
    <t>Should display error message "invalid phone number".</t>
  </si>
  <si>
    <t>Camdgc_Register_TC_183</t>
  </si>
  <si>
    <t>Register user with phone as empty string
ex:
"phone": " ",</t>
  </si>
  <si>
    <t>Camdgc_Register_TC_184</t>
  </si>
  <si>
    <t>Register user with phone that has different number than the number passed in username
ex:
"phone": "+85587437890",</t>
  </si>
  <si>
    <t>Should display error message "identifier mismatch".</t>
  </si>
  <si>
    <t>Camdgc_Register_TC_185</t>
  </si>
  <si>
    <t>Register user by passing phone with out country code
ex:
"phone": "34567890",</t>
  </si>
  <si>
    <t>Camdgc_Register_TC_186</t>
  </si>
  <si>
    <t>Register user by passing phone with out '+' in country code
ex:
"phone": "85534567890",</t>
  </si>
  <si>
    <t>Camdgc_Register_TC_187</t>
  </si>
  <si>
    <t>Register user by passing phone that has different country code
ex:
"phone": "+98734567890",</t>
  </si>
  <si>
    <t>Camdgc_Register_TC_188</t>
  </si>
  <si>
    <t>Register user by passing phone which is starting with zero
ex:
"phone": "+85500567890",</t>
  </si>
  <si>
    <t>Camdgc_Register_TC_189</t>
  </si>
  <si>
    <t>Register user by passing phone with all zero's
ex:
"phone": "+00000000000",</t>
  </si>
  <si>
    <t>Camdgc_Register_TC_190</t>
  </si>
  <si>
    <t>Register user by passing phone with only special character
ex:
"phone": "^%$&amp;^%&amp;^%&amp;%",</t>
  </si>
  <si>
    <t>Camdgc_Register_TC_191</t>
  </si>
  <si>
    <t>Register user by passing phone with only alpha-numeric character
ex:
"phone": "+5767hghjg",</t>
  </si>
  <si>
    <t>Camdgc_Register_TC_192</t>
  </si>
  <si>
    <t>Register user with empty preferredLang in request parameter
ex:
"preferredLang": ""</t>
  </si>
  <si>
    <t>Should display error message "unsupported language".</t>
  </si>
  <si>
    <t>Camdgc_Register_TC_193</t>
  </si>
  <si>
    <t>Register user with empty string in preferredLang field
Ex:
"preferredLang": " "</t>
  </si>
  <si>
    <t>Camdgc_Register_TC_194</t>
  </si>
  <si>
    <t>Register user with invalid language code in preferredLang
ex:
"preferredLang": "hgs"</t>
  </si>
  <si>
    <t>Camdgc_Register_TC_195</t>
  </si>
  <si>
    <t>Register user with unsupported language code in preferredLang field
ex:
"preferredLang": "ara"</t>
  </si>
  <si>
    <t>Camdgc_Register_TC_196</t>
  </si>
  <si>
    <t>Register user with khmer language as preferredLang
ex:
"preferredLang": "khm"</t>
  </si>
  <si>
    <t>should get success response</t>
  </si>
  <si>
    <t>Camdgc_Register_TC_197</t>
  </si>
  <si>
    <t>Trigger the registration endpoint with same transaction id and valid request when 1st attempt failed due to invalid attribute</t>
  </si>
  <si>
    <t>Camdgc_Register_TC_198</t>
  </si>
  <si>
    <t>Bring down the idrepo service and hit the register endpoint with all valid request</t>
  </si>
  <si>
    <t>Should display error message""</t>
  </si>
  <si>
    <t>Camdgc_Register_TC_199</t>
  </si>
  <si>
    <t>Bring down the keymanager service and hit the register endpoint with all valid request</t>
  </si>
  <si>
    <r>
      <rPr>
        <u/>
        <sz val="11"/>
        <color rgb="FF1155CC"/>
        <rFont val="Calibri"/>
      </rPr>
      <t>https://mosip.atlassian.net/browse/ES-852</t>
    </r>
  </si>
  <si>
    <t>Camdgc_Register_TC_200</t>
  </si>
  <si>
    <t>Bring down the signup service and hit the register endpoint with all valid request</t>
  </si>
  <si>
    <r>
      <rPr>
        <u/>
        <sz val="11"/>
        <color rgb="FF1155CC"/>
        <rFont val="Calibri"/>
      </rPr>
      <t>https://mosip.atlassian.net/browse/ES-852</t>
    </r>
  </si>
  <si>
    <t>Camdgc_Register_TC_201</t>
  </si>
  <si>
    <t>Registration Status Endpoint</t>
  </si>
  <si>
    <t>Check the status without CSRF token</t>
  </si>
  <si>
    <t>"1. Hit https://{{domain-url}}/v1/signup
/registration/generate-challenge
2. hit https://domain-url/v1/signup
/registration/verify-challenge"
3. https://domain-url/v1/signup
/registration/register
4. https://domain-url/v1/signup
/registration/status</t>
  </si>
  <si>
    <t>Camdgc_Register_TC_202</t>
  </si>
  <si>
    <t>Check the status without transaction id in the cookie</t>
  </si>
  <si>
    <t>Camdgc_Register_TC_203</t>
  </si>
  <si>
    <t>check the status with invalid transaction id in the cookie</t>
  </si>
  <si>
    <t>Camdgc_Register_TC_204</t>
  </si>
  <si>
    <t>check the status with expired transaction id in the cookie</t>
  </si>
  <si>
    <t>Camdgc_Register_TC_205</t>
  </si>
  <si>
    <t>Check the status with all valid details</t>
  </si>
  <si>
    <t>Camdgc_Register_TC_206</t>
  </si>
  <si>
    <t>verify the attribute in response body</t>
  </si>
  <si>
    <t>should get success response with the status as 'PENDING/COMPLETED'</t>
  </si>
  <si>
    <t>Camdgc_Register_TC_207</t>
  </si>
  <si>
    <t>End to End flow</t>
  </si>
  <si>
    <t>Camdgc_Register_TC_208</t>
  </si>
  <si>
    <t>Should get success response with status as 'SUCCESS'.</t>
  </si>
  <si>
    <t>Camdgc_Register_TC_209</t>
  </si>
  <si>
    <t>verify the challenge with all valid details</t>
  </si>
  <si>
    <t>Camdgc_Register_TC_210</t>
  </si>
  <si>
    <t>Register user with all valid details</t>
  </si>
  <si>
    <t>Should get success response with status as 'COMPLETED'.</t>
  </si>
  <si>
    <t>Camdgc_Register_TC_211</t>
  </si>
  <si>
    <t>check the status of registration</t>
  </si>
  <si>
    <t>LUser Flow - Login with Mobile Number and Password using Unified Login Feature</t>
  </si>
  <si>
    <t>TC_camdgc_login_flow_01</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</si>
  <si>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</si>
  <si>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Endpoint: Oauth-details
Method: POST
Request body parameters validation:
"Client-id"(Mandatory)parameter validation.</t>
  </si>
  <si>
    <t>1.Hithttps://{Domain-url}/v1/esignet/authorization/oauth-details
2.Provide valid request body with all valid mandatory and optional parameters
3.Click on send</t>
  </si>
  <si>
    <t>TC_camdgc_login_flow_02</t>
  </si>
  <si>
    <t>1.Hithttps://{Domain-url}/v1/esignet/authorization/oauth-details
2.Provide valid request body with invalid client id parameters
3.Click on send</t>
  </si>
  <si>
    <t>TC_camdgc_login_flow_03</t>
  </si>
  <si>
    <t>1.Hithttps://{Domain-url}/v1/esignet/authorization/oauth-details
2.Provide valid request body without client id parameters
3.Click on send</t>
  </si>
  <si>
    <t>TC_camdgc_login_flow_04</t>
  </si>
  <si>
    <t>Verify the response by not providing client_id value in request body.
Eg: clientId: ""</t>
  </si>
  <si>
    <t>1.Hithttps://{Domain-url}/v1/esignet/authorization/oauth-details
2.Provide valid request body with client id as null/empty
3.Click on send</t>
  </si>
  <si>
    <t>TC_camdgc_login_flow_05</t>
  </si>
  <si>
    <t>Endpoint: Oauth-details
Method: POST
Request body parameters validation:
"redirectUri"(Mandatory)parameter validation.</t>
  </si>
  <si>
    <t>1.Hithttps://{Domain-url}/v1/esignet/authorization/oauth-details
2.Provide valid request body with invalid redirect uri
3.Click on send</t>
  </si>
  <si>
    <t>TC_camdgc_login_flow_06</t>
  </si>
  <si>
    <t>1.Hithttps://{Domain-url}/v1/esignet/authorization/oauth-details
2.Provide valid request body by not providing redirect uri value
3.Click on send</t>
  </si>
  <si>
    <t>TC_camdgc_login_flow_07</t>
  </si>
  <si>
    <t>1.Hithttps://{Domain-url}/v1/esignet/authorization/oauth-details
2.Provide valid request body without without redirect uri
3.Click on send</t>
  </si>
  <si>
    <t>TC_camdgc_login_flow_08</t>
  </si>
  <si>
    <t>Endpoint: Oauth-details
Method: POST
Request body parameters validation:
"response_type"(Mandatory)parameter validation.</t>
  </si>
  <si>
    <t>Verify the response by providing response_type which is not registered.
Eg:
Allowed value should be other than "code"</t>
  </si>
  <si>
    <t>1.Hithttps://{Domain-url}/v1/esignet/authorization/oauth-details
2.Provide valid request body with invalid response type
3.Click on send</t>
  </si>
  <si>
    <t>TC_camdgc_login_flow_09</t>
  </si>
  <si>
    <t>1.Hithttps://{Domain-url}/v1/esignet/authorization/oauth-details
2.Provide valid request body with Null/empty in response type
3.Click on send</t>
  </si>
  <si>
    <t>TC_camdgc_login_flow_10</t>
  </si>
  <si>
    <t>1.Hithttps://{Domain-url}/v1/esignet/authorization/oauth-details
2.Provide valid request body without response type
3.Click on send</t>
  </si>
  <si>
    <t>TC_camdgc_login_flow_11</t>
  </si>
  <si>
    <t>Endpoint: Oauth-details
Method: POST
Request body parameters validation:
"scope"(Mandatory)parameter validation.</t>
  </si>
  <si>
    <t>Verify the response by providing scopes without "openId"
Eg: email,phone,email</t>
  </si>
  <si>
    <t>1.Hithttps://{Domain-url}/v1/esignet/authorization/oauth-details
2.Provide valid request body with invalid scope
3.Click on send</t>
  </si>
  <si>
    <t>TC_camdgc_login_flow_12</t>
  </si>
  <si>
    <t>Verify the response by providing multiple scopes without space separated in request body.
eg: openidemail, openidemailaddressphone</t>
  </si>
  <si>
    <t>TC_camdgc_login_flow_13</t>
  </si>
  <si>
    <t>Verify response by providing multiple spaces between scopes.
Eg: "openid email", " openid email address phone "</t>
  </si>
  <si>
    <t>User should get successful response.
Note:Need to ignore extra spaces</t>
  </si>
  <si>
    <t>TC_camdgc_login_flow_14</t>
  </si>
  <si>
    <t>1.Hithttps://{Domain-url}/v1/esignet/authorization/oauth-details
2.Provide valid request body without scope parameter
3.Click on send</t>
  </si>
  <si>
    <t>TC_camdgc_login_flow_15</t>
  </si>
  <si>
    <t>1.Hithttps://{Domain-url}/v1/esignet/authorization/oauth-details
2.Provide valid request body with scope as NULL/EMPTY
3.Click on send</t>
  </si>
  <si>
    <t>TC_camdgc_login_flow_16</t>
  </si>
  <si>
    <t>Endpoint: Oauth-details
Method: POST
Request body parameters validation:
"acr_values"(Optional)parameter validation.
[Note: Authentication Context Class Reference values]</t>
  </si>
  <si>
    <t>Verify the response by providing acr values which are not registered .
EG-
Registered acr-values:
mosip:idp:acr:generated-code - OTP || TOTP
mosip:idp:acr:linked-wallet - Inji
mosip:idp:acr:biometrics - L1-bio-device
mosip:idp:acr:biometrics-generated-code - L1-bio-device &amp;&amp; OTP
mosip:idp:acr:linked-wallet-static-code - Inji</t>
  </si>
  <si>
    <t>1.Hithttps://{Domain-url}/v1/esignet/authorization/oauth-details
2.Provide valid request body with invalid acr_values
3.Click on send</t>
  </si>
  <si>
    <t>User should get success response without error message since its optional parameter.
Note: Default acr_values taken which has been registered during creating client.</t>
  </si>
  <si>
    <t>TC_camdgc_login_flow_17</t>
  </si>
  <si>
    <t>Verify without providing "acr_values" in the request body.
Note:Provide all valid mandatory parameter</t>
  </si>
  <si>
    <t>1.Hithttps://{Domain-url}/v1/esignet/authorization/oauth-details
2.Provide valid request body without acr_values
3.Click on send</t>
  </si>
  <si>
    <t>TC_camdgc_login_flow_18</t>
  </si>
  <si>
    <t>Verify by providing NULL/EMPTY as acr_values in request body
Note:Provide all valid mandatory parameter</t>
  </si>
  <si>
    <t>1.Hithttps://{Domain-url}/v1/esignet/authorization/oauth-details
2.Provide valid request body with NULL/EMPTY as acr_values
3.Click on send</t>
  </si>
  <si>
    <t>TC_camdgc_login_flow_19</t>
  </si>
  <si>
    <t>Check by providing acr_values in incorrect format.
Eg: mosip:idp/acr:static?:code or should not be space separated
correct format- "mosip:idp:acr:static-code mosip:idp:acr:generated-code"</t>
  </si>
  <si>
    <t>1.Hithttps://{Domain-url}/v1/esignet/authorization/oauth-details
2.Provide valid request body with invalid acr_value
3.Click on send</t>
  </si>
  <si>
    <t>TC_camdgc_login_flow_20</t>
  </si>
  <si>
    <t>Endpoint: Oauth-details
Method: POST
Request body parameters validation:
"claims"(Optional)parameter validation.
[Note: This parameter is used to request that specific Claims be returned]</t>
  </si>
  <si>
    <t>Verify response without providing "claims" as parameter in the request body.
Note:Provide all valid mandatory parameters</t>
  </si>
  <si>
    <t>1.Hit https://{Domain-url}/v1/idp/authorization/oauth-details
2.Provide valid request body without claims parameters
3.Click on send</t>
  </si>
  <si>
    <t>User should get success response without error message since its optional parameter.
Note: By default claim should be used from scope parameter provided In the request body and claims defined while creating client.</t>
  </si>
  <si>
    <t>TC_camdgc_login_flow_21</t>
  </si>
  <si>
    <t>1.Hithttps://{Domain-url}/v1/esignet/authorization/oauth-details
2.Provide valid request body without claims parameters
3.Click on send</t>
  </si>
  <si>
    <t>TC_camdgc_login_flow_22</t>
  </si>
  <si>
    <t>Check by providing NULL to the member of the claims
Ex: phone: Null
or
email=Null</t>
  </si>
  <si>
    <t>1.Hithttps://{Domain-url}/v1/esignet/authorization/oauth-details
2.Provide valid request body with various parameters
3.Click on send</t>
  </si>
  <si>
    <t>Claims members should be displayed in Voluntary Claim section of response body.
Note: By default claim should be used from scope parameter provided In the request body and claims defined while creating client.</t>
  </si>
  <si>
    <t>TC_camdgc_login_flow_23</t>
  </si>
  <si>
    <t>Check by providing Unknown claim names either in userinfo or id_token .
Known Userinfo: name,given_name,gender,email,birthdate,phone_number,profile_photo,address,locale,individualId
known id_token: name,acrs</t>
  </si>
  <si>
    <t>1.Hithttps://{Domain-url}/v1/esignet/authorization/oauth-details
2.Provide valid request body with unknown/unregistered claims
3.Click on send</t>
  </si>
  <si>
    <t>User should get success response without error message since its optional parameter.
Note: By default claim should be used from scope parameter provided In the request body and claims defined while creating client.
Unknown claim names in userinfo or in id_token should be ignored.</t>
  </si>
  <si>
    <t>TC_camdgc_login_flow_24</t>
  </si>
  <si>
    <t>Endpoint: Oauth-details
Method: POST
Request body parameters validation:
"claimsLocales"(Optional)parameter validation.
[Note:End-User's preferred languages and scripts for Claims being returned]</t>
  </si>
  <si>
    <t>Verify response without providing "claimsLocales" as parameter in the request body.
Note:Provide all valid mandatory parameters</t>
  </si>
  <si>
    <t>1.Hithttps://{Domain-url}/v1/esignet/authorization/oauth-details
2.Provide valid request body without claimsLocales parameters
3.Click on send</t>
  </si>
  <si>
    <t>User should get success response without error message since its optional parameter.
Note: By default claimLocale should be used as "en" (english).</t>
  </si>
  <si>
    <t>TC_camdgc_login_flow_25</t>
  </si>
  <si>
    <t>Verify claimsLocales by providing null/Empty in request body
Note:Provide all valid mandatory parameters</t>
  </si>
  <si>
    <t>TC_camdgc_login_flow_26</t>
  </si>
  <si>
    <t>Check by providing locales which are not supported by the OpenID Provider in request body.
Supported Locales: en
EG: provide hn,kn etc</t>
  </si>
  <si>
    <t>TC_camdgc_login_flow_27</t>
  </si>
  <si>
    <t>Endpoint: Oauth-details
Method: POST
Request body parameters validation:
"display"(Optional)parameter validation.
[Note: It specifies specifies how the Authorization Server displays the authentication and consent user interface pages to the End-User]</t>
  </si>
  <si>
    <t>Verify response without providing display as parameter in the request body.
Note:Provide all valid mandatory parameters</t>
  </si>
  <si>
    <t>1.Hithttps://{Domain-url}/v1/esignet/authorization/oauth-details
2.Provide valid request body without display parameter
3.Click on send</t>
  </si>
  <si>
    <t>TC_camdgc_login_flow_28</t>
  </si>
  <si>
    <t>Verify the response with invalid displays ie,other than "page","touch","popup","wap" in request body.
Eg: abc,screen etc
Note:Provide all valid mandatory parameters</t>
  </si>
  <si>
    <t>1.Hithttps://{Domain-url}/v1/esignet/authorization/oauth-details
2.Provide valid request body with invalid display parameter
3.Click on send</t>
  </si>
  <si>
    <t>TC_camdgc_login_flow_29</t>
  </si>
  <si>
    <t>1.Hithttps://{Domain-url}/v1/esignet/authorization/oauth-details
2.Provide valid request body with space in display parameter
3.Click on send</t>
  </si>
  <si>
    <t>TC_camdgc_login_flow_30</t>
  </si>
  <si>
    <t>Endpoint: Oauth-details
Method: POST
Request body parameters validation: Validation for "prompt"(optional) parameter.
[Note: Specifies whether the Authorization Server prompts the End-User for reauthentication and consent]</t>
  </si>
  <si>
    <t>Verify response without providing prompt parameter in the request body.
Note:Provide all valid mandatory parameters</t>
  </si>
  <si>
    <t>1.Hithttps://{Domain-url}/v1/esignet/authorization/oauth-details
2.Provide valid request body without prompt parameter
3.Click on send</t>
  </si>
  <si>
    <t>TC_camdgc_login_flow_31</t>
  </si>
  <si>
    <t>Verify the response with invalid prompt values in request body.
Example:
1. Should not be space delimited-(select,account) , (select:account) etc
2.Provide other than allowed values
Eg:abc,def, abc_def
[Note: Allowed values: none,login,consent,select_account
space delimited&gt; space separated]
Note:Provide all valid mandatory parameters</t>
  </si>
  <si>
    <t>1.Hithttps://{Domain-url}/v1/esignet/authorization/oauth-details
2.Provide valid request body with invalid prompt parameter
3.Click on send</t>
  </si>
  <si>
    <t>TC_camdgc_login_flow_32</t>
  </si>
  <si>
    <t>Verify prompt by providing Empty in request body
Note:Provide all valid mandatory parameters</t>
  </si>
  <si>
    <t>1.Hithttps://{Domain-url}/v1/esignet/authorization/oauth-details
2.Provide valid request body with space in prompt parameter values.
3.Click on send</t>
  </si>
  <si>
    <t>TC_camdgc_login_flow_33</t>
  </si>
  <si>
    <t>Endpoint: Oauth-details
Method: POST
Request body parameters validation:Validation for "state"(optional) parameter.</t>
  </si>
  <si>
    <t>Verify response without providing state parameter in the request body.
Note:Provide all mandatory parameters</t>
  </si>
  <si>
    <t>1.Hithttps://{Domain-url}/v1/esignet/authorization/oauth-details
2.Provide valid request body without state parameter
3.Click on send</t>
  </si>
  <si>
    <t>TC_camdgc_login_flow_34</t>
  </si>
  <si>
    <t>TC_camdgc_login_flow_35</t>
  </si>
  <si>
    <t>Endpoint: Oauth-details
Method: POST
Request body parameters validation:
"nonce"(Optional)parameter validation.
[Note: String value used to associate a Client session with an ID Token, and to mitigate replay attacks.
The value is passed through unmodified from the Authentication Request to the ID Token.]</t>
  </si>
  <si>
    <t>Verify response without providing nonce parameter in the request body.
Note:Provide all valid parameters</t>
  </si>
  <si>
    <t>TC_camdgc_login_flow_36</t>
  </si>
  <si>
    <t>TC_camdgc_login_flow_37</t>
  </si>
  <si>
    <t>Endpoint: Oauth-details
Method: POST
Some Response body parameters validation</t>
  </si>
  <si>
    <t>Verify that user get appropriate authFactor in response as per the acrValues passed in request body.
Eg:
mosip:idp:acr:static-code - PIN
mosip:idp:acr:generated-code - OTP || TOTP
mosip:idp:acr:linked-wallet - Inji
mosip:idp:acr:biometrics - L1-bio-device
mosip:idp:acr:biometrics-generated-code - L1-bio-device &amp;&amp; OTP
mosip:idp:acr:linked-wallet-static-code - Inji &amp;&amp; PIN</t>
  </si>
  <si>
    <t>TC_camdgc_login_flow_38</t>
  </si>
  <si>
    <t>1.Hit https://{Domain-url}/v1/esignet/authorization/oauth-details
2.Provide valid request body with various parameters
3.Click on send</t>
  </si>
  <si>
    <t>TC_camdgc_login_flow_39</t>
  </si>
  <si>
    <t>1.Hithttps://{Domain-url}/v1/esignet/authorization/oauth-details
2.Provide valid request body with different invalid parameters
3.Click on send</t>
  </si>
  <si>
    <t>User should get different different error message for each parameter.
Note:Error message for each parameters should not be duplicated.</t>
  </si>
  <si>
    <t>TC_camdgc_login_flow_40</t>
  </si>
  <si>
    <t>Endpoint: Oauth-details
Method: POST
"requestTime" (Mandatory) parameter validation</t>
  </si>
  <si>
    <t>Verify response by providing requestTime value other than given format in request body.
Format: yyyy-MM-dd'T'HH:mm:ss.SSS'Z'</t>
  </si>
  <si>
    <t>1.Hithttps://{Domain-url}/v1/esignet/authorization/oauth-details
2.Provide valid request body with invalid time format
3.Click on send</t>
  </si>
  <si>
    <t>TC_camdgc_login_flow_41</t>
  </si>
  <si>
    <t>1.Hithttps://{Domain-url}/v1/esignet/authorization/oauth-details
2.Provide valid request body with invalid time.
3.Click on send</t>
  </si>
  <si>
    <t>TC_camdgc_login_flow_42</t>
  </si>
  <si>
    <t>1.Relying party sends the request to the Authorization Server.
2.Relaying Party redirect to the authorization Endpoint and displays IDP login page
3.User choose to sign in with OTP and get the OTP on registered channel.
4.User enter OTP in login form and clicks on Submit button then /authentication endpoint is called.</t>
  </si>
  <si>
    <t>Endpoint: Authentication
Method: POST
Request body parameters validation: Validation for " transactionId"(Mandatory)param.
Note: oauth-details transactionId is used until the /token call
WITH UIN</t>
  </si>
  <si>
    <t>1.Hit https://{Domain-url}/v1/esignet/authorization/authenticate
2.Provide valid request body with all valid mandatory parameters
3.Click on send</t>
  </si>
  <si>
    <t>TC_camdgc_login_flow_43</t>
  </si>
  <si>
    <t>1.Hit https://{Domain-url}/v1/esignet/authorization/authenticate
2.Provide valid request body with invalid transactionId
3.Click on send</t>
  </si>
  <si>
    <t>TC_camdgc_login_flow_44</t>
  </si>
  <si>
    <t>1.Hit https://{Domain-url}/v1/esignet/authorization/authenticate
2.Provide valid request body without providing transactionId in request body
3.Click on send</t>
  </si>
  <si>
    <t>TC_camdgc_login_flow_45</t>
  </si>
  <si>
    <t>TC_camdgc_login_flow_46</t>
  </si>
  <si>
    <t>Verify the response by providing transactionId without authenticating from send-otp endpoint.
Note: auth-details tid&gt;send-otp&gt;authenticate&gt;auth-code</t>
  </si>
  <si>
    <t>TC_camdgc_login_flow_47</t>
  </si>
  <si>
    <t>TC_camdgc_login_flow_48</t>
  </si>
  <si>
    <t>1.Hit https://{Domain-url}/v1/esignet/authorization/authenticate
2.Provide valid request body with Null/Empty as transactionId parameter value
3.Click on send</t>
  </si>
  <si>
    <t>TC_camdgc_login_flow_49</t>
  </si>
  <si>
    <t>Endpoint: Authentication
Method: POST
Request body parameters validation: Validation for " individualId"(Mandatory)parameter
Note: Actual UIN or VID value of the authenticating enduser</t>
  </si>
  <si>
    <t>Verify the response by providing individualId other than UIN in request body.</t>
  </si>
  <si>
    <t>1.Hit https://{Domain-url}/v1/esignet/authorization/authenticate
2.Provide valid request body with invalid individualId
3.Click on send</t>
  </si>
  <si>
    <t>TC_camdgc_login_flow_50</t>
  </si>
  <si>
    <t>1.Hit https://{Domain-url}/v1/esignet/authorization/authenticate
2.Provide valid request body without individualId
3.Click on send</t>
  </si>
  <si>
    <t>TC_camdgc_login_flow_51</t>
  </si>
  <si>
    <t>1.Hit https://{Domain-url}/v1/esignet/authorization/authenticate
2.Provide valid request body with uin as individualId
3.Click on send</t>
  </si>
  <si>
    <t>TC_camdgc_login_flow_52</t>
  </si>
  <si>
    <t>1.Hit https://{Domain-url}/v1/esignet/authorization/authenticate
2.Provide valid request body with Null/EMPTY as individualId value
3.Click on send</t>
  </si>
  <si>
    <t>TC_camdgc_login_flow_53</t>
  </si>
  <si>
    <t>Endpoint: Authentication
Method: POST
Request body parameters validation: Validation for " challengeList"(Mandatory) array parameter
WITH UIN</t>
  </si>
  <si>
    <t>Verify the response by providing authFactor type values other than "pwd" in request body.</t>
  </si>
  <si>
    <t>1.Hit https://{Domain-url}/v1/esignet/authorization/authenticate
2.Provide valid request body with invalid authFactorType parameter value
3.Click on send</t>
  </si>
  <si>
    <t>TC_camdgc_login_flow_54</t>
  </si>
  <si>
    <t>1.Hit https://{Domain-url}/v1/esignet/authorization/authenticate
2.Provide valid request body with invalid authFactorType
3.Click on send</t>
  </si>
  <si>
    <t>TC_camdgc_login_flow_55</t>
  </si>
  <si>
    <t>1.Hit https://{Domain-url}/v1/esignet/authorization/authenticate
2.Provide valid request body without authFactor Type parameter in request body
3.Click on send</t>
  </si>
  <si>
    <t>TC_camdgc_login_flow_56</t>
  </si>
  <si>
    <t>1.Hit https://{Domain-url}/v1/esignet/authorization/authenticate
2.Provide valid request body with Null/Empty as authFactorType
3.Click on send</t>
  </si>
  <si>
    <t>TC_camdgc_login_flow_57</t>
  </si>
  <si>
    <t>1.Hit https://{Domain-url}/v1/esignet/authorization/authenticate
2.Provide valid request body without challenge parameter
3.Click on send</t>
  </si>
  <si>
    <t>TC_camdgc_login_flow_58</t>
  </si>
  <si>
    <t>1.Hit https://{Domain-url}/v1/esignet/authorization/authenticate
2.Provide valid request body with challenge parameter values as Null/EMPTY
3.Click on send</t>
  </si>
  <si>
    <t>TC_camdgc_login_flow_59</t>
  </si>
  <si>
    <t>Verify the response by providing incorrect challenge parameter value when authFactor Type is selected as PWD.
EG: if OTP is 6567bnvnb then provide 123123</t>
  </si>
  <si>
    <t>1.Hit https://{Domain-url}/v1/esignet/authorization/authenticate
2.Provide valid request body with invalid challenge value
3.Click on send</t>
  </si>
  <si>
    <t>TC_camdgc_login_flow_60</t>
  </si>
  <si>
    <t>Endpoint: Authentication
Method: POST
Request body parameters validation: Validation for "requestTime"(Mandatory) parameter
WITH UIN</t>
  </si>
  <si>
    <t>1.Hit https://{Domain-url}/v1/esignet/authorization/authenticate
2.Provide valid request body with invalid time format
3.Click on send</t>
  </si>
  <si>
    <t>TC_camdgc_login_flow_61</t>
  </si>
  <si>
    <t>1.Hit https://{Domain-url}/v1/esignet/authorization/authenticate
2.Provide valid request body with invalid time.
3.Click on send</t>
  </si>
  <si>
    <t>TC_camdgc_login_flow_62</t>
  </si>
  <si>
    <t>Endpoint: Authentication
Method: POST
Response parameters Validation</t>
  </si>
  <si>
    <t>1.Hit https://{Domain-url}/v1/idp/authorization/authenticate\
2.Provide valid request body with various parameters
3.Click on send</t>
  </si>
  <si>
    <t>TC_camdgc_login_flow_63</t>
  </si>
  <si>
    <t>1.Hit https://{Domain-url}/v1/idp/authorization/authenticate
2.Provide valid request body with various parameters
3.Click on send</t>
  </si>
  <si>
    <t>TC_camdgc_login_flow_64</t>
  </si>
  <si>
    <t>1.Hit https://{Domain-url}/v1/esignet/authorization/send-otp
2.Provide valid request body with various parameters
3.Click on send</t>
  </si>
  <si>
    <t>TC_camdgc_login_flow_65</t>
  </si>
  <si>
    <t>Authenticate endpoint
(Identifier- Mobile number)</t>
  </si>
  <si>
    <t>Authenticate with out request time parameter in the request body</t>
  </si>
  <si>
    <t>"1.Hit oauth details api
2. And then hit Authenticate endpoint"</t>
  </si>
  <si>
    <t>TC_camdgc_login_flow_66</t>
  </si>
  <si>
    <t>Authenticate with request time as empty
ex: "requestTime": ""</t>
  </si>
  <si>
    <t>TC_camdgc_login_flow_67</t>
  </si>
  <si>
    <t>Authenticate with request time as empty string
ex: "requestTime": " "</t>
  </si>
  <si>
    <t>TC_camdgc_login_flow_68</t>
  </si>
  <si>
    <t>Authenticate with invalid value in request time attribute
ex: "requestTime": "requestinvalid"</t>
  </si>
  <si>
    <t>TC_camdgc_login_flow_69</t>
  </si>
  <si>
    <t>Authenticate with numeric string in request time attribute
ex: "requestTime": "762537232"</t>
  </si>
  <si>
    <t>TC_camdgc_login_flow_70</t>
  </si>
  <si>
    <t>Authenticate with invalid request time format
ex: "requestTime": "2023/11/03 11:03:29.296Z"</t>
  </si>
  <si>
    <t>TC_camdgc_login_flow_71</t>
  </si>
  <si>
    <t xml:space="preserve">Authenticate without request object.
</t>
  </si>
  <si>
    <t>Should display error message "invalid_transaction".</t>
  </si>
  <si>
    <t>TC_camdgc_login_flow_72</t>
  </si>
  <si>
    <t>Authenticate with empty request object.
"request": {}</t>
  </si>
  <si>
    <t>TC_camdgc_login_flow_73</t>
  </si>
  <si>
    <t>Authenticate with only transaction id in the request body
"request": {
"transactionId": "EKb8cVbq9PX_yt46_hX0xlBJNExl9cnYtL8kGRxU5OM",
}</t>
  </si>
  <si>
    <t>Should display multiple error message .</t>
  </si>
  <si>
    <t>TC_camdgc_login_flow_74</t>
  </si>
  <si>
    <t>Authenticate with out transaction id in the request body.
{
"value": {
"requestTime": "2023-09-22T08:01:10.000Z",
"request": {
"individualId": "464737289558",
"challengeList": [
{
"authFactorType": "OTP",
"challenge": "111111",
"format": "alpha-numeric"
}
]
}
}
}</t>
  </si>
  <si>
    <t>TC_camdgc_login_flow_75</t>
  </si>
  <si>
    <t>Authenticate with empty transaction id in the request.
Ex:
"transactionId": "",</t>
  </si>
  <si>
    <t>TC_camdgc_login_flow_76</t>
  </si>
  <si>
    <t>Authenticate with empty string transaction id in the request.
Ex:
"transactionId": " ",</t>
  </si>
  <si>
    <t>TC_camdgc_login_flow_77</t>
  </si>
  <si>
    <t>Authenticate with invalid transaction id in the request.
Ex:
"transactionId": "EKb8cVbq9PX_yt46_hX0xlBJNExl9cnYtL8kGRxU5OM",</t>
  </si>
  <si>
    <t>TC_camdgc_login_flow_78</t>
  </si>
  <si>
    <t>Authenticate with expired transaction id in the request.
Ex:
"transactionId": "EKb8cVbq9PX_yt46_hX0xlBJNExl9cnYtL8kGRxU5OM",</t>
  </si>
  <si>
    <t>TC_camdgc_login_flow_79</t>
  </si>
  <si>
    <t>Authenticate with only indiviual ID in the request body.
ex:
"individualId": "+855737289558",</t>
  </si>
  <si>
    <t>TC_camdgc_login_flow_80</t>
  </si>
  <si>
    <t xml:space="preserve">Authenticate with out indiviual ID in the request body
</t>
  </si>
  <si>
    <t>TC_camdgc_login_flow_81</t>
  </si>
  <si>
    <t>Authenticate with empty indiviual ID in the request body
ex:
"individualId": "",</t>
  </si>
  <si>
    <t>TC_camdgc_login_flow_82</t>
  </si>
  <si>
    <t>Authenticate with empty string in indiviual ID field
ex:
"individualId": " ",</t>
  </si>
  <si>
    <t>TC_camdgc_login_flow_83</t>
  </si>
  <si>
    <t>Authenticate with unregistered indiviual ID
ex:
"individualId": "+855737289558",</t>
  </si>
  <si>
    <t>Should display error message "IDA-MLC-018".</t>
  </si>
  <si>
    <t>TC_camdgc_login_flow_84</t>
  </si>
  <si>
    <t>Authenticate with without country code in the indiviual ID
ex:
"individualId": "737289558",</t>
  </si>
  <si>
    <t>Should display error message "IDA-MLC-009".</t>
  </si>
  <si>
    <t>TC_camdgc_login_flow_85</t>
  </si>
  <si>
    <t>Authenticate with phone number that starts with Zero
ex:
"individualId": "+855000289558",</t>
  </si>
  <si>
    <t>TC_camdgc_login_flow_86</t>
  </si>
  <si>
    <t>Authenticate with phone number that contains all 0's.
ex: "individualId": "+00000000000",</t>
  </si>
  <si>
    <t>TC_camdgc_login_flow_87</t>
  </si>
  <si>
    <t>Authenticate with phone number that has special characters in between
ex: "individualId": "+855737^8&amp;#58",</t>
  </si>
  <si>
    <t>TC_camdgc_login_flow_88</t>
  </si>
  <si>
    <t>Authenticate with phone number that has spaces in between.
ex: "individualId": "+ 85737289558",</t>
  </si>
  <si>
    <t>TC_camdgc_login_flow_89</t>
  </si>
  <si>
    <t>Authenticate without Challenge List in the request body
ex:
{
"authFactorType": "PWD",
"challenge": "111111",
"format": "alpha-numeric"
}
]</t>
  </si>
  <si>
    <t>Should display "invalid_no_of_challenges"</t>
  </si>
  <si>
    <t>TC_camdgc_login_flow_90</t>
  </si>
  <si>
    <t>Authenticate with empty challenge list in the request body
ex:
"challengeList": []</t>
  </si>
  <si>
    <t>TC_camdgc_login_flow_91</t>
  </si>
  <si>
    <t>Authenticate with only authfactor type in the challenge list
ex:
"challengeList": [
{
"authFactorType": "PWD",
}
]</t>
  </si>
  <si>
    <t>TC_camdgc_login_flow_92</t>
  </si>
  <si>
    <t>Authenticate without auth factor type in the challenge list
ex:
"challengeList": [
{
"challenge": "111111",
"format": "alpha-numeric"
}
]</t>
  </si>
  <si>
    <t>Should display error message "invalid_auth_factor_type".</t>
  </si>
  <si>
    <t>TC_camdgc_login_flow_93</t>
  </si>
  <si>
    <t>Authenticate with empty authfactor type in the challenge list
ex:
"challengeList": [
{
"authFactorType": "",
"challenge": "111111",
"format": "alpha-numeric"
}
]</t>
  </si>
  <si>
    <t>TC_camdgc_login_flow_94</t>
  </si>
  <si>
    <t>Authenticate with empty string in the authfactor type in the challenge list
ex:
"challengeList": [
{
"authFactorType": " ",
"challenge": "111111",
"format": "alpha-numeric"
}
]</t>
  </si>
  <si>
    <t>TC_camdgc_login_flow_95</t>
  </si>
  <si>
    <t>Authenticate with invalid authfactor type in the challenge list
ex:
"challengeList": [
{
"authFactorType": "SWD01",
"challenge": "111111",
"format": "alpha-numeric"
}
]</t>
  </si>
  <si>
    <t>TC_camdgc_login_flow_96</t>
  </si>
  <si>
    <t>Authenticate with authfactor type as 'PASSWORD' in the challenge list
ex:
"challengeList": [
{
"authFactorType": "PASSWORD",
"challenge": "111111",
"format": "alpha-numeric"
}
]</t>
  </si>
  <si>
    <t>Should display error message "auth_factor_mismatch".</t>
  </si>
  <si>
    <t>TC_camdgc_login_flow_97</t>
  </si>
  <si>
    <t>Authenticate with only challenge in the challenge list
ex:
"challengeList": [
{
"challenge": "hdga264561",
}
]</t>
  </si>
  <si>
    <t>TC_camdgc_login_flow_98</t>
  </si>
  <si>
    <t>Authenticate without challenge in the challenge list
"challengeList": [
{
"authFactorType": "PWD",
"format": "alpha-numeric"
}
]</t>
  </si>
  <si>
    <t>Should display error message "invalid_challenge".</t>
  </si>
  <si>
    <t>TC_camdgc_login_flow_99</t>
  </si>
  <si>
    <t>Authenticate with empty challenge in the challenge list
ex:
"challengeList": [
{
"authFactorType": "PWD",
"challenge": "",
"format": "alpha-numeric"
}
]</t>
  </si>
  <si>
    <t>TC_camdgc_login_flow_100</t>
  </si>
  <si>
    <t>Authenticate with enpty string in the challenge field
ex:
"challengeList": [
{
"authFactorType": "PWD",
"challenge": " ",
"format": "alpha-numeric"
}
]</t>
  </si>
  <si>
    <t>TC_camdgc_login_flow_101</t>
  </si>
  <si>
    <t>Authenticate with unregistered challenge
ex:
"challengeList": [
{
"authFactorType": "PWD",
"challenge": "hghja6757",
"format": "alpha-numeric"
}
]</t>
  </si>
  <si>
    <t>Should display error message "IDA-PSD-001".</t>
  </si>
  <si>
    <t>TC_camdgc_login_flow_102</t>
  </si>
  <si>
    <t>Authenticate with registered challenge
ex:
"challengeList": [
{
"authFactorType": "PWD",
"challenge": "jhghj6756",
"format": "alpha-numeric"
}
]</t>
  </si>
  <si>
    <r>
      <rPr>
        <u/>
        <sz val="11"/>
        <color rgb="FF1155CC"/>
        <rFont val="Calibri"/>
      </rPr>
      <t>https://mosip.atlassian.net/browse/ES-726</t>
    </r>
  </si>
  <si>
    <t>TC_camdgc_login_flow_103</t>
  </si>
  <si>
    <t>Authenticate with invalid challenge
Ex:
"challengeList": [
{
"authFactorType": "PWD",
"challenge": "111111gfdfg",
"format": "alpha-numeric"
}
]</t>
  </si>
  <si>
    <t>TC_camdgc_login_flow_104</t>
  </si>
  <si>
    <t>Authenticate with challenge that does not meet password regex.
ex:
"challengeList": [
{
"authFactorType": "PWD",
"challenge": "11111fdsd$#%%VDSF1",
"format": "alpha-numeric"
}
]</t>
  </si>
  <si>
    <t>TC_camdgc_login_flow_105</t>
  </si>
  <si>
    <t>Authenticate with only format in the challenge list
ex:
"challengeList": [
{
"format": "alpha-numeric"
}
]</t>
  </si>
  <si>
    <t>TC_camdgc_login_flow_106</t>
  </si>
  <si>
    <t>Authenticate without format in the challenge list
ex:
"challengeList": [
{
"authFactorType": "PWD",
"challenge": "11111fjhga",
}
]</t>
  </si>
  <si>
    <t>Should display error message "invalid_challenge_format".</t>
  </si>
  <si>
    <t>TC_camdgc_login_flow_107</t>
  </si>
  <si>
    <t>Authenticate with empty format in the challenge list
ex:"challengeList": [
{
"authFactorType": "PWD",
"challenge": "11111fjhga",
"format": ""
}
]</t>
  </si>
  <si>
    <t>TC_camdgc_login_flow_108</t>
  </si>
  <si>
    <t>Authenticate with empty string in format field
ex:
"challengeList": [
{
"authFactorType": "PWD",
"challenge": "sa131xz",
"format": " "
}
]</t>
  </si>
  <si>
    <t>TC_camdgc_login_flow_109</t>
  </si>
  <si>
    <t>Authenticate with invalid format in the challenge list
ex:
"challengeList": [
{
"authFactorType": "PWD",
"challenge": "11111fjhga",
"format": "gvbanvn"
}
]</t>
  </si>
  <si>
    <t>TC_camdgc_login_flow_110</t>
  </si>
  <si>
    <t>Authenticate with unsupported format in the challenge list
ex:
"challengeList": [
{
"authFactorType": "PWD",
"challenge": "11111",
"format": "cwt"
}
]</t>
  </si>
  <si>
    <t>TC_camdgc_login_flow_111</t>
  </si>
  <si>
    <t xml:space="preserve">Authenticate with out captcha token in the request body
</t>
  </si>
  <si>
    <t>Should display error message  "errorCode": "unknown_error"</t>
  </si>
  <si>
    <r>
      <rPr>
        <u/>
        <sz val="11"/>
        <color rgb="FF1155CC"/>
        <rFont val="Calibri"/>
      </rPr>
      <t>https://mosip.atlassian.net/browse/ES-852</t>
    </r>
  </si>
  <si>
    <t>TC_camdgc_login_flow_112</t>
  </si>
  <si>
    <t>Authenticate with empty captcha token in the request body
ex:
"captchaToken": ""</t>
  </si>
  <si>
    <t xml:space="preserve">Should display error message "invalid_captcha" .
</t>
  </si>
  <si>
    <t>TC_camdgc_login_flow_113</t>
  </si>
  <si>
    <t>Authenticate with empty string in the captcha token
ex:
"captchaToken": " "</t>
  </si>
  <si>
    <t>Should display error message "invalid_captcha".</t>
  </si>
  <si>
    <t>TC_camdgc_login_flow_114</t>
  </si>
  <si>
    <t>Authenticate with invalid captcha token
ex: "captchaToken": "&lt;captcha-token&gt;"</t>
  </si>
  <si>
    <t>Should display error message "invalid_captcha"</t>
  </si>
  <si>
    <t>TC_camdgc_login_flow_115</t>
  </si>
  <si>
    <t>Authenticate with expired captcha token
ex:
"captchaToken": "&lt;captcha-token&gt;"</t>
  </si>
  <si>
    <t>TC_camdgc_login_flow_116</t>
  </si>
  <si>
    <t>Check whether user getting consentAction as Captured in response body on executing Authenticate endpoint for the first time login</t>
  </si>
  <si>
    <t>1.Hit https://{Domain-url}/v1/esignet/authorization/v3/authenticate</t>
  </si>
  <si>
    <t>TC_camdgc_login_flow_117</t>
  </si>
  <si>
    <t>TC_camdgc_login_flow_118</t>
  </si>
  <si>
    <t>1.Execute oauth details api without change in claims
2.Execute send-otp</t>
  </si>
  <si>
    <t>user should get consent asction as "No Capture" in response body</t>
  </si>
  <si>
    <r>
      <rPr>
        <u/>
        <sz val="11"/>
        <color rgb="FF1155CC"/>
        <rFont val="Calibri"/>
      </rPr>
      <t>https://mosip.atlassian.net/browse/ES-726</t>
    </r>
  </si>
  <si>
    <t>TC_camdgc_login_flow_119</t>
  </si>
  <si>
    <t>TC_camdgc_login_flow_120</t>
  </si>
  <si>
    <t>Execute Authenticate api on intiating different transaction by changing the essential claims in oauth details api.</t>
  </si>
  <si>
    <t>1.Hit oauth details api on changing essential claims
2.Then execute send-otp
3.And then hit Authenticate endpoint</t>
  </si>
  <si>
    <t>TC_camdgc_login_flow_121</t>
  </si>
  <si>
    <t>1.Hit oauth details api on changing optional claims
2.Then execute send-otp
3.And then hit Authenticate endpoint</t>
  </si>
  <si>
    <t>TC_camdgc_login_flow_122</t>
  </si>
  <si>
    <t>TC_camdgc_login_flow_123</t>
  </si>
  <si>
    <t>Verify by providing only openid as scope with no claims
[Means no claims asked by relying party]</t>
  </si>
  <si>
    <t>1.Provide scope as "openid" and no claims(claims:{}) along with other parameters in oauth details endpoint.
2.Then execute send otp and Authenticate-v3 endpoint</t>
  </si>
  <si>
    <t>TC_camdgc_login_flow_124</t>
  </si>
  <si>
    <t>1.Provide scope as "openid Manage VID" and no claims(claims:{}) along with other parameters in oauth details endpoint.
2.Then execute send otp and Authenticate-v3 endpoint</t>
  </si>
  <si>
    <t>TC_camdgc_login_flow_125</t>
  </si>
  <si>
    <t>1.Provide scope as "openid Manage VID" and no claims(claims:{}) along with other parameters in oauth details endpoint.
2.Then execute send otp and Authenticate-v3 endpoint
3.Then execute auth-code, getTokens and userInfo</t>
  </si>
  <si>
    <t>TC_camdgc_login_flow_126</t>
  </si>
  <si>
    <t>TC_camdgc_login_flow_127</t>
  </si>
  <si>
    <t>1. oauth details and send-otp need to be executed.
2.consentActions should be "CAPTURE" for vflow to check accepted claim behaviour
[In case of NOCAPTURE, stored consent is taken from db(since consent is already given for the user),so will not able to verify real behaviour of acceptedClaims]</t>
  </si>
  <si>
    <t>1. Hit oauth details endpoint with proper request parameters followed by send-otp
2.Execute Authenticate -vendpoint and make sure that "CAPTURE" for ve-signet flow to check accepted claim behaviour
3.Then provide accepted claim which is not part of requested claims(oauth details response)</t>
  </si>
  <si>
    <t>TC_camdgc_login_flow_128</t>
  </si>
  <si>
    <t>1. Hit oauth details endpoint with proper request parameters followed by send-otp
2.Execute Authenticate -vendpoint and make sure that response is "CAPTURE" for consentAction response parameters to check accepted claim behaviour.
3.Then provide accepted claim which is not part of requested claims(oauth details response) in auth-code
4.Then execute auth-code endpoint</t>
  </si>
  <si>
    <t>TC_camdgc_login_flow_129</t>
  </si>
  <si>
    <t>1.Enter accepted claim in auth-code request as mentioned in the scenario claims.
2.Then execute auth-code endpoint</t>
  </si>
  <si>
    <t>TC_camdgc_login_flow_130</t>
  </si>
  <si>
    <t>1. Hit oauth details endpoint with proper request parameters followed by send-otp
2.Execute Authenticate -vendpoint and make sure that response is "CAPTURE" for consentAction response parameters to check accepted claim behaviour.
3.Then provide accepted claim in auth-code as mentioned in the scenario.
4.Then execute auth-code endpoint</t>
  </si>
  <si>
    <t>TC_camdgc_login_flow_131</t>
  </si>
  <si>
    <t>TC_camdgc_login_flow_132</t>
  </si>
  <si>
    <t>TC_camdgc_login_flow_133</t>
  </si>
  <si>
    <t>TC_camdgc_login_flow_134</t>
  </si>
  <si>
    <t>1.Relying party sends the request to the Authorization Server.
2.Authorization Server Authenticates the End-User.
3.Authorization Server obtains End-User Consent/Authorization.
4.Once consent is provided /authorizationCode endpoint is called.</t>
  </si>
  <si>
    <t>Endpoint: auth-code
Method: POST
Request body parameter validation: Validation for transactionId"(Mandatory)param.</t>
  </si>
  <si>
    <t>1.Hit url/v1/esignet/authorization/auth-code
2.Provide valid request body with all valid mandatory parameters
3.Click on send</t>
  </si>
  <si>
    <t>TC_camdgc_login_flow_135</t>
  </si>
  <si>
    <t>1.Hit url/v1/esignet/authorization/auth-code
2.Provide valid request body with invalid transactionId
3.Click on send</t>
  </si>
  <si>
    <t>TC_camdgc_login_flow_136</t>
  </si>
  <si>
    <t>1.Hit url/v1/esignet/authorization/auth-code
2.Provide valid request body without providing transactionId in request body
3.Click on send</t>
  </si>
  <si>
    <t>TC_camdgc_login_flow_137</t>
  </si>
  <si>
    <t>TC_camdgc_login_flow_138</t>
  </si>
  <si>
    <t>TC_camdgc_login_flow_139</t>
  </si>
  <si>
    <t>TC_camdgc_login_flow_140</t>
  </si>
  <si>
    <t>1.Hit url/v1/esignet/authorization/auth-code
2.Provide valid request body with Null/Empty as transactionId parameter value
3.Click on send</t>
  </si>
  <si>
    <t>TC_camdgc_login_flow_141</t>
  </si>
  <si>
    <t>Endpoint: auth-code
Method: POST
Request body parameters validation: Validation for " permittedAuthorizeScopes"(Optional)parameter
Note: List of permitted scopes by end-user.</t>
  </si>
  <si>
    <t>1.Hit url/v1/esignet/authorization/auth-code
2.Provide valid request body without permittedAuthorizeScopes
3.Click on send</t>
  </si>
  <si>
    <t>TC_camdgc_login_flow_142</t>
  </si>
  <si>
    <t>1.Hit url/v1/esignet/authorization/auth-code
2.Provide valid request body with Null/EMPTY as permittedAuthorizeScopes value
3.Click on send</t>
  </si>
  <si>
    <t>TC_camdgc_login_flow_143</t>
  </si>
  <si>
    <t>"1.Hit url/v1/esignet/authorization/auth-code
2.Provide valid request body with invalid permittedAuthorizeScopes
3.Click on send"</t>
  </si>
  <si>
    <t>TC_camdgc_login_flow_144</t>
  </si>
  <si>
    <t>Endpoint: auth-code
Method: POST
Request body parameters validation: Validation for " acceptedClaims"(Optional)parameter
Note: List of accepted essential and voluntary claims by end-user..</t>
  </si>
  <si>
    <t>1.Hit url/v1/esignet/authorization/auth-code
2.Provide valid request body without providing acceptedClaims as parameter in request body
3.Click on send</t>
  </si>
  <si>
    <t>TC_camdgc_login_flow_145</t>
  </si>
  <si>
    <t>"1.Hit url/v1/esignet/authorization/auth-code
2.Provide valid request body with invalid acceptedClaims
3.Click on send"</t>
  </si>
  <si>
    <t>TC_camdgc_login_flow_146</t>
  </si>
  <si>
    <t>1.Hit url/v1/esignet/authorization/auth-code
2.Provide valid request body with Null/Empty as acceptedClaims parameter value
3.Click on send</t>
  </si>
  <si>
    <t>TC_camdgc_login_flow_147</t>
  </si>
  <si>
    <t>Endpoint: auth-code
Method: POST
"requestTime" (Mandatory) parameter validation</t>
  </si>
  <si>
    <t>1.Hit url/v1/esignet/authorization/auth-code
2.Provide valid request body with invalid time format
3.Click on send</t>
  </si>
  <si>
    <t>TC_camdgc_login_flow_148</t>
  </si>
  <si>
    <t>1.Hit url/v1/esignet/authorization/auth-code
2.Provide valid request body with invalid time.
3.Click on send</t>
  </si>
  <si>
    <t>TC_camdgc_login_flow_149</t>
  </si>
  <si>
    <t>Endpoint: auth-code
Method: POST
Response parameters Validation</t>
  </si>
  <si>
    <t>1.Hit url/v1/esignet/authorization/auth-code
2.Provide valid request body with various parameters
3.Click on send</t>
  </si>
  <si>
    <t>TC_camdgc_login_flow_150</t>
  </si>
  <si>
    <t>TC_camdgc_login_flow_151</t>
  </si>
  <si>
    <t>TC_camdgc_login_flow_152</t>
  </si>
  <si>
    <t>TC_camdgc_login_flow_153</t>
  </si>
  <si>
    <t>1.The relying party is registered in IdP and has a client ID
2.The user has completed the authentication and provided the consent using MOSIP’s IdP
3.The relying party now has the authorization code</t>
  </si>
  <si>
    <t>Endpoint: token
Method: POST
Request parameter validation: "clientId" (Mandatory)param.</t>
  </si>
  <si>
    <t>1.Hit url/v1/esignet/oauth/token
2.Provide valid request body with all valid mandatory and optional parameters
3.Click on send</t>
  </si>
  <si>
    <t>TC_camdgc_login_flow_154</t>
  </si>
  <si>
    <t>1.Hit url/v1/esignet/oauth/token
2.Provide valid request body with invalid client_id
3.Click on send</t>
  </si>
  <si>
    <t>TC_camdgc_login_flow_155</t>
  </si>
  <si>
    <t>1.Hit url/v1/esignet/oauth/token
2.Provide valid request body without client id parameters
3.Click on send</t>
  </si>
  <si>
    <t>TC_camdgc_login_flow_156</t>
  </si>
  <si>
    <t>1.Hit url/v1/esignet/oauth/token
2.Provide valid request body with client id as null/empty
3.Click on send</t>
  </si>
  <si>
    <t>TC_camdgc_login_flow_157</t>
  </si>
  <si>
    <t>Endpoint: token
Method: POST
Request parameter validation: "grant_type"(Mandatory)parameter</t>
  </si>
  <si>
    <t>1.Hit url/v1/esignet/oauth/token
2.Provide valid request body without grant_type
3.Click on send</t>
  </si>
  <si>
    <t>TC_camdgc_login_flow_158</t>
  </si>
  <si>
    <t>Verify the response by providing grant type other than allowedValues.
Allowed Values: "authorization_code"</t>
  </si>
  <si>
    <r>
      <rPr>
        <sz val="11"/>
        <color theme="10"/>
        <rFont val="Calibri"/>
      </rPr>
      <t xml:space="preserve">1.Hit </t>
    </r>
    <r>
      <rPr>
        <u/>
        <sz val="11"/>
        <color theme="10"/>
        <rFont val="Calibri"/>
      </rPr>
      <t>url/v1/esignet/oauth/token
2.Provide valid request body with invalid grant type
3.Click on send</t>
    </r>
  </si>
  <si>
    <t>TC_camdgc_login_flow_159</t>
  </si>
  <si>
    <t>Verify the response by providing spaces in beginning and at the end of grant type.
Allowed Values: " authorization_code "</t>
  </si>
  <si>
    <t>1.Hit url/v1/esignet/oauth/token
2.Provide valid request body with invalid grant type
3.Click on send</t>
  </si>
  <si>
    <t>TC_camdgc_login_flow_160</t>
  </si>
  <si>
    <t>TC_camdgc_login_flow_161</t>
  </si>
  <si>
    <t>Endpoint: token
Method: POST
Request Parameter validation: "code"(Mandatory)parameter</t>
  </si>
  <si>
    <t>1.Hit url/v1/esignet/oauth/token
2.Provide valid request body without providing code parameter in request body
3.Click on send</t>
  </si>
  <si>
    <t>TC_camdgc_login_flow_162</t>
  </si>
  <si>
    <t>TC_camdgc_login_flow_163</t>
  </si>
  <si>
    <t>TC_camdgc_login_flow_164</t>
  </si>
  <si>
    <t>TC_camdgc_login_flow_165</t>
  </si>
  <si>
    <t>Endpoint: token
Method: POST
Request parameter Validation : "redirect_uri" (Mandatory)parameter</t>
  </si>
  <si>
    <t>1.Hit url/v1/esignet/oauth/token
2.Provide valid request body with invalid redirect_uri parameter in request body
3.Click on send</t>
  </si>
  <si>
    <t>TC_camdgc_login_flow_166</t>
  </si>
  <si>
    <t>TC_camdgc_login_flow_167</t>
  </si>
  <si>
    <t>1.Hit url/v1/esignet/oauth/token
2.Provide valid request body without redirect_uri parameter in request body
3.Click on send</t>
  </si>
  <si>
    <t>TC_camdgc_login_flow_168</t>
  </si>
  <si>
    <t>Endpoint: token
Method: POST
Request parameter Validation : "client_assertion_type" (Mandatory)parameter</t>
  </si>
  <si>
    <t>1.Hit url/v1/esignet/oauth/token
2.Provide valid request body without client_assertion_type parameter in request body
3.Click on send</t>
  </si>
  <si>
    <t>TC_camdgc_login_flow_169</t>
  </si>
  <si>
    <t>TC_camdgc_login_flow_170</t>
  </si>
  <si>
    <t>Verify the response by providing client_assertion_type value other than allowedValues.
Eg: Provide allowed values in incorrect format or any random string
[Note: Allowed Values- "urn:ietf:params:oauth:client-assertion-type:jwt-bearer"]</t>
  </si>
  <si>
    <t>1.Hit url/v1/esignet/oauth/token
2.Provide valid request body with invalid client_assertion_type parameter in request body
3.Click on send</t>
  </si>
  <si>
    <t>TC_camdgc_login_flow_171</t>
  </si>
  <si>
    <t>Verify the response by providing spaces in beginning and at the end ofclient_assertion_type value.
[Allowed Values: " urn:ietf:params:oauth:client-assertion-type:jwt-bearer "]</t>
  </si>
  <si>
    <t>TC_camdgc_login_flow_172</t>
  </si>
  <si>
    <t>Endpoint: token
Method: POST
Request parameter Validation : "client_assertion" (Mandatory)parameter</t>
  </si>
  <si>
    <t>1.Hit url/v1/esignet/oauth/token
2.Provide valid request body with invalid client_assertion parameter in request body
3.Click on send</t>
  </si>
  <si>
    <t>TC_camdgc_login_flow_173</t>
  </si>
  <si>
    <t>TC_camdgc_login_flow_174</t>
  </si>
  <si>
    <t>Endpoint: token
Method: POST
Response parameter validation</t>
  </si>
  <si>
    <t>1.Hit url/v1/esignet/oauth/token
2.Provide valid request body
3.Click on send</t>
  </si>
  <si>
    <t>TC_camdgc_login_flow_175</t>
  </si>
  <si>
    <t>TC_camdgc_login_flow_176</t>
  </si>
  <si>
    <t>User should get token_type as "Bearer".
Note: If bearer is provided as parameter value for client_assertion_type</t>
  </si>
  <si>
    <t>TC_camdgc_login_flow_177</t>
  </si>
  <si>
    <t>TC_camdgc_login_flow_178</t>
  </si>
  <si>
    <t>1.Hit url/v1/esignet/oauth/token
2.Provide request body
3.Click on send</t>
  </si>
  <si>
    <t>TC_camdgc_login_flow_179</t>
  </si>
  <si>
    <t>1.The relying party is registered in IdP and has a client ID
2.The user has completed the authentication and provided the consent using MOSIP’s IdP
3.The relying party has the authorization code received from auth-code endpoint and access token received from the token endpoint
4.The relying party once has the access token can call the User Info Endpoint using the access token</t>
  </si>
  <si>
    <t>Endpoint: userinfo
Method: GET
Parameter: Authorization</t>
  </si>
  <si>
    <t>1.Hit url/v1/esignet/oidc/userinfo
2.Provide valid Authorization parameter value as "Bearer &lt;access token as received from token endpoint response&gt;"
3.Click on send</t>
  </si>
  <si>
    <t>TC_camdgc_login_flow_180</t>
  </si>
  <si>
    <t>1.Hit
url/v1/esignet/oidc/userinfo
2.Provide invalid Authorization parameter value as "Bearer &lt;access token other than received from token endpoint response&gt;"
3.Click on send</t>
  </si>
  <si>
    <t>Camdgc Resetpwd flow</t>
  </si>
  <si>
    <t>TC_Camdgc_Resetpwd_flow_01</t>
  </si>
  <si>
    <t>Generate challenge</t>
  </si>
  <si>
    <t>TC_Camdgc_Resetpwd_flow_02</t>
  </si>
  <si>
    <t>TC_Camdgc_Resetpwd_flow_03</t>
  </si>
  <si>
    <t>TC_Camdgc_Resetpwd_flow_04</t>
  </si>
  <si>
    <t>TC_Camdgc_Resetpwd_flow_05</t>
  </si>
  <si>
    <t>TC_Camdgc_Resetpwd_flow_06</t>
  </si>
  <si>
    <t>TC_Camdgc_Resetpwd_flow_07</t>
  </si>
  <si>
    <t>TC_Camdgc_Resetpwd_flow_08</t>
  </si>
  <si>
    <t>TC_Camdgc_Resetpwd_flow_09</t>
  </si>
  <si>
    <t>TC_Camdgc_Resetpwd_flow_10</t>
  </si>
  <si>
    <t>TC_Camdgc_Resetpwd_flow_11</t>
  </si>
  <si>
    <t>TC_Camdgc_Resetpwd_flow_12</t>
  </si>
  <si>
    <t>TC_Camdgc_Resetpwd_flow_13</t>
  </si>
  <si>
    <t>TC_Camdgc_Resetpwd_flow_14</t>
  </si>
  <si>
    <t>TC_Camdgc_Resetpwd_flow_15</t>
  </si>
  <si>
    <t>TC_Camdgc_Resetpwd_flow_16</t>
  </si>
  <si>
    <t>TC_Camdgc_Resetpwd_flow_17</t>
  </si>
  <si>
    <t>TC_Camdgc_Resetpwd_flow_18</t>
  </si>
  <si>
    <t>TC_Camdgc_Resetpwd_flow_19</t>
  </si>
  <si>
    <t>TC_Camdgc_Resetpwd_flow_20</t>
  </si>
  <si>
    <t>TC_Camdgc_Resetpwd_flow_21</t>
  </si>
  <si>
    <t>TC_Camdgc_Resetpwd_flow_22</t>
  </si>
  <si>
    <t>TC_Camdgc_Resetpwd_flow_23</t>
  </si>
  <si>
    <t>TC_Camdgc_Resetpwd_flow_24</t>
  </si>
  <si>
    <t>TC_Camdgc_Resetpwd_flow_25</t>
  </si>
  <si>
    <t>TC_Camdgc_Resetpwd_flow_26</t>
  </si>
  <si>
    <t>TC_Camdgc_Resetpwd_flow_27</t>
  </si>
  <si>
    <t>TC_Camdgc_Resetpwd_flow_28</t>
  </si>
  <si>
    <t>Execute the API : Method-POST
https://{{domain-url}}/v1/signup
/registration/generate-challenge
captcha conf?</t>
  </si>
  <si>
    <t>Should display error message "errorCode": "invalid_captcha".</t>
  </si>
  <si>
    <t>TC_Camdgc_Resetpwd_flow_29</t>
  </si>
  <si>
    <t>TC_Camdgc_Resetpwd_flow_30</t>
  </si>
  <si>
    <t>TC_Camdgc_Resetpwd_flow_31</t>
  </si>
  <si>
    <t>Should display error message "Invalid_captcha".</t>
  </si>
  <si>
    <t>TC_Camdgc_Resetpwd_flow_32</t>
  </si>
  <si>
    <t>TC_Camdgc_Resetpwd_flow_33</t>
  </si>
  <si>
    <t>TC_Camdgc_Resetpwd_flow_34</t>
  </si>
  <si>
    <t>TC_Camdgc_Resetpwd_flow_35</t>
  </si>
  <si>
    <t>TC_Camdgc_Resetpwd_flow_36</t>
  </si>
  <si>
    <t>Should display error message "identifier_blocked".</t>
  </si>
  <si>
    <t>TC_Camdgc_Resetpwd_flow_37</t>
  </si>
  <si>
    <t>TC_Camdgc_Resetpwd_flow_38</t>
  </si>
  <si>
    <t>TC_Camdgc_Resetpwd_flow_39</t>
  </si>
  <si>
    <t>TC_Camdgc_Resetpwd_flow_40</t>
  </si>
  <si>
    <t>TC_Camdgc_Resetpwd_flow_41</t>
  </si>
  <si>
    <t>TC_Camdgc_Resetpwd_flow_42</t>
  </si>
  <si>
    <t>TC_Camdgc_Resetpwd_flow_43</t>
  </si>
  <si>
    <t>TC_Camdgc_Resetpwd_flow_44</t>
  </si>
  <si>
    <t>TC_Camdgc_Resetpwd_flow_45</t>
  </si>
  <si>
    <t>TC_Camdgc_Resetpwd_flow_46</t>
  </si>
  <si>
    <t>Should display error message"".</t>
  </si>
  <si>
    <t>TC_Camdgc_Resetpwd_flow_47</t>
  </si>
  <si>
    <t>TC_Camdgc_Resetpwd_flow_48</t>
  </si>
  <si>
    <t>TC_Camdgc_Resetpwd_flow_49</t>
  </si>
  <si>
    <t>TC_Camdgc_Resetpwd_flow_50</t>
  </si>
  <si>
    <t>TC_Camdgc_Resetpwd_flow_51</t>
  </si>
  <si>
    <t>TC_Camdgc_Resetpwd_flow_52</t>
  </si>
  <si>
    <t>TC_Camdgc_Resetpwd_flow_53</t>
  </si>
  <si>
    <r>
      <rPr>
        <u/>
        <sz val="11"/>
        <color rgb="FF1155CC"/>
        <rFont val="Calibri"/>
      </rPr>
      <t>https://mosip.atlassian.net/browse/ES-852</t>
    </r>
  </si>
  <si>
    <t>TC_Camdgc_Resetpwd_flow_54</t>
  </si>
  <si>
    <t>Generate challenge with out 'Purpose ' attribute in the request body.</t>
  </si>
  <si>
    <t>Should display error message "Invalid purpose".</t>
  </si>
  <si>
    <t>TC_Camdgc_Resetpwd_flow_55</t>
  </si>
  <si>
    <t>Generate challenge with empty value in the purpose field in the request body</t>
  </si>
  <si>
    <t>TC_Camdgc_Resetpwd_flow_56</t>
  </si>
  <si>
    <t>Generate challenge with empty string in the purpose field</t>
  </si>
  <si>
    <t>TC_Camdgc_Resetpwd_flow_57</t>
  </si>
  <si>
    <t>Generate challenge with purpose as 'RESET_PASSWORD'.</t>
  </si>
  <si>
    <t>Should give success response</t>
  </si>
  <si>
    <t>TC_Camdgc_Resetpwd_flow_58</t>
  </si>
  <si>
    <t>Generate challenge with purpose as 'RESETPASSWORD'.</t>
  </si>
  <si>
    <t>TC_Camdgc_Resetpwd_flow_59</t>
  </si>
  <si>
    <t>Generate challenge with purpose as 'reset_password'</t>
  </si>
  <si>
    <t>TC_Camdgc_Resetpwd_flow_60</t>
  </si>
  <si>
    <t>Generate challenge with purpose as 'resetpassword'</t>
  </si>
  <si>
    <t>TC_Camdgc_Resetpwd_flow_61</t>
  </si>
  <si>
    <t>Generate challenge with purpose as 'RESET_PWD'.</t>
  </si>
  <si>
    <t>TC_Camdgc_Resetpwd_flow_62</t>
  </si>
  <si>
    <t>Generate challenge with purpose as 'RE_SET_PASSWORD'.</t>
  </si>
  <si>
    <t>TC_Camdgc_Resetpwd_flow_63</t>
  </si>
  <si>
    <t>Generate challenge with purpose as 'SET_PASSWORD'.</t>
  </si>
  <si>
    <t>TC_Camdgc_Resetpwd_flow_64</t>
  </si>
  <si>
    <t>Generate challenge with purpose as 'SET_PWD'.</t>
  </si>
  <si>
    <t>TC_Camdgc_Resetpwd_flow_65</t>
  </si>
  <si>
    <t>Generate challenge with purpose as both REGISTRATION
RESET_PASSWORD</t>
  </si>
  <si>
    <t>TC_Camdgc_Resetpwd_flow_66</t>
  </si>
  <si>
    <t>Generate challenge with purpose as 'RESET_PASSWORD' for the first time, Generate challenge for same trasaction by changing the purpose to 'Registration' second time</t>
  </si>
  <si>
    <t>Should be able to generate Otp and should be able to Reset password. Registration flow should fail.</t>
  </si>
  <si>
    <t>TC_Camdgc_Resetpwd_flow_67</t>
  </si>
  <si>
    <t>Verify challenge</t>
  </si>
  <si>
    <t>TC_Camdgc_Resetpwd_flow_68</t>
  </si>
  <si>
    <t>TC_Camdgc_Resetpwd_flow_69</t>
  </si>
  <si>
    <t>TC_Camdgc_Resetpwd_flow_70</t>
  </si>
  <si>
    <t>TC_Camdgc_Resetpwd_flow_71</t>
  </si>
  <si>
    <t>TC_Camdgc_Resetpwd_flow_72</t>
  </si>
  <si>
    <t>TC_Camdgc_Resetpwd_flow_73</t>
  </si>
  <si>
    <t>TC_Camdgc_Resetpwd_flow_74</t>
  </si>
  <si>
    <t>TC_Camdgc_Resetpwd_flow_75</t>
  </si>
  <si>
    <t>TC_Camdgc_Resetpwd_flow_76</t>
  </si>
  <si>
    <t>TC_Camdgc_Resetpwd_flow_77</t>
  </si>
  <si>
    <t>TC_Camdgc_Resetpwd_flow_78</t>
  </si>
  <si>
    <t>TC_Camdgc_Resetpwd_flow_79</t>
  </si>
  <si>
    <t>TC_Camdgc_Resetpwd_flow_80</t>
  </si>
  <si>
    <t>verify challenge without request object.
ex:
{
"requestTime": "2023-11-03T11:03:29.296Z",
}</t>
  </si>
  <si>
    <t>TC_Camdgc_Resetpwd_flow_81</t>
  </si>
  <si>
    <t>TC_Camdgc_Resetpwd_flow_82</t>
  </si>
  <si>
    <t>TC_Camdgc_Resetpwd_flow_83</t>
  </si>
  <si>
    <t>TC_Camdgc_Resetpwd_flow_84</t>
  </si>
  <si>
    <t>TC_Camdgc_Resetpwd_flow_85</t>
  </si>
  <si>
    <t>TC_Camdgc_Resetpwd_flow_86</t>
  </si>
  <si>
    <t>TC_Camdgc_Resetpwd_flow_87</t>
  </si>
  <si>
    <t>TC_Camdgc_Resetpwd_flow_88</t>
  </si>
  <si>
    <t>TC_Camdgc_Resetpwd_flow_89</t>
  </si>
  <si>
    <t>TC_Camdgc_Resetpwd_flow_90</t>
  </si>
  <si>
    <t>TC_Camdgc_Resetpwd_flow_91</t>
  </si>
  <si>
    <t>TC_Camdgc_Resetpwd_flow_92</t>
  </si>
  <si>
    <t>TC_Camdgc_Resetpwd_flow_93</t>
  </si>
  <si>
    <t>TC_Camdgc_Resetpwd_flow_94</t>
  </si>
  <si>
    <t>TC_Camdgc_Resetpwd_flow_95</t>
  </si>
  <si>
    <t>TC_Camdgc_Resetpwd_flow_96</t>
  </si>
  <si>
    <t>TC_Camdgc_Resetpwd_flow_97</t>
  </si>
  <si>
    <t>TC_Camdgc_Resetpwd_flow_98</t>
  </si>
  <si>
    <t>TC_Camdgc_Resetpwd_flow_99</t>
  </si>
  <si>
    <t>TC_Camdgc_Resetpwd_flow_100</t>
  </si>
  <si>
    <t>TC_Camdgc_Resetpwd_flow_101</t>
  </si>
  <si>
    <t>TC_Camdgc_Resetpwd_flow_102</t>
  </si>
  <si>
    <t>TC_Camdgc_Resetpwd_flow_103</t>
  </si>
  <si>
    <t>TC_Camdgc_Resetpwd_flow_104</t>
  </si>
  <si>
    <t>TC_Camdgc_Resetpwd_flow_105</t>
  </si>
  <si>
    <t>TC_Camdgc_Resetpwd_flow_106</t>
  </si>
  <si>
    <t>TC_Camdgc_Resetpwd_flow_107</t>
  </si>
  <si>
    <t>TC_Camdgc_Resetpwd_flow_108</t>
  </si>
  <si>
    <t>TC_Camdgc_Resetpwd_flow_109</t>
  </si>
  <si>
    <t>TC_Camdgc_Resetpwd_flow_110</t>
  </si>
  <si>
    <t>TC_Camdgc_Resetpwd_flow_111</t>
  </si>
  <si>
    <t>TC_Camdgc_Resetpwd_flow_112</t>
  </si>
  <si>
    <t>TC_Camdgc_Resetpwd_flow_113</t>
  </si>
  <si>
    <t>TC_Camdgc_Resetpwd_flow_114</t>
  </si>
  <si>
    <t>Verify challenge without type when Otp is generated with the purpose "RESET_PASSWORD"</t>
  </si>
  <si>
    <t>Should display error message "invalid_challenge_type".</t>
  </si>
  <si>
    <t>TC_Camdgc_Resetpwd_flow_115</t>
  </si>
  <si>
    <t>Verify the challenge with the empty value for the TYPE: OTP and KBI when Otp is requested with the purpose 'RESET_PASSWORD'</t>
  </si>
  <si>
    <t>TC_Camdgc_Resetpwd_flow_116</t>
  </si>
  <si>
    <t>Verify the challenge with the empty string in array value for the TYPE: OTP and KBI when Otp is requested with the purpose 'RESET_PASSWORD'</t>
  </si>
  <si>
    <t>TC_Camdgc_Resetpwd_flow_117</t>
  </si>
  <si>
    <t>Verify the challenge with the invalid array value for the TYPE: OTP and KBI when Otp is requested with the purpose 'RESET_PASSWORD'</t>
  </si>
  <si>
    <t>TC_Camdgc_Resetpwd_flow_118</t>
  </si>
  <si>
    <t>Verify challenge for type as OTP,
KBI when OTP is generated with the purpose ''RESET_PASSWORD</t>
  </si>
  <si>
    <t>should display success response</t>
  </si>
  <si>
    <t>TC_Camdgc_Resetpwd_flow_119</t>
  </si>
  <si>
    <t>Verify challenge for type as only OTP
when OTP is generated with the purpose ''RESET_PASSWORD</t>
  </si>
  <si>
    <t>Should display error message "KBI_challenge_not_found".</t>
  </si>
  <si>
    <t>TC_Camdgc_Resetpwd_flow_120</t>
  </si>
  <si>
    <t>Verify challenge for type as only KBI
when OTP is generated with the purpose ''RESET_PASSWORD</t>
  </si>
  <si>
    <t>Should display error message "otp_challenge_not_found".</t>
  </si>
  <si>
    <t>TC_Camdgc_Resetpwd_flow_121</t>
  </si>
  <si>
    <t>Verify challenge for type as OTP,
KBI when OTP is generated with the purpose ''REGISTRATION"</t>
  </si>
  <si>
    <t>Should give success response ignoring KBI challenge</t>
  </si>
  <si>
    <t>TC_Camdgc_Resetpwd_flow_122</t>
  </si>
  <si>
    <t>Reset password endpoint</t>
  </si>
  <si>
    <t>Hit Reset enpoint without CSRF token</t>
  </si>
  <si>
    <t>1. Hit https://{{domain-url}}/v1/signup
/registration/generate-challenge
2. hit https://domain-url/v1/signup
/registration/verify-challenge
3. POST
https://{{Domain-url}}/v1/signup
/reset-password</t>
  </si>
  <si>
    <t>Should display error message "Forbidden"</t>
  </si>
  <si>
    <t>TC_Camdgc_Resetpwd_flow_123</t>
  </si>
  <si>
    <t>Reset password with all valid details</t>
  </si>
  <si>
    <t>Should get success response with the STATUS.</t>
  </si>
  <si>
    <t>TC_Camdgc_Resetpwd_flow_124</t>
  </si>
  <si>
    <t>Verify the attributes in the response body.</t>
  </si>
  <si>
    <t>Response should have STATUS as "PENDING"</t>
  </si>
  <si>
    <t>TC_Camdgc_Resetpwd_flow_125</t>
  </si>
  <si>
    <t>VERIFIED_TRANSACTION_ID should be set after successful verify-challenge response</t>
  </si>
  <si>
    <t>TC_Camdgc_Resetpwd_flow_126</t>
  </si>
  <si>
    <t>Reset password with expired transaction id in the cookie</t>
  </si>
  <si>
    <t>TC_Camdgc_Resetpwd_flow_127</t>
  </si>
  <si>
    <t>Reset password with invalid transaction id in the cookie</t>
  </si>
  <si>
    <t>TC_Camdgc_Resetpwd_flow_128</t>
  </si>
  <si>
    <t>Reset password without verified transaction id in the cookie</t>
  </si>
  <si>
    <t>TC_Camdgc_Resetpwd_flow_129</t>
  </si>
  <si>
    <t>Reset password with out request time parameter in the request body</t>
  </si>
  <si>
    <t>TC_Camdgc_Resetpwd_flow_130</t>
  </si>
  <si>
    <t>Reset password with request time as empty
ex: "requestTime": ""</t>
  </si>
  <si>
    <t>TC_Camdgc_Resetpwd_flow_131</t>
  </si>
  <si>
    <t>Reset password with request time as empty string
ex: "requestTime": " "</t>
  </si>
  <si>
    <t>TC_Camdgc_Resetpwd_flow_132</t>
  </si>
  <si>
    <t>Reset password with invalid value in request time attribute
ex: "requestTime": "requestinvalid"</t>
  </si>
  <si>
    <t>TC_Camdgc_Resetpwd_flow_133</t>
  </si>
  <si>
    <t>Reset password with numeric string in request time attribute
ex: "requestTime": "762537232"</t>
  </si>
  <si>
    <t>TC_Camdgc_Resetpwd_flow_134</t>
  </si>
  <si>
    <t>Reset password with invalid request time format
ex: "requestTime": "2023/11/03 11:03:29.296Z"</t>
  </si>
  <si>
    <t>TC_Camdgc_Resetpwd_flow_135</t>
  </si>
  <si>
    <t>Reset the password with out request Object in the request body</t>
  </si>
  <si>
    <t>TC_Camdgc_Resetpwd_flow_136</t>
  </si>
  <si>
    <t>Reset password with empty request Object in the request body
Ex:
{
"requestTime": "string",
"request": { }
}</t>
  </si>
  <si>
    <t>Should display error message "invalid_identifier" &amp; "invalid_password".</t>
  </si>
  <si>
    <t>TC_Camdgc_Resetpwd_flow_137</t>
  </si>
  <si>
    <t>Reset password without identifier in the request body
ex:
{
"requestTime": "string",
"request": {
"password": "string"
}
}</t>
  </si>
  <si>
    <t>TC_Camdgc_Resetpwd_flow_138</t>
  </si>
  <si>
    <t>Reset password with empty identifier value in the request body
ex:
{
"requestTime": "string",
"request": {
"identifier": "",
"password": "string"
}
}</t>
  </si>
  <si>
    <t>TC_Camdgc_Resetpwd_flow_139</t>
  </si>
  <si>
    <t>Reset password with empty string in the identifier value in the request body
ex:
{
"requestTime": "string",
"request": {
"identifier": " ",
"password": "string"
}
}</t>
  </si>
  <si>
    <t>TC_Camdgc_Resetpwd_flow_140</t>
  </si>
  <si>
    <t>Reset password with the combination of special characters and number in 'identifier' attribute field.
ex:
"request": {
"identifier": "+85556$%8924"
"password": "string"
}</t>
  </si>
  <si>
    <t>TC_Camdgc_Resetpwd_flow_141</t>
  </si>
  <si>
    <t>Reset password with the combination of special characters and alphabets in 'identifier' attribute field.
ex:
"request": {
"identifier": "+85556sig8924"
"password": "string"
}</t>
  </si>
  <si>
    <t>TC_Camdgc_Resetpwd_flow_142</t>
  </si>
  <si>
    <t>Reset password with all zero's in 'identifier' attribute field
ex:
"request": {
"identifier": "+00000000000"
"password": "string"
}</t>
  </si>
  <si>
    <t>TC_Camdgc_Resetpwd_flow_143</t>
  </si>
  <si>
    <t>Reset password without a country code in identifier field
"identifier": "56768924"</t>
  </si>
  <si>
    <t>TC_Camdgc_Resetpwd_flow_144</t>
  </si>
  <si>
    <t>Reset password with space in the identifier field
"identifier": "+8556898924"</t>
  </si>
  <si>
    <t>TC_Camdgc_Resetpwd_flow_145</t>
  </si>
  <si>
    <t>Reset password with space in the identifier field
"identifier": "+ 8556738924"</t>
  </si>
  <si>
    <t>TC_Camdgc_Resetpwd_flow_146</t>
  </si>
  <si>
    <t>Reset password with identifier that crossing the max limit</t>
  </si>
  <si>
    <t>TC_Camdgc_Resetpwd_flow_147</t>
  </si>
  <si>
    <t>Reset password with identifier that donot have minimum length of identifier</t>
  </si>
  <si>
    <t>TC_Camdgc_Resetpwd_flow_148</t>
  </si>
  <si>
    <t>Configure the identifier regex and reset password with the identifier as per updated regex</t>
  </si>
  <si>
    <t>Should display success response</t>
  </si>
  <si>
    <t>TC_Camdgc_Resetpwd_flow_149</t>
  </si>
  <si>
    <t>Reset password without password attribute in the request body</t>
  </si>
  <si>
    <t>Should display error message "invalid_password".</t>
  </si>
  <si>
    <t>TC_Camdgc_Resetpwd_flow_150</t>
  </si>
  <si>
    <t>Reset password with empty value in the password attribute</t>
  </si>
  <si>
    <t>TC_Camdgc_Resetpwd_flow_151</t>
  </si>
  <si>
    <t>Reset password with empty string in the password attribute</t>
  </si>
  <si>
    <t>TC_Camdgc_Resetpwd_flow_152</t>
  </si>
  <si>
    <t>Reset password with invalid value in the password field (password donot match the password policy)</t>
  </si>
  <si>
    <t>TC_Camdgc_Resetpwd_flow_153</t>
  </si>
  <si>
    <t>Reset password with password length crossing the max limit</t>
  </si>
  <si>
    <t>TC_Camdgc_Resetpwd_flow_154</t>
  </si>
  <si>
    <t>Reset password with password length that not meeting the min lenght</t>
  </si>
  <si>
    <t>TC_Camdgc_Resetpwd_flow_155</t>
  </si>
  <si>
    <t>Configure the password regex and Reset password with the value that matches the updated regex password pattern</t>
  </si>
  <si>
    <t>TC_Camdgc_Resetpwd_flow_156</t>
  </si>
  <si>
    <t>different identifier used in verify challenge and reset pasword endpoint</t>
  </si>
  <si>
    <t>Should display error message "identifier_mismatch"</t>
  </si>
  <si>
    <t>TC_Camdgc_Resetpwd_flow_157</t>
  </si>
  <si>
    <t>hit the enpoint when idrepo service is down</t>
  </si>
  <si>
    <t>Should display 500 , should go to common error page</t>
  </si>
  <si>
    <r>
      <rPr>
        <u/>
        <sz val="11"/>
        <color rgb="FF1155CC"/>
        <rFont val="Calibri"/>
      </rPr>
      <t>https://mosip.atlassian.net/browse/ES-852</t>
    </r>
  </si>
  <si>
    <t>TC_Camdgc_Resetpwd_flow_158</t>
  </si>
  <si>
    <t>Status endpoint</t>
  </si>
  <si>
    <t>"1. Hit https://{{domain-url}}/v1/signup
/registration/generate-challenge
2. hit https://domain-url/v1/signup
/registration/verify-challenge"
3. POST
https://{{Domain-url}}/v1/signup
/reset-password
4. https://domain-url/v1/signup
/registration/status</t>
  </si>
  <si>
    <t>TC_Camdgc_Resetpwd_flow_159</t>
  </si>
  <si>
    <t>TC_Camdgc_Resetpwd_flow_160</t>
  </si>
  <si>
    <t>TC_Camdgc_Resetpwd_flow_161</t>
  </si>
  <si>
    <t>TC_Camdgc_Resetpwd_flow_162</t>
  </si>
  <si>
    <t>TC_Camdgc_Resetpwd_flow_163</t>
  </si>
  <si>
    <t>TC_Camdgc_Resetpwd_flow_164</t>
  </si>
  <si>
    <t>End to end flow</t>
  </si>
  <si>
    <t>TC_Camdgc_Resetpwd_flow_165</t>
  </si>
  <si>
    <t>TC_Camdgc_Resetpwd_flow_166</t>
  </si>
  <si>
    <t>Should get success response with status as 'PENDING'.</t>
  </si>
  <si>
    <t>TC_Camdgc_Resetpwd_flow_167</t>
  </si>
  <si>
    <t>check the status of Reset password</t>
  </si>
  <si>
    <t>ES-496</t>
  </si>
  <si>
    <t>Sunbird RC Integration</t>
  </si>
  <si>
    <t>1. Relying Party application should be registered as OIDC client in esignet
 2. Relying Party application redirect to the authorization Endpoint.
 3. User creates insurance registry and uses the policy number as individualId</t>
  </si>
  <si>
    <t>OAuthdetails</t>
  </si>
  <si>
    <t>Verify the OAuthdetails API response with valid clientId in request body along with, code challenge, code challenge method , scope:''sunbird_rc_insurance_vc_ldp'' and acrValues: "mosip:idp:acr:knowledge"(as per the configuration) and with other parameters.</t>
  </si>
  <si>
    <t>1. Add acr values as "mosip:idp:acr:knowledge" additional attribute 'codeChallenge' &amp; 'codeChallengeMethod' in OAuthdetails API request body
 2. hit {{url}}/authorization/v2/oauth-details</t>
  </si>
  <si>
    <t>Should get success response and response should contain 'credentialscopes' as "sunbird_rc_insurance_vc_ldp".
 auth Factor type will KBI</t>
  </si>
  <si>
    <t>Verify oauth details response with KBI and otp acr or with other acrs</t>
  </si>
  <si>
    <t>1. Add acr values as mosip:idp:acr:knowledge , mosip:idp:acr:generated-code mosip:idp:acr:linked-wallet mosip:idp:acr:biometrics" additional attribute 'codeChallenge' &amp; 'codeChallengeMethod' in OAuthdetails API request body
 2. hit {{url}}/authorization/v2/oauth-details</t>
  </si>
  <si>
    <t>only KBI should come as auth factortype in response</t>
  </si>
  <si>
    <t>OAuthdetails API
 (Scope validation)</t>
  </si>
  <si>
    <t>Verify the OAuthdetails response with out the scope attribute in the request body</t>
  </si>
  <si>
    <t>1. Add additional attribute 'codeChallenge' &amp; 'codeChallengeMethod' in OAuthdetails API request body
 2. hit {{url}}/authorization/v2/oauth-details</t>
  </si>
  <si>
    <t>Verify the OAuthdetails response with out the scope attribute value in the request body
 EX: "scope": "",</t>
  </si>
  <si>
    <t>Should get appropriate error message""errors": [
 {
 "errorCode": "invalid_scope",
 "errorMessage": "request.scope: invalid_scope"
 }
 ]".</t>
  </si>
  <si>
    <t>Verify the OAuthdetails response with invalid scope attribute value in the request body
 EX: "scope": "anbcsh123",</t>
  </si>
  <si>
    <t>Verify the OAuthdetails API response with valid clientId in request body along with code challenge and code method but with a scope "openid profile".</t>
  </si>
  <si>
    <t>API should give success response . credential scope should be empty.</t>
  </si>
  <si>
    <t>Verify the OAuthdetails API response with valid clientId in request body along with code challenge and code method but with a scope "openid profile sunbird_rc_insurance_vc_ldp".</t>
  </si>
  <si>
    <t>API failed with an error
 "errors": [
 {
 "errorCode": "invalid_scope",
 "errorMessage": "request.scope: invalid_scope"
 }</t>
  </si>
  <si>
    <t>OAuthdetails API
 (validation in code challenge and code challenge method)</t>
  </si>
  <si>
    <t>Pass the actual string (random string) in the request body instead of hash value in code challenge field - OAuthdetails endpoint
 Ex:
 Actual value: 9sJ3SSa1AfcYwqi
 Hash value of actual value : 0D4AC72F834D8F17238A6D9CF0797C8CEC144D7CBD78854CF84EA53F0F99A3FC</t>
  </si>
  <si>
    <t>1. API should give success response
 2. Should not get access token in Token end point with the error
 {
 "error": "pkce_failed",
 "error_description": "pkce_failed"
 }</t>
  </si>
  <si>
    <t>Pass invalid challenge method in the request body
 Valid challenge method: "S256"</t>
  </si>
  <si>
    <t>Should get appropriate error message" "errors": [
 {
 "errorCode": "unsupported_pkce_challenge_method",
 "errorMessage": "request.codeChallengeMethod: unsupported_pkce_challenge_method"
 }
 ]".</t>
  </si>
  <si>
    <t>Pass empty string in code challenge and challenge method attribute
 EX:
 "codeChallenge" : " ",
 "codeChallengeMethod" : " "</t>
  </si>
  <si>
    <t>Should get appropriate error message""errors": [
 {
 "errorCode": "unsupported_pkce_challenge_method",
 "errorMessage": "request.codeChallengeMethod: unsupported_pkce_challenge_method"
 }
 ]".</t>
  </si>
  <si>
    <t>Send the OAuthdetails API request with lengthy hash value in code challenge field
 Ex: 43 char</t>
  </si>
  <si>
    <t>Execute OAuthdetails API without code challenge and codechallenge method with scope "sunbird_rc_insurance_vc_ldp".</t>
  </si>
  <si>
    <t>1. hit {{url}}/authorization/v2/oauth-details</t>
  </si>
  <si>
    <t>API should display error message"invalid_pkce_challenge".</t>
  </si>
  <si>
    <t>Execute OAuthdetails API with only code challenge
 scope "sunbird_rc_insurance_vc_ldp".</t>
  </si>
  <si>
    <t>1. Add additional attribute 'codeChallenge' .
 2. hit {{url}}/authorization/v2/oauth-details</t>
  </si>
  <si>
    <t>Should get appropriate error message"".</t>
  </si>
  <si>
    <t>Execute OAuthdetails API with only challenge method
 scope "sunbird_rc_insurance_vc_ldp".</t>
  </si>
  <si>
    <t>1. Add additional attribute 'codeChallengeMethod' in OAuthdetails API request body
 2. hit {{url}}/authorization/v2/oauth-details</t>
  </si>
  <si>
    <t>Endpoint: Authentication
 Method: POST
 Request body parameters validation: Validation for " transactionId"(Mandatory)param.</t>
  </si>
  <si>
    <t>1.Hit {{url}}/authorization/v2/authenticate
 2. Provide different transactionid than current transaction</t>
  </si>
  <si>
    <t>1.Hit {{url}}/authorization/v2/authenticate
 2.Dont provide transactionId attribute at all
 3.Provide all other parameters</t>
  </si>
  <si>
    <t>1.Hit {{url}}/authorization/v2/authenticate
 2.Provide already completed transactionId with other parameters in the request body</t>
  </si>
  <si>
    <t>Verify the response by providing transaction id after some delay</t>
  </si>
  <si>
    <t>1.Hit {{url}}/authorization/v2/authenticate
 2.Provide transcationId after transactionexpiry time</t>
  </si>
  <si>
    <t>1.Hit {{url}}/authorization/v2/authenticate
 2. Provide space as transcationId value eg: transactionId:""</t>
  </si>
  <si>
    <t>Endpoint: Authentication
 Method: POST
 Request body parameters validation: Validation for " individualId"(Mandatory)parameter</t>
  </si>
  <si>
    <t>Verify the response by providing individualId as Policy Number</t>
  </si>
  <si>
    <t>1.Hit {{url}}/authorization/v2/authenticate
 2. Provide policy number received from insurance registry api of sunbird along with other parameters</t>
  </si>
  <si>
    <t>Authentication should be successful.</t>
  </si>
  <si>
    <t>Verify the response by providing same Policy Number used above for multiple times with multiple transaction along with other parameter</t>
  </si>
  <si>
    <t>1.Hit {{url}}/authorization/v2/authenticate
 2. Use same policy number used above for different transcation
 3.Provide other parameters as well in the request body.</t>
  </si>
  <si>
    <t>Should be able to authenticate successfully.</t>
  </si>
  <si>
    <t>1.Hit {{url}}/authorization/v2/authenticate
 2. Dont provide individualId request parameter at all in the request body
 3.Provide other parameters in the request body.</t>
  </si>
  <si>
    <t>Verify the response by providing random number as individualId</t>
  </si>
  <si>
    <t>1.Hit {{url}}/authorization/v2/authenticate
 2. Provide some random number as individualId
 3.Provide other parameters in the request body.</t>
  </si>
  <si>
    <t>1.Hit {{url}}/authorization/v2/authenticate
 2. Dont provide individualId parameter value in the request body.eg:individualId:""
 3.Provide other parameters in the request body.</t>
  </si>
  <si>
    <t>Endpoint: Authentication
 Method: POST
 Request body parameters validation: Validation for " challengeList"(Mandatory) array parameter</t>
  </si>
  <si>
    <t>Hit {{url}}/authorization/v2/authenticate</t>
  </si>
  <si>
    <t>Verify the response by not providing authFactor Type at all in request body.</t>
  </si>
  <si>
    <t>1.Hit {{url}}/authorization/v2/authenticate
 2.Dont provide authFactorType parameter at all under challengeList
 3.Provide all other parameters</t>
  </si>
  <si>
    <t>Verify the response by providing empty as authFactor Type value under challengeList.</t>
  </si>
  <si>
    <t>1.Hit {{url}}/authorization/v2/authenticate
 2.provide space as authFactorType value and other parameters with value under challengeList
 3.Provide other request body parameters</t>
  </si>
  <si>
    <t>Verify the response by not providing challenge but with other parameters in request body</t>
  </si>
  <si>
    <t>1.Hit {{url}}/authorization/v2/authenticate
 2.Dont provide challenge parameter at all and other parameters with value under challengeList
 3.Provide other request parameters</t>
  </si>
  <si>
    <t>Valid error message with valid error code (invalid challenge)should be displayed in Response body</t>
  </si>
  <si>
    <t>Verify the response by providing empty as challenge parameter value .</t>
  </si>
  <si>
    <t>1.Hit {{url}}/authorization/v2/authenticate
 2. provide space as challenge parameter value and other parameters with value under challengeList
 3.Provide other request parameters</t>
  </si>
  <si>
    <t>Valid error message with valid error code((invalid challenge) should be displayed in Response body</t>
  </si>
  <si>
    <t>Verify the response by providing incorrect challenge parameter value when authFactor Type is selected as KBI .
 Note: fullName and dob should be base64urlencoded json and can be used as challenge value.</t>
  </si>
  <si>
    <t>1.Hit {{url}}/authorization/v2/authenticate
 2. Provide authFactorType as KBI under challenge list
 3. Provide base64urlencode value of attributes(other than fullName and dob) as challenge value
 4.Provide correct value of format under challengelist along with other request parameter.</t>
  </si>
  <si>
    <t>Provide challenge parameter value as base 64url encoded of FullName and Dob</t>
  </si>
  <si>
    <t>1.Hit {{url}}/authorization/v2/authenticate
 2. Provide authFactorType as KBI under challenge list
 3. Provide base64urlencode value of fullName and dob as challenge value
 4.Provide correct value of format under challengelist along with other request parameter.</t>
  </si>
  <si>
    <t>Should authenticate successfully.</t>
  </si>
  <si>
    <t>Provide challenge parameter value as base 16url encoded value of FullName and dob</t>
  </si>
  <si>
    <t>1.Hit {{url}}/authorization/v2/authenticate
 2. Provide authFactorType as KBI under challenge list
 3. Provide base16urlencode value of fullName and dob as challenge value
 4.Provide correct value of format under challengelist along with other request parameter.</t>
  </si>
  <si>
    <t>Valid error message should display</t>
  </si>
  <si>
    <t>Verify by providing base 6url encode value of invalid json.
 eg:
 valid json: {"fullName":"abc","dob":"2000-07-26"}
 invalid json:["{"fullName":"abc","dob":"2000-07-26"}"]</t>
  </si>
  <si>
    <t>1.Hit {{url}}/authorization/v2/authenticate
 2. Provide authFactorType as KBI under challenge list
 3. Provide base64encoded value of invalid json
 4.Provide correct value of format under challengelist along with other request parameter.</t>
  </si>
  <si>
    <t>auth factor type as KBI--&gt;base1encoded of fullName and dob(challenge value) &gt; base 1encoded (format)</t>
  </si>
  <si>
    <t>Verify response by providing invalid "format" value corresponding to auth Factor type provided.
 Note:
 " authFactorType" Valid "Format"
 OTP alphanumeric
 BIO encoded-json
 PIN Number
 WLA JWT
 KBI base64url-encoded-json</t>
  </si>
  <si>
    <t>1.Hit {{url}}/authorization/v2/authenticate
 2. Provide authFactorType as KBI under challenge list
 3. Provide correct challenge value and incorrect format.for eg: Number or alphanumeric etc
 4. Provide other valid request parameters</t>
  </si>
  <si>
    <t>Authorize-code end point
 (validation in permittedscope)</t>
  </si>
  <si>
    <t>Verify the response of Authorize-code API when permittedscopes is passed with the value 'sunbird_rc_insurance_vc_ldp'</t>
  </si>
  <si>
    <t>1. OAuthdetails API is executed with scope "sunbird_rc_insurance_vc_ldp"
 2. User is Authenticated via Authenticate API
 3. Hit {{url}}/authorization/auth-code API</t>
  </si>
  <si>
    <t>Should get success response with code.</t>
  </si>
  <si>
    <t>Verify the reponse of Authorize-code with invalid / unsupported scope value.
 Ex: "permittedAuthorizeScopes": ["null" ] or ["abc"] or []</t>
  </si>
  <si>
    <t>Pass the empty string in permittedscope attribute and verify the response
 Ex: "permittedAuthorizeScopes": ["" ],</t>
  </si>
  <si>
    <t>Should get appropriate error message"invalid permitted scope".</t>
  </si>
  <si>
    <t>Add comma separated scopes values and verify the response
 EX: "scope": "sunbird_rc_insurance_vc_ldp openid profile".</t>
  </si>
  <si>
    <t>1. OAuthdetails API is executed with scope "sunbird_rc_insurance_vc_ldp openid profile"
 2. User is Authenticated via Authenticate API
 3. Hit {{url}}/authorization/auth-code API</t>
  </si>
  <si>
    <t>API should give a error message "{
 "errorCode": "invalid_permitted_scope",
 "errorMessage": "invalid_permitted_scope"
 }".</t>
  </si>
  <si>
    <t>Add comma separated scopes values and verify the response
 EX: "scope": "sunbird_rc_insurance_vc_ldp openid profile".
 "sunbird_rc_insurance_vc_ldp,openid profile".
 "sunbird_rc_insurance_vc_ldp"," openid profile".</t>
  </si>
  <si>
    <t>API should give a successful response but access token should be scoped only with "sunbird_rc_insurance_vc_ldp" NOTE: can be verified using jwt tool.</t>
  </si>
  <si>
    <t>Pass permittedscope as "sunbird_rc_insurance_vc_ldp" when transaction is started with the scope "openid profile"</t>
  </si>
  <si>
    <t>1. OAuthdetails API is executed with scope "openid profile"
 2. User is Authenticated via Authenticate API
 3. Hit {{url}}/authorization/auth-code API</t>
  </si>
  <si>
    <t>Should get appropriate error message
 "errors": [
 {
 "errorCode": "invalid_permitted_scope",
 "errorMessage": "invalid_permitted_scope"
 }.</t>
  </si>
  <si>
    <t>Token end point
 (Validation in code verifier field)</t>
  </si>
  <si>
    <t>Verify the response when actual value is passed in code verifier field in the request body
 Ex:
 Actual value: 9sJ3SSa1AfcYwqi
 Hash value of actual value : 0D4AC72F834D8F17238A6D9CF0797C8CEC144D7CBD78854CF84EA53F0F99A3FC</t>
  </si>
  <si>
    <t>1. OAuthdetails API is executed with scope "sunbird_rc_insurance_vc_ldp"
 2. User is Authenticated via Authenticate API
 3. Hit {{url}}/authorization/auth-code API
 4. Hit {{url}}/oauth/v2/token API</t>
  </si>
  <si>
    <t>Response should have token_type as 'Bearer' and access token with additional attribute c_nounce and nounce expiry
 Should not get ID token when transaction is VC scoped</t>
  </si>
  <si>
    <t>Verify the response with invalid value in code verifier field</t>
  </si>
  <si>
    <t>Should get appropriate error message"PKCE failed".</t>
  </si>
  <si>
    <t>Verify the response when transaction started with challenge code and code verifier field is empty</t>
  </si>
  <si>
    <t>Should get appropriate error message .
 {
 "error": "invalid_pkce_code_verifier",
 "error_description": "invalid_pkce_code_verifier"
 }</t>
  </si>
  <si>
    <t>Verify the response when code verifier field has the hash value that was given during OAuthdetails API request
 Ex:
 Actual value: 9sJ3SSa1AfcYwqi
 Hash value of actual value : 0D4AC72F834D8F17238A6D9CF0797C8CEC144D7CBD78854CF84EA53F0F99A3FC</t>
  </si>
  <si>
    <t>Verify the response when code verifier field has the actual value and same actual value was given in OAuthdetails API request
 Ex:
 Actual value: 9sJ3SSa1AfcYwqi
 Hash value of actual value : 0D4AC72F834D8F17238A6D9CF0797C8CEC144D7CBD78854CF84EA53F0F99A3FC</t>
  </si>
  <si>
    <t>Pass actual value in code verifier field when transaction started with scope "openid profile"</t>
  </si>
  <si>
    <t>1. OAuthdetails API is executed with scope "openid profile"
 2. User is Authenticated via Authenticate API
 3. Hit {{url}}/authorization/auth-code API
 4. Hit {{url}}/oauth/v2/token API</t>
  </si>
  <si>
    <t>Code verifier value should be ignored and should get access token and ID token in token endpoint response</t>
  </si>
  <si>
    <t>Userinfo</t>
  </si>
  <si>
    <t>Verify userinfo api by using access token created for vc download</t>
  </si>
  <si>
    <t>1.Hit oauth details,authenticate, authorize and token api for vc download flow
 2.Now use the access token from token api in userinfo api and hit userinfo api</t>
  </si>
  <si>
    <t>Should get valid error message</t>
  </si>
  <si>
    <t>credential API
 (validation in format and proof)</t>
  </si>
  <si>
    <t>Verify the response of credential request with valid format and proof_jwt</t>
  </si>
  <si>
    <t>1. OAuthdetails API is executed with scope "sunbird_rc_insurance_vc_ldp"
 2. User is Authenticated via Authenticate API
 3. Hit {{url}}/authorization/auth-code API
 4. Hit {{url}}/oauth/v2/token API
 5. Hit {{url}}/vci/credential</t>
  </si>
  <si>
    <t>Should get successful response with requested credential data</t>
  </si>
  <si>
    <t>Verify the credential API response with invalid credential format</t>
  </si>
  <si>
    <t>Should get appropriate error message
 {
 "error": "unsupported_credential_format",
 "error_description": "unsupported_credential_format"
 }</t>
  </si>
  <si>
    <t>Verify the credential API response when transaction is initiated with scope "openid profile"</t>
  </si>
  <si>
    <t>1. OAuthdetails API is executed with scope "openid profile"
 2. User is Authenticated via Authenticate API
 3. Hit {{url}}/authorization/auth-code API
 4. Hit {{url}}/oauth/v2/token API
 5. Hit {{url}}/vci/credential</t>
  </si>
  <si>
    <t>Should get appropriate error message" invalid token". as audience will be client ID</t>
  </si>
  <si>
    <t>Credential Endpoint
 (validation in format field)</t>
  </si>
  <si>
    <t>Verify the response when format field is removed from request body while requesting credential</t>
  </si>
  <si>
    <t>1. OAuthdetails API is executed with scope "sunbird_rc_insurance_vc_ldp"
 2. User is Authenticated via Authenticate API by passing valid otp received as part of SendOtp API
 3. Hit {{url}}/authorization/auth-code API
 4. Hit {{url}}/oauth/v2/token API
 5. Hit {{url}}/vci/credential</t>
  </si>
  <si>
    <t>Should get appropriate error message
 {
 "error": "invalid_vc_format",
 "error_description": "invalid_vc_format"
 }</t>
  </si>
  <si>
    <t>Verify the response when format field is empty in the request body while requesting credential
 Ex: "format": "",</t>
  </si>
  <si>
    <t>Verify the response when format field is having just spaces in the request body while requesting credential
 Ex: "format": " ",</t>
  </si>
  <si>
    <t>Request credential with the format : "jwt_vc_json"</t>
  </si>
  <si>
    <t>Should display error message "unsupported_credential_format".</t>
  </si>
  <si>
    <t>Request credential with the format : "jwt_vc_json-ld"</t>
  </si>
  <si>
    <t>Request credential with more than one format
 Ex: "format": "ldp_vc, jwt_vc_json-ld"</t>
  </si>
  <si>
    <t>Credential endpoint
 (Validation of credential definition attribute)</t>
  </si>
  <si>
    <t>Request credential without "credential_definition" in request body of credential API</t>
  </si>
  <si>
    <t>Should get appropriate error message
 {
 "error": "invalid_request",
 "error_description": "invalid_request"
 }</t>
  </si>
  <si>
    <t>Verify the response when credential_definition attribute is passed with only a value "VerifiableCredential".</t>
  </si>
  <si>
    <t>Should get appropriate error message
 {
 "error": "unsupported_credential_type",
 "error_description": "unsupported_credential_type"
 }</t>
  </si>
  <si>
    <t>Verify the response when credential_definition attribute is passed with only a value "InsuranceCredential".</t>
  </si>
  <si>
    <t>Verify the response when random string is passed in credential_definition field</t>
  </si>
  <si>
    <t>Credential API (validation in proof attribute)</t>
  </si>
  <si>
    <t>Request credential without "proof" in the request body</t>
  </si>
  <si>
    <t>Should get appropriate error message
 {
 "error": "invalid_proof",
 "error_description": "invalid_proof"
 }</t>
  </si>
  <si>
    <t>Request credential with an empty array of "proof" attribute.
 Ex:
 "proof": {}</t>
  </si>
  <si>
    <t>Should get appropriate error message
 {
 "error": "unsupported_proof_type",
 "error_description": "unsupported_proof_type"
 }</t>
  </si>
  <si>
    <t>Request credential with an array of "proof" attribute which has only proof type.
 Ex:
 "proof": {
 "proof_type": "jwt",
 }</t>
  </si>
  <si>
    <t>Request credential with an array of "proof" attribute with empty proof type.
 Ex:
 "proof": {
 "proof_type": "",
 "jwt": "{{proof_jwt}}"
 }</t>
  </si>
  <si>
    <t>Request credential with an array of "proof" attribute with just spaces in proof type field.
 Ex:
 "proof": {
 "proof_type": " ",
 "jwt": "{{proof_jwt}}"
 }</t>
  </si>
  <si>
    <t>Request credential with an array of "proof" attribute by just passing the "jwt" in proof field.
 Ex:
 "proof": {
 "jwt": "{{proof_jwt}}"
 }</t>
  </si>
  <si>
    <t>Request credential with an array of "proof" attribute with an empty "jwt".
 Ex:
 "proof": {
 "proof_type": "jwt",
 "jwt": ""
 }</t>
  </si>
  <si>
    <t>Request credential with an array of "proof" attribute with just spaces in "jwt" value.
 Ex:
 "proof": {
 "proof_type": "jwt",
 "jwt": " "
 }</t>
  </si>
  <si>
    <t>Request credential with an array of "proof" attribute with invalid "jwt" value.
 Ex:
 "proof": {
 "proof_type": "jwt",
 "jwt": "{{proof_cwt}}"
 }</t>
  </si>
  <si>
    <t>Request credential with unsupported proof type
 Ex:
 "proof": {
 "proof_type": "cwt",
 "cwt": "{{proof_cwt}}"
 }</t>
  </si>
  <si>
    <t>Request credential with invalid proof type
 Ex:
 "proof": {
 "proof_type": "jwt123",
 "jwt": "{{proof_jwt}}"
 }</t>
  </si>
  <si>
    <t>Claims</t>
  </si>
  <si>
    <t>Verify the response attribute for credential request API when transaction started with claims (name, phone number, gender, age, email)</t>
  </si>
  <si>
    <t>1. OAuthdetails API is executed with scope "'sunbird_rc_insurance_vc_ldp"</t>
  </si>
  <si>
    <t>Claims should not be accepted with VC scoped, should display error message
 "invalid scope"</t>
  </si>
  <si>
    <t>VCI end to end flow</t>
  </si>
  <si>
    <t>Hit Authorize API with all valid query parameters and verify the response
 Method GET</t>
  </si>
  <si>
    <t>Hit: https://esignet.qa-triad.mosip.net/authorize?nonce=ere973eieljznge2311&amp;state=eree2311&amp;client_id=2z2J8_KTax__BExPkEAsEw1OcrPrRf4yu5lF8y78jMk&amp;redirect_uri=https://healthservices.qa-triad.mosip.net/userprofile&amp;scope=openid%20profile&amp;response_type=code&amp;acr_values=mosip:idp:acr:generated-code%20mosip:idp:acr:biometrics%20mosip:idp:acr:linked-wallet&amp;claims=%7B%22userinfo%22:%7B%22given_name%22:%7B%22essential%22:true%7D,%22phone_number%22:%7B%22essential%22:false%7D,%22email%22:%7B%22essential%22:true%7D,%22picture%22:%7B%22essential%22:false%7D,%22gender%22:%7B%22essential%22:false%7D,%22birthdate%22:%7B%22essential%22:false%7D,%22address%22:%7B%22essential%22:false%7D%7D,%22id_token%22:%7B%7D%7D&amp;claims_locales=en&amp;display=page&amp;state=consent&amp;ui_locales=en</t>
  </si>
  <si>
    <t>Should get success response with HTML contents in response body and HTML should loads the JS app.</t>
  </si>
  <si>
    <t>Verify the OAuthdetails API response with valid clientId in request body along with code challenge and code method
 scope:''sunbird_rc_insurance_vc_ldp''.</t>
  </si>
  <si>
    <t>Should get success response and response should contain 'credentialscopes'.</t>
  </si>
  <si>
    <t>Response should have token_type as 'Bearer' and access token with additional attribute c_nounce and nounce expiry
 Should not get ID token when transactn is VC scoped</t>
  </si>
  <si>
    <t>Verify the data in access token by passing it in JWT online tool</t>
  </si>
  <si>
    <t>1. pass the access token in https://jwt.io/</t>
  </si>
  <si>
    <t>Audiance should have credential end point along with c_nounce and c_nounce expiry and permitted credential scope.</t>
  </si>
  <si>
    <t>Verify the response of creedential request with valid format and proof_jwt</t>
  </si>
  <si>
    <t>Verify the response attribute for credential request API</t>
  </si>
  <si>
    <t>Response should have credential data and credential ID should be DID of public key passed jwt proof.</t>
  </si>
  <si>
    <t>Credential API (c_nonce validation)</t>
  </si>
  <si>
    <t>Request credential by passing invalid c_nonce in the proof
 Ex:
 "nonce": "pm.environment.get('c_nonce')",</t>
  </si>
  <si>
    <t>Should display error message "invalid_proof".</t>
  </si>
  <si>
    <t>Request credential by passing expired c_nonce in the proof
 --wait until c_nonce expiry 40 sec</t>
  </si>
  <si>
    <t>Should display error message "invalid_proof". Credential response should have c_nonce given by credential endpoint.</t>
  </si>
  <si>
    <t>Credential request with issued c_nonce by credential service</t>
  </si>
  <si>
    <t>Request credential with c_nonce issued by credential endpoint</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</si>
  <si>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Hit {{url}}/vci/credential with issued c_nonce</t>
  </si>
  <si>
    <t>Credential should be issued</t>
  </si>
  <si>
    <t>Request credential again after getting the credential from c_nonce issued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</si>
  <si>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Hit {{url}}/vci/credential -&gt; VC will be issued
 8. Hit {{url}}/vci/credential again</t>
  </si>
  <si>
    <t>Should display error message
 {
 "error": "vci_exchange_failed",
 "error_description": "vci_exchange_failed"
 }</t>
  </si>
  <si>
    <t>Request credential with c_nonce issued by credential endpoint
 c_nonce is expired (1st issued c_nonce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</si>
  <si>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t>
  </si>
  <si>
    <t>Request credential with c_nonce issued by credential endpoint
 c_nonce is expired (2nd issued c_nonce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</si>
  <si>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t>
  </si>
  <si>
    <t>Request credential with c_nonce issued by credential endpoint
 c_nonce is expired (3rd issued c_nonce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</si>
  <si>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 -- &gt; c_nonce will be issued
 11. wait until the c_nonce expiry which is issued by credential service
 12. Hit {{url}}/vci/credential</t>
  </si>
  <si>
    <t>Should display error message "invalid_proof". Credential response should have c_nonce given by credential endpoint.
 Note : Credential service will issue n_nonce until access token is valid</t>
  </si>
  <si>
    <t>Request credential with c_nonce issued by credential service when access token is expired.
 c_nonce is not expired
 access token is expired</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</si>
  <si>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access token expiry</t>
  </si>
  <si>
    <t>Should display error message "invalid_token".</t>
  </si>
  <si>
    <t>Credential API (validation in jwt header in pre-request Script)</t>
  </si>
  <si>
    <t>Request credential with invalid 'type' in proof jwt header
 Ex:
 // Set headers for JWT
 var header = {
 "alg": "RS256",
 "typ" : "openid4vci-123@proof+jwt",
 "jwk" : JSON.parse(pm.environment.get("publicKey_jwk"))
 };</t>
  </si>
  <si>
    <t>Request credential when 'type' is empty in proof jwt header
 Ex:
 // Set headers for JWT
 var header = {
 "alg": "RS256",
 "typ" : "",
 "jwk" : JSON.parse(pm.environment.get("publicKey_jwk"))
 };</t>
  </si>
  <si>
    <t>Request credential and verify the response when 'type' field is removed from the pre-request Script
 Ex:
 // Set headers for JWT
 var header = {
 "alg": "RS256",
 "typ" : "openid4vci-proof+jwt", ---&gt; field is removed completely
 "jwk" : JSON.parse(pm.environment.get("publicKey_jwk"))
 };</t>
  </si>
  <si>
    <t>Request credential with invalid jwk in proof jwt header
 ex:
 // Set headers for JWT
 var header = {
 "alg": "RS256",
 "typ" : "openid4vci-proof+jwt",
 "jwk" : JSON.parse(pm.environment.get("holder_private_key"))
 };</t>
  </si>
  <si>
    <t>Request credential without jwk in proof jwt headers
 Ex:
 // Set headers for JWT
 var header = {
 "alg": "RS256",
 "typ" : "openid4vci-proof+jwt",
 "jwk" : JSON.parse(pm.environment.get("")) ---&gt; this field is completely removed
 };</t>
  </si>
  <si>
    <t>Credential API (validation of jwt payload in pre-request Script)</t>
  </si>
  <si>
    <t>Request credential by passing invalid proof jwt payload in pre-request Script
 Ex:
 const signed_jwt = pmlib.jwtSign(JSON.parse(pm.environment.get("privateKey_jwk")), {
 "aud" : pm.environment.get('url'),
 "nonce": "jwt_payload.c_nonce",
 "iss" : "pm.environment.get('clientId')",
 }, header, exp=600, alg = "RS256")</t>
  </si>
  <si>
    <t>Request credential by passing empty proof jwt payload in pre-request Script</t>
  </si>
  <si>
    <t>Request credential with out proof jwt payload in pre-request Script</t>
  </si>
  <si>
    <t>Request credential with dummy audiance value in pre-request script
 Ex: "aud" : "pm.environment.get('url')",</t>
  </si>
  <si>
    <t>Request credential with dummy nonce value in pre-request script
 Ex: "nonce": pm.environment.get('c_nonce'),</t>
  </si>
  <si>
    <t>Request credential with dummy "iss" value in pre-request script
 Ex: "iss" : "pm.environment.get('clientId')",</t>
  </si>
  <si>
    <t>Request credential when token expiry is set to 0 in pre-request script
 Ex: exp=0</t>
  </si>
  <si>
    <t>Signature validation in credential end point</t>
  </si>
  <si>
    <t>Request credential with invalid signature
 Ex: Pass the privateKey_jwk used in token endpoint in const signed_jwt = pmlib.jwtSign(JSON.parse(pm.environment.get("privateKey_jwk"))</t>
  </si>
  <si>
    <t>VC verification</t>
  </si>
  <si>
    <t>verify if the issued credential is valid</t>
  </si>
  <si>
    <t>1. OAuthdetails API is executed with scope "'sunbird_rc_insurance_vc_ldp"
 2. User is Authenticated via Authenticate API
 3. Hit {{url}}/authorization/auth-code API
 4. Hit {{url}}/oauth/v2/token API
 5. Hit {{url}}/vci/credential</t>
  </si>
  <si>
    <t>Should be verified in verifiable credential io.</t>
  </si>
  <si>
    <t>Verify whether downloaded vc is insurance vc</t>
  </si>
  <si>
    <t>Downloaded vc should be insurance vc</t>
  </si>
  <si>
    <t>TC_104</t>
  </si>
  <si>
    <t>Verify the policy number,fullname ,dob in received vc</t>
  </si>
  <si>
    <t>Policy number full name and dob which is used for authentication should be same in received vc.</t>
  </si>
  <si>
    <t>TC_105</t>
  </si>
  <si>
    <t>Holder's public key verification</t>
  </si>
  <si>
    <t>Verify if the issued credential is binded with holders key</t>
  </si>
  <si>
    <t>1. Response should have credential data and credential ID should be DID of public key passed jwt proof.
 2. The public key passed in the request should be same as that of returned in credential response.
 Note: Should be verified using jwt.io</t>
  </si>
  <si>
    <t>TC_106</t>
  </si>
  <si>
    <t>Token validation (credential end point )</t>
  </si>
  <si>
    <t>Request credential multiple times with same access token and c_nonce</t>
  </si>
  <si>
    <t>TC_107</t>
  </si>
  <si>
    <t>Request credential with out access token and c_nonce, do not pass the access token in credential endpoint authorization header</t>
  </si>
  <si>
    <t>{
 "error": "invalid_token",
 "error_description": "invalid_token"
 }</t>
  </si>
  <si>
    <t>TC_108</t>
  </si>
  <si>
    <t>Request credential invalid access token
 Ex: Append dummy text in the end of the access token in credential endpoint authorization header
 {{access_token}}mnabs</t>
  </si>
  <si>
    <t>TC_109</t>
  </si>
  <si>
    <t>Request credential with expired access token</t>
  </si>
  <si>
    <t>1. OAuthdetails API is executed with scope "sunbird_rc_insurance_vc_ldp"
 2. User is Authenticated via Authenticate API
 3. Hit {{url}}/authorization/auth-code API
 4. Hit {{url}}/oauth/v2/token API ---&gt; wait till access token expiry
 5. Hit {{url}}/vci/credential</t>
  </si>
  <si>
    <t>TC_110</t>
  </si>
  <si>
    <t>Claim locale</t>
  </si>
  <si>
    <t>Request credential when claim locale language (en) digit lang code is passed in Oauth details API is request</t>
  </si>
  <si>
    <t>Credential should be issued and claims should be displayed in english language</t>
  </si>
  <si>
    <t>TC_111</t>
  </si>
  <si>
    <t>Request credential with different (ara, tam, kan, fra,hin) claim locale language is passed as 3 digit lang code in Oauth details API is request</t>
  </si>
  <si>
    <t>Credential should be issued and claims should be displayed in requested language if data is available</t>
  </si>
  <si>
    <t>TC_112</t>
  </si>
  <si>
    <t>Verify the response of oauthdetail end point without claim locale languge in the request body</t>
  </si>
  <si>
    <t>should get success reponse and all VC data should be returned back in default language</t>
  </si>
  <si>
    <t>MOSIP-22732</t>
  </si>
  <si>
    <t>IDA: API for Delegated KYC Exchange</t>
  </si>
  <si>
    <t>1. Once the auth is successful with KYC auth APi. 2.Use Generated KYC token in KYC excahnge API as an input</t>
  </si>
  <si>
    <t>Delegated Kyc-exchange [For UIN]</t>
  </si>
  <si>
    <t>Check KYC exchange API validates KYC token belongs to the provided OIDC Client and return back encrypted KYC.</t>
  </si>
  <si>
    <t>1.DO KYC Auth for UIN and in the response we get KYC token . 2.Use same KYC token in KYC-exchange API along with other mandatory parameter or attributes</t>
  </si>
  <si>
    <t>Should get successful response along with encryptedKyc value.</t>
  </si>
  <si>
    <t>Ida kyc</t>
  </si>
  <si>
    <t>Call KYC-exchange without calling KYC auth</t>
  </si>
  <si>
    <t>1.Hit KYC-exchange API without calling KYC Auth</t>
  </si>
  <si>
    <t>User should get appropriate error in response body.</t>
  </si>
  <si>
    <t>Hit kyc exchange by using already used KYC Token</t>
  </si>
  <si>
    <t>1.DO KYC Auth for UIN and in the response we get KYC token . 2.Use same KYC token in KYC-exchange API</t>
  </si>
  <si>
    <t>should get appropriate error if we use same KYC token again</t>
  </si>
  <si>
    <t>Check kyc exchange response by providing different transactionId along with other valid parameters in kyc exchange request</t>
  </si>
  <si>
    <t>1.Create-auth request and perform the kyc-auth
  2.create kyc exchange request with the different transactionId other than received from kyc-auth response
  3. Now provide all valid parameters value in kyc-exchange and use response of create-kyc-exchange api as a request body to kyc-exchange.</t>
  </si>
  <si>
    <t>Call kyc-exchange with all valid parameters and valid request body</t>
  </si>
  <si>
    <t>1.Create-auth request and perform the kyc-auth
  2.create kyc exchange request with same transactionId,kyc token received from kyc-auth response and with other valid parameters.
  3. Provide all parameters value in kyc-exchange and use response of create-kyc-exchange api as a request body to kyc-exchange.</t>
  </si>
  <si>
    <t>Check same KYC Token by using multiple times</t>
  </si>
  <si>
    <t>We should get appropriate error if we use same KYC token again</t>
  </si>
  <si>
    <t>Check KYC Token should get expire after mins(should be configurable)</t>
  </si>
  <si>
    <t>Generated KYC token should get expired after mins and KYC token used in KYC exchange then we should get Appropriate error</t>
  </si>
  <si>
    <t>Verify kyc exchange api on using expired KYC token</t>
  </si>
  <si>
    <t>1.DO KYC Auth for UIN and in the response we get KYC token . 2.wait for KYC token to expire
  3.Use expired kyc token in KYC-exchange API</t>
  </si>
  <si>
    <t>should get appropriate error and It should mark as a Expire in the KYC_token_store table for perticulate KYC token</t>
  </si>
  <si>
    <t>Verify kyc exchange on using different individualId than used in kyc auth.(same id type )</t>
  </si>
  <si>
    <t>1.Perform kyc auth with UINand get the kyc-token
  2.Build request for kyc exchange for UINand then perform KYC exchange</t>
  </si>
  <si>
    <t>User should get valid error response.</t>
  </si>
  <si>
    <t>Verify kyc exchange on using different idType than used in kyc auth(VID with same UIN)</t>
  </si>
  <si>
    <t>1.Perform kyc auth with UINand idtype as UIN and get the kyc-token
  2.Build request for kyc exchange for VID1(get VIDwith UIN1) and idtype as VID then perform KYC exchange</t>
  </si>
  <si>
    <t>Verify kyc exchange on using different idType than used in kyc auth (random VID and random UIN)</t>
  </si>
  <si>
    <t>1.Perform kyc auth with UINand idtype as UIN and get the kyc-token
  2.Build request for kyc exchange for VID2(random vid ) and idtype as VID and then perform KYC exchange</t>
  </si>
  <si>
    <t>Check KYC exchange response should contain JWT signed data for encryptedKyc attribute</t>
  </si>
  <si>
    <t>Delegated Kyc-exchange [For VID]</t>
  </si>
  <si>
    <t>Verify kyc exchange on using different individualId than used in kyc auth.(same id type random VID)</t>
  </si>
  <si>
    <t>1.Perform kyc auth with VIDand get the kyc-token
  2.Build request for kyc exchange for VIDand then perform KYC exchange</t>
  </si>
  <si>
    <t>ES-186</t>
  </si>
  <si>
    <t>IDA: VC exchange endpoint</t>
  </si>
  <si>
    <t>1. User should have kycToken and transactionId got from kyc-auth api response.
  [ kyc should belongs to the provided oidc-client-id &amp; issued to the same identity used in kyc-auth and returns verifiable credentials to the caller]
  2.User should have IdP-LK, Auth-Partner-ID, and OIDC-Client-Id</t>
  </si>
  <si>
    <t>vc-exchange
  Request parameter: id(Mandatory)
  [IDA standard request ID.
  Eg: mosip.identity.vciexchange]</t>
  </si>
  <si>
    <t>Verify vc-exchange api by providing valid "id" value along with other valid mandatory parameters</t>
  </si>
  <si>
    <t>Steps:
  1.Launch https:https://api-internal.qa-triad.mosip.net/idauthentication/v1/vci-exchange/delegated/{IdP-LK}/{Auth-Partner-ID}/{OIDC-Client-Id}
  2. Provide id attribute value as"mosip.identity.vciexchange"[IDA standard request ID] along with other mandatory parameter</t>
  </si>
  <si>
    <t>User should get success response Object with the issued VC</t>
  </si>
  <si>
    <t>Verify vc-exchange api by providing valid "id" value along with only optional parameters</t>
  </si>
  <si>
    <t>Steps:
  1.Launch https:https://api-internal.qa-triad.mosip.net/idauthentication/v1/vci-exchange/delegated/{IdP-LK}/{Auth-Partner-ID}/{OIDC-Client-Id}
  2. Provide id attribute value as"mosip.identity.vciexchange"[IDA standard request ID] along with other optional parameter</t>
  </si>
  <si>
    <t>Should get appropriate error message</t>
  </si>
  <si>
    <t>Verify vc-exchange api by providing invalid "id" value along with other parameters</t>
  </si>
  <si>
    <t>Steps:
  1.Launch https:https://api-internal.qa-triad.mosip.net/idauthentication/v1/vci-exchange/delegated/{IdP-LK}/{Auth-Partner-ID}/{OIDC-Client-Id}
  2. Provide invalid id attribute value along with other mandatory parameter</t>
  </si>
  <si>
    <t>Verify vc-exchange api by not providing "id" attribute at all in request body.</t>
  </si>
  <si>
    <t>Steps:
  1.Launch https:https://api-internal.qa-triad.mosip.net/idauthentication/v1/vci-exchange/delegated/{IdP-LK}/{Auth-Partner-ID}/{OIDC-Client-Id}
  2. Don't provide id attribute at all in request body.</t>
  </si>
  <si>
    <t>Verify vc-exchange api by providing null or space as "id" attribute value.
  Eg: id:" "</t>
  </si>
  <si>
    <t>Steps:
  1.Launch https:https://api-internal.qa-triad.mosip.net/idauthentication/v1/vci-exchange/delegated/{IdP-LK}/{Auth-Partner-ID}/{OIDC-Client-Id}
  2. Provide space as id attribute value along with other mandatory parameter</t>
  </si>
  <si>
    <t>vc-exchange
  Request parameter: version(Mandatory)
  [Version of the API. Current supported version
  is '1.0']</t>
  </si>
  <si>
    <t>Verify vc-exchange api by providing valid "version" value along with only optional parameters</t>
  </si>
  <si>
    <t>Steps:
  1.Launch https:https://api-internal.qa-triad.mosip.net/idauthentication/v1/vci-exchange/delegated/{IdP-LK}/{Auth-Partner-ID}/{OIDC-Client-Id}
  2. Provide version as 1.0 along with only optional parameter</t>
  </si>
  <si>
    <t>Verify vc-exchange api by providing invalid "version"</t>
  </si>
  <si>
    <t>Verify vc-exchange api by not providing "version" attribute at all in request body.</t>
  </si>
  <si>
    <t>Steps:
  1.Launch https:https://api-internal.qa-triad.mosip.net/idauthentication/v1/vci-exchange/delegated/{IdP-LK}/{Auth-Partner-ID}/{OIDC-Client-Id}
  2. Don’t provide version parameter at all and provide other mandatory parameters.</t>
  </si>
  <si>
    <t>Verify vc-exchange api by providing null or space as "version" attribute value.
  Eg: version:" "</t>
  </si>
  <si>
    <t>Steps:
  1.Launch https:https://api-internal.qa-triad.mosip.net/idauthentication/v1/vci-exchange/delegated/{IdP-LK}/{Auth-Partner-ID}/{OIDC-Client-Id}
  2. Provide space as version parameter value with other mandatory parameters.</t>
  </si>
  <si>
    <t>vc-exchange
  Request parameter: requesttime(Mandatory)</t>
  </si>
  <si>
    <t>Verify response by providing requestTime value other than given format in request body.
  Valid Format: yyyy-MM-dd'T'HH:mm:ss.SSS'Z'
  2023-08-17T08:26:07.953Z</t>
  </si>
  <si>
    <t>Steps:
  1.Launch https:https://api-internal.qa-triad.mosip.net/idauthentication/v1/vci-exchange/delegated/{IdP-LK}/{Auth-Partner-ID}/{OIDC-Client-Id}
  2. Provide requesttime in invalid format</t>
  </si>
  <si>
    <t>Steps:
  1.Launch https:https://api-internal.qa-triad.mosip.net/idauthentication/v1/vci-exchange/delegated/{IdP-LK}/{Auth-Partner-ID}/{OIDC-Client-Id}
  2. Provide requesttime as past value</t>
  </si>
  <si>
    <t>Steps:
  1.Launch https:https://api-internal.qa-triad.mosip.net/idauthentication/v1/vci-exchange/delegated/{IdP-LK}/{Auth-Partner-ID}/{OIDC-Client-Id}
  2. Provide requesttime as future value</t>
  </si>
  <si>
    <t>Steps:
  1.Launch https:https://api-internal.qa-triad.mosip.net/idauthentication/v1/vci-exchange/delegated/{IdP-LK}/{Auth-Partner-ID}/{OIDC-Client-Id}
  2. Don’t provide requesttime at all in request body.</t>
  </si>
  <si>
    <t>Verify the response by providing space as requestTime in request body.
  Eg: requesttime:" "</t>
  </si>
  <si>
    <t>Steps:
  1.Launch https:https://api-internal.qa-triad.mosip.net/idauthentication/v1/vci-exchange/delegated/{IdP-LK}/{Auth-Partner-ID}/{OIDC-Client-Id}
  2. Provide space as requesttime value</t>
  </si>
  <si>
    <t>vc-exchange
  Request parameter: transactionId(Mandatory)
  [Tansaction ID used in kyc-auth request using UIN]</t>
  </si>
  <si>
    <t>Provide transactionId other than got from kyc auth
  For eg: take transactionId from ouath detail api</t>
  </si>
  <si>
    <t>Steps:
  1.Launch https:https://api-internal.qa-triad.mosip.net/idauthentication/v1/vci-exchange/delegated/{IdP-LK}/{Auth-Partner-ID}/{OIDC-Client-Id}
  2. Provide transactionId value as mentioned in the scenario</t>
  </si>
  <si>
    <t>Provide some random alphanumeic or numeric value as transaction id</t>
  </si>
  <si>
    <t>Steps:
  1.Launch https:https://api-internal.qa-triad.mosip.net/idauthentication/v1/vci-exchange/delegated/{IdP-LK}/{Auth-Partner-ID}/{OIDC-Client-Id}
  2. Provide some random value as transactionId</t>
  </si>
  <si>
    <t>Don’t provide transactionId at all in request body</t>
  </si>
  <si>
    <t>Steps:
  1.Launch https:https://api-internal.qa-triad.mosip.net/idauthentication/v1/vci-exchange/delegated/{IdP-LK}/{Auth-Partner-ID}/{OIDC-Client-Id}
  2. Don’t Provide transactionId in the request body</t>
  </si>
  <si>
    <t>Provide space or empty as transactioid value.
  Eg- transactioid:""</t>
  </si>
  <si>
    <t>Steps:
  1.Launch https:https://api-internal.qa-triad.mosip.net/idauthentication/v1/vci-exchange/delegated/{IdP-LK}/{Auth-Partner-ID}/{OIDC-Client-Id}
  2.Provide space or null as transactionId value in the request body</t>
  </si>
  <si>
    <t>vc-exchange
  Request parameter: transactionId(Mandatory)
  [Tansaction ID used in kyc-auth request using VID]</t>
  </si>
  <si>
    <t>vc-exchange
  Request parameter: individuaId(Mandatory)
  [Transaction ID used in kyc-auth request]</t>
  </si>
  <si>
    <t>Verify vc-exchange on using different individualId than used in kyc auth.</t>
  </si>
  <si>
    <t>1.Perform kyc auth with UIN1
  2.Use UINto perform vc exchange</t>
  </si>
  <si>
    <t>Verify vc-exchange on using different vid for same UIN than used in kyc auth.</t>
  </si>
  <si>
    <t>1.Perform kyc auth with VIDgot from UIN1
  2.Use VIDgot from same UINto perform vc exchange</t>
  </si>
  <si>
    <t>Verify vc-exchange on using different VIDs got from different UINs.</t>
  </si>
  <si>
    <t>Verify by not providing individualId at all in request body</t>
  </si>
  <si>
    <t>Steps:
  1.Launch https:https://api-internal.qa-triad.mosip.net/idauthentication/v1/vci-exchange/delegated/{IdP-LK}/{Auth-Partner-ID}/{OIDC-Client-Id}
  2. Don’t Provide individualId in the request body</t>
  </si>
  <si>
    <t>Verify by providing space/null/empty as individualId in request body.
  Eg: individualId:""</t>
  </si>
  <si>
    <t>Steps:
  1.Launch https:https://api-internal.qa-triad.mosip.net/idauthentication/v1/vci-exchange/delegated/{IdP-LK}/{Auth-Partner-ID}/{OIDC-Client-Id}
  2.Provide space or null as individualId value in the request body</t>
  </si>
  <si>
    <t>Get vc by using UIN (which is already used to get VC) with different kyc-token and diff credenatial sub id</t>
  </si>
  <si>
    <t>Request parameter: vcAuthToken(Mandatory)
  Perform kyc-auth using UIN and get the KYC token and use in vc-exchange</t>
  </si>
  <si>
    <t>Verify vc-exchange by using same KYC Token multiple times</t>
  </si>
  <si>
    <t>1.Perform KYC Auth and get KYC token . 2.Use same KYC token in vc-exchange and hit the API to get the vc details.
  3. Hit vc-exchange again with the same kyc-token</t>
  </si>
  <si>
    <t>Hit vc-exchange by using 1st KYC Token if multiple kyc token is generated by using kyc-auth api and never used.</t>
  </si>
  <si>
    <t>Steps:
  1.Hit Kyc-auth and get the kyc-token
  2.Hit kyc-auth again for the 2nd time and get the kyc token
  3.Use kyc-token got from the step-1
  [KYC-still not expired]</t>
  </si>
  <si>
    <t>It should work</t>
  </si>
  <si>
    <t>Verify vc-exchange api on using expired KYC token</t>
  </si>
  <si>
    <t>1.DO KYC Auth for UIN and in the response we get KYC token .
  2.wait for KYC token to expire
  3.Use expired kyc token in KYC-exchange API</t>
  </si>
  <si>
    <t>Use random kyc-token in vc-exchange api which is not generated from kyc-auth</t>
  </si>
  <si>
    <t>1.Get some random values and use it as kyc-token in vc-exchange</t>
  </si>
  <si>
    <t>Verify by not providing vcAuthToken at all in request body</t>
  </si>
  <si>
    <t>Steps:
  1.Launch https:https://api-internal.qa-triad.mosip.net/idauthentication/v1/vci-exchange/delegated/{IdP-LK}/{Auth-Partner-ID}/{OIDC-Client-Id}
  2. Don’t Provide vcAuthToken in the request body</t>
  </si>
  <si>
    <t>Verify by providing space/null/empty as vcAuthToken value in request body.
  Eg: individualId:""</t>
  </si>
  <si>
    <t>Steps:
  1.Launch https:https://api-internal.qa-triad.mosip.net/idauthentication/v1/vci-exchange/delegated/{IdP-LK}/{Auth-Partner-ID}/{OIDC-Client-Id}
  2.Provide space or null as vcAuthToken value in the request body</t>
  </si>
  <si>
    <t>Request parameter: vcAuthToken(Mandatory)
  Perform kyc-auth using VID and get the KYC token and use in vc-exchange</t>
  </si>
  <si>
    <t>Request parameter: credSubjectId(Mandatory)
  JWK DID of the Identity.
  Eg:
  did:jwk:{encoded public key}
  UIN-- 1.VID--- DID--&gt; Allow
  2.VID--- DID--&gt; Allow
  3.VID--- DID--&gt; Allow
  8.VID--- DID3 --&gt; deny
  9.VID--- DID--&gt; Allow
  UIN-- 4.VID3 --- DID--&gt; deny
  5.VID--- DID--&gt; deny
  6.VID--- DID3 --&gt; Allow
  7.VID3 --- DID3 --&gt; Allow</t>
  </si>
  <si>
    <t>Verify by not providing credSubjectId at all in request body</t>
  </si>
  <si>
    <t>Verify by providing space/null/empty as credSubjectId value in request body.
  Eg:credSubjectId:""</t>
  </si>
  <si>
    <t>Verify vc-exchange api by providing invalid credSubjectId values
  eg: provide invalid random public key</t>
  </si>
  <si>
    <t>Verify vc-exchange api by providing same credentialSubjectId to different individualid(UIN)</t>
  </si>
  <si>
    <t>Steps:
  1.Launch https:https://api-internal.qa-triad.mosip.net/idauthentication/v1/vci-exchange/delegated/{IdP-LK}/{Auth-Partner-ID}/{OIDC-Client-Id}
  2.Provide credentialSubjectId value along with other parameters ,hit the vc-exchange api and get the vc
  Eg:
  UIN1-DID("did:jwk:{encoded key1})
  3.Now provide same credId to UINalong with other parameters and hit the vc-exchange api
  UIN2-DID("did:jwk:{encoded key1})</t>
  </si>
  <si>
    <t>should get appropriate error in the response.
  Two different individuals identity VC is not issued to the same credentialSubject Id</t>
  </si>
  <si>
    <t>Verify vc-exchange api by providing same credentialSubjectId to different individualid(VID generated from diferent UIN)</t>
  </si>
  <si>
    <t>Steps:
  1.Launch https:https://api-internal.qa-triad.mosip.net/idauthentication/v1/vci-exchange/delegated/{IdP-LK}/{Auth-Partner-ID}/{OIDC-Client-Id}
  2.Provide credentialSubjectId value along with other parameters ,hit the vc-exchange api and get the vc
  Eg:
  UIN1-VID1-DID("did:jwk:{encoded key1})
  3.Now provide same credId to UINalong with other parameters and hit the vc-exchange api
  UIN2-VID2.1-DID("did:jwk:{encoded key1})</t>
  </si>
  <si>
    <t>Verify vc-exchange api by providing same credentialSubjectId to different VID(generated from same UIN) with other mandatory parameters</t>
  </si>
  <si>
    <t>Steps:
  1.Launch https:https://api-internal.qa-triad.mosip.net/idauthentication/v1/vci-exchange/delegated/{IdP-LK}/{Auth-Partner-ID}/{OIDC-Client-Id}
  2.Provide credentialSubjectId value along with other parameters ,hit the vc-exchange api and get the vc
  Eg:
  UIN1-VID1.1-DID("did:jwk:{encoded key1})
  3.Now provide same credId to VIDalong with other parameters and hit the vc-exchange api
  UIN1-VID1.2-DID("did:jwk:{encoded key1})</t>
  </si>
  <si>
    <t>Should be able to get the vc successfully</t>
  </si>
  <si>
    <t>Verify vc-exchange api by providing different credentialSubjectIds to different VIDs or to already used VID(generated from same UIN) with other mandatory parameters</t>
  </si>
  <si>
    <t>Steps:
  1.Launch https:https://api-internal.qa-triad.mosip.net/idauthentication/v1/vci-exchange/delegated/{IdP-LK}/{Auth-Partner-ID}/{OIDC-Client-Id}
  2.Provide credentialSubjectId value along with other parameters ,hit the vc-exchange api and get the vc
  Eg:
  UIN1-VID1.3-DID3 ("did:jwk:{encoded key1})
  3.Now provide same credId to VIDalong with other parameters and hit the vc-exchange api
  UIN1- VID1.4-DID("did:jwk:{encoded key1})
  or,
  UIN1-VID1.1-DID3
  UIN1-VID1.2-DID4</t>
  </si>
  <si>
    <t>Verify vc-exchange api by providing different credentialSubjectId to different VIDs(generated from different UIN) with other mandatory parameters</t>
  </si>
  <si>
    <t>Steps:
  1.Launch https:https://api-internal.qa-triad.mosip.net/idauthentication/v1/vci-exchange/delegated/{IdP-LK}/{Auth-Partner-ID}/{OIDC-Client-Id}
  2.Provide credentialSubjectId value along with other parameters ,hit the vc-exchange api and get the vc
  Eg:
  UIN3-VID3.1-DID("did:jwk:{encoded key1})
  3.Now provide same credId to UINalong with other parameters and hit the vc-exchange api
  UIN4-VID4.1-DID("did:jwk:{encoded key1})</t>
  </si>
  <si>
    <t>Request parameter: vcFormat(Mandatory)
  Verifiable credential format needed in response object.
  Supported Format : ldp_vc
  UIN</t>
  </si>
  <si>
    <t>Verify vc-exchange without providing vcFormat Parameter at all</t>
  </si>
  <si>
    <t>Steps:
  1.Launch https:https://api-internal.qa-triad.mosip.net/idauthentication/v1/vci-exchange/delegated/{IdP-LK}/{Auth-Partner-ID}/{OIDC-Client-Id}
  2. Don’t Provide vcFormat in the request body</t>
  </si>
  <si>
    <t>Appropriate error should be displayed in response body</t>
  </si>
  <si>
    <t>Verify vc-exchange by providing space/null/empty as vcFormat.
  Eg: vcFormat:""</t>
  </si>
  <si>
    <t>Steps:
  1.Launch https:https://api-internal.qa-triad.mosip.net/idauthentication/v1/vci-exchange/delegated/{IdP-LK}/{Auth-Partner-ID}/{OIDC-Client-Id}
  2.Provide space or null as vcFormat value in the request body</t>
  </si>
  <si>
    <t>Check vc-exchange api by providing unsupported vcFormat.
  Unsupported:
  jwt_vc_json
  jwt_vc_json-ld</t>
  </si>
  <si>
    <t>Steps:
  1.Launch https:https://api-internal.qa-triad.mosip.net/idauthentication/v1/vci-exchange/delegated/{IdP-LK}/{Auth-Partner-ID}/{OIDC-Client-Id}
  2.Provide unsupported vcFormat value in the request body</t>
  </si>
  <si>
    <t>Request parameter: vcFormat(Mandatory)
  Verifiable credential format needed in response object.
  Supported Format : ldp_vc
  VID</t>
  </si>
  <si>
    <t>Request parameter: credentialDefinition object(Mandatory)</t>
  </si>
  <si>
    <t>Verify vc-exchange without providing credentialDefinition Parameter at all</t>
  </si>
  <si>
    <t>Steps:
  1.Launch https:https://api-internal.qa-triad.mosip.net/idauthentication/v1/vci-exchange/delegated/{IdP-LK}/{Auth-Partner-ID}/{OIDC-Client-Id}
  2. Don’t Provide credentialDefinition in the request body</t>
  </si>
  <si>
    <t>Verify vc-exchange by providing space/null/empty as credentialDefinition.
  Eg: credentialDefinition:{}</t>
  </si>
  <si>
    <t>Steps:
  1.Launch https:https://api-internal.qa-triad.mosip.net/idauthentication/v1/vci-exchange/delegated/{IdP-LK}/{Auth-Partner-ID}/{OIDC-Client-Id}
  2.Provide space or null as credentialDefinition value in the request body</t>
  </si>
  <si>
    <t>Verify vc-exchange by providing random string in credentialDefinition.
  Eg: credentialDefinition:{abavh}</t>
  </si>
  <si>
    <t>Steps:
  1.Launch https:https://api-internal.qa-triad.mosip.net/idauthentication/v1/vci-exchange/delegated/{IdP-LK}/{Auth-Partner-ID}/{OIDC-Client-Id}
  2.Provide random string as credentialDefinition value in the request body</t>
  </si>
  <si>
    <t>type(mandatory) attribute under credentialDefinition object.
  [Issued credentials should have at least one type from the list of types.]</t>
  </si>
  <si>
    <t>Check by providing only one valid type attribute value under credentialDefinition with other mandatory parameters.
  Eg:
  "credentialsDefinition": {
  "type": ["VerifiableCredential"],
  }</t>
  </si>
  <si>
    <t>Steps:
  1.Launch https:https://api-internal.qa-triad.mosip.net/idauthentication/v1/vci-exchange/delegated/{IdP-LK}/{Auth-Partner-ID}/{OIDC-Client-Id}
  2.Provide a valid type value under credentialDefinition object in the request body</t>
  </si>
  <si>
    <t>Should be able to get the vc successfully
  [Empty or unavailability of "credentialSubject" meanns "claims will be returned as per the policy"</t>
  </si>
  <si>
    <t>Check by providing two valid type attribute value under credentialDefinition with other mandatory parameters.
  Eg:
  "credentialsDefinition": {
  "type": ["VerifiableCredential","MOSIPVerifiableCredential"],
  }</t>
  </si>
  <si>
    <t>Steps:
  1.Launch https:https://api-internal.qa-triad.mosip.net/idauthentication/v1/vci-exchange/delegated/{IdP-LK}/{Auth-Partner-ID}/{OIDC-Client-Id}
  2.Provide valid types value under credentialDefinition object in the request body</t>
  </si>
  <si>
    <t>Check by providing random string as type attribute value under credentialDefinition with other mandatory parameters.
  Eg:
  "credentialsDefinition": {
  "type": ["abcdfs"],
  }</t>
  </si>
  <si>
    <t>Steps:
  1.Launch https:https://api-internal.qa-triad.mosip.net/idauthentication/v1/vci-exchange/delegated/{IdP-LK}/{Auth-Partner-ID}/{OIDC-Client-Id}
  2.Provide random string as type value under credentialDefinition object in the request body</t>
  </si>
  <si>
    <t>Check by providing type attribute with empty array value under credentialDefinition with other two optional parameters.
  Eg:
  "credentialsDefinition": {
  "type": []
  "credentialSubject": {},
  "context": []
  }</t>
  </si>
  <si>
    <t>Steps:
  1.Launch https:https://api-internal.qa-triad.mosip.net/idauthentication/v1/vci-exchange/delegated/{IdP-LK}/{Auth-Partner-ID}/{OIDC-Client-Id}
  2.Provide empty array as type value under credentialDefinition object in the request body</t>
  </si>
  <si>
    <t>Integration flow</t>
  </si>
  <si>
    <t>Call vc-exchange without calling KYC auth</t>
  </si>
  <si>
    <t>Hit vc-exchange api by using already used individualId (already used to get vc)with different credsubid and valid kyc-token corresponding to individualId</t>
  </si>
  <si>
    <t>Steps:
  1.Take already used individualId and corresponding kyc token and provide in request body of vc exchange api
  2.Use different credential SubjectId along with other mandatory valid parameters and hit VC-exchange api</t>
  </si>
  <si>
    <t>Hit vc -exchange api by providing already used valid transaction id ,corresponding kyc token,and corresponding individualId</t>
  </si>
  <si>
    <t>Steps:
  1.Take already used tid , corresponding kyc token and corresponding individualId and provide in request body of vc exchange api along with other mandatory parameter</t>
  </si>
  <si>
    <t>Hit vc -exchange api by providing already used valid transaction id ,corresponding kyc token,and different individualId</t>
  </si>
  <si>
    <t>Steps:
  1.Take already used tid and corresponding kyc token and different individualId and use in request body of vc exchange api along with other mandatory valid parameters and hit the api</t>
  </si>
  <si>
    <t>Hit vc -exchange api by providing already used valid transaction id with corresponding individualId but different kyc token</t>
  </si>
  <si>
    <t>ES-1053</t>
  </si>
  <si>
    <t>API: Endpoint to prepare ID token for signup-service in eSignet</t>
  </si>
  <si>
    <t>Endpoint: authorization/prepare-signup-redirect
 Method: POST
 Request Parameter Validation: User not authenicated</t>
  </si>
  <si>
    <t>Verify by unauthenticate user to invoke signup endpoint</t>
  </si>
  <si>
    <t>1. Hit the url: https://esignet.collab.mosip.net/v1/esignet
 /authorization/prepare-signup-redirect
 2. User should not be authenticated.
 3. Click on send button.</t>
  </si>
  <si>
    <t>Endpoint: authorization/prepare-signup-redirect
 Method: POST
 Request Parameter Validation: User authenicated</t>
  </si>
  <si>
    <t>Verify user is authenticated to invoke signup endpoint.</t>
  </si>
  <si>
    <t>1. Hit the url: https://esignet.collab.mosip.net/v1/esignet
 /authorization/prepare-signup-redirect.
 2. User should not be authenticated.
 3. Click on send button.</t>
  </si>
  <si>
    <t>1. User should be able to invoke prepare-signup-redirect endpoint.
2. User should recieve success response with Id token and transactionID</t>
  </si>
  <si>
    <t>Endpoint: authorization/prepare-signup-redirect
 Method: POST
 Request Parameter Validation: ID-token for "singup-service"</t>
  </si>
  <si>
    <t>Verify when this endpoint is invoked, generates the ID-token for "singup-service"</t>
  </si>
  <si>
    <t>1. Hit the url: https://esignet.collab.mosip.net/v1/esignet
 /authorization/prepare-signup-redirect.
 2. Invoke the enpoint.
 3. Click on send button.</t>
  </si>
  <si>
    <t>User should be able to generate the ID-token for "singup-service"  in response.</t>
  </si>
  <si>
    <t>Verify when this endpoint is invoke cookie header is also set with cookie name as UUID same as the subject of the ID token</t>
  </si>
  <si>
    <t>1. Hit the url: https://esignet.collab.mosip.net/v1/esignet
 /authorization/prepare-signup-redirect.
 2. 2. Invoke the enpoint.
 3. Click on send button.</t>
  </si>
  <si>
    <t>Cookie header should also set with cookie name as UUID same as the subject of the ID token.
eg: "d898375b-c883-4408-a9e3-f629f15c1298"</t>
  </si>
  <si>
    <t>Verify when this endpoint is invoked the cookie value is a encoded json.</t>
  </si>
  <si>
    <t>Once the endpoint is invoked the cookie value should be encoded json.
eg: {"code" :"secret code to match with the server", "path-fragment": "path to resume after profile update"}</t>
  </si>
  <si>
    <t>skip</t>
  </si>
  <si>
    <t>Endpoint: authorization/prepare-signup-redirect
 Method: POST
 Request Parameter Validation: "request time"</t>
  </si>
  <si>
    <t>Verify response without request time parameter in the request body
EX: 
{
   "request": {
    "transactionId": "string",
    "pathFragment": "string"
  }
}</t>
  </si>
  <si>
    <t>1. Hit the url: https://esignet.collab.mosip.net/v1/esignet
 /authorization/prepare-signup-redirect.
 2. Generate challenge without request time parameter in the request body.
 3. Click on send button.</t>
  </si>
  <si>
    <t>Verify response with correct request time parameter in the request body.
Ex:
{
  "requestTime": "2019-08-24T14:15:22Z",
  "request": {
    "transactionId": "string",
    "pathFragment": "string"
  }
}</t>
  </si>
  <si>
    <t>1. Hit the url: https://esignet.collab.mosip.net/v1/esignet
 /authorization/prepare-signup-redirect.
 2. Generate challenge with correct request time parameter in the request body.
 3. Click on send button.</t>
  </si>
  <si>
    <t>User should get success message with "IdToken" and "Transaction Id" in response.</t>
  </si>
  <si>
    <t>Verify response with request time as empty parameter.
Ex:
{
  "requestTime": "",
  "request": {
    "transactionId": "string",
    "pathFragment": "string"
  }
}</t>
  </si>
  <si>
    <t>1. Hit the url: https://esignet.collab.mosip.net/v1/esignet
 /authorization/prepare-signup-redirect.
 2. Generate challenge with request time as empty in the request body.
 3. Click on send button.</t>
  </si>
  <si>
    <t>Verify response with request time as empty string.
Ex:
{
  "requestTime": "  ",
  "request": {
    "transactionId": "string",
    "pathFragment": "string"
  }
}</t>
  </si>
  <si>
    <t>1. Hit the url: https://esignet.collab.mosip.net/v1/esignet
 /authorization/prepare-signup-redirect.
 2. Generate challenge with request time as empty string in the request body.
 3. Click on send button.</t>
  </si>
  <si>
    <t>Verify response with invalid value in request time attribute.
Ex:
{
  "requestTime": "requestinvalid",
  "request": {
    "transactionId": "string",
    "pathFragment": "string"
  }
}</t>
  </si>
  <si>
    <t>1. Hit the url: https://esignet.collab.mosip.net/v1/esignet
 /authorization/prepare-signup-redirect.
 2. Generate challenge with invalid value in request time attribute in the request body.
 3. Click on send button.</t>
  </si>
  <si>
    <t>Verify response with numeric string in request time attribute.
Ex:
{
  "requestTime": "134654563",
  "request": {
    "transactionId": "string",
    "pathFragment": "string"
  }
}</t>
  </si>
  <si>
    <t>1. Hit the url: https://esignet.collab.mosip.net/v1/esignet
 /authorization/prepare-signup-redirect.
 2. Generate challenge with numeric string in request time attribute in the request body.
 3. Click on send button.</t>
  </si>
  <si>
    <t>Verify response by providing requestTime value other than given format in request body.
Format: yyyy-MM-dd'T'HH:mm:ss.SSS'Z'"
Ex:
{
  "requestTime": "Provide different time format",
  "request": {
    "transactionId": "string",
    "pathFragment": "string"
  }
}</t>
  </si>
  <si>
    <t>1. Hit the url: https://esignet.collab.mosip.net/v1/esignet
 /authorization/prepare-signup-redirect.
 2. Provide requestTime value other than given format in request body.
 3. Click on send button.</t>
  </si>
  <si>
    <t>Endpoint: authorization/prepare-signup-redirect
 Method: POST
 Request Parameter Validation: "object"</t>
  </si>
  <si>
    <t>Verify response without request object in request body.
Ex: 
{
 "requestTime": "2024-06-05T11:03:29.296Z",
 request": {
 }
 }</t>
  </si>
  <si>
    <t>1. Hit the url: https://esignet.collab.mosip.net/v1/esignet
 /authorization/prepare-signup-redirect.
 2. Do not provide request object in request body.
 3. Click on send button.</t>
  </si>
  <si>
    <t>Should display error message
 "invalid_transaction_id"
 "invalid_path_fragment"</t>
  </si>
  <si>
    <t>Verify challenge with empty request object
 ex:
 "request": "{ }"</t>
  </si>
  <si>
    <t>Should display error message "invalid_transaction_id" and invalid_path_fragment".</t>
  </si>
  <si>
    <t>Endpoint: authorization/prepare-signup-redirect
 Method: POST
 Request Parameter Validation: "transactionID"(mandatory)</t>
  </si>
  <si>
    <t>Verify the response by providing valid transactionId in request body along with other valid mandatory parameters.
Ex:
{
  "requestTime": "2019-08-24T14:15:22Z",
  "request": {
    "transactionId": "string",
    "pathFragment": "string"
  }
}</t>
  </si>
  <si>
    <t>1. Hit the url: https://esignet.collab.mosip.net/v1/esignet
 /authorization/prepare-signup-redirect.
 2. Provide valid request body with all valid mandatory parameters.
 3. Click on send button.</t>
  </si>
  <si>
    <t>1. User should get Response as "OK" with correct response body with 200 status code.
2. User should get "TranastionId" and "IdToken" in response.</t>
  </si>
  <si>
    <t>Verify the response by providing transactionId other than received from oauth details response.
Ex:
{
  "requestTime": "2019-08-24T14:15:22Z",
  "request": {
    "transactionId": "string",
    "pathFragment": "string"
  }
}</t>
  </si>
  <si>
    <t>1. Hit the url: https://esignet.collab.mosip.net/v1/esignet
 /authorization/prepare-signup-redirect.
 2. transactionId other than received from oauth details response.
 3. Click on send button.</t>
  </si>
  <si>
    <t>Should display error message "invalid_transaction"</t>
  </si>
  <si>
    <t>Verify the response by not providing transactionId in request body.
Ex:
{
  "requestTime": "2019-08-24T14:15:22Z",
  "request": {
    "pathFragment": "string"
  }
}</t>
  </si>
  <si>
    <t>1. Hit the url: https://esignet.collab.mosip.net/v1/esignet
 /authorization/prepare-signup-redirect.
 2. Do not provide transactionId in request body.
 3. Click on send button.</t>
  </si>
  <si>
    <t xml:space="preserve">Should display error message "invalid_transaction_id"
</t>
  </si>
  <si>
    <t>Verify the response by providing transactionId which is unauthenticated.
Ex:
{
  "requestTime": "2019-08-24T14:15:22Z",
  "request": {
    "transactionId": "Provide unauthenticated transactionId",
    "pathFragment": "string"
  }
}</t>
  </si>
  <si>
    <t>1. Hit the url: https://esignet.collab.mosip.net/v1/esignet
 /authorization/prepare-signup-redirect.
 2. Provide transactionId which is not authenticated
 3. Click on send button.</t>
  </si>
  <si>
    <t>Verify the response by providing transactionId which is already completed.
Ex:
{
  "requestTime": "2019-08-24T14:15:22Z",
  "request": {
    "transactionId": "completed transaction id",
    "pathFragment": "string"
  }
}</t>
  </si>
  <si>
    <t>1. Hit the url: https://esignet.collab.mosip.net/v1/esignet
 /authorization/prepare-signup-redirect.
 2. Provide transactionId which is already completed.
 3. Click on send button.</t>
  </si>
  <si>
    <t xml:space="preserve">Should display error message "invalid_transaction"
</t>
  </si>
  <si>
    <t>Verify the response by providing NULL as transactionId value in request body.
Ex:
{
  "requestTime": "2019-08-24T14:15:22Z",
  "request": {
    "transactionId": null
    "pathFragment": "string"
  }
}</t>
  </si>
  <si>
    <t>1. Hit the url: https://esignet.collab.mosip.net/v1/esignet
 /authorization/prepare-signup-redirect.
 2. Provide NULL as transactionId value in request body.
 3. Click on send button.</t>
  </si>
  <si>
    <t>Should display error message "invalid_transaction_id"</t>
  </si>
  <si>
    <t>Verify response with invalid transaction ID.
Ex:
{
  "requestTime": "2019-08-24T14:15:22Z",
  "request": {
    "transactionId": "Provide Invalid TransactionId",
    "pathFragment": "string"
  }
}</t>
  </si>
  <si>
    <t>1. Hit the url: https://esignet.collab.mosip.net/v1/esignet
 /authorization/prepare-signup-redirect.
 2. Provide invalid transactionID in request body.
 3. Click on send button.</t>
  </si>
  <si>
    <t>Should display error message "invalid_transaction_ID"</t>
  </si>
  <si>
    <t>Verify response with old or expired transaction ID.
Ex:
{
  "requestTime": "2019-08-24T14:15:22Z",
  "request": {
    "transactionId": "Provide expired TransactionId",
    "pathFragment": "string"
  }
}</t>
  </si>
  <si>
    <t>1. Hit the url: https://esignet.collab.mosip.net/v1/esignet
 /authorization/prepare-signup-redirect.
 2. Provide transaction ID with old or expired transaction ID in request body.
 3. Click on send button.</t>
  </si>
  <si>
    <t>Verify the response by providing transaction id after some delay.
Ex:
{
  "requestTime": "2019-08-24T14:15:22Z",
  "request": {
    "transactionId": "Provide transactionId after some delay",
    "pathFragment": "string"
  }
}</t>
  </si>
  <si>
    <t>1. Hit the url: https://esignet.collab.mosip.net/v1/esignet
 /authorization/prepare-signup-redirect.
 2. Provide transaction ID with some delay.
 3. Click on send button.</t>
  </si>
  <si>
    <t>Verify the response by providing empty as transactionId value in request body.
Ex:
{
  "requestTime": "2019-08-24T14:15:22Z",
  "request": {
    "transactionId": "",
    "pathFragment": "string"
  }
}</t>
  </si>
  <si>
    <t>1. Hit the url: https://esignet.collab.mosip.net/v1/esignet
 /authorization/prepare-signup-redirect.
 2. Provide empty transaction ID in request body.
 3. Click on send button.</t>
  </si>
  <si>
    <t>Endpoint: authorization/prepare-signup-redirect
 Method: POST
 Request Parameter Validation: "pathFragmen"(mandatory)</t>
  </si>
  <si>
    <t>Verify response without pathFragment parameter in request body.
{
  "requestTime": "2019-08-24T14:15:22Z",
  "request": {
    "transactionId": "string",
  }
}</t>
  </si>
  <si>
    <t>1. Hit the url: https://esignet.collab.mosip.net/v1/esignet
 /authorization/prepare-signup-redirect.
2. Do not Provide pathFragment in request body
 3. Click on send button.</t>
  </si>
  <si>
    <t xml:space="preserve">Should display error message "invalid_path_fragment"
</t>
  </si>
  <si>
    <t>Error code is different, invalid_path_fragment</t>
  </si>
  <si>
    <t>Verify response by providing pathFragment value as (pathfragment) in request body.
{
  "requestTime": "2019-08-24T14:15:22Z",
  "request": {
    "transactionId": "string",
    "pathFragment": "pathfragment"
  }
}</t>
  </si>
  <si>
    <t>1. Hit the url: https://esignet.collab.mosip.net/v1/esignet
 /authorization/prepare-signup-redirect.
2. Provide invalid pathFragment in request body.
 3. Click on send button.</t>
  </si>
  <si>
    <t>Verify response by providing pathFragment value as (path_fragment) in request body.
{
  "requestTime": "2019-08-24T14:15:22Z",
  "request": {
    "transactionId": "string",
    "pathFragment": "path_fragment"
  }
}</t>
  </si>
  <si>
    <t>Verify response by providing pathFragment value as (path fragment)  in request body.
{
  "requestTime": "2019-08-24T14:15:22Z",
  "request": {
    "transactionId": "string",
    "pathFragment": "path fragment"
  }
}</t>
  </si>
  <si>
    <t>Verify response by providing valid pathFragment value in request body.
{
  "requestTime": "2019-08-24T14:15:22Z",
  "request": {
    "transactionId": "string",
    "pathFragment": "path-fragment"
  }
}</t>
  </si>
  <si>
    <t>1. Hit the url: https://esignet.collab.mosip.net/v1/esignet
 /authorization/prepare-signup-redirect.
2. Provide valid pathFragment in request body.
 3. Click on send button.</t>
  </si>
  <si>
    <t>Verify response by providing pathFragment as Null in request body.
{
  "requestTime": "2019-08-24T14:15:22Z",
  "request": {
    "transactionId": "string",
    "pathFragment": null
  }
}</t>
  </si>
  <si>
    <t>1. Hit the url: https://esignet.collab.mosip.net/v1/esignet
 /authorization/prepare-signup-redirect.
2.  Provide pathFragment as Null in request body
3. Click on send button.</t>
  </si>
  <si>
    <t>Verify response by providing pathFragment as Empty in request body.
{
  "requestTime": "2019-08-24T14:15:22Z",
  "request": {
    "transactionId": "string",
    "pathFragment": ""
  }
}</t>
  </si>
  <si>
    <t>1. Hit the url: https://esignet.collab.mosip.net/v1/esignet
 /authorization/prepare-signup-redirect.
2.  Provide pathFragment as Empty in request body
3. Click on send button.</t>
  </si>
  <si>
    <t>"Endpoint: token
 Method: POST
 Response parameter validation</t>
  </si>
  <si>
    <t>Verify the Response body, response time value is in string value</t>
  </si>
  <si>
    <t>1. Hit the url: https://esignet.collab.mosip.net/v1/esignet
 /authorization/prepare-signup-redirect.
 2. Provide valid request body
 2. Click on send button.</t>
  </si>
  <si>
    <t>Request time parameter should be in string format.</t>
  </si>
  <si>
    <t>Verify the response whether correct response parameters displayed in response body on successful execution.</t>
  </si>
  <si>
    <t>"transactionId","idToken" should be displayed as response parameters</t>
  </si>
  <si>
    <t>Verify the response whether user gets correct responseTime(Current date and time in mentioned format) in response body.</t>
  </si>
  <si>
    <t>1. Hit the url: https://esignet.collab.mosip.net/v1/esignet
 /authorization/prepare-signup-redirect.
 2. Click on send button.</t>
  </si>
  <si>
    <t>IdToken should be in jwt format and TransactionId should be appearing in response.</t>
  </si>
  <si>
    <t>Verify the idToken response is in jwt format</t>
  </si>
  <si>
    <t>1. Hit the url: https://esignet.collab.mosip.net/v1/esignet
 /authorization/prepare-signup-redirect.
2. Provide valid request body
 3. Click on send button.</t>
  </si>
  <si>
    <r>
      <rPr>
        <sz val="10"/>
        <color theme="1"/>
        <rFont val="Calibri"/>
      </rPr>
      <t xml:space="preserve">Below points should be validated,
We should verify id-token payload. 
1. subject should be same as transaction Id. 
2. check the audience value 
3. check if the validaity of the token is equal to configured value - mosip. esignet. signup-id-token-expire-seconds
 </t>
    </r>
    <r>
      <rPr>
        <sz val="10"/>
        <color rgb="FFFFFFFF"/>
        <rFont val="Calibri"/>
      </rPr>
      <t xml:space="preserve">subject should be same as transaction Id. - passed </t>
    </r>
    <r>
      <rPr>
        <sz val="10"/>
        <color theme="1"/>
        <rFont val="Calibri"/>
      </rPr>
      <t xml:space="preserve">
</t>
    </r>
  </si>
  <si>
    <t>Verify the error message are in string format</t>
  </si>
  <si>
    <t>1. Hit the url: https://esignet.collab.mosip.net/v1/esignet
 /authorization/prepare-signup-redirect.
 2. Provide invalid request body
 2. Click on send button.</t>
  </si>
  <si>
    <t>The error message should be in string format</t>
  </si>
  <si>
    <t>Verify the Cookie created expire time should be equal to the expire time if generated ID token.</t>
  </si>
  <si>
    <t>Cookie created expire time should be equal to the expire time if generated ID token.</t>
  </si>
  <si>
    <t>ES-1043</t>
  </si>
  <si>
    <t>API: claim-details endpoint to give out the requested verified claims status and consent status</t>
  </si>
  <si>
    <t>TC_claimDetails_01</t>
  </si>
  <si>
    <t>Request should have valid authenticated transaction id in the header oauth-details-key</t>
  </si>
  <si>
    <t>Endpoint: claim-details
 Method: Get</t>
  </si>
  <si>
    <t>Get the claim details by proviing a invalid transactionid as oauth-details-key along with valid oauth-details-hash and X-XSRF-TOKEN in headers parameters</t>
  </si>
  <si>
    <t>Hit https://esignet.collab.mosip.net/v1/esignet
 /authorization/claim-details</t>
  </si>
  <si>
    <t>Valid and appropriate error message should be displayed
errorCode: invalid_transaction</t>
  </si>
  <si>
    <t>TC_claimDetails_02</t>
  </si>
  <si>
    <t>Get the claim details by providing a null value transactionid as oauth-details-key along with valid oauth-details-hash and X-XSRF-TOKEN in headers parameters</t>
  </si>
  <si>
    <t>Valid and appropriate error message should be displayed
 errorCode: invalid_transaction</t>
  </si>
  <si>
    <t>TC_claimDetails_03</t>
  </si>
  <si>
    <t>Get the claim details by providing a empty transactionid value as oauth-details-key along with valid oauth-details-hash and X-XSRF-TOKEN in headers parameters</t>
  </si>
  <si>
    <t>TC_claimDetails_04</t>
  </si>
  <si>
    <t>Get the claim details by providing space value transactionid as oauth-details-key along with valid oauth-details-hash and X-XSRF-TOKEN in headers parameters</t>
  </si>
  <si>
    <t>TC_claimDetails_05</t>
  </si>
  <si>
    <t>Get the claim details with missing transactionid as oauth-details-key along with valid oauth-details-hash and X-XSRF-TOKEN in headers parameters</t>
  </si>
  <si>
    <t>TC_claimDetails_06</t>
  </si>
  <si>
    <t>Hit the api with invalid oauth-details-key(transactionId) along with other header parameter</t>
  </si>
  <si>
    <t>Duplicate</t>
  </si>
  <si>
    <t>TC_claimDetails_07</t>
  </si>
  <si>
    <t>Hit the api with null value in oauth-details-key(transactionId) along with other header parameter</t>
  </si>
  <si>
    <t>TC_claimDetails_08</t>
  </si>
  <si>
    <t>Hit the api with empty value in oauth-details-key(transactionId) along with other header parameter</t>
  </si>
  <si>
    <t>TC_claimDetails_09</t>
  </si>
  <si>
    <t>Hit the api with space value in oauth-details-key(transactionId) along with other header parameter</t>
  </si>
  <si>
    <t>TC_claimDetails_10</t>
  </si>
  <si>
    <t>Hit the api without oauth-details-key(transactionId) along with other header parameter</t>
  </si>
  <si>
    <t>TC_claimDetails_11</t>
  </si>
  <si>
    <t>Check whether user is able to get details on prroviding invalid(other than Base6encoded SHA-25hash of the oauth-details endpoint response) oauth-details-hash in header along with other valid header parameter</t>
  </si>
  <si>
    <t>Valid and appropriate error message should be displayed
errorCode: invalid_request</t>
  </si>
  <si>
    <t>TC_claimDetails_12</t>
  </si>
  <si>
    <t>Hit the api without oauth-details-hash along with other header parameter and their values</t>
  </si>
  <si>
    <t>Valid and appropriate error message should be displayed
errorCode:invalid_request</t>
  </si>
  <si>
    <t>TC_claimDetails_13</t>
  </si>
  <si>
    <t xml:space="preserve">Hit the api by providing null value in oauth-details-hash </t>
  </si>
  <si>
    <t>TC_claimDetails_14</t>
  </si>
  <si>
    <t xml:space="preserve">Hit the api by providing empty value in oauth-details-hash </t>
  </si>
  <si>
    <t>TC_claimDetails_15</t>
  </si>
  <si>
    <t xml:space="preserve">Hit the api by providing space value in oauth-details-hash </t>
  </si>
  <si>
    <t>TC_claimDetails_16</t>
  </si>
  <si>
    <t>Verify the claim details on providing valid and mandatory header parameter values</t>
  </si>
  <si>
    <t>User should be able to get details about the claims and consent action.</t>
  </si>
  <si>
    <t>TC_claimDetails_17</t>
  </si>
  <si>
    <t>Hit the api by providing un authenticated transaction id</t>
  </si>
  <si>
    <t>Appropriate error message should be displayed
errorCode: invalid_transaction</t>
  </si>
  <si>
    <t>TC_claimDetails_18</t>
  </si>
  <si>
    <t>Verify the response on providing transaction id after expiry along with other valid parameters</t>
  </si>
  <si>
    <t>TC_claimDetails_19</t>
  </si>
  <si>
    <t>Response validation</t>
  </si>
  <si>
    <t>Verify the transactionId on getting successful response</t>
  </si>
  <si>
    <t>TransactionId should be same as transactionId sent in the oauth-details response.</t>
  </si>
  <si>
    <t>TC_claimDetails_20</t>
  </si>
  <si>
    <t>Response validation:
 consentAction parameter</t>
  </si>
  <si>
    <t>Check whether consentAction parameter is displayed in reponse or not</t>
  </si>
  <si>
    <t>Consent action should be displayed in the response body.
(This field indicates the need to capture user consent or not)</t>
  </si>
  <si>
    <t>TC_claimDetails_21</t>
  </si>
  <si>
    <t>Check whether user getting consentAction as Captured in response body on executing claim-details endpoint for the transaction happening for the first time</t>
  </si>
  <si>
    <t>should get successful response with consentAction as "capture" in response body</t>
  </si>
  <si>
    <t>TC_claimDetails_22</t>
  </si>
  <si>
    <t>Execute claim-details endpoint on initiating different transaction without any changes in claims</t>
  </si>
  <si>
    <t>Verified via UI as complete api flow is not given for testing</t>
  </si>
  <si>
    <t>TC_claimDetails_23</t>
  </si>
  <si>
    <t>Execute claim-details api on intiating diff transaction by changing the essential claims in oauth details api.</t>
  </si>
  <si>
    <t>1.Hit oauth details api on changing essential claims
  2.Then execute Authenticate v3 api
  3.And then hit claim-details endpoint</t>
  </si>
  <si>
    <t>should be successful with consentAction as "capture" in response body</t>
  </si>
  <si>
    <t>TC_claimDetails_24</t>
  </si>
  <si>
    <t>1.Hit oauth details api on changing optional claims
  2.Then execute Authenticate v3 api
  3.And then hit claim-details endpoint</t>
  </si>
  <si>
    <t>TC_claimDetails_25</t>
  </si>
  <si>
    <t>Execute Authenticate api on intiating diff transaction by changing the verified claims in oauth details api.</t>
  </si>
  <si>
    <t>1.Hit oauth details api on changing verified claims
  2.Then execute Authenticate v3 api
  3.And then hit claim-details endpoint</t>
  </si>
  <si>
    <t>TC_claimDetails_26</t>
  </si>
  <si>
    <t>Verify consentAction response parameter on changing sscope from oauth details api</t>
  </si>
  <si>
    <t>TC_claimDetails_27</t>
  </si>
  <si>
    <t>TC_claimDetails_28</t>
  </si>
  <si>
    <t>Check whether claim status is displayed or not</t>
  </si>
  <si>
    <t>array of claim details should be displayed in claim status</t>
  </si>
  <si>
    <t>TC_claimDetails_29</t>
  </si>
  <si>
    <t>Check whether claim name is displayed under claimStatus</t>
  </si>
  <si>
    <t>Valid and appropriate claim name should be present in the repsonse as passed in the ouath details endpoint</t>
  </si>
  <si>
    <t>TC_claimDetails_30</t>
  </si>
  <si>
    <t>Check the value or datatype displayed under claim name</t>
  </si>
  <si>
    <t>claim name should be in string format.</t>
  </si>
  <si>
    <t>TC_claimDetails_31</t>
  </si>
  <si>
    <t>Verify the presence of "available" attribute under claimStatus</t>
  </si>
  <si>
    <t>"available" attribute should be present in the response body and could be either true/false</t>
  </si>
  <si>
    <t>TC_claimDetails_32</t>
  </si>
  <si>
    <t>Check value of "available "attribute when claim is available</t>
  </si>
  <si>
    <r>
      <rPr>
        <sz val="10"/>
        <color theme="1"/>
        <rFont val="Calibri"/>
      </rPr>
      <t xml:space="preserve">available should be true when the claim is available for the user account.
[should be available in the </t>
    </r>
    <r>
      <rPr>
        <sz val="10"/>
        <color theme="1"/>
        <rFont val="Calibri"/>
      </rPr>
      <t>mockidentitysystem.mock_identity</t>
    </r>
    <r>
      <rPr>
        <sz val="10"/>
        <color theme="1"/>
        <rFont val="Calibri"/>
      </rPr>
      <t>]</t>
    </r>
  </si>
  <si>
    <t>TC_claimDetails_33</t>
  </si>
  <si>
    <t>Check value of "available" attribute when claim is not available
[or
if its not available in db]</t>
  </si>
  <si>
    <t>value should be false</t>
  </si>
  <si>
    <t>TC_claimDetails_34</t>
  </si>
  <si>
    <t>Check whether verified attribute is displayed in the response or not</t>
  </si>
  <si>
    <t>Verified attribute must present in response body, could be either true /false.</t>
  </si>
  <si>
    <t>TC_claimDetails_35</t>
  </si>
  <si>
    <t>Check the status of verified attribute if the claim is available and verified by atleast one trust framework and verification process completes before the requested max_age.</t>
  </si>
  <si>
    <t>verified should be True</t>
  </si>
  <si>
    <t>TC_claimDetails_36</t>
  </si>
  <si>
    <t>Check the status of verified attribute if the claim is available but not verified by any of the trust framework</t>
  </si>
  <si>
    <t>verified should be False</t>
  </si>
  <si>
    <t>TC_claimDetails_37</t>
  </si>
  <si>
    <t>Verify the presence of "profileUpdateRequired" attribute in the response body.</t>
  </si>
  <si>
    <t>profileUpdateRequired attribute with boolean value should be present in the response body.</t>
  </si>
  <si>
    <t>TC_claimDetails_38</t>
  </si>
  <si>
    <r>
      <rPr>
        <sz val="10"/>
        <color theme="1"/>
        <rFont val="Calibri"/>
      </rPr>
      <t xml:space="preserve">Verify status of profileUpdateRequired when essential claims are not available requested by relying party
EX:-
{
        "userinfo": {
        </t>
    </r>
    <r>
      <rPr>
        <sz val="10"/>
        <color theme="1"/>
        <rFont val="Calibri"/>
      </rPr>
      <t>"height" : {"essential":true,"value":"5"},</t>
    </r>
    <r>
      <rPr>
        <sz val="10"/>
        <color theme="1"/>
        <rFont val="Calibri"/>
      </rPr>
      <t xml:space="preserve">
                "verified_claims": {
                        "verification": {
                                "trust_framework": {
                                        "value": "de_aml"
                                },
                                "evidence": [
                                        {
                                                "type": {
                                                        "value": "document"
                                                },
                                                "method": {
                                                        "value": "pipp"
                                                },
                                                "document_details": {
                                                        "type": {
                                                                "values": [
                                                                        "idcard",
                                                                        "passport"
                                                                ],
                                                                "time": {
                                                                        "max_age": 63113852
                                                                }
                                                        }
                                                }
                                        }
                                ]
                        },
                        "claims": {
                                "email": {
                                        "essential": true,
                                        "value": "megha@gmail.com"
                                }
                        }
                }
        }
}</t>
    </r>
  </si>
  <si>
    <t>profileUpdateRequired would be set to True</t>
  </si>
  <si>
    <t>TC_claimDetails_39</t>
  </si>
  <si>
    <t>Verify status of profileUpdateRequired when essential claims are available but not verified
claims:
{
  "userinfo": {
    "name": {
      "essential": false
    },
    "phone_number": {
      "essential": true
    },
    "verified_claims": [
      {
        "verification": {
          "trust_framework": null,
          "time": null
        },
        "claims": {
          "phone_number": {
            "essential": true
          }
        }
      }
    ]
  },
  "id_token": {}
}</t>
  </si>
  <si>
    <t>took the reference of UI and checked also verfied in the ui</t>
  </si>
  <si>
    <t>TC_claimDetails_40</t>
  </si>
  <si>
    <t>Verify status of profileUpdateRequired when essential claims are available and also verified
EX:- 
{
  "userinfo": {
    "name": {
      "essential": true
    },
    "phone_number": {
      "essential": false
    },
    "verified_claims": [
      {
        "verification": {
          "trust_framework": null,
          "time": null
        },
        "claims": {
          "name": {
            "essential": true
          }
        }
      }
    ]
  },
  "id_token": {}
}</t>
  </si>
  <si>
    <t>profileUpdateRequired would be set to False</t>
  </si>
  <si>
    <t>TC_claimDetails_41</t>
  </si>
  <si>
    <t>Verify status of profileUpdateRequired when voluntary claims are not available or not up to date</t>
  </si>
  <si>
    <r>
      <rPr>
        <u/>
        <sz val="11"/>
        <color rgb="FF1155CC"/>
        <rFont val="Arial"/>
      </rPr>
      <t>https://mosip.atlassian.net/browse/ES-1807</t>
    </r>
  </si>
  <si>
    <t>ES-1066</t>
  </si>
  <si>
    <t>API: Video eKYC web socket handler in signup service</t>
  </si>
  <si>
    <t>TC-01</t>
  </si>
  <si>
    <t>1.get the slot id
2.python should be installed and related libraries to execute scenarios with python script</t>
  </si>
  <si>
    <t>Endpoint:Connect to WebSocket
  Method: Post
  "Query Parameters" (Mandatory) parameter validation"</t>
  </si>
  <si>
    <t xml:space="preserve">Verify the API response for a valid slotId and valid IDV_SLOT_ALLOTTED cookies </t>
  </si>
  <si>
    <t>1. Send a GET request to /identity-verification/slot with a valid slotId and valid cookies</t>
  </si>
  <si>
    <t>connection should be successful</t>
  </si>
  <si>
    <t>TC-02</t>
  </si>
  <si>
    <t>Verify the API response for an invalid slotId by keeping valid cookies</t>
  </si>
  <si>
    <t xml:space="preserve">1. Send a GET request to /identity-verification/slot with an invalid slotId </t>
  </si>
  <si>
    <t>Appropriate error should be thrown.
"invalid transaction"</t>
  </si>
  <si>
    <t>TC-03</t>
  </si>
  <si>
    <t>Verify the API response when slotId is missing by keeping valid cookies</t>
  </si>
  <si>
    <t>1. Send a GET request to /identity-verification/slot without the slotId parameter.</t>
  </si>
  <si>
    <t>Appropriate error should be thrown.
"missing slotId"</t>
  </si>
  <si>
    <t>TC-04</t>
  </si>
  <si>
    <t>Verify the API response for an empty slotId by keeping valid cookies</t>
  </si>
  <si>
    <t>1. Send a GET request to /identity-verification/slot with an empty slotId (e.g., slotId="").</t>
  </si>
  <si>
    <t>invalid transaction</t>
  </si>
  <si>
    <t>TC-05</t>
  </si>
  <si>
    <t>Verify the API response time for a valid slotId</t>
  </si>
  <si>
    <t>1. Send a GET request to /identity-verification/slot with a valid slotId.                 2. Measure the response time.</t>
  </si>
  <si>
    <t>The response time should be within acceptable limits (e.g., less than 200 ms).</t>
  </si>
  <si>
    <t>can't be tested via postman as well as via python script</t>
  </si>
  <si>
    <t>TC-06</t>
  </si>
  <si>
    <t>Verify the structure of the API response for a valid slotId and valid cookies</t>
  </si>
  <si>
    <t>1. Send a GET request to /identity-verification/slot with a valid slotId.                 2. Validate the structure of the response body.</t>
  </si>
  <si>
    <t>The response body should be a JSON object and the JSON object should contain all the expected fields .</t>
  </si>
  <si>
    <t>TC-07</t>
  </si>
  <si>
    <t>"Endpoint:Connect to WebSocket
  Method: Post
  "Header" parameter validation"</t>
  </si>
  <si>
    <t>Verify the API response with valid Connection and Upgrade headers</t>
  </si>
  <si>
    <t>1. Send a GET request to /identity-verification/slot with valid Connection and Upgrade headers.</t>
  </si>
  <si>
    <t>The response should be 200 OK and the protocol should be upgraded to WSS.</t>
  </si>
  <si>
    <t>TC-08</t>
  </si>
  <si>
    <t>Verify the API response with a missing Connection header</t>
  </si>
  <si>
    <t>1. Send a GET request to /identity-verification/slot without the Connection header.</t>
  </si>
  <si>
    <t>The response should be 400 Bad Request and the body should contain an error message indicating that the Connection header is required.</t>
  </si>
  <si>
    <t>TC-09</t>
  </si>
  <si>
    <t>Verify the API response with a missing Upgrade header</t>
  </si>
  <si>
    <t>1. Send a GET request to /identity-verification/slot without the Upgrade header.</t>
  </si>
  <si>
    <t>The response should be 400 Bad Request and the body should contain an error message indicating that the Upgrade header is required.</t>
  </si>
  <si>
    <t>TC-10</t>
  </si>
  <si>
    <t>Verify the API response with invalid Connection and Upgrade headers</t>
  </si>
  <si>
    <t>1. Send a GET request to /identity-verification/slot with invalid Connection and Upgrade headers.</t>
  </si>
  <si>
    <t>The response should be 400 Bad Request and the body should contain an error message indicating that the Connection and Upgrade headers are invalid.</t>
  </si>
  <si>
    <t>TC-11</t>
  </si>
  <si>
    <t>Verify the API response time with valid Connection and Upgrade headers</t>
  </si>
  <si>
    <t>1. Send a GET request to /identity-verification/slot with valid Connection and Upgrade headers.                                                                                                 2. Measure the response time.</t>
  </si>
  <si>
    <t>TC-12</t>
  </si>
  <si>
    <t>Verify the response structure with valid Connection and Upgrade headers</t>
  </si>
  <si>
    <t>1. Send a GET request to /identity-verification/slot with valid Connection and Upgrade headers.                                                                          2. Validate the structure of the response body.</t>
  </si>
  <si>
    <t>The response body should be a JSON object and the JSON object should contain all the expected fields (e.g., slotId, startTime, endTime, etc.).</t>
  </si>
  <si>
    <t>TC-13</t>
  </si>
  <si>
    <t>"Endpoint:Connect to WebSocket
  Method: Post
  "Cookies" parameter validation"</t>
  </si>
  <si>
    <t>Verify the API response with valid IDV_SLOT_ALLOTTED, Connection, and Upgrade headers</t>
  </si>
  <si>
    <t>1. Send a GET request to /identity-verification/slot with valid IDV_SLOT_ALLOTTED, Connection, and Upgrade headers.</t>
  </si>
  <si>
    <t>The response should be 200 OK and the body should contain the details of the identity verification slot corresponding to the provided IDV_SLOT_ALLOTTED. &lt;br&gt; - The protocol should be upgraded to WSS.</t>
  </si>
  <si>
    <t>TC-14</t>
  </si>
  <si>
    <t>Verify the API response with an invalid IDV_SLOT_ALLOTTED and valid slotId</t>
  </si>
  <si>
    <t>1. Send a GET request to /identity-verification/slot with an invalid IDV_SLOT_ALLOTTED.</t>
  </si>
  <si>
    <t>TC-15</t>
  </si>
  <si>
    <t>Verify the API response when IDV_SLOT_ALLOTTED is missing with valid slotId</t>
  </si>
  <si>
    <t>1. Send a GET request to /identity-verification/slot without the IDV_SLOT_ALLOTTED parameter.</t>
  </si>
  <si>
    <t>TC-16</t>
  </si>
  <si>
    <t>Verify the API response for an empty IDV_SLOT_ALLOTTED and valid slotId</t>
  </si>
  <si>
    <t>1. Send a GET request to /identity-verification/slot with an empty IDV_SLOT_ALLOTTED (e.g., IDV_SLOT_ALLOTTED="").</t>
  </si>
  <si>
    <t>TC-17</t>
  </si>
  <si>
    <t>Verify the API response with valid IDV_SLOT_ALLOTTED but missing Connection header</t>
  </si>
  <si>
    <t>1. Send a GET request to /identity-verification/slot with a valid IDV_SLOT_ALLOTTED but without the Connection header.</t>
  </si>
  <si>
    <t>TC-18</t>
  </si>
  <si>
    <t>Verify the API response with valid IDV_SLOT_ALLOTTED but missing Upgrade header</t>
  </si>
  <si>
    <t>1. Send a GET request to /identity-verification/slot with a valid IDV_SLOT_ALLOTTED but without the Upgrade header.</t>
  </si>
  <si>
    <t>TC-19</t>
  </si>
  <si>
    <t>1. Send a GET request to /identity-verification/slot with valid IDV_SLOT_ALLOTTED but invalid Connection and Upgrade headers.</t>
  </si>
  <si>
    <t>TC-20</t>
  </si>
  <si>
    <t>Verify the API response time with valid IDV_SLOT_ALLOTTED, Connection, and Upgrade headers</t>
  </si>
  <si>
    <t>1. Send a GET request to /identity-verification/slot with valid IDV_SLOT_ALLOTTED, Connection, and Upgrade headers.                                           2. Measure the response time.</t>
  </si>
  <si>
    <t>TC-21</t>
  </si>
  <si>
    <t>Verify the response structure with valid IDV_SLOT_ALLOTTED, Connection, and Upgrade headers</t>
  </si>
  <si>
    <t>1. Send a GET request to /identity-verification/slot with valid IDV_SLOT_ALLOTTED, Connection, and Upgrade headers.                                                           2. Validate the structure of the response body.</t>
  </si>
  <si>
    <t>Process Frames (WS)</t>
  </si>
  <si>
    <t>Verify WebSocket connection and subscription with valid slotId</t>
  </si>
  <si>
    <t>1. Establish a WebSocket connection.
 2. Subscribe to a valid slotId.
 3. Send a message to /ws/process-frames with valid slotId, stepCode, and frames.</t>
  </si>
  <si>
    <t xml:space="preserve">The message should be sent successfully, and message should also be received from server. </t>
  </si>
  <si>
    <t>Verify WebSocket connection with an expired slotId keeping other parameters valid</t>
  </si>
  <si>
    <t>1. Establish a WebSocket connection. 2. Subscribe to an expired or invalid slotId.                                                                        3. Send a message to /ws/process-frames.</t>
  </si>
  <si>
    <t>The connection should be established successfully. The subscription to the expired slotId should fail.</t>
  </si>
  <si>
    <t>Verify WebSocket connection with an unrecognized slotId</t>
  </si>
  <si>
    <t>1. Establish a WebSocket connection. 2. Subscribe to an slotId that is not recognized by the server.</t>
  </si>
  <si>
    <t>The connection should be established successfully. The subscription to the unrecognized slotId should fail with an appropriate error message.</t>
  </si>
  <si>
    <t>Verify WebSocket connection with null value in slotId</t>
  </si>
  <si>
    <t>1. Establish a WebSocket connection. 2. Subscribe to an slotId with the value null.</t>
  </si>
  <si>
    <t>The connection should be established successfully. The subscription to the invalid slotId should fail with an appropriate error message.</t>
  </si>
  <si>
    <t>Verify WebSocket connection with space in slotId</t>
  </si>
  <si>
    <t>1. Establish a WebSocket connection. 2. Subscribe to an slotId with the space value.</t>
  </si>
  <si>
    <t>Verify message sending with invalid stepCode
eg: abc , xyz , card verfication etc
allowed: start, end, liveness check</t>
  </si>
  <si>
    <t>1. Establish a WebSocket connection. 2. Subscribe to a valid slotId. 3. Send a message to /ws/process-frames with valid slotId, invalid stepCode, and frames.</t>
  </si>
  <si>
    <t>The message should be sent, but the response should indicate an error due to invalid stepCode.</t>
  </si>
  <si>
    <t>Verify message sending with missing stepCode</t>
  </si>
  <si>
    <t>1. Establish a WebSocket connection. 2. Subscribe to a valid slotId. 3. Send a message to /ws/process-frames with valid slotId and frames, but without stepCode.</t>
  </si>
  <si>
    <t>Verify message sending with space value in stepCode</t>
  </si>
  <si>
    <t>1. Establish a WebSocket connection. 2. Subscribe to a valid slotId. 3. Send a message to /ws/process-frames with valid slotId, space value stepCode, and frames.</t>
  </si>
  <si>
    <t>The connection should be established successfully. The subscription to slotId should be successful. The message should be sent, but The response should indicate an error due to invalid stepCode.</t>
  </si>
  <si>
    <t>Verify message sending with null value in stepCode</t>
  </si>
  <si>
    <t>1. Establish a WebSocket connection. 2. Subscribe to a valid slotId. 3. Send a message to /ws/process-frames with valid slotId and frames, but null value in stepCode.</t>
  </si>
  <si>
    <t>Verify message sending with an empty frames array at "START" stepCode</t>
  </si>
  <si>
    <t>1. Establish a WebSocket connection. 2. Subscribe to a valid slotId. 3. Send a message to /ws/process-frames with slotId, stepCode as "START", and frames as an empty array.</t>
  </si>
  <si>
    <t>The message should be sent successfully, and the response should be 2XX Success with an appropriate response body.</t>
  </si>
  <si>
    <t>{"slotId":"slotId","stepCode":"START","frames":[{"frame":"","order":"0"}]}</t>
  </si>
  <si>
    <t>Verify on sending some data in frames array at "START" stepCode</t>
  </si>
  <si>
    <t>The message should be sent successfully, and the response should be received form the server</t>
  </si>
  <si>
    <t>{"slotId":"slotId","stepCode":"START","frames":[{"frame":"abc","order":"0"}]}</t>
  </si>
  <si>
    <t>Check whether end frame message is getting received from server on sending message with appropriate order of end code.</t>
  </si>
  <si>
    <t>should receive end frame message .
(websocket connection should be completed or ekyc verification is completed and connection can be disconnected.
Once the disconnect even is sent via websocket then websocket connection is closed)</t>
  </si>
  <si>
    <t>{"slotId":"C0lsswo9Bg-ZRb_TfFdhhDg6GVzeoqjNSo5VFtoZono","stepCode":"liveness_check","frames":[{"frame":"","order":"5"}]}</t>
  </si>
  <si>
    <t>Verify message sending with invalid frame data</t>
  </si>
  <si>
    <t>1. Establish a WebSocket connection. 2. Subscribe to a valid slotId. 3. Send a message to /ws/process-frames with valid slotId, stepCode, and frames containing invalid frame data.</t>
  </si>
  <si>
    <t>The message should be sent, but the response should indicate an error due to invalid frame data.</t>
  </si>
  <si>
    <t>Verify response when sending large frames data
eg: frame:"fsufhewufhiusfhsiudfsidudncds"</t>
  </si>
  <si>
    <t>1. Establish a WebSocket connection. 2. Subscribe to a valid slotId. 3. Send a message to /ws/process-frames with valid slotId, stepCode, and large-sized frames.</t>
  </si>
  <si>
    <t>The message with large frames should be sent successfully, and the response should be 2XX Success, or the server should handle large data appropriately.</t>
  </si>
  <si>
    <t>as it is mock plugin, validation of frame data will not happen
 [ data sent in frame is not validated at all as it is mock plugin]</t>
  </si>
  <si>
    <t>Verify message sending with missing frame in frames array</t>
  </si>
  <si>
    <t>1. Establish a WebSocket connection. 2. Subscribe to a valid slotId. 3. Send a message to /ws/process-frames with valid slotId, stepCode, and frames array missing the frame field.</t>
  </si>
  <si>
    <t>The message should be sent, but the response should indicate an error due to missing frame field.</t>
  </si>
  <si>
    <t>Verify message sending with null frame value in frames array</t>
  </si>
  <si>
    <t>1. Establish a WebSocket connection. 2. Subscribe to a valid slotId. 3. Send a message to /ws/process-frames with valid slotId, stepCode, and frames array with null in frame field.</t>
  </si>
  <si>
    <t>The connection should be established successfully. The subscription to slotId should be successful. The message should be sent, but The response should indicate an error due to invalid frame field.</t>
  </si>
  <si>
    <t>Verify message sending with space as frame value in frames array</t>
  </si>
  <si>
    <t>1. Establish a WebSocket connection. 2. Subscribe to a valid slotId. 3. Send a message to /ws/process-frames with valid slotId, stepCode, and frames array with space value in the frame field.</t>
  </si>
  <si>
    <t>Verify message sending with missing order in frames array</t>
  </si>
  <si>
    <t>1. Establish a WebSocket connection. 2. Subscribe to a valid slotId. 3. Send a message to /ws/process-frames with valid slotId, stepCode, and frames array missing the order field.</t>
  </si>
  <si>
    <t>The message should be sent, but the response should indicate an error due to missing order field.</t>
  </si>
  <si>
    <t>Verify message sending with incorrect data type ie, negative order value in frames array when frame number is positive in story json</t>
  </si>
  <si>
    <t>1. Establish a WebSocket connection. 2. Subscribe to a valid slotId. 3. Send a message to /ws/process-frames with valid slotId, stepCode, and frames array containing order with incorrect data type.</t>
  </si>
  <si>
    <t>The server should return an error indicating that the order values are invalid.</t>
  </si>
  <si>
    <t>Verify on sending  message with negative  order in frames array when frame number is negative in story json</t>
  </si>
  <si>
    <t>Verify message sending with multiple frames in frames array</t>
  </si>
  <si>
    <t>1. Establish a WebSocket connection. 2. Subscribe to a valid slotId. 3. Send a message to /ws/process-frames with valid slotId, stepCode, and multiple frames in the frames array.</t>
  </si>
  <si>
    <t>The message should be sent successfully, and the response should be 2XX Success with an appropriate response body.
[ message received from the server wont be in order in mock]</t>
  </si>
  <si>
    <t>Verify API response with retryOnTimeout set to false</t>
  </si>
  <si>
    <t>1. Establish a WebSocket connection. 2. Subscribe to a valid slotId. 3. Send a message to /ws/process-frames with valid slotId, stepCode, frames, and retryOnTimeout set to false. 4. Simulate a timeout scenario.</t>
  </si>
  <si>
    <t>The message should be sent successfully. The step should not retry after timeout.</t>
  </si>
  <si>
    <t>not implemented</t>
  </si>
  <si>
    <t>Verify API response with valid retryableErrorCodes</t>
  </si>
  <si>
    <t>1. Establish a WebSocket connection. 2. Subscribe to a valid slotId. 3. Send a message to /ws/process-frames with valid slotId, stepCode, frames, and valid retryableErrorCodes. 4. Simulate an error scenario with one of the retryableErrorCodes.</t>
  </si>
  <si>
    <t>The message should be sent successfully. The step should retry after encountering a retryable error code.</t>
  </si>
  <si>
    <t>Verify API response structure when receiving feedback</t>
  </si>
  <si>
    <t>1. Establish a WebSocket connection. 2. Subscribe to a valid slotId. 3. Send a message to /ws/process-frames with valid slotId, stepCode, and frames. 4. Receive feedback. 5. Validate the structure of the feedback response body.</t>
  </si>
  <si>
    <t>The message should be sent successfully. The feedback response body should match the expected structure with all required fields.</t>
  </si>
  <si>
    <t>Verify API response with invalid durationInSeconds value in response</t>
  </si>
  <si>
    <t>1. Establish a WebSocket connection. 2. Subscribe to a valid slotId. 3. Send a message to /ws/process-frames with valid slotId, stepCode, and frames. 4. Receive the response. 5. Validate that durationInSeconds is within a valid range (e.g., &gt; 0).</t>
  </si>
  <si>
    <t>The message should be sent successfully. The durationInSeconds value in the response should be within a valid range.</t>
  </si>
  <si>
    <t>Verify response by increaing startupDelayInSeconds value in response</t>
  </si>
  <si>
    <t>1. Establish a WebSocket connection. 2. Subscribe to a valid slotId. 3. Send a message to /ws/process-frames with valid slotId, stepCode, and frames. 4. Receive the response. 5. Validate that startupDelayInSeconds is within a valid range (e.g., &gt;= 0).</t>
  </si>
  <si>
    <t>Web socket connection should be disconnected and should throw proper error message post timeout.</t>
  </si>
  <si>
    <t>Verify API response with invalid retryableErrorCodes values in response</t>
  </si>
  <si>
    <t>1. Establish a WebSocket connection. 2. Subscribe to a valid slotId. 3. Send a message to /ws/process-frames with valid slotId, stepCode, and frames. 4. Receive the response. 5. Validate that retryableErrorCodes contains valid error codes.</t>
  </si>
  <si>
    <t>The message should be sent successfully. The retryableErrorCodes value in the response should contain valid error codes.</t>
  </si>
  <si>
    <t>Verify API response with feedback object in response</t>
  </si>
  <si>
    <t>1. Establish a WebSocket connection. 2. Subscribe to a valid slotId. 3. Send a message to /ws/process-frames with valid slotId, stepCode, and frames. 4. Receive the response. 5. Validate the presence of the feedback object in the response body.</t>
  </si>
  <si>
    <t>The message should be sent successfully. The feedback object should be present in the response body.</t>
  </si>
  <si>
    <t>Verify the handling of unsupported WebSocket connection upgrade headers</t>
  </si>
  <si>
    <t>1. Establish a WebSocket connection with unsupported headers.</t>
  </si>
  <si>
    <t>The connection should fail with an appropriate error indicating unsupported upgrade headers.</t>
  </si>
  <si>
    <t>Check the behavious of status endpoint once END message is received from server.</t>
  </si>
  <si>
    <t>1. Establish a WebSocket connection. 2. Subscribe to a valid slotId. 3. Send a message to /ws/process-frames with valid slotId, stepCode as "END", and frames.</t>
  </si>
  <si>
    <t>status should be completed.
[started
update pending
completed
failed]</t>
  </si>
  <si>
    <t>Invoke status endpoint after sending disconnect message</t>
  </si>
  <si>
    <t>start websocket connection in python script--&gt;send the frames properly--&gt; then send disconnect message ie, exit ---&gt;after disconnecting invoke status endpoint</t>
  </si>
  <si>
    <t>status should be completed</t>
  </si>
  <si>
    <t xml:space="preserve">Check the behavious of status endpoint without receiving end message from server in python script </t>
  </si>
  <si>
    <t>1. Establish a WebSocket connection. 2. Subscribe to a valid slotId. 3. Send a message to /ws/process-frames with valid slotId, stepCode as start and liveness check
4.then hit status endpoint</t>
  </si>
  <si>
    <t>status should not be completed , status shoudl be started</t>
  </si>
  <si>
    <t>start websocket connection ,dont send any message and hit status endpoint
or,
start websocket connection and connection is not disconnected/completed from websocket</t>
  </si>
  <si>
    <t>Establish a WebSocket connection</t>
  </si>
  <si>
    <t>status should be started</t>
  </si>
  <si>
    <t>start websocket connection dont do anything , let it timeout--&gt; then hit status endpoint</t>
  </si>
  <si>
    <t>Establish a WebSocket connection
After establishing websocket connection, wait for it to get expired
(mosip.signup.slot-allotted.timeout)</t>
  </si>
  <si>
    <t>status api response should be invalid transaction</t>
  </si>
  <si>
    <r>
      <rPr>
        <u/>
        <sz val="11"/>
        <color rgb="FF1155CC"/>
        <rFont val="Calibri"/>
      </rPr>
      <t>https://mosip.atlassian.net/browse/ES-1935</t>
    </r>
  </si>
  <si>
    <t>Verify WebSocket connection with an unsupported WebSocket protocol</t>
  </si>
  <si>
    <t>1. Establish a WebSocket connection using an unsupported WebSocket protocol.</t>
  </si>
  <si>
    <t>The connection should fail with an appropriate error indicating unsupported protocol.
[eg:  if protocol is https instead of wss then 
ValueError: scheme https is invalid]</t>
  </si>
  <si>
    <t>Verify the response when the WebSocket client disconnects abruptly</t>
  </si>
  <si>
    <t>1. Establish a WebSocket connection. 2. Subscribe to a valid slotId. 3. Send a message to /ws/process-frames with valid slotId, stepCode, and frames. 4. Abruptly disconnect the WebSocket client.
[ start webscoket --&gt;send one frame and then( or immediately send disconnect event) simply close the command prompt]</t>
  </si>
  <si>
    <t>The connection should close abruptly. The server should handle the disconnection gracefully without crashing.</t>
  </si>
  <si>
    <t>Verify response with incorrect Content-Type header</t>
  </si>
  <si>
    <t>1. Establish a WebSocket connection. 2. Subscribe to a valid slotId. 3. Send a message to /ws/process-frames with incorrect Content-Type header.</t>
  </si>
  <si>
    <t>The message should be sent, but the server should return an error due to incorrect Content-Type.</t>
  </si>
  <si>
    <t>Verify response with invalid JSON format in the request body</t>
  </si>
  <si>
    <t>1. Establish a WebSocket connection. 2. Subscribe to a valid slotId. 3. Send a message to /ws/process-frames with an invalid JSON format in the request body.</t>
  </si>
  <si>
    <t>The message should be sent, but the server should return an error due to invalid JSON format.</t>
  </si>
  <si>
    <t>Verify WebSocket connection with multiple subscriptions to the same slotId</t>
  </si>
  <si>
    <t>1. Establish multiple WebSocket connections. 2. Subscribe to the same slotId from multiple connections.</t>
  </si>
  <si>
    <t>- All connections should be established successfully. - All subscriptions to the same slotId should be successful. - Messages sent to /ws/process-frames should be received by all subscribed connections.</t>
  </si>
  <si>
    <t>Verify WebSocket connection stability with frequent message sending</t>
  </si>
  <si>
    <t>1. Establish a WebSocket connection. 2. Subscribe to a valid slotId. 3. Send multiple messages rapidly to /ws/process-frames with valid data.</t>
  </si>
  <si>
    <t>All messages should be sent and received without any loss or disconnection.</t>
  </si>
  <si>
    <t>Verify WebSocket connection and message sending with different stepCode values</t>
  </si>
  <si>
    <t>1. Establish a WebSocket connection. 2. Subscribe to a valid slotId. 3. Send multiple messages to /ws/process-frames with different valid stepCode values ("START", "END", and any custom values if supported).</t>
  </si>
  <si>
    <t>Each message with different stepCode values should be sent successfully, and the response should be handled appropriately for each stepCode.</t>
  </si>
  <si>
    <t>Verify API response when frames array contains duplicate frames</t>
  </si>
  <si>
    <t>1. Establish a WebSocket connection. 2. Subscribe to a valid slotId. 3. Send a message to /ws/process-frames with valid slotId, stepCode, and frames containing duplicate frames.</t>
  </si>
  <si>
    <t>The message should be sent, and the response should be managed appropriately when duplicate frames are present.</t>
  </si>
  <si>
    <t>NA for mock plugin</t>
  </si>
  <si>
    <t>Verify WebSocket response when feedback type is ERROR</t>
  </si>
  <si>
    <t>1. Establish a WebSocket connection. 2. Subscribe to a valid slotId. 3. Send a message to /ws/process-frames with valid slotId, stepCode, and frames. 4. Receive a feedback type ERROR.</t>
  </si>
  <si>
    <t>The message should be sent successfully. The feedback type ERROR should be correctly identified and handled in the response.</t>
  </si>
  <si>
    <t>Verify WebSocket response when feedback type is MESSAGE</t>
  </si>
  <si>
    <t>1. Establish a WebSocket connection. 2. Subscribe to a valid slotId. 3. Send a message to /ws/process-frames with valid slotId, stepCode, and frames. 4. Receive a feedback type MESSAGE.</t>
  </si>
  <si>
    <t>The message should be sent successfully. The feedback type MESSAGE should be correctly identified and handled in the response.</t>
  </si>
  <si>
    <t>Verify WebSocket response when feedback type is COLOR</t>
  </si>
  <si>
    <t>The message should be sent successfully. The feedback type COLOR should be correctly identified and handled in the response.</t>
  </si>
  <si>
    <t>Verify response with missing slotId in request body</t>
  </si>
  <si>
    <t>1. Establish a WebSocket connection. 2. Subscribe to a valid slotId. 3. Send a message to /ws/process-frames without the slotId field in the request body.</t>
  </si>
  <si>
    <t>should be notified with proper error message</t>
  </si>
  <si>
    <t>Verify response with invalid frame format (not base6encoded)
allowed: base 6encoded string</t>
  </si>
  <si>
    <t>1. Establish a WebSocket connection. 2. Subscribe to a valid slotId. 3. Send a message to /ws/process-frames with valid slotId, stepCode, but with frame values that are not correctly base6encoded.</t>
  </si>
  <si>
    <t>The server should return an error indicating that the frame is not properly encoded.
"invalid frame"</t>
  </si>
  <si>
    <t>Verify response with non-array frames value</t>
  </si>
  <si>
    <t>1. Establish a WebSocket connection. 2. Subscribe to a valid slotId. 3. Send a message to /ws/process-frames with valid slotId, stepCode, but with frames as a non-array value (e.g., a string or number).</t>
  </si>
  <si>
    <t>The server should return an error indicating that frames must be an array.</t>
  </si>
  <si>
    <t>Validate that slotId must be a string in while sending message to the server</t>
  </si>
  <si>
    <t>1. Establish a WebSocket connection. 2. Subscribe to a valid slotId. 3. Send a message to /ws/process-frames with non-string slotId (e.g., integer or object).</t>
  </si>
  <si>
    <t xml:space="preserve"> slotId must be a string.</t>
  </si>
  <si>
    <t>Validate that VerifiedId must be displayed as string in the response</t>
  </si>
  <si>
    <t>1. Establish a WebSocket connection. 2. Subscribe to a valid slotId. 3. Send a message to /ws/process-frames with string slotId (e.g., integer or object).</t>
  </si>
  <si>
    <t>The server should return a response with valid VerifiedId with string value</t>
  </si>
  <si>
    <t>Validate the structures of frames passed in the request body request body</t>
  </si>
  <si>
    <t>1. Establish a WebSocket connection. 2. Subscribe to a valid slotId. 3. Send a message to /ws/process-frames with frames as a non-array value (e.g., string, number, or object).</t>
  </si>
  <si>
    <t>frames must be an array.</t>
  </si>
  <si>
    <t>Validate that frames array set to null</t>
  </si>
  <si>
    <t>1. Establish a WebSocket connection. 2. Subscribe to a valid slotId. 3. Send a message to /ws/process-frames with frames set to null.</t>
  </si>
  <si>
    <t>The server should return an error indicating that frames cannot be null.</t>
  </si>
  <si>
    <t>Validate that feedback must be an object in the response</t>
  </si>
  <si>
    <t>1. Establish a WebSocket connection. 2. Subscribe to a valid slotId. 3. Send a message to /ws/process-frames with a malformed feedback field that is not an object (e.g., string, number).</t>
  </si>
  <si>
    <t>feedback must be an object.</t>
  </si>
  <si>
    <t>Validate that feedback.type must be one of the allowed values in the response</t>
  </si>
  <si>
    <t>1. Establish a WebSocket connection. 2. Subscribe to a valid slotId. 3. Send a message to /ws/process-frames and receive a feedback object with type set to an invalid value (e.g., "UNKNOWN").</t>
  </si>
  <si>
    <t>feedback.type must be one of the allowed values ("MESSAGE", "ERROR", "COLOR").</t>
  </si>
  <si>
    <t>Validate that feedback.code must be a string in the response</t>
  </si>
  <si>
    <t>1. Establish a WebSocket connection. 2. Subscribe to a valid slotId. 3. Send a message to /ws/process-frames and receive a feedback object with code set to a non-string value (e.g., number).</t>
  </si>
  <si>
    <t>feedback.code must be a string.</t>
  </si>
  <si>
    <t>Validate that frames array elements must have both frame and order fields</t>
  </si>
  <si>
    <t>1. Establish a WebSocket connection. 2. Subscribe to a valid slotId. 3. Send a message to /ws/process-frames with frames array elements missing either the frame or order fields.</t>
  </si>
  <si>
    <t>The server should return an error indicating that each element in frames must contain both frame and order fields.</t>
  </si>
  <si>
    <t>Check whether same slot id is used to build connection</t>
  </si>
  <si>
    <t>1. Establish a WebSocket connection. 2. Subscribe to a valid slotId1. 3. Send a message to /ws/process-frames 
4.disconnect the we socket
5. start the web socket connection again with slotid1</t>
  </si>
  <si>
    <t>Same Slot id should not be used to make a re-connection.</t>
  </si>
  <si>
    <t xml:space="preserve">if the web socket connection closed gracefully ie, when verification was successful </t>
  </si>
  <si>
    <t>SetMOSIP_SIGNUP_SLOT_MAX_COUNT to 2
and MOSIP_SIGNUP_SLOT_EXPIRE_IN_SECONDS to 600sec
1. launch health service for users at a time
2. Perform authentication and get redirected to sign up portal
3. perform video preview , get the slot and perform ekyc verfication for users at a time
4. after succesful verfication , login again to heatlthservices with two users
5. try to get the slot and try to perform ekyc verfication within the time frame( 600sec)</t>
  </si>
  <si>
    <t>slot will not wait for expiry time, slot should gets freed up immediately and user should be able to get slot.</t>
  </si>
  <si>
    <t>if the web socket connection closed gracefully ie, when verification is failed</t>
  </si>
  <si>
    <t>SetMOSIP_SIGNUP_SLOT_MAX_COUNT to 2
and MOSIP_SIGNUP_SLOT_EXPIRE_IN_SECONDS to 600sec
and Set user story in such a way that verfication get failed
1. launch health service for users at a time
2. Perform authentication and get redirected to sign up portal
3. perform video preview , get the slot and perform ekyc verfication for users at a time
4. after verfication failed , login again to heatlthservices with two users
5. try to get the slot and try to perform ekyc verfication within the time frame( 600sec)</t>
  </si>
  <si>
    <t>web socket connection closed abruptly before the handshake</t>
  </si>
  <si>
    <t xml:space="preserve">1. launch health service for users at a time
2. Perform authentication and get redirected to sign up portal
3. perform video preview , get the slot and start with ekyc verficatio
4. once video ekyc process starts with "loading please wait.." on the video screen then close the tab.( need to check- initiating then close the tab )
5. Now, login to health services within the timeframe of slot expiry and try to get the slot </t>
  </si>
  <si>
    <t>The slot will wait until its expiration time.. And Should get valid error saying that" we are experiencing higher than usual demand, hence we are unable to proceed with ekyc ....................."</t>
  </si>
  <si>
    <t>web socket connection closed abruptly after the handshake</t>
  </si>
  <si>
    <t>slot should be freed up immediately.</t>
  </si>
  <si>
    <t>ES-1373</t>
  </si>
  <si>
    <t>API: Resume endpoint to validate the oauth-details picked from local storage and resume halted transaction</t>
  </si>
  <si>
    <t>Endpoint: Complete Signup verification and Resume halted transaction Endpoint</t>
  </si>
  <si>
    <t>Hit Complete Signup verification and Resume halted transaction Endpoint by providing a invalid transactionid as oauth-details-key along with valid oauth-details-hash and X-XSRF-TOKEN in headers parameters</t>
  </si>
  <si>
    <t>https://esignet.collab.mosip.net/v1/esignet/authorization/complete-signup-redirect</t>
  </si>
  <si>
    <t>Check whether user is able to get details on providing invalid(other than Base6encoded SHA-25hash of the oauth-details endpoint response) oauth-details-hash in header along with other valid header parameter</t>
  </si>
  <si>
    <t>Valid and appropriate error message should be displayed
 errorCode: invalid_request</t>
  </si>
  <si>
    <t>Valid and appropriate error message should be displayed
 errorCode:invalid_request</t>
  </si>
  <si>
    <t>Hit the api by providing oauth-details-hash other than Base6encoded SHA-25hash 
 like encoded-json,alphanumeric ,number etc</t>
  </si>
  <si>
    <t>hit the Complete Signup verification and Resume halted transaction Endpoint with valid transaction ID details</t>
  </si>
  <si>
    <t>Should get success reponse with status as 'COMPLETED'.</t>
  </si>
  <si>
    <t>Verify response without request time parameter in the request body
 Ex: 
 {
  "request": {
  "transactionId": "vKb8cVbq9PX_yt46_hX0xlBJNExl9cnYtL8kGRxU5OM",
  }
 }</t>
  </si>
  <si>
    <t>Should get an error message "invalid_request".</t>
  </si>
  <si>
    <t>Verify the response with request time as empty
 Ex: 
 {
  "requestTime": "",
  "request": {
  "transactionId": "vKb8cVbq9PX_yt46_hX0xlBJNExl9cnYtL8kGRxU5OM",
  }
 }</t>
  </si>
  <si>
    <t>Verify response with request time as empty string
 Ex: 
 {
  "requestTime": " ",
  "request": {
  "transactionId": "vKb8cVbq9PX_yt46_hX0xlBJNExl9cnYtL8kGRxU5OM",
  }
 }</t>
  </si>
  <si>
    <t>Verify response with invalid value in request time attribute
 Ex: 
 {
  "requestTime": " invalidrequestTime",
  "request": {
  "transactionId": "vKb8cVbq9PX_yt46_hX0xlBJNExl9cnYtL8kGRxU5OM",
  }
 }</t>
  </si>
  <si>
    <t>Verify response with numeric string in request time attribute
 Ex: 
  {
  "requestTime": " 85567526715",
  "request": {
  "transactionId": "vKb8cVbq9PX_yt46_hX0xlBJNExl9cnYtL8kGRxU5OM",
  }
 }</t>
  </si>
  <si>
    <t>Verify response by providing requestTime as future value.
 Ex: 
 { 
 "requestTime": "Provide Future value", 
  "request": {
  "transactionId": "vKb8cVbq9PX_yt46_hX0xlBJNExl9cnYtL8kGRxU5OM",
  }
 }</t>
  </si>
  <si>
    <t>Verify response by providing requestTime value other than given format in request body.
 Format: yyyy-MM-dd'T'HH:mm:ss.SSS'Z'"
 Ex: 
 {
 "requestTime": "Invalid time format",
  "request": {
  "transactionId": "vKb8cVbq9PX_yt46_hX0xlBJNExl9cnYtL8kGRxU5OM",
  }
 }</t>
  </si>
  <si>
    <t>verify response without request object
 {
 "requestTime": "2024-06-019T11:03:29.296Z"",
 }</t>
  </si>
  <si>
    <t>Verify response with empty request object
 ex:
 "request": "{ }"</t>
  </si>
  <si>
    <t>Should get an error message "invalid_transaction_id".</t>
  </si>
  <si>
    <t>hit the Complete Signup verification and Resume halted transaction Endpoint with missing transaction ID
 {
 "requestTime": "valid requesttime",
  "request": {
  }
 }</t>
  </si>
  <si>
    <t>hit the Complete Signup verification and Resume halted transaction Endpoint with invalid transaction ID details
 {
 "requestTime": "valid time format",
  "request": {
  "transactionId": "vKb8cV67576567###$% ",
  "withError": false
  }
 }</t>
  </si>
  <si>
    <t>Should get an error message "invalid_transaction"</t>
  </si>
  <si>
    <t>hit the Complete Signup verification and Resume halted transaction Endpoint with valid transaction ID but transaction id of different user which is active.</t>
  </si>
  <si>
    <t>Should get an error message "invalid_transaction_id"</t>
  </si>
  <si>
    <t>hit the Complete Signup verification and Resume halted transaction Endpoint with valid transaction ID but transaction id of different user which is expired.</t>
  </si>
  <si>
    <t>hit the Complete Signup verification and Resume halted transaction Endpoint with expired transaction ID</t>
  </si>
  <si>
    <t>hit the Complete Signup verification and Resume halted transaction Endpoint with transaction ID that contains only numbers and special character</t>
  </si>
  <si>
    <t>hit the Complete Signup verification and Resume halted transaction Endpoint when identity verification status as "FAILED"</t>
  </si>
  <si>
    <t>Should display appropriate error message "verification_incomplete" or explicit error code will be returned as per story.json
error code: "identity_verification_failed"</t>
  </si>
  <si>
    <r>
      <rPr>
        <u/>
        <sz val="11"/>
        <color rgb="FF1155CC"/>
        <rFont val="Arial"/>
      </rPr>
      <t>https://mosip.atlassian.net/browse/ES-2041</t>
    </r>
  </si>
  <si>
    <t>hit the Complete Signup verification and Resume halted transaction Endpoint when identity verification status as "STARTED"</t>
  </si>
  <si>
    <t>Should display appropriate error message "verification_incomplete"</t>
  </si>
  <si>
    <t>hit the Complete Signup verification and Resume halted transaction Endpoint when identity verification status as "UPDATE-PENDING"</t>
  </si>
  <si>
    <t>Should display appropriate error message</t>
  </si>
  <si>
    <t>not applicable in mock ID, can modify in story json</t>
  </si>
  <si>
    <t>hit the Complete Signup verification and Resume halted transaction Endpoint when identity verification status as "COMPLETED"</t>
  </si>
  <si>
    <t>hit the Complete Signup verification and Resume halted transaction Endpoint without invoking status endpoint.</t>
  </si>
  <si>
    <t>ES-1065</t>
  </si>
  <si>
    <t>API: Endpoint to check and get the available slot</t>
  </si>
  <si>
    <t>TC_FetchSlotID_01</t>
  </si>
  <si>
    <t>Endpoint: Fetch Slot ID endpoint
 Method: POST
 Request Parameter Validation: "transaction id" (cookie)</t>
  </si>
  <si>
    <t>1. Hit the url: https://signup.collab.mosip.net/v1/signup/identity-verification/slot
2.. Click on send button.</t>
  </si>
  <si>
    <t>Verified Transaction ID should be set in cookie a(fter successful start of update process)</t>
  </si>
  <si>
    <t>TC_FetchSlotID_02</t>
  </si>
  <si>
    <t>Verify the response status without transaction id in the cookie.</t>
  </si>
  <si>
    <t>1. Hit the url: https://signup.collab.mosip.net/v1/signup/identity-verification/slot
 2. Do not generate transaction id
 3. Click on send button.</t>
  </si>
  <si>
    <t>Should display error message "invalid transaction"</t>
  </si>
  <si>
    <t>TC_FetchSlotID_03</t>
  </si>
  <si>
    <t>Verify the response status with invalid transaction id in the cookie</t>
  </si>
  <si>
    <t>1. Hit the url: https://signup.collab.mosip.net/v1/signup/identity-verification/slot
 2. Generate invalid transaction id in the cookie
 3. Click on send button.</t>
  </si>
  <si>
    <t>TC_FetchSlotID_04</t>
  </si>
  <si>
    <t>Verify the response status with expired transaction id in the cookie</t>
  </si>
  <si>
    <t>1. Hit the url: https://signup.collab.mosip.net/v1/signup/identity-verification/slot
 2. Generate expired transaction id in the cookie
 3. Click on send button.</t>
  </si>
  <si>
    <t>TC_FetchSlotID_05</t>
  </si>
  <si>
    <t>Verify the status with active transaction ID but transaction belonging to different 'identifier' in the cookie</t>
  </si>
  <si>
    <t>1. Hit the url: https://signup.collab.mosip.net/v1/signup/identity-verification/slot
 2. Generate status with active transaction ID but transaction belonging to different 'identifier' in the cookie
 3. Click on send button.</t>
  </si>
  <si>
    <t>Slot should get generated for active transaction for different identifier</t>
  </si>
  <si>
    <t>TC_FetchSlotID_06</t>
  </si>
  <si>
    <t xml:space="preserve">Provide transationID in cookie who has already got the slot ID </t>
  </si>
  <si>
    <t>Verify the transactionID who has already got the slotID</t>
  </si>
  <si>
    <t>1. Hit the url: https://signup.collab.mosip.net/v1/signup/identity-verification/slot
 2. Provide transactionID who has already got the slotID
 3. Click on send button.</t>
  </si>
  <si>
    <t>TC_FetchSlotID_07</t>
  </si>
  <si>
    <t>Endpoint: Fetch Slot ID endpoint
 Method: POST
 Request Parameter Validation: "request time"</t>
  </si>
  <si>
    <t>Verify response without request time parameter in the request body</t>
  </si>
  <si>
    <t>1. Hit the url: https://signup.collab.mosip.net/v1/signup
 /identity-verification/slot
 2. Provide request without request time in the request body.
 3. Click on send button.</t>
  </si>
  <si>
    <t>TC_FetchSlotID_08</t>
  </si>
  <si>
    <t>Verify the response with request time as empty
Ex: 
{
  "requestTime": "",
  "request": {
    "verifierId": "string",
    "consent": "AGREE",
    "disabilityType": "VISION"
  }
}</t>
  </si>
  <si>
    <t>1. Hit the url: https://signup.collab.mosip.net/v1/signup
 /identity-verification/slot
 2. Provide request with request time as empty in the request body.
 3. Click on send button.</t>
  </si>
  <si>
    <t>TC_FetchSlotID_09</t>
  </si>
  <si>
    <t>Verify response with request time as empty string
Ex: 
{
  "requestTime": " ",
  "request": {
    "verifierId": "string",
    "consent": "AGREE",
    "disabilityType": "VISION"
  }
}</t>
  </si>
  <si>
    <t>1. Hit the url: https://signup.collab.mosip.net/v1/signup
 /identity-verification/slot
 2. Provide request  without request time in the request body.
 3. Click on send button.</t>
  </si>
  <si>
    <t>TC_FetchSlotID_10</t>
  </si>
  <si>
    <t>Verify response with invalid value in request time attribute
Ex: 
{
  "requestTime": "requestinvalid",
  "request": {
    "verifierId": "string",
    "consent": "AGREE",
    "disabilityType": "VISION"
  }
}</t>
  </si>
  <si>
    <t>1. Hit the url: https://signup.collab.mosip.net/v1/signup
 /identity-verification/slot
 2. Provide request with invalid value in request time attribute in the request body.
 3. Click on send button.</t>
  </si>
  <si>
    <t>TC_FetchSlotID_11</t>
  </si>
  <si>
    <t>Verify response with numeric string in request time attribute
Ex: 
{
  "requestTime": "134654563",
  "request": {
    "verifierId": "string",
    "consent": "AGREE",
    "disabilityType": "VISION"
  }
}</t>
  </si>
  <si>
    <t>1. Hit the url: https://signup.collab.mosip.net/v1/signup
 /identity-verification/slot
 2. Provide request with numeric string in request time attribute in the request body.
 3. Click on send button.</t>
  </si>
  <si>
    <t>TC_FetchSlotID_12</t>
  </si>
  <si>
    <t>Verify response by providing requestTime as future value.
Ex: 
{
  "requestTime": "Provide Future value",
  "request": {
    "verifierId": "string",
    "consent": "AGREE",
    "disabilityType": "VISION"
  }
}</t>
  </si>
  <si>
    <t>1. Hit the url: https://signup.collab.mosip.net/v1/signup
 /identity-verification/slot
 2. Provide request with future request time value.
 3. Click on send button.</t>
  </si>
  <si>
    <t>TC_FetchSlotID_13</t>
  </si>
  <si>
    <t>Verify response by providing requestTime value other than given format in request body.
 Format: yyyy-MM-dd'T'HH:mm:ss.SSS'Z'"
Ex: 
{
  "requestTime": "Invalid time format",
  "request": {
    "verifierId": "string",
    "consent": "AGREE",
    "disabilityType": "VISION"
  }
}</t>
  </si>
  <si>
    <t>1. Hit the url: https://signup.collab.mosip.net/v1/signup
 /identity-verification/slot
 2. Provide requestTime value other than given format in request body.
 3. Click on send button.</t>
  </si>
  <si>
    <t>TC_FetchSlotID_14</t>
  </si>
  <si>
    <t>Endpoint: Fetch Slot ID endpoint
 Method: POST
 Request Parameter Validation: "object"</t>
  </si>
  <si>
    <t>verify response without request object
 {
 "requestTime": "2024-06-019T11:03:29.296Z"",
 //"request": {
 }
 }"</t>
  </si>
  <si>
    <t>1. Hit the url: https://signup.collab.mosip.net/v1/signup
 /identity-verification/slot
 2. Do not provide request object in request body.
 3. Click on send button.</t>
  </si>
  <si>
    <t xml:space="preserve">Should display error message "invalid_request".
</t>
  </si>
  <si>
    <t>TC_FetchSlotID_15</t>
  </si>
  <si>
    <t>Should display valid error message.
"errors": [
        {
            "errorCode": "invalid_request",
            "errorMessage": "request: invalid_request"
        },
        {
            "errorCode": "invalid_request",
            "errorMessage": "requestTime: invalid_request"
        }
    ]</t>
  </si>
  <si>
    <t>TC_FetchSlotID_16</t>
  </si>
  <si>
    <t>Endpoint: Fetch Slot ID endpoint
 Method: POST
 Request Parameter Validation: "Verifier ID"</t>
  </si>
  <si>
    <t>Verify the response by providing Identity verifier ID which is active.
Ex: 
{
  "requestTime": "2019-08-24T14:15:22Z",
  "request": {
    "verifierId": "Provide Active Verifier ID",
    "consent": "AGREE",
    "disabilityType": "VISION"
  }
}</t>
  </si>
  <si>
    <t>1. Hit the url: https://signup.collab.mosip.net/v1/signup
 /identity-verification/slot
 2. Provide Identity verifier ID which is active
 3. Click on send button.</t>
  </si>
  <si>
    <t>User should get success message.</t>
  </si>
  <si>
    <t>TC_FetchSlotID_17</t>
  </si>
  <si>
    <t>Verify the response by providing Identity verifier ID which is inactive.
Ex: 
{
  "requestTime": "2019-08-24T14:15:22Z",
  "request": {
    "verifierId": "Provide Inactive Verifier ID",
    "consent": "AGREE",
    "disabilityType": "VISION"
  }
}</t>
  </si>
  <si>
    <t>1. Hit the url: https://signup.collab.mosip.net/v1/signup
 /identity-verification/slot
 2. Provide Identity verifier ID which is inactive
 3. Click on send button.</t>
  </si>
  <si>
    <t xml:space="preserve">Should display error message "invalid_identity_verifier_id".
</t>
  </si>
  <si>
    <t>TC_FetchSlotID_18</t>
  </si>
  <si>
    <t>Verify the response by providing Identity verifier ID which is deactivated
Ex: 
{
  "requestTime": "2019-08-24T14:15:22Z",
  "request": {
    "verifierId": "Provide Deactivated Verifier ID",
    "consent": "AGREE",
    "disabilityType": "VISION"
  }
}</t>
  </si>
  <si>
    <t>1. Hit the url: https://signup.collab.mosip.net/v1/signup
 /identity-verification/slot
 2. Provide Identity verifier ID which is deactivated
 3. Click on send button.</t>
  </si>
  <si>
    <t>cant deactivate identity verifierID
 (invalid tc)</t>
  </si>
  <si>
    <t>TC_FetchSlotID_19</t>
  </si>
  <si>
    <t>Verify the response by providing Identity verifier ID which is expired.
Ex: 
{
  "requestTime": "2019-08-24T14:15:22Z",
  "request": {
    "verifierId": "Provide expired Verifier ID",
    "consent": "AGREE",
    "disabilityType": "VISION"
  }
}</t>
  </si>
  <si>
    <t>1. Hit the url: https://signup.collab.mosip.net/v1/signup
 /identity-verification/slot
 2. Provide Identity verifier ID which is expired
 3. Click on send button.</t>
  </si>
  <si>
    <t>TC_FetchSlotID_20</t>
  </si>
  <si>
    <t>Verify the response by not providing Identity verifier ID in request body
Ex: 
{
  "requestTime": "2019-08-24T14:15:22Z",
  "request": {
    "verifierId": "",
    "consent": "AGREE",
    "disabilityType": "VISION"
  }
}</t>
  </si>
  <si>
    <t>1. Hit the url: https://signup.collab.mosip.net/v1/signup
 /identity-verification/slot
 2. Do not provide Identity verifier ID in request body
 3. Click on send button.</t>
  </si>
  <si>
    <t>Should display error message "invalid_identity_verifier_id".</t>
  </si>
  <si>
    <t>TC_FetchSlotID_21</t>
  </si>
  <si>
    <t>Verify the response when Identity verifier ID removed from request body
Ex: 
{
  "requestTime": "2019-08-24T14:15:22Z",
  "request": {
    "    "consent": "AGREE",
    "disabilityType": "VISION"
  }
}</t>
  </si>
  <si>
    <t>1. Hit the url: https://signup.collab.mosip.net/v1/signup
 /identity-verification/slot
 2. Remove Identity verifier ID in request body.
 3. Click on send button.</t>
  </si>
  <si>
    <t>TC_FetchSlotID_22</t>
  </si>
  <si>
    <t>Verify the response when Identity verifier ID is having just spaces in the request body
Ex: 
{
  "requestTime": "2019-08-24T14:15:22Z",
  "request": {
    "verifierId": " ",
    "consent": "AGREE",
    "disabilityType": "VISION"
  }
}</t>
  </si>
  <si>
    <t>1. Hit the url: https://signup.collab.mosip.net/v1/signup
 /identity-verification/slot
 2. Provide just spaces in the Identity verifier ID in request body.
 3. Click on send button.</t>
  </si>
  <si>
    <t>TC_FetchSlotID_23</t>
  </si>
  <si>
    <t>Verify the response when providing numeric value in verifier ID request body.
Ex: 
{
  "requestTime": "2019-08-24T14:15:22Z",
  "request": {
    "verifierId": "12346453",
    "consent": "AGREE",
    "disabilityType": "VISION"
  }
}</t>
  </si>
  <si>
    <t>1. Hit the url: https://signup.collab.mosip.net/v1/signup
 /identity-verification/slot
 2. Provide numeric value in verifier ID request body
 3. Click on send button.</t>
  </si>
  <si>
    <t>TC_FetchSlotID_24</t>
  </si>
  <si>
    <t>Verify the response when providing special characters value in verifier ID request body.
Ex: 
{
  "requestTime": "2019-08-24T14:15:22Z",
  "request": {
    "verifierId": "^&amp;%$#",
    "consent": "AGREE",
    "disabilityType": "VISION"
  }
}</t>
  </si>
  <si>
    <t>1. Hit the url: https://signup.collab.mosip.net/v1/signup
 /identity-verification/slot
 2. Provide special characters in verifier ID request body
 3. Click on send button.</t>
  </si>
  <si>
    <t>TC_FetchSlotID_25</t>
  </si>
  <si>
    <t>Verify the response when providing alpha numeric characters value in verifier ID request body.
Ex: 
{
  "requestTime": "2019-08-24T14:15:22Z",
  "request": {
    "verifierId": "ABc_346453",
    "consent": "AGREE",
    "disabilityType": "VISION"
  }
}</t>
  </si>
  <si>
    <t>1. Hit the url: https://signup.collab.mosip.net/v1/signup
 /identity-verification/slot
 2. Provide alpha numeric characters in verifier ID request body
 3. Click on send button.</t>
  </si>
  <si>
    <t>TC_FetchSlotID_26</t>
  </si>
  <si>
    <t>Verify the response by providing both "active" and "inactive" value in verifier ID request body.
Ex: 
{
  "requestTime": "2019-08-24T14:15:22Z",
  "request": {
    "verifierId": "Active", "Inactive",
    "consent": "AGREE",
    "disabilityType": "VISION"
  }
}</t>
  </si>
  <si>
    <t>1. Hit the url: https://signup.collab.mosip.net/v1/signup
 /identity-verification/slot
 2. Provide both "active" and "inactive" value in verifier ID request body
 3. Click on send button.</t>
  </si>
  <si>
    <t>TC_FetchSlotID_27</t>
  </si>
  <si>
    <t>Endpoint: Fetch Slot ID endpoint
 Method: POST
 Request Parameter Validation: "consent"</t>
  </si>
  <si>
    <t>Verify the response by providing "consent" parameter as "AGREE" value.
Ex: 
{
  "requestTime": "2019-08-24T14:15:22Z",
  "request": {
    "verifierId": "Active",
    "consent": "AGREE",
    "disabilityType": "VISION"
  }
}</t>
  </si>
  <si>
    <t>1. Hit the url: https://signup.collab.mosip.net/v1/signup
 /identity-verification/slot
 2. Provide AGREE value in consent request body
 3. Click on send button.</t>
  </si>
  <si>
    <t>User should get success message with Slot ID value in response.</t>
  </si>
  <si>
    <t>TC_FetchSlotID_28</t>
  </si>
  <si>
    <t>Verify the response by providing "consent" parameter value other than "AGREE" value.
Ex: 
{
  "requestTime": "2019-08-24T14:15:22Z",
  "request": {
    "verifierId": "Active",
    "consent": " abc",
    "disabilityType": "VISION"
  }
}</t>
  </si>
  <si>
    <t>1. Hit the url: https://signup.collab.mosip.net/v1/signup
 /identity-verification/slot
 2. Provide abc value in consent request body
 3. Click on send button.</t>
  </si>
  <si>
    <t>Request should be rejected and proper error message should be provided.
"errors": [
        {
            "errorCode": "consent_required",
            "errorMessage": "request.consent: consent_required"
        }
    ]</t>
  </si>
  <si>
    <t>TC_FetchSlotID_29</t>
  </si>
  <si>
    <t>Verify by providing transactionId who's consent is not provided and providing AGREE parameter in request body
Ex: 
{
  "requestTime": "2019-08-24T14:15:22Z",
  "request": {
    "verifierId": "Active",
    "consent": "AGREE",
    "disabilityType": "VISION"
  }
}</t>
  </si>
  <si>
    <t>1. Hit the url: https://signup.collab.mosip.net/v1/signup
 /identity-verification/slot
 2. Provide ACCEPETED value in consent request body
 3. Click on send button.</t>
  </si>
  <si>
    <t>Request should be rejected and "invalid_transaction"error message should be displayed.</t>
  </si>
  <si>
    <t>TC_FetchSlotID_30</t>
  </si>
  <si>
    <t>Verify by providing transactionId who's consent is provided and providing DECLINED parameter in request body
Ex: 
{
  "requestTime": "2019-08-24T14:15:22Z",
  "request": {
    "verifierId": "Active",
    "consent": "DECLINED",
    "disabilityType": "VISION"
  }
}</t>
  </si>
  <si>
    <t>1. Hit the url: https://signup.collab.mosip.net/v1/signup
 /identity-verification/slot
 2. Provide DECLINED value in consent request body
 3. Click on send button.</t>
  </si>
  <si>
    <t>TC_FetchSlotID_31</t>
  </si>
  <si>
    <t>Verify the reponse by providing other than allowed values in consent attribute.
Ex: 
{
  "requestTime": "2019-08-24T14:15:22Z",
  "request": {
    "verifierId": "Active",
    "consent": "abc, def, abc_def",
    "disabilityType": "VISION"
  }
}</t>
  </si>
  <si>
    <t>1. Hit the url: https://signup.collab.mosip.net/v1/signup
 /identity-verification/slot
 2. Provide other than allowed values
 3. Click on send button.</t>
  </si>
  <si>
    <t>TC_FetchSlotID_32</t>
  </si>
  <si>
    <t>Verify the response by providing expired transactionId who's consent is already provided and providing AGREE parameter in request body.
Ex: 
{
  "requestTime": "2019-08-24T14:15:22Z",
  "request": {
    "verifierId": "Active",
    "consent": "AGREE",
    "disabilityType": "VISION"
  }
}</t>
  </si>
  <si>
    <t>1. Hit the url: https://signup.collab.mosip.net/v1/signup
 /identity-verification/slot
 2. Provide expired transactionId in cookie who's consent is already provided and providing AGREE parameter in request body.
 3. Click on send button.</t>
  </si>
  <si>
    <t>TC_FetchSlotID_33</t>
  </si>
  <si>
    <t>Verify the response by providing "consent" parameter as null in request body.
Ex: 
{
  "requestTime": "2019-08-24T14:15:22Z",
  "request": {
    "verifierId": "Active",
    "consent": "NULL",
    "disabilityType": "VISION"
  }
}</t>
  </si>
  <si>
    <t>1. Hit the url: https://signup.collab.mosip.net/v1/signup
 /identity-verification/slot
 2. Do not provide "consent"parameter in request body.
 3. Click on send button.</t>
  </si>
  <si>
    <t>TC_FetchSlotID_34</t>
  </si>
  <si>
    <t>Verify the response when "consent" parameter removed from request body
Ex: 
{
  "requestTime": "2019-08-24T14:15:22Z",
  "request": {
    "verifierId": "Active",
    "disabilityType": "VISION"
  }
}</t>
  </si>
  <si>
    <t>1. Hit the url: https://signup.collab.mosip.net/v1/signup
 /identity-verification/slot
 2. Remove "consent"parameter in request body.
 3. Click on send button.</t>
  </si>
  <si>
    <t>TC_FetchSlotID_35</t>
  </si>
  <si>
    <t>Verify the response when "consent" parameter is having just spaces in the request body
Ex: 
{
  "requestTime": "2019-08-24T14:15:22Z",
  "request": {
    "verifierId": "Active",
    "consent": "   ",
    "disabilityType": "VISION"
  }
}</t>
  </si>
  <si>
    <t>1. Hit the url: https://signup.collab.mosip.net/v1/signup
 /identity-verification/slot
 2. Provide spaces in "consent"parameter in request body.
 3. Click on send button.</t>
  </si>
  <si>
    <t>TC_FetchSlotID_36</t>
  </si>
  <si>
    <t>Verify the response when providing numeric value in "consent" parameter request body.
Ex: 
{
  "requestTime": "2019-08-24T14:15:22Z",
  "request": {
    "verifierId": "Active",
    "consent": "12346453",
    "disabilityType": "VISION"
  }
}</t>
  </si>
  <si>
    <t>1. Hit the url: https://signup.collab.mosip.net/v1/signup
 /identity-verification/slot
 2. Provide numeric value in "consent"parameter in request body.
 3. Click on send button.</t>
  </si>
  <si>
    <t>TC_FetchSlotID_37</t>
  </si>
  <si>
    <t xml:space="preserve">Verify the response when providing special characters value in "consent" parameter request body.
Ex: 
{
  "requestTime": "2019-08-24T14:15:22Z",
  "request": {
    "verifierId": "Active",
    "consent": "^#&amp;#*@*",
    "disabilityType": "VISION"
  }
}
</t>
  </si>
  <si>
    <t>1. Hit the url: https://signup.collab.mosip.net/v1/signup
 /identity-verification/slot
 2. Provide special character value in "consent"parameter in request body.
 3. Click on send button.</t>
  </si>
  <si>
    <t>TC_FetchSlotID_38</t>
  </si>
  <si>
    <t>Verify the response when providing alpha numeric characters value in "consent" parameter request body.
Ex: 
{
  "requestTime": "2019-08-24T14:15:22Z",
  "request": {
    "verifierId": "Active",
    "consent": "12334PYANjsjj",
    "disabilityType": "VISION"
  }
}</t>
  </si>
  <si>
    <t>1. Hit the url: https://signup.collab.mosip.net/v1/signup
 /identity-verification/slot
 2. Provide alpha numeric value in "consent"parameter in request body.
 3. Click on send button.</t>
  </si>
  <si>
    <t>TC_FetchSlotID_39</t>
  </si>
  <si>
    <t>Endpoint: Fetch Slot ID endpoint
 Method: POST
 Request Parameter Validation: "disabilityType"</t>
  </si>
  <si>
    <t>Verify the response by providing "disabilityType" parameter as "VISION" valid value.
Ex: 
{
  "requestTime": "2019-08-24T14:15:22Z",
  "request": {
    "verifierId": "Active",
    "consent": "AGREE",
    "disabilityType": "VISION"
  }
}</t>
  </si>
  <si>
    <t>1. Hit the url: https://signup.collab.mosip.net/v1/signup
 /identity-verification/slot
 2. Provide "disabilityType" parameter as "VISION" in request body.
 3. Click on send button.</t>
  </si>
  <si>
    <t>TC_FetchSlotID_40</t>
  </si>
  <si>
    <t>Verify the response by providing "disabilityType" parameter as "AUDITORY" valid value.
Ex: 
{
  "requestTime": "2019-08-24T14:15:22Z",
  "request": {
    "verifierId": "Active",
    "consent": "AGREE",
    "disabilityType": "AUDITORY"
  }
}</t>
  </si>
  <si>
    <t>1. Hit the url: https://signup.collab.mosip.net/v1/signup
 /identity-verification/slot
 2. Provide "disabilityType" parameter as "AUDITORY" in request body.
 3. Click on send button.</t>
  </si>
  <si>
    <t>TC_FetchSlotID_41</t>
  </si>
  <si>
    <t>Verify the response by providing "disabilityType" parameter as "MOBILITY" valid value.
Ex: 
{
  "requestTime": "2019-08-24T14:15:22Z",
  "request": {
    "verifierId": "Active",
    "consent": "AGREE",
    "disabilityType": "MOBILITY"
  }
}</t>
  </si>
  <si>
    <t>1. Hit the url: https://signup.collab.mosip.net/v1/signup
 /identity-verification/slot
 2. Provide "disabilityType" parameter as "MOBILITY" in request body.
 3. Click on send button.</t>
  </si>
  <si>
    <t>TC_FetchSlotID_42</t>
  </si>
  <si>
    <t>Verify the response by providing "disabilityType" parameter as "NEUROLOGICAL" valid value.
Ex: 
{
  "requestTime": "2019-08-24T14:15:22Z",
  "request": {
    "verifierId": "Active",
    "consent": "AGREE",
    "disabilityType": "NEUROLOGICAL"
  }
}</t>
  </si>
  <si>
    <t>1. Hit the url: https://signup.collab.mosip.net/v1/signup
 /identity-verification/slot
 2. Provide "disabilityType" parameter as "NEUROLOGICAL" in request body.
 3. Click on send button.</t>
  </si>
  <si>
    <t>TC_FetchSlotID_43</t>
  </si>
  <si>
    <t>Verify the response by providing "disabilityType" parameter as "NULL" valid value.
Ex: 
{
  "requestTime": "2019-08-24T14:15:22Z",
  "request": {
    "verifierId": "Active",
    "consent": "AGREE",
    "disabilityType": "NULL"
  }
}</t>
  </si>
  <si>
    <t>1. Hit the url: https://signup.collab.mosip.net/v1/signup
 /identity-verification/slot
 2. Provide "disabilityType" parameter as "NULL" in request body.
 3. Click on send button.</t>
  </si>
  <si>
    <t>Valid error message should be displayed.
"errors": [
        {
            "errorCode": "invalid_disability_type",
            "errorMessage": "request.disabilityType: invalid_disability_type"
        }
    ]</t>
  </si>
  <si>
    <t>TC_FetchSlotID_44</t>
  </si>
  <si>
    <t>Verify the response by providing "disabilityType" parameter as "0" invalid value.
Ex: 
{
  "requestTime": "2019-08-24T14:15:22Z",
  "request": {
    "verifierId": "Active",
    "consent": "ACCEPETD",
    "disabilityType": "0"
  }
}</t>
  </si>
  <si>
    <t>1. Hit the url: https://signup.collab.mosip.net/v1/signup
 /identity-verification/slot
 2. Provide "disabilityType" parameter as "0" in request body.
 3. Click on send button.</t>
  </si>
  <si>
    <t>TC_FetchSlotID_45</t>
  </si>
  <si>
    <t>Verify the response by providing multiple "disabilityType" parameter.
 Ex: "VISION",
 "AUDITORY",
 "MOBILITY",
 "NEUROLOGICAL"
Ex: 
{
  "requestTime": "2019-08-24T14:15:22Z",
  "request": {
    "verifierId": "Active",
    "consent": "AGREE",
    "disabilityType": "VISION AUDITORY MOBILITY NEUROLOGICAL"
  }
}</t>
  </si>
  <si>
    <t>1. Hit the url: https://signup.collab.mosip.net/v1/signup
 /identity-verification/slot
 2. Provide multiple "disabilityType" parameter in request body.
 3. Click on send button.</t>
  </si>
  <si>
    <t>TC_FetchSlotID_46</t>
  </si>
  <si>
    <t>Verify the response by  providing "disabilityType" as empty parameter in request body.
Ex: 
{
  "requestTime": "2019-08-24T14:15:22Z",
  "request": {
    "verifierId": "Active",
    "consent": "AGREE",
    "disabilityType": " "
  }
}</t>
  </si>
  <si>
    <t>1. Hit the url: https://signup.collab.mosip.net/v1/signup
 /identity-verification/slot
 2. Do not provide "disabilityType" parameter in request body.
 3. Click on send button.</t>
  </si>
  <si>
    <t>TC_FetchSlotID_47</t>
  </si>
  <si>
    <t>Verify the response when "disabilityType" parameter removed from request body.
Ex: 
{
  "requestTime": "2019-08-24T14:15:22Z",
  "request": {
    "verifierId": "Active",
    "consent": "AGREE",
  }
}</t>
  </si>
  <si>
    <t>1. Hit the url: https://signup.collab.mosip.net/v1/signup
 /identity-verification/slot
 2. Remove "disabilityType" parameter in request body.
 3. Click on send button.</t>
  </si>
  <si>
    <t>TC_FetchSlotID_48</t>
  </si>
  <si>
    <t>Verify the response when "disabilityType" parameter is having just spaces in the request body.
Ex: 
{
  "requestTime": "2019-08-24T14:15:22Z",
  "request": {
    "verifierId": "Active",
    "consent": "AGREE",
    "disabilityType": "   "
  }
}</t>
  </si>
  <si>
    <t>1. Hit the url: https://signup.collab.mosip.net/v1/signup
 /identity-verification/slot
 2. Provide spaces in "disabilityType" parameter in request body.
 3. Click on send button.</t>
  </si>
  <si>
    <t>TC_FetchSlotID_49</t>
  </si>
  <si>
    <t>Verify the response when providing numeric value in "disabilityType" parameter request body.
Ex: 
{
  "requestTime": "2019-08-24T14:15:22Z",
  "request": {
    "verifierId": "Active",
    "consent": "AGREE",
    "disabilityType": "12346453"
  }
}</t>
  </si>
  <si>
    <t>1. Hit the url: https://signup.collab.mosip.net/v1/signup
 /identity-verification/slot
 2. Provide numeric values in "disabilityType" parameter in request body.
 3. Click on send button.</t>
  </si>
  <si>
    <t>TC_FetchSlotID_50</t>
  </si>
  <si>
    <t>Verify the response when providing special characters value in "disabilityType" parameter request body.
Ex: 
{
  "requestTime": "2019-08-24T14:15:22Z",
  "request": {
    "verifierId": "Active",
    "consent": "AGREE",
    "disabilityType": "@#$!$%%^^%^""
  }
}</t>
  </si>
  <si>
    <t>1. Hit the url: https://signup.collab.mosip.net/v1/signup
 /identity-verification/slot
 2. Provide special characters values in "disabilityType" parameter in request body.
 3. Click on send button.</t>
  </si>
  <si>
    <t>TC_FetchSlotID_51</t>
  </si>
  <si>
    <t>Verify the response when providing alpha numeric value in "disabilityType" parameter request body.
Ex: 
{
  "requestTime": "2019-08-24T14:15:22Z",
  "request": {
    "verifierId": "Active",
    "consent": "AGREE",
    "disabilityType": "PJJJ672882""
  }
}</t>
  </si>
  <si>
    <t>1. Hit the url: https://signup.collab.mosip.net/v1/signup
 /identity-verification/slot
 2. Provide alpha numeric characters values in "disabilityType" parameter in request body.
 3. Click on send button.</t>
  </si>
  <si>
    <t>TC_FetchSlotID_52</t>
  </si>
  <si>
    <t>Verify the reponse by providing other than allowed values
 Ex: 
Ex: 
{
  "requestTime": "2019-08-24T14:15:22Z",
  "request": {
    "verifierId": "Active",
    "consent": "ACCEPETD",
    "disabilityType": "abc, def, abc_def"
  }
}</t>
  </si>
  <si>
    <t>1. Hit the url: https://signup.collab.mosip.net/v1/signup
 /identity-verification/slot
 2. Provide other than allowed values in "disabilityType" parameter in request body.
 3. Click on send button.</t>
  </si>
  <si>
    <t>TC_FetchSlotID_53</t>
  </si>
  <si>
    <t>Verify response with websocket connection</t>
  </si>
  <si>
    <r>
      <rPr>
        <sz val="11"/>
        <color theme="1"/>
        <rFont val="Calibri"/>
      </rPr>
      <t xml:space="preserve">Verify the response by overlimiting the websocket connection i.e., current count is more than the allowed count
</t>
    </r>
    <r>
      <rPr>
        <b/>
        <sz val="11"/>
        <color theme="1"/>
        <rFont val="Calibri"/>
      </rPr>
      <t>property:</t>
    </r>
    <r>
      <rPr>
        <sz val="11"/>
        <color theme="1"/>
        <rFont val="Calibri"/>
      </rPr>
      <t xml:space="preserve"> mosip.signup.slot.max-count=0 (allowed count)
current count= user is trying to get the slot
or set   mosip.signup.slot.max-count=and 3 person try to get slot then 3rd person will get error as no slot available</t>
    </r>
  </si>
  <si>
    <t>1. Hit the url: https://signup.collab.mosip.net/v1/signup
 /identity-verification/slot
 2. Overlimit the websocket connections.
 3. Click on send button.</t>
  </si>
  <si>
    <t xml:space="preserve">"no_slot_available" error message should be displayed
</t>
  </si>
  <si>
    <t>TC_FetchSlotID_54</t>
  </si>
  <si>
    <t>Verify by disconneting the websocket connection</t>
  </si>
  <si>
    <t>1. Hit the url: https://signup.collab.mosip.net/v1/signup
 /identity-verification/slot
 2. Disconnet the websocket connections.
 3. Click on send button.</t>
  </si>
  <si>
    <t>should be able to disconnect either by exit or by using appropriate story json</t>
  </si>
  <si>
    <t>TC_FetchSlotID_55</t>
  </si>
  <si>
    <t>Verify on every websocket request, slotID is generated</t>
  </si>
  <si>
    <t>1. Hit the url: https://signup.collab.mosip.net/v1/signup
 /identity-verification/slot
 2. every websocket request, slotID is generated.
 3. Click on send button.</t>
  </si>
  <si>
    <t>In response body "slotID" should be generated.</t>
  </si>
  <si>
    <t>TC_FetchSlotID_56</t>
  </si>
  <si>
    <t>Endpoint: Fetch Slot ID endpoint
 Method: POST
 Request Parameter Validation: "slot ID"</t>
  </si>
  <si>
    <t>Verify that when this "/identity-verification/slot" endpoint is invoked with valid parameter</t>
  </si>
  <si>
    <t>1. Hit the url: https://signup.collab.mosip.net/v1/signup
 /identity-verification/slot
 2. Provide valid request body.
 3. Click on send button.</t>
  </si>
  <si>
    <t>1. "Slot ID" should be provided to begin video identity verification process.</t>
  </si>
  <si>
    <t>TC_FetchSlotID_57</t>
  </si>
  <si>
    <t>Endpoint: Fetch Slot ID endpoint
 Method: POST
 Request Parameter Validation: "Response"</t>
  </si>
  <si>
    <t xml:space="preserve">User should get "responseTime" &lt;date-time&gt;,
and "slotId".
</t>
  </si>
  <si>
    <t>TC_FetchSlotID_58</t>
  </si>
  <si>
    <t>Verify the Response body, response time is in string value</t>
  </si>
  <si>
    <t>Response time should be in string value</t>
  </si>
  <si>
    <t>TC_FetchSlotID_59</t>
  </si>
  <si>
    <t>"responseTime", "slotId" should be displayed as response parameters</t>
  </si>
  <si>
    <t>TC_FetchSlotID_60</t>
  </si>
  <si>
    <t>User should get correct responseTime(Current date and time in mentioned format) in response body.</t>
  </si>
  <si>
    <t>TC_FetchSlotID_61</t>
  </si>
  <si>
    <t>Verify the response body content of "slotId" displayed in response body</t>
  </si>
  <si>
    <t>User should get "slotId" allocated for eKYC process in response body</t>
  </si>
  <si>
    <t>ES-1784</t>
  </si>
  <si>
    <t>Support ID token based authentication in v3/authenticate endpoint</t>
  </si>
  <si>
    <t>1. user start with eisgnet oidc flow ie, on hitting oauth details with verified attribute followed by send otp,authenticate user,claim details endpoint.
 2.user have valid id_token from prepare-sign-up redirect endpoint and also a valid transaction.
 3. sign up portal receives id token and starts new oidc flow with id token</t>
  </si>
  <si>
    <t>Verify the response by providing valid transactionId in request body along with other valid mandatory parameters.
 ( transaction started in signup portal while hitting oauth details with id token hint)</t>
  </si>
  <si>
    <t>1.Hit https://{Domain-url}/v1/esignet/authorization/oauth-details</t>
  </si>
  <si>
    <t>Verify the response by providing idt_transactionId which is already completed</t>
  </si>
  <si>
    <t>1.Hithttps://esignet.es-qa.mosip.net/v1/esignet/authorization/v3/authenticate</t>
  </si>
  <si>
    <t>Verify the response by providing idt_transaction id which is expired.</t>
  </si>
  <si>
    <t>verify the response with esignet transactionid which is generated before redirecting to sign up</t>
  </si>
  <si>
    <t>Authenticate with only transaction id in the request body
 "request": {
 "transactionId": "EKb8cVbq9PX_yt46_hX0xlBJNExl9cnYtL8kGRxU5OM",
 }</t>
  </si>
  <si>
    <t>"1.Hit oauth details api
 2. And then hit Authenticate endpoint"</t>
  </si>
  <si>
    <t>Should display multiple error message .
"errors": [
        {
            "errorCode": "invalid_no_of_challenges",
            "errorMessage": "request.challengeList: invalid_no_of_challenges"
        },
        {
            "errorCode": "invalid_identifier",
            "errorMessage": "request.individualId: invalid_identifier"
        }
    ]</t>
  </si>
  <si>
    <t>Authenticate with out transaction id in the request body.
 {
  "requestTime": "{{$isoTimestamp}}",
  "request": {
  "individualId": "{{id_token_subject}}",
  "challengeList" : [
  {
  "authFactorType" : "IDT",
  "challenge" : "{{idt_challenge}}",
  "format" : "base64url-encoded-json"
  }
  ]
  }
 }</t>
  </si>
  <si>
    <t>Authenticate with empty transaction id in the request.
 Ex:
 "transactionId": "",</t>
  </si>
  <si>
    <t>Authenticate with empty string transaction id in the request.
 Ex:
 "transactionId": " ",</t>
  </si>
  <si>
    <t>Authenticate with invalid transaction id in the request.
 Ex:
 "transactionId": "EKb8cVbq9PX_yt46_hX0xlBJNExl9cnYtL8kGRxU5OM",</t>
  </si>
  <si>
    <t>Verify the response by providing individualId other
 than sub of id_token. 
 Eg: provide aud of id token or iss or acr etc as individualId</t>
  </si>
  <si>
    <t>Valid error message with valid error code(invalid_identifier) should be displayed in Response body</t>
  </si>
  <si>
    <t>Verify the response by providing valid id token subject as individualId</t>
  </si>
  <si>
    <t>Authentication should be successful</t>
  </si>
  <si>
    <t>Hit oauth details api with expired id token hint</t>
  </si>
  <si>
    <t>1. {{url}}/v1/esignet/authorization/v3/oauth-details</t>
  </si>
  <si>
    <t>Valid error message should be displayed.
invalid_id_token_hint</t>
  </si>
  <si>
    <t>Verify the response by providing sub of expired id token as individualId.</t>
  </si>
  <si>
    <t>Valid error message should be displayed.</t>
  </si>
  <si>
    <t>Verify the response by providing actual individual id from esignet</t>
  </si>
  <si>
    <t>1.Hit https://esignet.es-qa.mosip.net/v1/esignet/authorization/v3/authenticate
2. provide individualId</t>
  </si>
  <si>
    <t>Verify the response by providing malformed id token subject as individualId.</t>
  </si>
  <si>
    <t>Authenticate with only indiviual ID in the request body.
 ex:
 "individualId": "{{id_token_subject}",</t>
  </si>
  <si>
    <t>Authenticate with empty string in individual ID field
 ex:
 "individualId": "",</t>
  </si>
  <si>
    <t>1.Hit https://esignet.es-qa.mosip.net/v1/esignet/authorization/v3/authenticate
with empty individualId</t>
  </si>
  <si>
    <t>Authenticate with empty string in individual ID field
 ex:
 "individualId": " ",</t>
  </si>
  <si>
    <t>Verify the response by providing authFactor type values other than "IDT" in request body.
eg: otp,pwd etc(these are part of enum but not registered with the idt transaction)</t>
  </si>
  <si>
    <t>Valid error message with valid error code(invalid_challenge_format) should be displayed in Response body</t>
  </si>
  <si>
    <t>Verify the response by providing auth factor type IDT in lower case</t>
  </si>
  <si>
    <t>1.Hit https://esignet.es-qa.mosip.net/v1/esignet/authorization/v3/authenticate
with auth factor type in lower case</t>
  </si>
  <si>
    <t xml:space="preserve">should throw error..it should be case sensitive.( should only be in upper case)
</t>
  </si>
  <si>
    <t>Verify the response by providing auth factor type IDT in camel case.</t>
  </si>
  <si>
    <t>1.Hit https://esignet.es-qa.mosip.net/v1/esignet/authorization/v3/authenticate
with auth factor type in camel case</t>
  </si>
  <si>
    <t>should throw error..it should be case sensitive.( should only be in upper case)</t>
  </si>
  <si>
    <t>1.Hithttps://esignet.es-qa.mosip.net//v1/esignet/authorization/v3/authenticate
 2.Provide valid request body without challenge parameter
 3.Click on send</t>
  </si>
  <si>
    <t>1.Hithttps://esignet.es-qa.mosip.net//v1/esignet/authorization/v3/authenticate
 2.Provide valid request body with challenge parameter values as Null/EMPTY
 3.Click on send</t>
  </si>
  <si>
    <t>unknown_error</t>
  </si>
  <si>
    <t>Verify the response by providing incorrect challenge parameter value when authFactor Type is selected as IDT.</t>
  </si>
  <si>
    <t>1.Hithttps://esignet.es-qa.mosip.net//v1/esignet/authorization/v3/authenticate
 2.Provide valid request body with invalid challenge value
 3.Click on send</t>
  </si>
  <si>
    <t>Verify the reponse by providing valid challange value for idt auth factor type</t>
  </si>
  <si>
    <t>1.Hit https://esignet.es-qa.mosip.net/v1/esignet/authorization/v3/authenticate
by providing valid challange value for idt auth factor type</t>
  </si>
  <si>
    <t>Verify the reponse by providing expired challange value for idt auth factor type</t>
  </si>
  <si>
    <t>1.Hit https://esignet.es-qa.mosip.net/v1/esignet/authorization/v3/authenticate
once idt token expires</t>
  </si>
  <si>
    <t>verify response by providing incorrect format(base 64url-encoded-json) for challenge value for idt auth factor type.</t>
  </si>
  <si>
    <t>1.Hit https://esignet.es-qa.mosip.net/v1/esignet/authorization/v3/authenticate
by providing incorrect format(base 64url-encoded-json) for challenge value for idt auth factor type.</t>
  </si>
  <si>
    <t>verify response by providing reused challenge value</t>
  </si>
  <si>
    <t>1.Hit https://esignet.es-qa.mosip.net/v1/esignet/authorization/v3/authenticate
by providing reused challenge value</t>
  </si>
  <si>
    <t>verify response by including some random characters in valid challenge value</t>
  </si>
  <si>
    <t>1.Hit https://esignet.es-qa.mosip.net/v1/esignet/authorization/v3/authenticate
by including some random characters in valid challenge value</t>
  </si>
  <si>
    <t>Authenticate without Challenge List in the request body
 ex:
 {
    "requestTime": "{{$isoTimestamp}}",
    "request": {
        "transactionId": "{{idt_transaction_id}}",
        "individualId": "{{id_token_subject}}"
    }
}</t>
  </si>
  <si>
    <t>Authenticate with empty challenge list in the request body
 ex:
{
    "requestTime": "{{$isoTimestamp}}",
    "request": {
        "transactionId": "{{idt_transaction_id}}",
        "individualId": "{{id_token_subject}}",
        "challengeList" : [
        ]
    }
}</t>
  </si>
  <si>
    <t>Authenticate with only authfactor type in the challenge list
 ex:
 "challengeList": [
 {
 "authFactorType": "IDT",
 }
 ]</t>
  </si>
  <si>
    <t>Should display proper error codes.
invalid_challenge_format</t>
  </si>
  <si>
    <t>Authenticate without auth factor type in the challenge list
 ex:
 "challengeList": [
 {
  "challenge" : "{{idt_challenge}}",
  "format" : "base64url-encoded-json"
 }
 ]</t>
  </si>
  <si>
    <t>Authenticate with empty authfactor type in the challenge list
 ex:
 "challengeList": [
 {
 "authFactorType": "",
  "challenge" : "{{idt_challenge}}",
  "format" : "base64url-encoded-json"
 }
 ]</t>
  </si>
  <si>
    <t>Authenticate with empty string in the authfactor type in the challenge list
 ex:
 "challengeList": [
 {
 "authFactorType": " ",
  "challenge" : "{{idt_challenge}}",
  "format" : "base64url-encoded-json"
 }
 ]</t>
  </si>
  <si>
    <t>Authenticate with invalid authfactor type in the challenge list
 ex:
 "challengeList": [
 {
 "authFactorType": "SWD01",
  "challenge" : "{{idt_challenge}}",
  "format" : "base64url-encoded-json"
 }
 ]</t>
  </si>
  <si>
    <t>Authenticate with only challenge in the challenge list
 ex:
 "challengeList": [
 {
 "challenge" : "{{idt_challenge}}",
 }
 ]</t>
  </si>
  <si>
    <t>Should display proper error codes.
invalid_auth_factor_type</t>
  </si>
  <si>
    <t>Authenticate without challenge in the challenge list
 "challengeList": [
 {
 "authFactorType" : "IDT",
 "format" : "base64url-encoded-json"
 }
 ]</t>
  </si>
  <si>
    <t>Authenticate with enpty string in the challenge field
 ex:
 "challengeList": [
 {
 "authFactorType": "IDT",
 "challenge": " ",
 "format": "base64url-encoded-json"
 }
 ]</t>
  </si>
  <si>
    <t>Authenticate with invalid challenge
 Ex:
 "challengeList" : [
            {
                "authFactorType" : "IDT",
                "challenge" : "ew2342351213",
                "format" : "base64url-encoded-json"
            }
        ]</t>
  </si>
  <si>
    <t>Authenticate with only format in the challenge list
 ex:
 "challengeList": [
 {
 "format": "base64url-encoded-json"
 }
 ]</t>
  </si>
  <si>
    <t>Should display proper error codes
invalid_auth_factor_type</t>
  </si>
  <si>
    <t>TYPE&gt;FORMAT&gt;CHALL</t>
  </si>
  <si>
    <t>Authenticate without format in the challenge list
 ex:
 "challengeList": [
 {
 "authFactorType": "IDT",
 "challenge": "{{idt_challenge}}",
 }
 ]</t>
  </si>
  <si>
    <t>Authenticate with empty format in the challenge list
 ex:"challengeList": [
 {
 "authFactorType": "IDT",
 "challenge": "{{idt_challenge}}",
 "format": ""
 }
 ]</t>
  </si>
  <si>
    <t>Authenticate with empty string in format field
 ex:
 "challengeList": [
 {
 "authFactorType": "IDT",
 "challenge": "{{idt_challenge}}",
 "format": " "
 }
 ]</t>
  </si>
  <si>
    <t>Authenticate with invalid format in the challenge list
 ex:
 "challengeList": [
 {
 "authFactorType": "IDT",
 "challenge": "{{idt_challenge}}",
 "format": "gvbanvn"
 }
 ]</t>
  </si>
  <si>
    <t>Authenticate with unsupported format in the challenge list for IDT authFactorType
 ex:
 "challengeList": [
 {
 "authFactorType": "IDT",
 "challenge": "{{idt_challenge}}",
 "format": "alpha-numeric"
 }
 ]</t>
  </si>
  <si>
    <t>Endpoint: Authentication
 Method: POST
 Request body parameters validation: Validation for "requestTime"(Mandatory) parameter</t>
  </si>
  <si>
    <t>Verify response by providing requestTime value other than given format/invalid format in request body.
 Format: yyyy-MM-dd'T'HH:mm:ss.SSS'Z'</t>
  </si>
  <si>
    <t>1.Hithttps://esignet.es-qa.mosip.net//v1/esignet/authorization/v3/authenticate
 2.Provide valid request body with invalid time format
 3.Click on send</t>
  </si>
  <si>
    <t>Verify response by providing requestTime value other than current date</t>
  </si>
  <si>
    <t>1.Hithttps://esignet.es-qa.mosip.net//v1/esignet/authorization/v3/authenticate
 2.Provide valid request body with invalid time.
 3.Click on send</t>
  </si>
  <si>
    <t>User should get appropriate error message in response body.
"invalid_request"</t>
  </si>
  <si>
    <t>1.Hit https://{Domain-url}/v1/idp/authorization/authenticate
 2.Provide valid request body with various parameters
 3.Click on send</t>
  </si>
  <si>
    <t>1.Hit https://{Domain-url}/v1/esignet/authorization/send-otp
 2.Provide valid request body with various parameters
 3.Click on send</t>
  </si>
  <si>
    <t>Authenticate with request time as empty
 ex: "requestTime": ""</t>
  </si>
  <si>
    <t>Authenticate with request time as empty string
 ex: "requestTime": " "</t>
  </si>
  <si>
    <t>Authenticate with invalid value in request time attribute
 ex: "requestTime": "requestinvalid"</t>
  </si>
  <si>
    <t>Authenticate with numeric string in request time attribute
 ex: "requestTime": "762537232"</t>
  </si>
  <si>
    <t>Authenticate with past time stamp</t>
  </si>
  <si>
    <t>"1.Hit oauth details api
 2. And then hit Authenticate endpoint with past timestamp</t>
  </si>
  <si>
    <t>valid error message shoud.
invalid_request</t>
  </si>
  <si>
    <t>Authenticate with future time stamp</t>
  </si>
  <si>
    <t>"1.Hit oauth details api
 2. And then hit Authenticate endpoint with future timestamp</t>
  </si>
  <si>
    <t>Authenticate without request object parameters value
{
  "requestTime": "",
  "idtToken": "",
  "request": {
    "challengeList": [
      {
        "authFactorType": "",
        "format": "base64url-encoded-json",
        "challenge": ""
      }
    ],
    "individualId": "",
    "transactionId": ""
  }
}</t>
  </si>
  <si>
    <t>Authenticate with empty request object.
 "request": {}</t>
  </si>
  <si>
    <t>Should display multiple error message.
 "errors": [
        {
            "errorCode": "invalid_no_of_challenges",
            "errorMessage": "request.challengeList: invalid_no_of_challenges"
        },
        {
            "errorCode": "invalid_transaction_id",
            "errorMessage": "request.transactionId: invalid_transaction_id"
        },
        {
            "errorCode": "invalid_identifier",
            "errorMessage": "request.individualId: invalid_identifier"
        }
    ]</t>
  </si>
  <si>
    <t>Verify by providing only openid as scope with no claims
 [Means no claims asked by relying party]</t>
  </si>
  <si>
    <t>1.Provide scope as "openid" and no claims(claims:{}) along with other parameters in oauth details endpoint.
 2.Then execute send otp and Authenticate-v3 endpoint</t>
  </si>
  <si>
    <t>hit oauth details api while signup redirection with invalid client/random text/unregistered client</t>
  </si>
  <si>
    <t xml:space="preserve">1.Hit oauth details api /v1/esignet/authorization/v3/oauth-details with invalid client while signup redirection
 </t>
  </si>
  <si>
    <t>should get valid error message.
"invalid_client_id"</t>
  </si>
  <si>
    <t>change the mosip id token audience/client id and validate the idt authentication</t>
  </si>
  <si>
    <t>1. create a new sign up client 
 2.configure the client here in this property
 mosip.esignet.signup-id-token-audience
 3. start the flow
 4. provide the same client id as configured while sign up redirection</t>
  </si>
  <si>
    <t>check if there is a cookie with a name equal to the ‘sub’ claim in the header of idt authenticate api</t>
  </si>
  <si>
    <t>1.Hit authenticate api 
 2. check the cookie</t>
  </si>
  <si>
    <t>sub cookies with value should be present in authenticate api</t>
  </si>
  <si>
    <t>delete the subject cookies present in the header and hit authenticate api</t>
  </si>
  <si>
    <t>1. Delete the cookie from authenticate api
hit the auth api</t>
  </si>
  <si>
    <t>Should get valid error message "auth_failed"</t>
  </si>
  <si>
    <t>Validate idt authentication by changing audience in the property</t>
  </si>
  <si>
    <t xml:space="preserve">&gt;get a id token with one audience which is by default configured by hitting prepare redirect api
&gt;hit oauth details api with the cientid/audience which is by default configured
&gt;go to properties  mosip.esignet.signup-id-token-audience(mosip-signup-oauth-client) and change the audience value to some other value and restart the esignet service
&gt; then hit idt auth api
</t>
  </si>
  <si>
    <t>should get valid error message (auth_failed)</t>
  </si>
  <si>
    <t>Hit oauth details api on mismatching aud of id token and clientId</t>
  </si>
  <si>
    <t xml:space="preserve">1.provide clientId value other than aud of id token
2.Hit oauth details api /v1/esignet/authorization/v3/oauth-details with invalid client while signup redirection
 </t>
  </si>
  <si>
    <t>should get valid error message  and transaction should not get started</t>
  </si>
  <si>
    <t>ES-1794</t>
  </si>
  <si>
    <t>API: Endpoint to fetch identity verification process status</t>
  </si>
  <si>
    <t>Websocket connection should be established and ekyc verification should be completed( can be altered based on the scenarios)</t>
  </si>
  <si>
    <t>Get Identity Verification Status Endpoint</t>
  </si>
  <si>
    <t>Hit Get Identity Verification Status Endpoint with valid IDV_SLOT_ALLOTTED in the cookie</t>
  </si>
  <si>
    <t>https://signup.collab.mosip.net/v1/signup/identity-verification/status</t>
  </si>
  <si>
    <t>Should get success response with 200 ok and should return back valid status .
STARTED/
UPDATE_PENDING/
 COMPLETED/
 FAILED</t>
  </si>
  <si>
    <t>Verify the response parameters when request made with valid details</t>
  </si>
  <si>
    <t>Response should have valid responseTime, Status and empty array of error parameter</t>
  </si>
  <si>
    <t>Hit Get Identity Verification Status Endpoint before generating slot ID</t>
  </si>
  <si>
    <t>Should get appropriate error message "invalid transaction"</t>
  </si>
  <si>
    <t>Hit Get Identity Verification Status Endpoint with out IDV_SLOT_ALLOTTED in the cookie</t>
  </si>
  <si>
    <t>Hit Get Identity Verification Status Endpoint with invalid IDV_SLOT_ALLOTTED in the cookie</t>
  </si>
  <si>
    <t>Hit Get Identity Verification Status Endpoint with expired IDV_SLOT_ALLOTTED in the cookie</t>
  </si>
  <si>
    <t>Hit Get Identity Verification Status Endpoint before initiating websocket connection</t>
  </si>
  <si>
    <t>Hit Get Identity Verification Status Endpoint before completing KYC process in websocket</t>
  </si>
  <si>
    <t>Should display status as ""STARTED"</t>
  </si>
  <si>
    <t>Initiate websocket connect and Stop the websocket connect/ connection closed abruptly and call staus endpoint</t>
  </si>
  <si>
    <t>Should display status as "FAILED"</t>
  </si>
  <si>
    <t>Hit Get Identity Verification Status Endpoint after completing KYC process in websocket</t>
  </si>
  <si>
    <t>Should get success response with 200 ok and should return back status as
 STARTED then it should display as COMPLETED.
NOTE:
STARTED
 UPDATE_PENDING/ 
 COMPLETED/
 FAILED</t>
  </si>
  <si>
    <t>Not possible to get UPDATE-PENDING state in mock testing</t>
  </si>
  <si>
    <t>Hit Get Identity Verification Status Endpoint when KYC process fails in websocket</t>
  </si>
  <si>
    <t>Should return back status as "FAILED"</t>
  </si>
  <si>
    <t>KYC provide cannot fail as websocket connection in mock testing as liveliness check is mocked</t>
  </si>
  <si>
    <t>Update user story.json file with status as 'FAILED' and invoke status enpoint</t>
  </si>
  <si>
    <t>working fine with UI</t>
  </si>
  <si>
    <t>Hit Get Identity Verification Status Endpoint with different user's active IDV_SLOT_ALLOTTED who's KYC process is completed</t>
  </si>
  <si>
    <t xml:space="preserve">1.generate the slot 
2.perform ekyc and establish the websocket connection
3.Now, provide idv slot alloted cookies to differnt system and  hit status endpoint </t>
  </si>
  <si>
    <t>It should return back the status as COMPLETED</t>
  </si>
  <si>
    <t>Hit Get Identity Verification Status Endpoint with different user's expired IDV_SLOT_ALLOTTED who's KYC process is completed</t>
  </si>
  <si>
    <t>1.generate the slot 
2.perform ekyc and establish the websocket connection
3.Now, provide idv slot alloted cookies to differnt system and  hit status endpoint  once idv slot gets expired</t>
  </si>
  <si>
    <t>Call the Complete Signup verification and Resume halted transaction Endpoint when status is FAILED</t>
  </si>
  <si>
    <t>Should get appropriate error message "verification_incomplete"</t>
  </si>
  <si>
    <t>Call the Complete Signup verification and Resume halted transaction Endpoint before calling status endpoint</t>
  </si>
  <si>
    <t>ES-1064</t>
  </si>
  <si>
    <t>API: Endpoint to initiate the Identity verification transaction</t>
  </si>
  <si>
    <t>"Endpoint:Endpoint to initiate the Identity verification transaction
  Method: Post
  ""X-XSRF-TOKEN"" (Mandatory) parameter validation"</t>
  </si>
  <si>
    <t>Verify that the request with valid CSRF token X-XSRF-TOKEN header., authorization code, and state. 
 EX:-
  {
  "requestTime": "2024-07-26T12:34:56Z",
  "request": {
  "authorizationCode": "valid_authorization_code",
  "state": "valid_state"
  }
 }</t>
  </si>
  <si>
    <r>
      <rPr>
        <sz val="11"/>
        <color theme="1"/>
        <rFont val="Calibri"/>
      </rPr>
      <t xml:space="preserve">1.https://signup.collab.mosip.net/v1/signup/identity-verification/initiate
 2.Provide valid request body with valid </t>
    </r>
    <r>
      <rPr>
        <b/>
        <sz val="11"/>
        <color theme="1"/>
        <rFont val="Calibri"/>
      </rPr>
      <t xml:space="preserve">CSRF </t>
    </r>
    <r>
      <rPr>
        <sz val="11"/>
        <color theme="1"/>
        <rFont val="Calibri"/>
      </rPr>
      <t xml:space="preserve">token in </t>
    </r>
    <r>
      <rPr>
        <b/>
        <sz val="11"/>
        <color theme="1"/>
        <rFont val="Calibri"/>
      </rPr>
      <t>X-XSRF-TOKEN</t>
    </r>
    <r>
      <rPr>
        <sz val="11"/>
        <color theme="1"/>
        <rFont val="Calibri"/>
      </rPr>
      <t xml:space="preserve"> header.
 3.Click on send.</t>
    </r>
  </si>
  <si>
    <t>The response should be 200 OK, with set-cookie header containing IDV_TRANSACTION_ID=valid_transaction_id, and a valid response body containing responseTime, identityVerifiers, and an empty errors array.</t>
  </si>
  <si>
    <t>Verify that the request with invalid CSRF token X-XSRF-TOKEN header., authorization code, and state. 
 EX:-
  {
  "requestTime": "2024-07-26T12:34:56Z",
  "request": {
  "authorizationCode": "valid_authorization_code",
  "state": "valid_state"
  }
 }</t>
  </si>
  <si>
    <r>
      <rPr>
        <sz val="11"/>
        <color theme="1"/>
        <rFont val="Calibri"/>
      </rPr>
      <t xml:space="preserve">1.https://signup.collab.mosip.net/v1/signup/identity-verification/initiate
 2.Provide valid request body with ivalid </t>
    </r>
    <r>
      <rPr>
        <b/>
        <sz val="11"/>
        <color theme="1"/>
        <rFont val="Calibri"/>
      </rPr>
      <t xml:space="preserve">CSRF </t>
    </r>
    <r>
      <rPr>
        <sz val="11"/>
        <color theme="1"/>
        <rFont val="Calibri"/>
      </rPr>
      <t xml:space="preserve">token in </t>
    </r>
    <r>
      <rPr>
        <b/>
        <sz val="11"/>
        <color theme="1"/>
        <rFont val="Calibri"/>
      </rPr>
      <t>X-XSRF-TOKEN</t>
    </r>
    <r>
      <rPr>
        <sz val="11"/>
        <color theme="1"/>
        <rFont val="Calibri"/>
      </rPr>
      <t xml:space="preserve"> header.
 3.Click on send.</t>
    </r>
  </si>
  <si>
    <t>Should get an below error code and error message 
 "error": "403",
  "message": "Forbidden"</t>
  </si>
  <si>
    <t>Verify that the request with the missing X-XSRF-TOKEN header.
 {
  "requestTime": "2024-07-26T12:34:56Z",
  "request": {
  "authorizationCode": "valid_authorization_code",
  "state": "valid_state"
  }
 }</t>
  </si>
  <si>
    <t>1.https://signup.collab.mosip.net/v1/signup/identity-verification/initiate
 2.Provide  the request with the missing X-XSRF-TOKEN header.
 3.Click on send.</t>
  </si>
  <si>
    <t>Verify the request with the missing authorization code.
 {
  "requestTime": "2024-07-26T12:34:56Z",
  "request": {
  "state": "valid_state"
  }
 }</t>
  </si>
  <si>
    <t>1.https://signup.collab.mosip.net/v1/signup/identity-verification/initiate
 2.Provide the request with the missing authorization code in request body.
 3.Click on send.</t>
  </si>
  <si>
    <t>The response should return an error message
"invalid_authorization_code"</t>
  </si>
  <si>
    <t>Verify the request with the space value in authorization code.
 {
  "requestTime": "2024-07-26T12:34:56Z",
  "request": {
  "authorizationCode": " ",
  "state": "valid_state"
  }
 }</t>
  </si>
  <si>
    <t>1.https://signup.collab.mosip.net/v1/signup/identity-verification/initiate
 2.Provide the request with the space value in authorization code in request body.
 3.Click on send.</t>
  </si>
  <si>
    <t>The response should return an error message "invalid_authorization_code".</t>
  </si>
  <si>
    <t>Verify the request with the null value in authorization code.
 {
  "requestTime": "2024-07-26T12:34:56Z",
  "request": {
  "authorizationCode": null,
  "state": "valid_state"
  }
 }</t>
  </si>
  <si>
    <t>1.https://signup.collab.mosip.net/v1/signup/identity-verification/initiate
 2.Provide the request with the null value in authorization code in request body.
 3.Click on send.</t>
  </si>
  <si>
    <t>Verify the request with the invalid value in authorization code.
 {
  "requestTime": "2024-07-26T12:34:56Z",
  "request": {
  "authorizationCode": "jkhuewrfkeuw8frhe8",
  "state": "valid_state"
  }
 }</t>
  </si>
  <si>
    <t>1.https://signup.collab.mosip.net/v1/signup/identity-verification/initiate
 2.Provide the request with the invalid value in authorization code in request body.
 3.Click on send.</t>
  </si>
  <si>
    <t>The response should return an error message "grant_exchange_failed".</t>
  </si>
  <si>
    <t>Verify the request with the only numeric values in authorization code.
 {
  "requestTime": "2024-07-26T12:34:56Z",
  "request": {
  "authorizationCode": "67544112345678",
  "state": "valid_state"
  }
 }</t>
  </si>
  <si>
    <t>1.https://signup.collab.mosip.net/v1/signup/identity-verification/initiate
 2.Provide the request with the numeric value in authorization code in request body.
 3.Click on send.</t>
  </si>
  <si>
    <t>Verify the request with an empty authorization code.
 {
  "requestTime": "2024-07-26T12:34:56Z",
  "request": {
  "authorizationCode": "",
  "state": "valid_state"
  }
 }</t>
  </si>
  <si>
    <t>1.https://signup.collab.mosip.net/v1/signup/identity-verification/initiate
 2.Provide the request with an empty value in authorization code in request body.
 3.Click on send.</t>
  </si>
  <si>
    <r>
      <rPr>
        <sz val="11"/>
        <color theme="1"/>
        <rFont val="Calibri"/>
      </rPr>
      <t xml:space="preserve">The response should return an error message indicating the invalid authorization code.
</t>
    </r>
    <r>
      <rPr>
        <b/>
        <sz val="11"/>
        <color theme="1"/>
        <rFont val="Calibri"/>
      </rPr>
      <t>error code:</t>
    </r>
    <r>
      <rPr>
        <sz val="11"/>
        <color theme="1"/>
        <rFont val="Calibri"/>
      </rPr>
      <t xml:space="preserve"> "invalid_authorization_code"</t>
    </r>
  </si>
  <si>
    <t>Verify the request with the space value  in requestTime.
 {
  "requestTime": " ",
  "request": {
  "authorizationCode": "valid_authorization_code",
  "state": "valid_state"
  }
 }</t>
  </si>
  <si>
    <t>1.https://signup.collab.mosip.net/v1/signup/identity-verification/initiate
 2.Provide the request with with the space value  in requestTime in request body.
 3.Click on send.</t>
  </si>
  <si>
    <t>The response should return an error message indicating the invalid date-time format.
error code: "invalid_request"</t>
  </si>
  <si>
    <t>Verify the request with with the null value  in requestTime.
 {
  "requestTime": null,
  "request": {
  "authorizationCode": "valid_authorization_code",
  "state": "valid_state"
  }
 }</t>
  </si>
  <si>
    <t>1.https://signup.collab.mosip.net/v1/signup/identity-verification/initiate
 2.Provide the request with with the null value  in requestTime in request body.
 3.Click on send.</t>
  </si>
  <si>
    <t>Verify the request with with an empty value  in requestTime.
 {
  "requestTime": "",
  "request": {
  "authorizationCode": "valid_authorization_code",
  "state": "valid_state"
  }
 }</t>
  </si>
  <si>
    <t>1.https://signup.collab.mosip.net/v1/signup/identity-verification/initiate
 2.Provide the request with with an empty value  in requestTime in request body.
 3.Click on send.</t>
  </si>
  <si>
    <t>Verify the request with the invalid date-time format in requestTime.
 {
  "requestTime": "invalid_date_time_format",
  "request": {
  "authorizationCode": "valid_authorization_code",
  "state": "valid_state"
  }
 }</t>
  </si>
  <si>
    <t>1.https://signup.collab.mosip.net/v1/signup/identity-verification/initiate
 2.Provide the request with the invalid date-time format in requestTime in request body.
 3.Click on send.</t>
  </si>
  <si>
    <t>Verify that the request with the missing  state parameter .
 {
  "requestTime": "2024-07-26T12:34:56Z",
  "request": {
  "authorizationCode": "valid_authorization_code",
  }
 }</t>
  </si>
  <si>
    <t>1.https://signup.collab.mosip.net/v1/signup/identity-verification/initiate
 2.Provide the request with the missing  state parameter in request body.
 3.Click on send.</t>
  </si>
  <si>
    <t>The response should return an error message indicating the missing state parameter.
error code: "invalid_state"</t>
  </si>
  <si>
    <t>Verify that the request with the space value in  state parameter .
 {
  "requestTime": "2024-07-26T12:34:56Z",
  "request": {
  "authorizationCode": "valid_authorization_code",
  "state": " "
  }
 }</t>
  </si>
  <si>
    <t>1.https://signup.collab.mosip.net/v1/signup/identity-verification/initiate
 2.Provide the the request with the space value in  state parameter request body.
 3.Click on send.</t>
  </si>
  <si>
    <t>The response should return an error message indicating the invalid state parameter.
error code: "invalid_state"</t>
  </si>
  <si>
    <t>Verify that the request with an empty  state parameter .
 {
  "requestTime": "2024-07-26T12:34:56Z",
  "request": {
  "authorizationCode": "valid_authorization_code",
  "state": ""
  }
 }</t>
  </si>
  <si>
    <t>1.https://signup.collab.mosip.net/v1/signup/identity-verification/initiate
 2.Provide the request with an empty  state parameter code in request body.
 3.Click on send.</t>
  </si>
  <si>
    <t>Verify that the request with the null value in  state parameter .
 {
  "requestTime": "2024-07-26T12:34:56Z",
  "request": {
  "authorizationCode": "valid_authorization_code",
  "state": null
  }
 }</t>
  </si>
  <si>
    <t>1.https://signup.collab.mosip.net/v1/signup/identity-verification/initiate
 2.Provide the request with the null value in  state parameter in request body.
 3.Click on send.</t>
  </si>
  <si>
    <t>Verify that the request with the empty request body .
 EX:- 
 {
  "requestTime": "2019-08-24T14:15:22Z",
  "request": {
  }
}</t>
  </si>
  <si>
    <t>1.https://signup.collab.mosip.net/v1/signup/identity-verification/initiate
 2.Provide the request with the empty request body code in request body.
 3.Click on send.</t>
  </si>
  <si>
    <t>The response should return an error message indicating that the required fields are missing.
{
            "errorCode": "invalid_authorization_code",
            "errorMessage": "request.authorizationCode: invalid_authorization_code"
        },
        {
            "errorCode": "invalid_state",
            "errorMessage": "request.state: invalid_state"
        }</t>
  </si>
  <si>
    <t>Verify that the request with the null value in  request object .
 {
  "requestTime": "2024-07-26T12:34:56Z",
  "request":null
 }</t>
  </si>
  <si>
    <t>1.https://signup.collab.mosip.net/v1/signup/identity-verification/initiate
 2.Provide the request with an invalid CSRF token is provided in request body.
 3.Click on send.</t>
  </si>
  <si>
    <t>The response should return an error message indicating the invalid request object.
error "invalid_request"</t>
  </si>
  <si>
    <t>Verify  the request body with missing  request object.
 {
  "requestTime": "2024-07-26T12:34:56Z"
 }</t>
  </si>
  <si>
    <t>1.https://signup.collab.mosip.net/v1/signup/identity-verification/initiate
 2.Provide the request body with missing  request object in request body.
 3.Click on send.</t>
  </si>
  <si>
    <t>The response should return an error message indicating the missing request object.
Error : "invalid_request"</t>
  </si>
  <si>
    <t>Verify that the request with the request body contains additional unexpected fields.
 {
  "requestTime": "2024-07-26T12:34:56Z",
  "request": {
  "authorizationCode": "valid_authorization_code",
  "state": "valid_state",
  "unexpectedField": "unexpected_value"
  }
 }</t>
  </si>
  <si>
    <t>1.https://signup.collab.mosip.net/v1/signup/identity-verification/initiate
 2.Provide the request with the request body contains additional unexpected fields in request body.
 3.Click on send.</t>
  </si>
  <si>
    <t>The response should return an error message indicating the presence of unexpected fields.
error code: "invalid request"</t>
  </si>
  <si>
    <t>TC-22</t>
  </si>
  <si>
    <t>Verify that the request with the missing requestTime field in request body .
 {
  "request": {
  "authorizationCode": "valid_authorization_code",
  "state": "valid_state"
  }
 }</t>
  </si>
  <si>
    <t>1.https://signup.collab.mosip.net/v1/signup/identity-verification/initiate
 2.Provide the request with the missing requestTime field in request body in request body.
 3.Click on send.</t>
  </si>
  <si>
    <t>The response should return an error message indicating the missing requestTime field.
"errorCode": "invalid_request"</t>
  </si>
  <si>
    <t>TC-23</t>
  </si>
  <si>
    <t>Verify that the request with the invalid state value .
 EX:-
  {
  "requestTime": "2024-07-26T12:34:56Z",
  "request": {
  "authorizationCode": "invalid_authorization_code",
  "state": "invalid_state"
  }
 }</t>
  </si>
  <si>
    <t>1.https://signup.collab.mosip.net/v1/signup/identity-verification/initiate
 2.Provide the request with the invalid state value in request body.
 3.Click on send.</t>
  </si>
  <si>
    <t>Should get success response as state parameter will not be validated</t>
  </si>
  <si>
    <t>TC-24</t>
  </si>
  <si>
    <t>Verify that the request succeeds and the expected response is returned in response
 EX:-
  {
  "requestTime": "2024-07-26T12:34:56Z",
  "request": {
  "authorizationCode": "valid_authorization_code",
  "state": "valid_state"
  }
 }</t>
  </si>
  <si>
    <t>1.https://signup.collab.mosip.net/v1/signup/identity-verification/initiate
 2.Provide the request succeeds and the expected response is returned in response in request body.
 3.Click on send.</t>
  </si>
  <si>
    <r>
      <rPr>
        <sz val="11"/>
        <color theme="1"/>
        <rFont val="Calibri"/>
      </rPr>
      <t>The response should return a valid response body containing an</t>
    </r>
    <r>
      <rPr>
        <b/>
        <sz val="11"/>
        <color theme="1"/>
        <rFont val="Calibri"/>
      </rPr>
      <t xml:space="preserve"> </t>
    </r>
    <r>
      <rPr>
        <sz val="11"/>
        <color theme="1"/>
        <rFont val="Calibri"/>
      </rPr>
      <t xml:space="preserve">identityVerifiers details.
 </t>
    </r>
  </si>
  <si>
    <t>TC-25</t>
  </si>
  <si>
    <t>Verify that the request succeeds and the identityVerifiers list is empty if no verifiers are configured.
 EX:-
  {
  "requestTime": "2024-07-26T12:34:56Z",
  "request": {
  "authorizationCode": "valid_authorization_code",
  "state": "valid_state"
  }
 }</t>
  </si>
  <si>
    <t>1.https://signup.collab.mosip.net/v1/signup/identity-verification/initiate
 2.Provide the request succeeds and the identityVerifiers list is empty if no verifiers are configured in request body.
 3.Click on send.</t>
  </si>
  <si>
    <t>The response should return a valid response body containing an empty identityVerifiers list.
 EX:-
 {
  "responseTime": "2024-07-26T12:34:57Z",
  "response": {
  "identityVerifiers": [],
  "errors": []
  }
 }</t>
  </si>
  <si>
    <t>TC-26</t>
  </si>
  <si>
    <t>Verify that the response time is returned in the correct date-time format.
 EX:-
 {
  "requestTime": "2024-07-26T12:34:56Z",
  "request": {
  "authorizationCode": "valid_authorization_code",
  "state": "valid_state"
  }
 }</t>
  </si>
  <si>
    <t>1.https://signup.collab.mosip.net/v1/signup/identity-verification/initiate
 2.Provide the response time is returned in the correct date-time format in request body.
 3.Click on send.</t>
  </si>
  <si>
    <t>The responseTime in the response should be in YYYY-MM-DDTHH:MM:SSZ format.
 {
  "responseTime": "2024-07-26T12:34:57Z",
  "response": {
  "identityVerifiers": [
  // IdentityVerifierDetail fields
  ],
  "errors": []
  }
 }</t>
  </si>
  <si>
    <t>TC-27</t>
  </si>
  <si>
    <t>Verify that the request succeeds and the errors array is empty if there are no errors.
EX:-
 {
  "requestTime": "2024-07-26T12:34:56Z",
  "request": {
  "authorizationCode": "valid_authorization_code",
  "state": "valid_state"
  }
 }</t>
  </si>
  <si>
    <t>1.https://signup.collab.mosip.net/v1/signup/identity-verification/initiate
 2.Provide the request succeeds and the errors array is empty if there are no errors in request body.
 3.Click on send.</t>
  </si>
  <si>
    <t>The errors array in the response should be empty if no errors occurred during processing.
EX:-
{
  "responseTime": "2024-07-26T12:34:57Z",
  "response": {
    "identityVerifiers": [
      // IdentityVerifierDetail fields
    ],
    "errors": []
  }
}</t>
  </si>
  <si>
    <t>TC-28</t>
  </si>
  <si>
    <t>Verify that the response includes a set-cookie header with IDV_TRANSACTION_ID.
EX:-
 {
  "requestTime": "2024-07-26T12:34:56Z",
  "request": {
  "authorizationCode": "valid_authorization_code",
  "state": "valid_state"
  }
 }</t>
  </si>
  <si>
    <t>1.https://signup.collab.mosip.net/v1/signup/identity-verification/initiate
 2.Provide the response includes a set-cookie header with IDV_TRANSACTION_ID in request body.
 3.Click on send.</t>
  </si>
  <si>
    <t xml:space="preserve">The response headers should include a set-cookie header with IDV_TRANSACTION_ID=valid_transaction_id.
</t>
  </si>
  <si>
    <t>TC-29</t>
  </si>
  <si>
    <t>Verify the response contains all the mandatory fields.</t>
  </si>
  <si>
    <t>The response should contain all the mandatory fields</t>
  </si>
  <si>
    <t>TC-30</t>
  </si>
  <si>
    <t>"mosip.signup.oauth.token-uri=
mosip.signup.oauth.userinfo-uri="
Configure the property to be empty</t>
  </si>
  <si>
    <t>Pass empty token and user info of esignet and verify the response in Initiate identity verification process Endpoint</t>
  </si>
  <si>
    <t>should display an error message "grant_exchange_failed"</t>
  </si>
  <si>
    <t>TC-31</t>
  </si>
  <si>
    <t>In the Authorization code, pass the same values two time and verify the response (hit the initiate endpoint twice i.e with same authorization code)</t>
  </si>
  <si>
    <t>First request should get succes response while second response should get an error message "grant_exchange_failed"</t>
  </si>
  <si>
    <t>TC-32</t>
  </si>
  <si>
    <t>Pass the previously taken response of Authorization code and verify the response</t>
  </si>
  <si>
    <t>Should get success response with both authorization code</t>
  </si>
  <si>
    <t>API:Get Identity verifier details</t>
  </si>
  <si>
    <t>TC-33</t>
  </si>
  <si>
    <t>"Endpoint:Get Identity verifier details
  Method: Post
  ""X-XSRF-TOKEN"" (Mandatory) parameter validation"</t>
  </si>
  <si>
    <t>Verify the response with valid id and valid CSRF token X-XSRF-TOKEN header in the request.
EX:- id="valid_value"</t>
  </si>
  <si>
    <t>1. Set the path parameter id to a valid string (e.g., "12345").
2. Set the header X-XSRF-TOKEN to a valid token.
3.Click on send.</t>
  </si>
  <si>
    <t xml:space="preserve">The response should cointain valid response body containing the data 
</t>
  </si>
  <si>
    <t>TC-34</t>
  </si>
  <si>
    <t>Verify  the response with Missing ID Parameter in the request url</t>
  </si>
  <si>
    <t>1. pass the missing id parameter 
2. Set the header X-XSRF-TOKEN to a valid token.
3.Click on send.</t>
  </si>
  <si>
    <t>The response should return the error message: "Missing required path parameter: id" 
"status": 404,
"error": "Not Found",</t>
  </si>
  <si>
    <t>TC-35</t>
  </si>
  <si>
    <t>Verify the response with Missing CSRF token X-XSRF-TOKEN header in the request.</t>
  </si>
  <si>
    <t>"1. Set the path parameter id to a valid string (e.g., ""12345"").
2. Do not set the header X-XSRF-TOKEN.
3.Click on send."</t>
  </si>
  <si>
    <t xml:space="preserve">The response should return the error message: "Missing required header: X-XSRF-TOKEN" </t>
  </si>
  <si>
    <t>TC-36</t>
  </si>
  <si>
    <t>Verify the response with  Invalid CSRF token X-XSRF-TOKEN header in request.
EX:-  X-XSRF-TOKEN= "1234"</t>
  </si>
  <si>
    <t>1. Set the path parameter id to a valid string (e.g., "12345").
2. Set the header X-XSRF-TOKEN to a invalid token. 
3.Click on send.</t>
  </si>
  <si>
    <t xml:space="preserve">The response should return the error message: "Invalid CSRF token" </t>
  </si>
  <si>
    <t>TC-37</t>
  </si>
  <si>
    <t>Verify the response with Invalid ID Parameter in request
EX:-
id = "abcd"</t>
  </si>
  <si>
    <t>1. Set the path parameter id to a invalid string (e.g., "12345"). 
2.Set the header X-XSRF-TOKEN to a valid token.
3.Click on send.</t>
  </si>
  <si>
    <t xml:space="preserve">The response should return the error message: "invalid_identity_verifier_id" </t>
  </si>
  <si>
    <t>TC-38</t>
  </si>
  <si>
    <t>Verify the response by providing Id as null value in request
EX:- id=null</t>
  </si>
  <si>
    <t>1. Set the path parameter id to null value 
2.Set the header X-XSRF-TOKEN to a valid token.
3.Click on send.</t>
  </si>
  <si>
    <t>The response should return the error message: "Invalid path parameter: id" 
error : "invalid_identity_verifier_id"</t>
  </si>
  <si>
    <t>TC-39</t>
  </si>
  <si>
    <t>Verify the response by providing Id as empty value in request
EX:- id=""</t>
  </si>
  <si>
    <t>1. Set the path parameter id to an empty value 
2.Set the header X-XSRF-TOKEN to a valid token.
3.Click on send.</t>
  </si>
  <si>
    <t>The response should return the error message: "Invalid path parameter: id" 
error : "invalid_identity_verifier_id"</t>
  </si>
  <si>
    <t>TC-40</t>
  </si>
  <si>
    <t>Verify the response by providing Id as space value in request
EX:- id=" "</t>
  </si>
  <si>
    <t>1. Set the path parameter id to space value 
2.Set the header X-XSRF-TOKEN to a valid token.
3.Click on send.</t>
  </si>
  <si>
    <t>TC-41</t>
  </si>
  <si>
    <t>Verify the response with valid IDV_TRANSACTION_ID in request
EX:-  IDV_TRANSACTION_ID="valid_value"</t>
  </si>
  <si>
    <t>1. Set the path parameter id to valid value 
2.Set the header X-XSRF-TOKEN to a valid token.
3.Set the IDV_TRANSACTION_ID with valid id.
4.Click on send.</t>
  </si>
  <si>
    <t>The response should contain the details of specific identity verifier.</t>
  </si>
  <si>
    <t>TC-42</t>
  </si>
  <si>
    <t>Verify the response with invalid IDV_TRANSACTION_ID in request
EX:-  IDV_TRANSACTION_ID="invalid_value"</t>
  </si>
  <si>
    <t>1. Set the path parameter id to valid value 
2.Set the header X-XSRF-TOKEN to a valid token.
3.Set the IDV_TRANSACTION_ID with invalid id.
4.Click on send.</t>
  </si>
  <si>
    <t>The response should return the error message "invalid_transaction"</t>
  </si>
  <si>
    <t>TC-43</t>
  </si>
  <si>
    <t>Verify the request by providing IDV_TRANSACTION_ID value as space
EX:-  IDV_TRANSACTION_ID=" "</t>
  </si>
  <si>
    <t>1.Set the path parameter id to valid value 
2.Set the header X-XSRF-TOKEN to a valid token.
3.Set the IDV_TRANSACTION_ID with space value.
4.Click on send.</t>
  </si>
  <si>
    <t>The response should return the error message "invalid IDV_TRANSACTION_ID"
error : "invalid_transaction"</t>
  </si>
  <si>
    <t>TC-44</t>
  </si>
  <si>
    <t>Verify the request by providing IDV_TRANSACTION_ID value as null
 EX:- IDV_TRANSACTION_ID=null</t>
  </si>
  <si>
    <t>1.Set the path parameter id to valid value 
2.Set the header X-XSRF-TOKEN to a valid token.
3.Set the IDV_TRANSACTION_ID with null value.
4.Click on send.</t>
  </si>
  <si>
    <t>TC-45</t>
  </si>
  <si>
    <t>Verify the request by providing IDV_TRANSACTION_ID value as an empty
EX:-  IDV_TRANSACTION_ID=""</t>
  </si>
  <si>
    <t>1.Set the path parameter id to valid value 
2.Set the header X-XSRF-TOKEN to a valid token.
3.Set the IDV_TRANSACTION_ID with an empty value.
4.Click on send.</t>
  </si>
  <si>
    <t>TC-46</t>
  </si>
  <si>
    <t xml:space="preserve">Verify the response with missing IDV_TRANSACTION_ID in request
</t>
  </si>
  <si>
    <t>1.Set the path parameter id to valid value  
2.Set the header X-XSRF-TOKEN to a valid token.
3.Remove the IDV_TRANSACTION_ID.
4.Click on send.</t>
  </si>
  <si>
    <t>The response should return the error message: "Missing required IDV_TRANSACTION_ID" 
error : "invalid_transaction"</t>
  </si>
  <si>
    <t>TC-47</t>
  </si>
  <si>
    <t xml:space="preserve">Verify the response contains all the mandatory fields.
</t>
  </si>
  <si>
    <t>1.Set the path parameter id to valid value 
2.Set the header X-XSRF-TOKEN to a valid token.
3.Set the IDV_TRANSACTION_ID with valid id.
4.Click on send.</t>
  </si>
  <si>
    <t>The response should contain all the mandatory fields
EX:- 
{
  "responseTime": "2019-08-24T14:15:22Z",
  "response": {
    "terms&amp;Conditions": {
      "property1": "string",
      "property2": "string"
    },
    "errors": {
      "property1": null,
      "property2": null
    },
    "messages": {
      "property1": null,
      "property2": null
    }
  },
  "errors": [
    {
      "errorCode": "invalid_transaction",
      "errorMessage": "string"
    }
  ]
}</t>
  </si>
  <si>
    <t>TC-48</t>
  </si>
  <si>
    <t>Verify the response time field in response is "current date and time when the request is sent"</t>
  </si>
  <si>
    <t>The response time should be "current date and time when the request is sent"
EX:- 
{
  "responseTime": "2019-08-24T14:15:22Z",
  "response": {
    "terms&amp;Conditions": {
      "property1": "string",
      "property2": "string"
    },
    "errors": {
      "property1": null,
      "property2": null
    },
    "messages": {
      "property1": null,
      "property2": null
    }
  },
  "errors": [
    {
      "errorCode": "invalid_transaction",
      "errorMessage": "string"
    }
  ]
}</t>
  </si>
  <si>
    <t>TC-49</t>
  </si>
  <si>
    <t>Verify the list of terms and conditions are specific to identity verifier</t>
  </si>
  <si>
    <t>The terms and conditions should be specific to identity verifier
EX:- 
{
  "responseTime": "2019-08-24T14:15:22Z",
  "response": {
    "terms&amp;Conditions": {
      "property1": "string",
      "property2": "string"
    },
    "errors": {
      "property1": null,
      "property2": null
    },
    "messages": {
      "property1": null,
      "property2": null
    }
  },
  "errors": [
    {
      "errorCode": "invalid_transaction",
      "errorMessage": "string"
    }
  ]
}</t>
  </si>
  <si>
    <t>TC-50</t>
  </si>
  <si>
    <r>
      <rPr>
        <sz val="11"/>
        <color theme="1"/>
        <rFont val="Arial"/>
      </rPr>
      <t xml:space="preserve">Verify the errorCode field has valid values in the response  
</t>
    </r>
    <r>
      <rPr>
        <b/>
        <sz val="11"/>
        <color theme="1"/>
        <rFont val="Arial"/>
      </rPr>
      <t>(Allowed values:-invalid_transaction
invalid_identity_verifier_id)</t>
    </r>
  </si>
  <si>
    <t>1.Set the path parameter id with invalid value 
2.Set the header X-XSRF-TOKEN to a valid token.
3.Set the IDV_TRANSACTION_ID with valid id.
4.Click on send.</t>
  </si>
  <si>
    <t xml:space="preserve">The errorCode values should be valid 
</t>
  </si>
  <si>
    <t>TC-51</t>
  </si>
  <si>
    <t>Verify the response in error message is specific to error code valid</t>
  </si>
  <si>
    <t xml:space="preserve">The response should have the correct error message  </t>
  </si>
  <si>
    <t>ES-1033</t>
  </si>
  <si>
    <t>API: v3 oauth-details endpoint to accept verified_claims &amp; id-token-hint in the request body</t>
  </si>
  <si>
    <t>TC_OauthV3_01</t>
  </si>
  <si>
    <r>
      <rPr>
        <sz val="11"/>
        <color theme="1"/>
        <rFont val="Calibri"/>
      </rPr>
      <t xml:space="preserve">Endpoint: Oauth-details
 Method: POST
 Request body parameters validation:Validation for </t>
    </r>
    <r>
      <rPr>
        <b/>
        <sz val="11"/>
        <color theme="1"/>
        <rFont val="Calibri"/>
      </rPr>
      <t>"Verified_claims"</t>
    </r>
    <r>
      <rPr>
        <sz val="11"/>
        <color theme="1"/>
        <rFont val="Calibri"/>
      </rPr>
      <t xml:space="preserve"> array[VerifiedClaimDetail] (optional) parameter</t>
    </r>
  </si>
  <si>
    <r>
      <rPr>
        <sz val="11"/>
        <color theme="1"/>
        <rFont val="Calibri"/>
      </rPr>
      <t xml:space="preserve">Verify that the verified_claims array contains </t>
    </r>
    <r>
      <rPr>
        <b/>
        <sz val="11"/>
        <color theme="1"/>
        <rFont val="Calibri"/>
      </rPr>
      <t>VerifiedClaimDetail objects(verification and claims)</t>
    </r>
    <r>
      <rPr>
        <sz val="11"/>
        <color theme="1"/>
        <rFont val="Calibri"/>
      </rPr>
      <t xml:space="preserve"> in the request body                                                                                                                                       </t>
    </r>
    <r>
      <rPr>
        <b/>
        <sz val="11"/>
        <color theme="1"/>
        <rFont val="Calibri"/>
      </rPr>
      <t>EX:-</t>
    </r>
    <r>
      <rPr>
        <sz val="11"/>
        <color theme="1"/>
        <rFont val="Calibri"/>
      </rPr>
      <t xml:space="preserve">                                                                                                                                                                                                                                                                                         
{      "userinfo": {
                "verified_claims": {
                        "verification": {
                                "trust_framework": {
                                        "value": "de_aml"
                                }
                        },
                        "claims": {
                                "name": {
                                                                "essential" :true,
                                                                "value" : "megha" }
                        }
                }
        }
}</t>
    </r>
  </si>
  <si>
    <t>1.https://mosip.stoplight.io/docs/identity-provider/branches/main/stphc8pf72g3j-o-auth-details-endpoint-v3</t>
  </si>
  <si>
    <r>
      <rPr>
        <sz val="11"/>
        <color theme="1"/>
        <rFont val="Calibri"/>
      </rPr>
      <t xml:space="preserve">The verified_claims array should contain valid </t>
    </r>
    <r>
      <rPr>
        <b/>
        <sz val="11"/>
        <color theme="1"/>
        <rFont val="Calibri"/>
      </rPr>
      <t>VerifiedClaimDetail objects(verification and claims).</t>
    </r>
  </si>
  <si>
    <t>TC_OauthV3_02</t>
  </si>
  <si>
    <r>
      <rPr>
        <sz val="11"/>
        <color theme="1"/>
        <rFont val="Calibri"/>
      </rPr>
      <t xml:space="preserve">Verify  the </t>
    </r>
    <r>
      <rPr>
        <b/>
        <sz val="11"/>
        <color theme="1"/>
        <rFont val="Calibri"/>
      </rPr>
      <t xml:space="preserve">response </t>
    </r>
    <r>
      <rPr>
        <sz val="11"/>
        <color theme="1"/>
        <rFont val="Calibri"/>
      </rPr>
      <t xml:space="preserve"> by sending  request body with </t>
    </r>
    <r>
      <rPr>
        <b/>
        <sz val="11"/>
        <color theme="1"/>
        <rFont val="Calibri"/>
      </rPr>
      <t>verified_ claims</t>
    </r>
    <r>
      <rPr>
        <sz val="11"/>
        <color theme="1"/>
        <rFont val="Calibri"/>
      </rPr>
      <t xml:space="preserve"> object as null                                                                                                        
</t>
    </r>
    <r>
      <rPr>
        <b/>
        <sz val="11"/>
        <color theme="1"/>
        <rFont val="Calibri"/>
      </rPr>
      <t xml:space="preserve">EX:- </t>
    </r>
    <r>
      <rPr>
        <sz val="11"/>
        <color theme="1"/>
        <rFont val="Calibri"/>
      </rPr>
      <t xml:space="preserve">                                                                                                                                                                                                                                                                                        
{      "userinfo": {
                </t>
    </r>
    <r>
      <rPr>
        <b/>
        <sz val="11"/>
        <color theme="1"/>
        <rFont val="Calibri"/>
      </rPr>
      <t>"verified_claims": null</t>
    </r>
    <r>
      <rPr>
        <sz val="11"/>
        <color theme="1"/>
        <rFont val="Calibri"/>
      </rPr>
      <t xml:space="preserve">
                }
}
 </t>
    </r>
  </si>
  <si>
    <r>
      <rPr>
        <sz val="11"/>
        <color theme="1"/>
        <rFont val="Calibri"/>
      </rPr>
      <t>The response should contain the error message</t>
    </r>
    <r>
      <rPr>
        <b/>
        <sz val="11"/>
        <color theme="1"/>
        <rFont val="Calibri"/>
      </rPr>
      <t xml:space="preserve"> "invalid_verified_claims" </t>
    </r>
  </si>
  <si>
    <t>TC_OauthV3_03</t>
  </si>
  <si>
    <r>
      <rPr>
        <sz val="11"/>
        <color theme="1"/>
        <rFont val="Calibri"/>
      </rPr>
      <t xml:space="preserve">Verify  the response  by sending  request body with verification object as null                                                                                                                                   </t>
    </r>
    <r>
      <rPr>
        <b/>
        <sz val="11"/>
        <color theme="1"/>
        <rFont val="Calibri"/>
      </rPr>
      <t xml:space="preserve">EX:-   </t>
    </r>
    <r>
      <rPr>
        <sz val="11"/>
        <color theme="1"/>
        <rFont val="Calibri"/>
      </rPr>
      <t xml:space="preserve">                                                                                                                                                                                                                                                                                      
{      "userinfo": {
                "verified_claims": {
                       </t>
    </r>
    <r>
      <rPr>
        <b/>
        <sz val="11"/>
        <color theme="1"/>
        <rFont val="Calibri"/>
      </rPr>
      <t xml:space="preserve"> "verification": null, </t>
    </r>
    <r>
      <rPr>
        <sz val="11"/>
        <color theme="1"/>
        <rFont val="Calibri"/>
      </rPr>
      <t xml:space="preserve">
                        "claims": {
                                "given_name":
                                               {
                                                      "value" : "abc"}
                        }
                }
        }
}
</t>
    </r>
  </si>
  <si>
    <r>
      <rPr>
        <sz val="11"/>
        <color theme="1"/>
        <rFont val="Calibri"/>
      </rPr>
      <t>The response should contain the error message</t>
    </r>
    <r>
      <rPr>
        <b/>
        <sz val="11"/>
        <color theme="1"/>
        <rFont val="Calibri"/>
      </rPr>
      <t xml:space="preserve"> " invalid_verification " </t>
    </r>
  </si>
  <si>
    <t>TC_OauthV3_04</t>
  </si>
  <si>
    <r>
      <rPr>
        <sz val="11"/>
        <color theme="1"/>
        <rFont val="Calibri"/>
      </rPr>
      <t xml:space="preserve">Verify  the response  by sending  request body with </t>
    </r>
    <r>
      <rPr>
        <b/>
        <sz val="11"/>
        <color theme="1"/>
        <rFont val="Calibri"/>
      </rPr>
      <t>claims</t>
    </r>
    <r>
      <rPr>
        <sz val="11"/>
        <color theme="1"/>
        <rFont val="Calibri"/>
      </rPr>
      <t xml:space="preserve"> object as null                                                                                                                                </t>
    </r>
    <r>
      <rPr>
        <b/>
        <sz val="11"/>
        <color theme="1"/>
        <rFont val="Calibri"/>
      </rPr>
      <t xml:space="preserve">EX:- </t>
    </r>
    <r>
      <rPr>
        <sz val="11"/>
        <color theme="1"/>
        <rFont val="Calibri"/>
      </rPr>
      <t xml:space="preserve">                                                                                                                                                                                                                                                                                        
{      "userinfo": {
                "verified_claims": {
                        "verification": {
                                "trust_framework": {
                                        "value": "de_aml"
                                }
                        },
                       </t>
    </r>
    <r>
      <rPr>
        <b/>
        <sz val="11"/>
        <color theme="1"/>
        <rFont val="Calibri"/>
      </rPr>
      <t xml:space="preserve"> "claims":null</t>
    </r>
    <r>
      <rPr>
        <sz val="11"/>
        <color theme="1"/>
        <rFont val="Calibri"/>
      </rPr>
      <t xml:space="preserve">
                }
        }
}</t>
    </r>
  </si>
  <si>
    <r>
      <rPr>
        <sz val="11"/>
        <color theme="1"/>
        <rFont val="Calibri"/>
      </rPr>
      <t>The response should contain the error message</t>
    </r>
    <r>
      <rPr>
        <b/>
        <sz val="11"/>
        <color theme="1"/>
        <rFont val="Calibri"/>
      </rPr>
      <t xml:space="preserve"> " invalid_verified_claims" </t>
    </r>
  </si>
  <si>
    <t>TC_OauthV3_05</t>
  </si>
  <si>
    <r>
      <rPr>
        <sz val="11"/>
        <color theme="1"/>
        <rFont val="Calibri"/>
      </rPr>
      <t xml:space="preserve">Verify  the response  by sending  request body with  </t>
    </r>
    <r>
      <rPr>
        <b/>
        <sz val="11"/>
        <color theme="1"/>
        <rFont val="Calibri"/>
      </rPr>
      <t>verification and claims as Null</t>
    </r>
    <r>
      <rPr>
        <sz val="11"/>
        <color theme="1"/>
        <rFont val="Calibri"/>
      </rPr>
      <t xml:space="preserve">                                                                                                                                           </t>
    </r>
    <r>
      <rPr>
        <b/>
        <sz val="11"/>
        <color theme="1"/>
        <rFont val="Calibri"/>
      </rPr>
      <t xml:space="preserve">  EX:-  </t>
    </r>
    <r>
      <rPr>
        <sz val="11"/>
        <color theme="1"/>
        <rFont val="Calibri"/>
      </rPr>
      <t xml:space="preserve">                                                                                                                                                                                                                                                                                       
{      "userinfo": {
                "verified_claims": {
                       </t>
    </r>
    <r>
      <rPr>
        <b/>
        <sz val="11"/>
        <color theme="1"/>
        <rFont val="Calibri"/>
      </rPr>
      <t xml:space="preserve"> "verification": null, 
                        "claims":null</t>
    </r>
    <r>
      <rPr>
        <sz val="11"/>
        <color theme="1"/>
        <rFont val="Calibri"/>
      </rPr>
      <t xml:space="preserve">
                }
        }
}</t>
    </r>
  </si>
  <si>
    <r>
      <rPr>
        <sz val="11"/>
        <color theme="1"/>
        <rFont val="Calibri"/>
      </rPr>
      <t>The response should contain the error message</t>
    </r>
    <r>
      <rPr>
        <b/>
        <sz val="11"/>
        <color theme="1"/>
        <rFont val="Calibri"/>
      </rPr>
      <t xml:space="preserve"> </t>
    </r>
    <r>
      <rPr>
        <b/>
        <sz val="11"/>
        <color rgb="FFFF0000"/>
        <rFont val="Calibri"/>
      </rPr>
      <t xml:space="preserve">"invalid_verification </t>
    </r>
    <r>
      <rPr>
        <b/>
        <sz val="11"/>
        <color theme="1"/>
        <rFont val="Calibri"/>
      </rPr>
      <t>and-invalid verified_claims</t>
    </r>
    <r>
      <rPr>
        <b/>
        <sz val="11"/>
        <color rgb="FFFF0000"/>
        <rFont val="Calibri"/>
      </rPr>
      <t xml:space="preserve"> "</t>
    </r>
    <r>
      <rPr>
        <b/>
        <sz val="11"/>
        <color theme="1"/>
        <rFont val="Calibri"/>
      </rPr>
      <t xml:space="preserve"> 
</t>
    </r>
  </si>
  <si>
    <t>TC_OauthV3_06</t>
  </si>
  <si>
    <r>
      <rPr>
        <sz val="11"/>
        <color theme="1"/>
        <rFont val="Calibri"/>
      </rPr>
      <t xml:space="preserve">Verify  the response  by sending  request body with  verification and </t>
    </r>
    <r>
      <rPr>
        <b/>
        <sz val="11"/>
        <color theme="1"/>
        <rFont val="Calibri"/>
      </rPr>
      <t>missing claims</t>
    </r>
    <r>
      <rPr>
        <sz val="11"/>
        <color theme="1"/>
        <rFont val="Calibri"/>
      </rPr>
      <t xml:space="preserve"> object in </t>
    </r>
    <r>
      <rPr>
        <b/>
        <sz val="11"/>
        <color theme="1"/>
        <rFont val="Calibri"/>
      </rPr>
      <t xml:space="preserve">verified claims      </t>
    </r>
    <r>
      <rPr>
        <sz val="11"/>
        <color theme="1"/>
        <rFont val="Calibri"/>
      </rPr>
      <t xml:space="preserve">                                                                                                                         EX:-                                                                                                                                                                                                                                                                                         
{      "userinfo": {
                "verified_claims":{"verification": {
                                "trust_framework": {
                                        "value": "de_aml"
                                }
                              }
                        } 
        }
} 
</t>
    </r>
  </si>
  <si>
    <r>
      <rPr>
        <sz val="11"/>
        <color theme="1"/>
        <rFont val="Calibri"/>
      </rPr>
      <t>The response should contain the error message</t>
    </r>
    <r>
      <rPr>
        <b/>
        <sz val="11"/>
        <color theme="1"/>
        <rFont val="Calibri"/>
      </rPr>
      <t xml:space="preserve"> "invalid_verified_claims"
</t>
    </r>
  </si>
  <si>
    <t>TC_OauthV3_07</t>
  </si>
  <si>
    <r>
      <rPr>
        <sz val="11"/>
        <color theme="1"/>
        <rFont val="Calibri"/>
      </rPr>
      <t xml:space="preserve">Verify  the response  by sending  request body with missing </t>
    </r>
    <r>
      <rPr>
        <b/>
        <sz val="11"/>
        <color theme="1"/>
        <rFont val="Calibri"/>
      </rPr>
      <t>verification</t>
    </r>
    <r>
      <rPr>
        <sz val="11"/>
        <color theme="1"/>
        <rFont val="Calibri"/>
      </rPr>
      <t xml:space="preserve"> object in </t>
    </r>
    <r>
      <rPr>
        <b/>
        <sz val="11"/>
        <color theme="1"/>
        <rFont val="Calibri"/>
      </rPr>
      <t>verified claims</t>
    </r>
    <r>
      <rPr>
        <sz val="11"/>
        <color theme="1"/>
        <rFont val="Calibri"/>
      </rPr>
      <t xml:space="preserve">                                                                                    </t>
    </r>
    <r>
      <rPr>
        <b/>
        <sz val="11"/>
        <color theme="1"/>
        <rFont val="Calibri"/>
      </rPr>
      <t xml:space="preserve"> EX:-</t>
    </r>
    <r>
      <rPr>
        <sz val="11"/>
        <color theme="1"/>
        <rFont val="Calibri"/>
      </rPr>
      <t xml:space="preserve">                                                                                                                                                                                                                                                                                         
{      "userinfo": {
                "verified_claims": {
                        "claims": {
                                "given_name": {"value":"abc"}
                        }
                }
        }
}</t>
    </r>
  </si>
  <si>
    <r>
      <rPr>
        <sz val="11"/>
        <color theme="1"/>
        <rFont val="Calibri"/>
      </rPr>
      <t>The response should contain the error message</t>
    </r>
    <r>
      <rPr>
        <b/>
        <sz val="11"/>
        <color theme="1"/>
        <rFont val="Calibri"/>
      </rPr>
      <t xml:space="preserve"> "invalid_verification" </t>
    </r>
    <r>
      <rPr>
        <b/>
        <sz val="11"/>
        <color rgb="FFFF0000"/>
        <rFont val="Calibri"/>
      </rPr>
      <t xml:space="preserve">
</t>
    </r>
  </si>
  <si>
    <t>TC_OauthV3_08</t>
  </si>
  <si>
    <t/>
  </si>
  <si>
    <r>
      <rPr>
        <sz val="11"/>
        <color theme="1"/>
        <rFont val="Calibri"/>
      </rPr>
      <t xml:space="preserve">Verify  the response  by sending  request body with </t>
    </r>
    <r>
      <rPr>
        <b/>
        <sz val="11"/>
        <color theme="1"/>
        <rFont val="Calibri"/>
      </rPr>
      <t>empty value</t>
    </r>
    <r>
      <rPr>
        <sz val="11"/>
        <color theme="1"/>
        <rFont val="Calibri"/>
      </rPr>
      <t xml:space="preserve"> in </t>
    </r>
    <r>
      <rPr>
        <b/>
        <sz val="11"/>
        <color theme="1"/>
        <rFont val="Calibri"/>
      </rPr>
      <t>verification object</t>
    </r>
    <r>
      <rPr>
        <sz val="11"/>
        <color theme="1"/>
        <rFont val="Calibri"/>
      </rPr>
      <t xml:space="preserve">                                                                                                                                </t>
    </r>
    <r>
      <rPr>
        <b/>
        <sz val="11"/>
        <color theme="1"/>
        <rFont val="Calibri"/>
      </rPr>
      <t xml:space="preserve">EX:-   </t>
    </r>
    <r>
      <rPr>
        <sz val="11"/>
        <color theme="1"/>
        <rFont val="Calibri"/>
      </rPr>
      <t xml:space="preserve">                                                                                                                                                                                                                                                                                      
{      "userinfo": {
                "verified_claims": {
                       </t>
    </r>
    <r>
      <rPr>
        <b/>
        <sz val="11"/>
        <color theme="1"/>
        <rFont val="Calibri"/>
      </rPr>
      <t xml:space="preserve"> "verification":{}, </t>
    </r>
    <r>
      <rPr>
        <sz val="11"/>
        <color theme="1"/>
        <rFont val="Calibri"/>
      </rPr>
      <t xml:space="preserve">
                        "claims": {
                                "given_name":{ "value": "abc"}
                        }
                }
        }
}</t>
    </r>
  </si>
  <si>
    <r>
      <rPr>
        <sz val="11"/>
        <color theme="1"/>
        <rFont val="Calibri"/>
      </rPr>
      <t>The response should contain the error message</t>
    </r>
    <r>
      <rPr>
        <b/>
        <sz val="11"/>
        <color theme="1"/>
        <rFont val="Calibri"/>
      </rPr>
      <t xml:space="preserve"> "invalid_verification"</t>
    </r>
    <r>
      <rPr>
        <b/>
        <sz val="11"/>
        <color rgb="FFFF0000"/>
        <rFont val="Calibri"/>
      </rPr>
      <t xml:space="preserve"> </t>
    </r>
  </si>
  <si>
    <t>TC_OauthV3_09</t>
  </si>
  <si>
    <r>
      <rPr>
        <sz val="11"/>
        <color theme="1"/>
        <rFont val="Calibri"/>
      </rPr>
      <t>Verify  the response  by sending  request body with empty value</t>
    </r>
    <r>
      <rPr>
        <b/>
        <sz val="11"/>
        <color theme="1"/>
        <rFont val="Calibri"/>
      </rPr>
      <t xml:space="preserve"> in claims object   </t>
    </r>
    <r>
      <rPr>
        <sz val="11"/>
        <color theme="1"/>
        <rFont val="Calibri"/>
      </rPr>
      <t xml:space="preserve">                                                                                                                          </t>
    </r>
    <r>
      <rPr>
        <b/>
        <sz val="11"/>
        <color theme="1"/>
        <rFont val="Calibri"/>
      </rPr>
      <t xml:space="preserve">EX:- </t>
    </r>
    <r>
      <rPr>
        <sz val="11"/>
        <color theme="1"/>
        <rFont val="Calibri"/>
      </rPr>
      <t xml:space="preserve">                                                                                                                                                                                                                                                                                        
{      "userinfo": {
                "verified_claims": {
                        "verification": {
                                "trust_framework": {
                                        "value": "de_aml"
                                }
                        },
                       </t>
    </r>
    <r>
      <rPr>
        <b/>
        <sz val="11"/>
        <color theme="1"/>
        <rFont val="Calibri"/>
      </rPr>
      <t xml:space="preserve"> "claims":{}</t>
    </r>
    <r>
      <rPr>
        <sz val="11"/>
        <color theme="1"/>
        <rFont val="Calibri"/>
      </rPr>
      <t xml:space="preserve">
                }
        }
}</t>
    </r>
  </si>
  <si>
    <r>
      <rPr>
        <sz val="11"/>
        <color theme="1"/>
        <rFont val="Calibri"/>
      </rPr>
      <t>The response should contain the error message</t>
    </r>
    <r>
      <rPr>
        <b/>
        <sz val="11"/>
        <color theme="1"/>
        <rFont val="Calibri"/>
      </rPr>
      <t xml:space="preserve"> "invalid_verified_claims" </t>
    </r>
    <r>
      <rPr>
        <b/>
        <sz val="11"/>
        <color rgb="FFFF0000"/>
        <rFont val="Calibri"/>
      </rPr>
      <t xml:space="preserve">
</t>
    </r>
  </si>
  <si>
    <t>TC_OauthV3_10</t>
  </si>
  <si>
    <r>
      <rPr>
        <sz val="11"/>
        <color theme="1"/>
        <rFont val="Calibri"/>
      </rPr>
      <t xml:space="preserve">Verify  the response  by sending  request body with empty values in  </t>
    </r>
    <r>
      <rPr>
        <b/>
        <sz val="11"/>
        <color theme="1"/>
        <rFont val="Calibri"/>
      </rPr>
      <t xml:space="preserve">verification and claims </t>
    </r>
    <r>
      <rPr>
        <sz val="11"/>
        <color theme="1"/>
        <rFont val="Calibri"/>
      </rPr>
      <t xml:space="preserve">                                                                                                                                      </t>
    </r>
    <r>
      <rPr>
        <b/>
        <sz val="11"/>
        <color theme="1"/>
        <rFont val="Calibri"/>
      </rPr>
      <t xml:space="preserve">  EX:-  </t>
    </r>
    <r>
      <rPr>
        <sz val="11"/>
        <color theme="1"/>
        <rFont val="Calibri"/>
      </rPr>
      <t xml:space="preserve">                                                                                                                                                                                                                                                                                       
{      "userinfo": {
                "verified_claims": {
                       </t>
    </r>
    <r>
      <rPr>
        <b/>
        <sz val="11"/>
        <color theme="1"/>
        <rFont val="Calibri"/>
      </rPr>
      <t xml:space="preserve"> "verification": {},
                        "claims":{}</t>
    </r>
    <r>
      <rPr>
        <sz val="11"/>
        <color theme="1"/>
        <rFont val="Calibri"/>
      </rPr>
      <t xml:space="preserve">
                }
        }
}</t>
    </r>
  </si>
  <si>
    <r>
      <rPr>
        <sz val="11"/>
        <color theme="1"/>
        <rFont val="Calibri"/>
      </rPr>
      <t>The response should contain the error message</t>
    </r>
    <r>
      <rPr>
        <b/>
        <sz val="11"/>
        <color theme="1"/>
        <rFont val="Calibri"/>
      </rPr>
      <t xml:space="preserve"> </t>
    </r>
    <r>
      <rPr>
        <b/>
        <sz val="11"/>
        <color rgb="FFFF0000"/>
        <rFont val="Calibri"/>
      </rPr>
      <t xml:space="preserve">"invalid_verification " 
</t>
    </r>
    <r>
      <rPr>
        <sz val="11"/>
        <color theme="1"/>
        <rFont val="Calibri"/>
      </rPr>
      <t>"invalid_verification"</t>
    </r>
  </si>
  <si>
    <t>TC_OauthV3_11</t>
  </si>
  <si>
    <r>
      <rPr>
        <sz val="11"/>
        <color theme="1"/>
        <rFont val="Calibri"/>
      </rPr>
      <t>Verify that</t>
    </r>
    <r>
      <rPr>
        <b/>
        <sz val="11"/>
        <color theme="1"/>
        <rFont val="Calibri"/>
      </rPr>
      <t xml:space="preserve"> verification </t>
    </r>
    <r>
      <rPr>
        <sz val="11"/>
        <color theme="1"/>
        <rFont val="Calibri"/>
      </rPr>
      <t xml:space="preserve">object is included in </t>
    </r>
    <r>
      <rPr>
        <b/>
        <sz val="11"/>
        <color theme="1"/>
        <rFont val="Calibri"/>
      </rPr>
      <t>verified claims</t>
    </r>
    <r>
      <rPr>
        <sz val="11"/>
        <color theme="1"/>
        <rFont val="Calibri"/>
      </rPr>
      <t xml:space="preserve"> in the request body.                                                                                                                                                 </t>
    </r>
    <r>
      <rPr>
        <b/>
        <sz val="11"/>
        <color theme="1"/>
        <rFont val="Calibri"/>
      </rPr>
      <t xml:space="preserve">EX:-  </t>
    </r>
    <r>
      <rPr>
        <sz val="11"/>
        <color theme="1"/>
        <rFont val="Calibri"/>
      </rPr>
      <t xml:space="preserve">                                                                                                                                                                                                                                                                                       {
        "userinfo": {
                "verified_claims": {
                        </t>
    </r>
    <r>
      <rPr>
        <b/>
        <sz val="11"/>
        <color theme="1"/>
        <rFont val="Calibri"/>
      </rPr>
      <t>"verification"</t>
    </r>
    <r>
      <rPr>
        <sz val="11"/>
        <color theme="1"/>
        <rFont val="Calibri"/>
      </rPr>
      <t xml:space="preserve">: {
                                "trust_framework": {
                                        "value": "de_aml"
                                }
                        },
                        "claims": {
                                "name": null
                        }
                }
        }
}                        </t>
    </r>
  </si>
  <si>
    <r>
      <rPr>
        <sz val="11"/>
        <color theme="1"/>
        <rFont val="Calibri"/>
      </rPr>
      <t xml:space="preserve">The request should include the </t>
    </r>
    <r>
      <rPr>
        <b/>
        <sz val="11"/>
        <color theme="1"/>
        <rFont val="Calibri"/>
      </rPr>
      <t>verification</t>
    </r>
    <r>
      <rPr>
        <sz val="11"/>
        <color theme="1"/>
        <rFont val="Calibri"/>
      </rPr>
      <t xml:space="preserve"> object as required in the verified claims.</t>
    </r>
  </si>
  <si>
    <t>TC_OauthV3_12</t>
  </si>
  <si>
    <r>
      <rPr>
        <sz val="11"/>
        <color theme="1"/>
        <rFont val="Calibri"/>
      </rPr>
      <t>Verify that</t>
    </r>
    <r>
      <rPr>
        <b/>
        <sz val="11"/>
        <color theme="1"/>
        <rFont val="Calibri"/>
      </rPr>
      <t xml:space="preserve"> trust_framework</t>
    </r>
    <r>
      <rPr>
        <sz val="11"/>
        <color theme="1"/>
        <rFont val="Calibri"/>
      </rPr>
      <t xml:space="preserve"> field within </t>
    </r>
    <r>
      <rPr>
        <b/>
        <sz val="11"/>
        <color theme="1"/>
        <rFont val="Calibri"/>
      </rPr>
      <t xml:space="preserve">verification </t>
    </r>
    <r>
      <rPr>
        <sz val="11"/>
        <color theme="1"/>
        <rFont val="Calibri"/>
      </rPr>
      <t xml:space="preserve">object in </t>
    </r>
    <r>
      <rPr>
        <b/>
        <sz val="11"/>
        <color theme="1"/>
        <rFont val="Calibri"/>
      </rPr>
      <t>verified_claims</t>
    </r>
    <r>
      <rPr>
        <sz val="11"/>
        <color theme="1"/>
        <rFont val="Calibri"/>
      </rPr>
      <t xml:space="preserve"> is available in the request body                                                                                                    </t>
    </r>
    <r>
      <rPr>
        <b/>
        <sz val="11"/>
        <color theme="1"/>
        <rFont val="Calibri"/>
      </rPr>
      <t xml:space="preserve">EX:-    </t>
    </r>
    <r>
      <rPr>
        <sz val="11"/>
        <color theme="1"/>
        <rFont val="Calibri"/>
      </rPr>
      <t xml:space="preserve">                                                                                                                                                                                                                                                                                     {
        "userinfo": {
                "verified_claims": {
                        "verification": {
                                </t>
    </r>
    <r>
      <rPr>
        <b/>
        <sz val="11"/>
        <color theme="1"/>
        <rFont val="Calibri"/>
      </rPr>
      <t>"trust_framework"</t>
    </r>
    <r>
      <rPr>
        <sz val="11"/>
        <color theme="1"/>
        <rFont val="Calibri"/>
      </rPr>
      <t>: {
                                        "value": "de_aml"
                                }
                        },
                        "claims": {
                                "given_name": {"value":"megha"}
                        }
                }
        }
}</t>
    </r>
  </si>
  <si>
    <r>
      <rPr>
        <sz val="11"/>
        <color theme="1"/>
        <rFont val="Calibri"/>
      </rPr>
      <t xml:space="preserve">The request should include the </t>
    </r>
    <r>
      <rPr>
        <b/>
        <sz val="11"/>
        <color theme="1"/>
        <rFont val="Calibri"/>
      </rPr>
      <t xml:space="preserve">trust_framework </t>
    </r>
    <r>
      <rPr>
        <sz val="11"/>
        <color theme="1"/>
        <rFont val="Calibri"/>
      </rPr>
      <t xml:space="preserve">field within the </t>
    </r>
    <r>
      <rPr>
        <b/>
        <sz val="11"/>
        <color theme="1"/>
        <rFont val="Calibri"/>
      </rPr>
      <t>verification object</t>
    </r>
    <r>
      <rPr>
        <sz val="11"/>
        <color theme="1"/>
        <rFont val="Calibri"/>
      </rPr>
      <t xml:space="preserve">  and contain a valid string value in the verified claims.</t>
    </r>
  </si>
  <si>
    <t>TC_OauthV3_13</t>
  </si>
  <si>
    <r>
      <rPr>
        <sz val="11"/>
        <color theme="1"/>
        <rFont val="Calibri"/>
      </rPr>
      <t xml:space="preserve">Verify that value in trust_framework within verification object is a string value                                                                                                                                                   </t>
    </r>
    <r>
      <rPr>
        <b/>
        <sz val="11"/>
        <color theme="1"/>
        <rFont val="Calibri"/>
      </rPr>
      <t xml:space="preserve">EX:-  </t>
    </r>
    <r>
      <rPr>
        <sz val="11"/>
        <color theme="1"/>
        <rFont val="Calibri"/>
      </rPr>
      <t xml:space="preserve">                                                                                                                                                                                                                                                                                       {
        "userinfo": {
                "verified_claims": {
                        "verification": {
                                "trust_framework": {
                                       </t>
    </r>
    <r>
      <rPr>
        <b/>
        <sz val="11"/>
        <color theme="1"/>
        <rFont val="Calibri"/>
      </rPr>
      <t xml:space="preserve"> "value": </t>
    </r>
    <r>
      <rPr>
        <sz val="11"/>
        <color theme="1"/>
        <rFont val="Calibri"/>
      </rPr>
      <t>"de_aml"
                                }
                        },
                        "claims": {
                                "given_name": {
                                       "value":"megha"
                               }
                        }
                }
        }
}</t>
    </r>
  </si>
  <si>
    <t>1.https://mosip.stoplight.io/docs/identity-provider/branches/main/stphc8pf72g3j-o-auth-details-endpoint-v4</t>
  </si>
  <si>
    <r>
      <rPr>
        <sz val="11"/>
        <color theme="1"/>
        <rFont val="Calibri"/>
      </rPr>
      <t xml:space="preserve">The request should include the value field in </t>
    </r>
    <r>
      <rPr>
        <b/>
        <sz val="11"/>
        <color theme="1"/>
        <rFont val="Calibri"/>
      </rPr>
      <t>trust_framework</t>
    </r>
    <r>
      <rPr>
        <sz val="11"/>
        <color theme="1"/>
        <rFont val="Calibri"/>
      </rPr>
      <t xml:space="preserve"> should be a string value in the verified claims.</t>
    </r>
  </si>
  <si>
    <t>TC_OauthV3_14</t>
  </si>
  <si>
    <r>
      <rPr>
        <sz val="11"/>
        <color theme="1"/>
        <rFont val="Calibri"/>
      </rPr>
      <t xml:space="preserve">Verify the request body, that values in </t>
    </r>
    <r>
      <rPr>
        <b/>
        <sz val="11"/>
        <color theme="1"/>
        <rFont val="Calibri"/>
      </rPr>
      <t>trust_framework</t>
    </r>
    <r>
      <rPr>
        <sz val="11"/>
        <color theme="1"/>
        <rFont val="Calibri"/>
      </rPr>
      <t xml:space="preserve"> within </t>
    </r>
    <r>
      <rPr>
        <b/>
        <sz val="11"/>
        <color theme="1"/>
        <rFont val="Calibri"/>
      </rPr>
      <t xml:space="preserve">verification </t>
    </r>
    <r>
      <rPr>
        <sz val="11"/>
        <color theme="1"/>
        <rFont val="Calibri"/>
      </rPr>
      <t xml:space="preserve">object is an array of strings                                                                                                         </t>
    </r>
    <r>
      <rPr>
        <b/>
        <sz val="11"/>
        <color theme="1"/>
        <rFont val="Calibri"/>
      </rPr>
      <t xml:space="preserve">EX:- </t>
    </r>
    <r>
      <rPr>
        <sz val="11"/>
        <color theme="1"/>
        <rFont val="Calibri"/>
      </rPr>
      <t xml:space="preserve">                                                                                                                                                                                                                                                                                        {
        "userinfo": {
                "verified_claims": {
                        "verification": {
                               </t>
    </r>
    <r>
      <rPr>
        <b/>
        <sz val="11"/>
        <color theme="1"/>
        <rFont val="Calibri"/>
      </rPr>
      <t xml:space="preserve"> "trust_framework"</t>
    </r>
    <r>
      <rPr>
        <sz val="11"/>
        <color theme="1"/>
        <rFont val="Calibri"/>
      </rPr>
      <t xml:space="preserve">: {
                                        </t>
    </r>
    <r>
      <rPr>
        <b/>
        <sz val="11"/>
        <color theme="1"/>
        <rFont val="Calibri"/>
      </rPr>
      <t>"values"</t>
    </r>
    <r>
      <rPr>
        <sz val="11"/>
        <color theme="1"/>
        <rFont val="Calibri"/>
      </rPr>
      <t xml:space="preserve">: ["de_aml","jp_aml"]
                                }  
                        },
                        "claims": {
                                "given_name": null
                        }
                }
        }
}   </t>
    </r>
  </si>
  <si>
    <t>1.https://mosip.stoplight.io/docs/identity-provider/branches/main/stphc8pf72g3j-o-auth-details-endpoint-v5</t>
  </si>
  <si>
    <r>
      <rPr>
        <sz val="11"/>
        <color theme="1"/>
        <rFont val="Calibri"/>
      </rPr>
      <t xml:space="preserve">The request should include the </t>
    </r>
    <r>
      <rPr>
        <b/>
        <sz val="11"/>
        <color theme="1"/>
        <rFont val="Calibri"/>
      </rPr>
      <t>values</t>
    </r>
    <r>
      <rPr>
        <sz val="11"/>
        <color theme="1"/>
        <rFont val="Calibri"/>
      </rPr>
      <t xml:space="preserve"> field in </t>
    </r>
    <r>
      <rPr>
        <b/>
        <sz val="11"/>
        <color theme="1"/>
        <rFont val="Calibri"/>
      </rPr>
      <t>trust_framework</t>
    </r>
    <r>
      <rPr>
        <sz val="11"/>
        <color theme="1"/>
        <rFont val="Calibri"/>
      </rPr>
      <t xml:space="preserve"> should be an array of strings in the verified claims.</t>
    </r>
  </si>
  <si>
    <t>TC_OauthV3_15</t>
  </si>
  <si>
    <r>
      <rPr>
        <sz val="11"/>
        <color theme="1"/>
        <rFont val="Calibri"/>
      </rPr>
      <t xml:space="preserve">Verify the request body, that </t>
    </r>
    <r>
      <rPr>
        <b/>
        <sz val="11"/>
        <color theme="1"/>
        <rFont val="Calibri"/>
      </rPr>
      <t>max_age</t>
    </r>
    <r>
      <rPr>
        <sz val="11"/>
        <color theme="1"/>
        <rFont val="Calibri"/>
      </rPr>
      <t xml:space="preserve"> in </t>
    </r>
    <r>
      <rPr>
        <b/>
        <sz val="11"/>
        <color theme="1"/>
        <rFont val="Calibri"/>
      </rPr>
      <t xml:space="preserve">time </t>
    </r>
    <r>
      <rPr>
        <sz val="11"/>
        <color theme="1"/>
        <rFont val="Calibri"/>
      </rPr>
      <t>object within</t>
    </r>
    <r>
      <rPr>
        <b/>
        <sz val="11"/>
        <color theme="1"/>
        <rFont val="Calibri"/>
      </rPr>
      <t xml:space="preserve"> verificatio</t>
    </r>
    <r>
      <rPr>
        <sz val="11"/>
        <color theme="1"/>
        <rFont val="Calibri"/>
      </rPr>
      <t xml:space="preserve">n is an integer                                                                                                                                                    </t>
    </r>
    <r>
      <rPr>
        <b/>
        <sz val="11"/>
        <color theme="1"/>
        <rFont val="Calibri"/>
      </rPr>
      <t xml:space="preserve">EX:- </t>
    </r>
    <r>
      <rPr>
        <sz val="11"/>
        <color theme="1"/>
        <rFont val="Calibri"/>
      </rPr>
      <t xml:space="preserve">                                                                                                                                                                                                                                                                                               {
     "userinfo": {
             "verified_claims": {
                     "verification": {
                             "trust_framework": {
                                     "value": "jp_aml"
                             },
                             </t>
    </r>
    <r>
      <rPr>
        <b/>
        <sz val="11"/>
        <color theme="1"/>
        <rFont val="Calibri"/>
      </rPr>
      <t>"time"</t>
    </r>
    <r>
      <rPr>
        <sz val="11"/>
        <color theme="1"/>
        <rFont val="Calibri"/>
      </rPr>
      <t xml:space="preserve">: {
                            </t>
    </r>
    <r>
      <rPr>
        <b/>
        <sz val="11"/>
        <color theme="1"/>
        <rFont val="Calibri"/>
      </rPr>
      <t xml:space="preserve"> "max_age": 63113852</t>
    </r>
    <r>
      <rPr>
        <sz val="11"/>
        <color theme="1"/>
        <rFont val="Calibri"/>
      </rPr>
      <t xml:space="preserve">
                                }
                        },
                        "claims": {
                                "given_name": null,
                                "birthdate": null
                        }
                }
        }
}</t>
    </r>
  </si>
  <si>
    <t>1.https://mosip.stoplight.io/docs/identity-provider/branches/main/stphc8pf72g3j-o-auth-details-endpoint-v7</t>
  </si>
  <si>
    <r>
      <rPr>
        <sz val="11"/>
        <color theme="1"/>
        <rFont val="Calibri"/>
      </rPr>
      <t xml:space="preserve">The </t>
    </r>
    <r>
      <rPr>
        <b/>
        <sz val="11"/>
        <color theme="1"/>
        <rFont val="Calibri"/>
      </rPr>
      <t xml:space="preserve">max_age </t>
    </r>
    <r>
      <rPr>
        <sz val="11"/>
        <color theme="1"/>
        <rFont val="Calibri"/>
      </rPr>
      <t xml:space="preserve">field in the </t>
    </r>
    <r>
      <rPr>
        <b/>
        <sz val="11"/>
        <color theme="1"/>
        <rFont val="Calibri"/>
      </rPr>
      <t xml:space="preserve">time </t>
    </r>
    <r>
      <rPr>
        <sz val="11"/>
        <color theme="1"/>
        <rFont val="Calibri"/>
      </rPr>
      <t>object within verification should be an integer in the verified claims.</t>
    </r>
  </si>
  <si>
    <t>TC_OauthV3_16</t>
  </si>
  <si>
    <r>
      <rPr>
        <sz val="11"/>
        <color theme="1"/>
        <rFont val="Calibri"/>
      </rPr>
      <t xml:space="preserve">Verify the response with max_age in the request body.                                                                                                 
</t>
    </r>
    <r>
      <rPr>
        <b/>
        <sz val="11"/>
        <color theme="1"/>
        <rFont val="Calibri"/>
      </rPr>
      <t xml:space="preserve">EX:- </t>
    </r>
    <r>
      <rPr>
        <sz val="11"/>
        <color theme="1"/>
        <rFont val="Calibri"/>
      </rPr>
      <t xml:space="preserve">                                                                                                                                                                                                                                                                                     
{
     "userinfo": {
             "verified_claims": {
                     "verification": {
                             "trust_framework": {
                                     "value": "jp_aml"
                             },
                             </t>
    </r>
    <r>
      <rPr>
        <b/>
        <sz val="11"/>
        <color theme="1"/>
        <rFont val="Calibri"/>
      </rPr>
      <t>"time"</t>
    </r>
    <r>
      <rPr>
        <sz val="11"/>
        <color theme="1"/>
        <rFont val="Calibri"/>
      </rPr>
      <t xml:space="preserve">: {
                            </t>
    </r>
    <r>
      <rPr>
        <b/>
        <sz val="11"/>
        <color theme="1"/>
        <rFont val="Calibri"/>
      </rPr>
      <t xml:space="preserve"> "max_age": 63113852</t>
    </r>
    <r>
      <rPr>
        <sz val="11"/>
        <color theme="1"/>
        <rFont val="Calibri"/>
      </rPr>
      <t xml:space="preserve">
                                }
                        },
                        "claims": {
                                "given_name": null,
                                "birthdate": null
                        }
                }
        }
}</t>
    </r>
  </si>
  <si>
    <r>
      <rPr>
        <u/>
        <sz val="11"/>
        <color rgb="FF1155CC"/>
        <rFont val="Calibri"/>
      </rPr>
      <t xml:space="preserve">1.https://mosip.stoplight.io/docs/identity-provider/branches/main/stphc8pf72g3j-o-auth-details-endpoint-v8
id-token - </t>
    </r>
    <r>
      <rPr>
        <u/>
        <sz val="11"/>
        <color rgb="FF1155CC"/>
        <rFont val="Calibri"/>
      </rPr>
      <t>https://jwt.io/</t>
    </r>
  </si>
  <si>
    <r>
      <rPr>
        <sz val="11"/>
        <color theme="1"/>
        <rFont val="Calibri"/>
      </rPr>
      <t xml:space="preserve">The ID Token returned in the response should include an </t>
    </r>
    <r>
      <rPr>
        <b/>
        <sz val="11"/>
        <color theme="1"/>
        <rFont val="Calibri"/>
      </rPr>
      <t>auth_time</t>
    </r>
    <r>
      <rPr>
        <sz val="11"/>
        <color theme="1"/>
        <rFont val="Calibri"/>
      </rPr>
      <t xml:space="preserve"> Claim Value.</t>
    </r>
  </si>
  <si>
    <t>TC_OauthV3_17</t>
  </si>
  <si>
    <r>
      <rPr>
        <sz val="11"/>
        <color theme="1"/>
        <rFont val="Calibri"/>
      </rPr>
      <t xml:space="preserve">Verify the response with string value in max_age in the request body.                                                                                                 
</t>
    </r>
    <r>
      <rPr>
        <b/>
        <sz val="11"/>
        <color theme="1"/>
        <rFont val="Calibri"/>
      </rPr>
      <t xml:space="preserve">EX:- </t>
    </r>
    <r>
      <rPr>
        <sz val="11"/>
        <color theme="1"/>
        <rFont val="Calibri"/>
      </rPr>
      <t xml:space="preserve">                                                                                                                                                                                                                                                                                     
{
     "userinfo": {
             "verified_claims": {
                     "verification": {
                             "trust_framework": {
                                     "value": "jp_aml"
                             },
                             </t>
    </r>
    <r>
      <rPr>
        <b/>
        <sz val="11"/>
        <color theme="1"/>
        <rFont val="Calibri"/>
      </rPr>
      <t>"time"</t>
    </r>
    <r>
      <rPr>
        <sz val="11"/>
        <color theme="1"/>
        <rFont val="Calibri"/>
      </rPr>
      <t xml:space="preserve">: {
                            </t>
    </r>
    <r>
      <rPr>
        <b/>
        <sz val="11"/>
        <color theme="1"/>
        <rFont val="Calibri"/>
      </rPr>
      <t xml:space="preserve"> "max_age": "63113852"</t>
    </r>
    <r>
      <rPr>
        <sz val="11"/>
        <color theme="1"/>
        <rFont val="Calibri"/>
      </rPr>
      <t xml:space="preserve">
                                }
                        },
                        "claims": {
                                "given_name": null,
                                "birthdate": null
                        }
                }
        }
}</t>
    </r>
  </si>
  <si>
    <r>
      <rPr>
        <u/>
        <sz val="11"/>
        <color rgb="FF1155CC"/>
        <rFont val="Calibri"/>
      </rPr>
      <t xml:space="preserve">1.https://mosip.stoplight.io/docs/identity-provider/branches/main/stphc8pf72g3j-o-auth-details-endpoint-v8
id-token - </t>
    </r>
    <r>
      <rPr>
        <u/>
        <sz val="11"/>
        <color rgb="FF1155CC"/>
        <rFont val="Calibri"/>
      </rPr>
      <t>https://jwt.io/</t>
    </r>
  </si>
  <si>
    <t>Response should be returned with error message "invalid_max_age"
 Returning response with no errors.</t>
  </si>
  <si>
    <t>TC_OauthV3_18</t>
  </si>
  <si>
    <t>Verify that the request body with valid input contains multiple verified claims.
 EX:-
 {
  "userinfo": {
   "verified_claims": [
  {
  "verification": {
  "trust_framework": { "value": "de_aml" }
  },
  "claims": { "given_name": {"value":"anitha"}, "birthdate":{"value": "1990-01-01"} }
  },
  {
  "verification": {
  "trust_framework": { "value": "us_trust" }
  },
  "claims": { "given_name":{"value": "aruna"}, "birthdate":{"value": "1985-05-15"} }
  }
  ]
  }
 }</t>
  </si>
  <si>
    <t>1. Prepare a request body with multiple valid verified claims. 
 2. Send a POST request to the API with the prepared body.</t>
  </si>
  <si>
    <t>The verified_claims array should contain multiple valid VerifiedClaimDetail objects(verification and claims).</t>
  </si>
  <si>
    <t>TC_OauthV3_19</t>
  </si>
  <si>
    <t>Verify that the request body with missing required fields in one of the verified claims is handled properly
 EX:--
{
  "userinfo": {
  "verified_claims": [
  {
   "verification": {
  "trust_framework": { "value": "de_aml" }
  },
  "claims": { "given_name":{"value" :"John"}, "birthdate":{"value" :"1990-01-01"} }
  },
  {
   "verification":{ "time": {
                             "max_age": 63113852
                             }
  },
  "claims": { "given_name": {"value":"Jane"}, "birthdate":{"value" : "1985-05-15"} }
  }
  ]
  }
 }</t>
  </si>
  <si>
    <t>1. Prepare a request body with one of the verified claims missing the 'document_details' field. 
 2. Send a POST request to the API with the prepared body.</t>
  </si>
  <si>
    <t>Response should contain the error message "missing required fields"
(Returning response with no errors)</t>
  </si>
  <si>
    <t>TC_OauthV3_20</t>
  </si>
  <si>
    <r>
      <rPr>
        <sz val="11"/>
        <color theme="1"/>
        <rFont val="Calibri"/>
      </rPr>
      <t xml:space="preserve">Verify that the request body with </t>
    </r>
    <r>
      <rPr>
        <b/>
        <sz val="11"/>
        <color theme="1"/>
        <rFont val="Calibri"/>
      </rPr>
      <t>duplicate verified claims</t>
    </r>
    <r>
      <rPr>
        <sz val="11"/>
        <color theme="1"/>
        <rFont val="Calibri"/>
      </rPr>
      <t xml:space="preserve"> is handled properly.
 EX:-
 {
  "userinfo": {
  "verified_claims": [
  {
  "verification": {
  "trust_framework": { "value": "jp_aml" },
  "evidence": 
  {
  "type": { "value": "document" }
  }
  },
  </t>
    </r>
    <r>
      <rPr>
        <b/>
        <sz val="11"/>
        <color theme="1"/>
        <rFont val="Calibri"/>
      </rPr>
      <t>"claims": { "given_name": {"value" : "John" }, "birthdate": {"value" : "1990-01-01" }}</t>
    </r>
    <r>
      <rPr>
        <sz val="11"/>
        <color theme="1"/>
        <rFont val="Calibri"/>
      </rPr>
      <t xml:space="preserve">
  },
  {
  "verification": {
  "trust_framework": { "value": "de_aml" },
  "evidence": 
  {
  "type": { "value": "document" }
  }
  },
  </t>
    </r>
    <r>
      <rPr>
        <b/>
        <sz val="11"/>
        <color theme="1"/>
        <rFont val="Calibri"/>
      </rPr>
      <t xml:space="preserve"> "claims": { "given_name": {"value" :  "John" }, "birthdate": {"value" : "1990-01-01" }}</t>
    </r>
    <r>
      <rPr>
        <sz val="11"/>
        <color theme="1"/>
        <rFont val="Calibri"/>
      </rPr>
      <t xml:space="preserve">
  }
  ]
  }
 }</t>
    </r>
  </si>
  <si>
    <t>1. Prepare a request body with duplicate verified claims. 
 2. Send a POST request to the API with the prepared body.</t>
  </si>
  <si>
    <t>Should return response with no errors</t>
  </si>
  <si>
    <t>TC_OauthV3_21</t>
  </si>
  <si>
    <r>
      <rPr>
        <sz val="11"/>
        <color theme="1"/>
        <rFont val="Calibri"/>
      </rPr>
      <t xml:space="preserve">Verify that the request body with an empty verified claims array is handled properly.
 EX:-
 {
  "userinfo": {
  "verified_claims": </t>
    </r>
    <r>
      <rPr>
        <b/>
        <sz val="11"/>
        <color theme="1"/>
        <rFont val="Calibri"/>
      </rPr>
      <t>[]</t>
    </r>
    <r>
      <rPr>
        <sz val="11"/>
        <color theme="1"/>
        <rFont val="Calibri"/>
      </rPr>
      <t xml:space="preserve">
  }
 }</t>
    </r>
  </si>
  <si>
    <t>1. Prepare a request body with an empty verified claims array. 
 2. Send a POST request to the API with the prepared body.</t>
  </si>
  <si>
    <t>Response should contain the error message "missing required fields"
(Returning response with no errors)</t>
  </si>
  <si>
    <t>TC_OauthV3_22</t>
  </si>
  <si>
    <t>claim details before id token</t>
  </si>
  <si>
    <t xml:space="preserve">"Endpoint: Oauth-details
  Method: POST
  Request body parameters validation:Validation for ClaimDetails("name,email,phone_number, birthdate,address, given_name, gender, profile_photo")(optional) </t>
  </si>
  <si>
    <r>
      <rPr>
        <sz val="11"/>
        <color theme="1"/>
        <rFont val="Calibri"/>
      </rPr>
      <t xml:space="preserve">Verify  the response by passing valid verified claims 
{
        "userinfo": {
                "verified_claims": {
                        "verification": {
                                "trust_framework": {
                                        "value": "de_aml"
                                }
                        },
                        "claims": {
                               </t>
    </r>
    <r>
      <rPr>
        <b/>
        <sz val="11"/>
        <color theme="1"/>
        <rFont val="Calibri"/>
      </rPr>
      <t xml:space="preserve"> "name": {
                                       "value":"megha"</t>
    </r>
    <r>
      <rPr>
        <sz val="11"/>
        <color theme="1"/>
        <rFont val="Calibri"/>
      </rPr>
      <t xml:space="preserve">
                               }
                        }
                }
        }
}</t>
    </r>
  </si>
  <si>
    <t>1.https://mosip.stoplight.io/docs/identity-provider/branches/main/stphc8pf72g3j-o-auth-details-endpoint-v57</t>
  </si>
  <si>
    <t xml:space="preserve">The response should have the ClaimDetails passed.
</t>
  </si>
  <si>
    <t>TC_OauthV3_23</t>
  </si>
  <si>
    <r>
      <rPr>
        <sz val="11"/>
        <color theme="1"/>
        <rFont val="Calibri"/>
      </rPr>
      <t xml:space="preserve">Verify that the essential  field within the ClaimDetails is a boolean                                                                                                     </t>
    </r>
    <r>
      <rPr>
        <b/>
        <sz val="11"/>
        <color theme="1"/>
        <rFont val="Calibri"/>
      </rPr>
      <t xml:space="preserve">  EX:-</t>
    </r>
    <r>
      <rPr>
        <sz val="11"/>
        <color theme="1"/>
        <rFont val="Calibri"/>
      </rPr>
      <t xml:space="preserve">
 {
      "userinfo": {
        "name": {
          "essential": true
        },
        "phone_number": {
          "essential": true
        }
    }
}</t>
    </r>
  </si>
  <si>
    <t>1.https://mosip.stoplight.io/docs/identity-provider/branches/main/stphc8pf72g3j-o-auth-details-endpoint-v58</t>
  </si>
  <si>
    <t>The essential field within the ClaimDetails should be a boolean value.</t>
  </si>
  <si>
    <t>TC_OauthV3_24</t>
  </si>
  <si>
    <r>
      <rPr>
        <sz val="11"/>
        <color theme="1"/>
        <rFont val="Calibri"/>
      </rPr>
      <t xml:space="preserve">Verify the response by giving invalid value in </t>
    </r>
    <r>
      <rPr>
        <b/>
        <sz val="11"/>
        <color theme="1"/>
        <rFont val="Calibri"/>
      </rPr>
      <t>essential</t>
    </r>
    <r>
      <rPr>
        <sz val="11"/>
        <color theme="1"/>
        <rFont val="Calibri"/>
      </rPr>
      <t xml:space="preserve"> field within the ClaimDetails 
</t>
    </r>
    <r>
      <rPr>
        <b/>
        <sz val="11"/>
        <color theme="1"/>
        <rFont val="Calibri"/>
      </rPr>
      <t>EX:-</t>
    </r>
    <r>
      <rPr>
        <sz val="11"/>
        <color theme="1"/>
        <rFont val="Calibri"/>
      </rPr>
      <t xml:space="preserve">
 {
      "userinfo": {
        "name": {
         </t>
    </r>
    <r>
      <rPr>
        <b/>
        <sz val="11"/>
        <color theme="1"/>
        <rFont val="Calibri"/>
      </rPr>
      <t xml:space="preserve"> "essential": 10</t>
    </r>
    <r>
      <rPr>
        <sz val="11"/>
        <color theme="1"/>
        <rFont val="Calibri"/>
      </rPr>
      <t xml:space="preserve">
        },
        "phone_number": {
          "essential": true
        }
    }
}</t>
    </r>
  </si>
  <si>
    <t>1.https://mosip.stoplight.io/docs/identity-provider/branches/main/stphc8pf72g3j-o-auth-details-endpoint-v59</t>
  </si>
  <si>
    <t>The response should return the error message 
"errorCode": "unknown_error",
 "errorMessage": "class java.lang.Integer cannot be cast to class java.lang.Boolean (java.lang.Integer and java.lang.Boolean are in module java.base of loader 'bootstrap')"</t>
  </si>
  <si>
    <t>TC_OauthV3_25</t>
  </si>
  <si>
    <t>Verify that the essential field defaults to false when not provided</t>
  </si>
  <si>
    <t>When the essential field is not provided, it should default to false.</t>
  </si>
  <si>
    <t>TC_OauthV3_26</t>
  </si>
  <si>
    <t>Verify that the value field within the ClaimDetails is a string 
{
        "userinfo": {
                "verified_claims": {
                        "verification": {
                                "trust_framework": {
                                        "value": "de_aml"
                                }
                        },
                        "claims": {
                                "given_name": {
                                       "value":"megha"
                               }
                        }
                }
        }
}</t>
  </si>
  <si>
    <t>1.https://mosip.stoplight.io/docs/identity-provider/branches/main/stphc8pf72g3j-o-auth-details-endpoint-v60</t>
  </si>
  <si>
    <t>The value field within the ClaimDetails should be a string value.</t>
  </si>
  <si>
    <t>TC_OauthV3_27</t>
  </si>
  <si>
    <r>
      <rPr>
        <sz val="11"/>
        <color theme="1"/>
        <rFont val="Calibri"/>
      </rPr>
      <t xml:space="preserve">Verify the response by sending an </t>
    </r>
    <r>
      <rPr>
        <b/>
        <sz val="11"/>
        <color theme="1"/>
        <rFont val="Calibri"/>
      </rPr>
      <t>integer value</t>
    </r>
    <r>
      <rPr>
        <sz val="11"/>
        <color theme="1"/>
        <rFont val="Calibri"/>
      </rPr>
      <t xml:space="preserve"> in verified claims
{
        "userinfo": {
                "verified_claims": {
                        "verification": {
                                "trust_framework": {
                                        "value": "de_aml"
                                }
                        },
                        "claims": {
                                "name": {
                                       </t>
    </r>
    <r>
      <rPr>
        <b/>
        <sz val="11"/>
        <color theme="1"/>
        <rFont val="Calibri"/>
      </rPr>
      <t>"value": 10</t>
    </r>
    <r>
      <rPr>
        <sz val="11"/>
        <color theme="1"/>
        <rFont val="Calibri"/>
      </rPr>
      <t xml:space="preserve">
                               }
                        }
                }
        }
}</t>
    </r>
  </si>
  <si>
    <t>1.https://mosip.stoplight.io/docs/identity-provider/branches/main/stphc8pf72g3j-o-auth-details-endpoint-v61</t>
  </si>
  <si>
    <r>
      <rPr>
        <sz val="11"/>
        <color theme="1"/>
        <rFont val="Calibri"/>
      </rPr>
      <t>The response should return an error message"</t>
    </r>
    <r>
      <rPr>
        <b/>
        <sz val="11"/>
        <color theme="1"/>
        <rFont val="Calibri"/>
      </rPr>
      <t>value</t>
    </r>
    <r>
      <rPr>
        <sz val="11"/>
        <color theme="1"/>
        <rFont val="Calibri"/>
      </rPr>
      <t xml:space="preserve"> </t>
    </r>
    <r>
      <rPr>
        <b/>
        <sz val="11"/>
        <color theme="1"/>
        <rFont val="Calibri"/>
      </rPr>
      <t>parameter</t>
    </r>
    <r>
      <rPr>
        <sz val="11"/>
        <color theme="1"/>
        <rFont val="Calibri"/>
      </rPr>
      <t xml:space="preserve"> should be string".
</t>
    </r>
  </si>
  <si>
    <r>
      <rPr>
        <u/>
        <sz val="11"/>
        <color rgb="FF1155CC"/>
        <rFont val="Calibri"/>
      </rPr>
      <t>https://mosip.atlassian.net/browse/ES-1422</t>
    </r>
  </si>
  <si>
    <t>TC_OauthV3_28</t>
  </si>
  <si>
    <r>
      <rPr>
        <sz val="11"/>
        <color theme="1"/>
        <rFont val="Calibri"/>
      </rPr>
      <t xml:space="preserve">Verify that the values field within the ClaimDetails is an array of strings
</t>
    </r>
    <r>
      <rPr>
        <b/>
        <sz val="11"/>
        <color theme="1"/>
        <rFont val="Calibri"/>
      </rPr>
      <t xml:space="preserve">EX:-
</t>
    </r>
    <r>
      <rPr>
        <sz val="11"/>
        <color theme="1"/>
        <rFont val="Calibri"/>
      </rPr>
      <t>{
        "userinfo": {
                "verified_claims": {
                        "verification": {
                                "trust_framework": {
                                        "value": "de_aml"
                                }
                        },
                        "claims": {
                                "given_name": {
                                       "values":["megha","m"]
                               }
                        }
                }
        }
}</t>
    </r>
  </si>
  <si>
    <t xml:space="preserve">The values field within the ClaimDetails should be an array of strings.
</t>
  </si>
  <si>
    <t>TC_OauthV3_29</t>
  </si>
  <si>
    <r>
      <rPr>
        <sz val="11"/>
        <color theme="1"/>
        <rFont val="Calibri"/>
      </rPr>
      <t xml:space="preserve">Verify the response  by sending </t>
    </r>
    <r>
      <rPr>
        <b/>
        <sz val="11"/>
        <color theme="1"/>
        <rFont val="Calibri"/>
      </rPr>
      <t>array in the value field</t>
    </r>
    <r>
      <rPr>
        <sz val="11"/>
        <color theme="1"/>
        <rFont val="Calibri"/>
      </rPr>
      <t xml:space="preserve">
</t>
    </r>
    <r>
      <rPr>
        <b/>
        <sz val="11"/>
        <color theme="1"/>
        <rFont val="Calibri"/>
      </rPr>
      <t xml:space="preserve">EX:-
</t>
    </r>
    <r>
      <rPr>
        <sz val="11"/>
        <color theme="1"/>
        <rFont val="Calibri"/>
      </rPr>
      <t>{
        "userinfo": {
                "verified_claims": {
                        "verification": {
                                "trust_framework": {
                                        "value": "de_aml"
                                }
                        },
                        "claims": {
                                "given_name": {
                                       "value":["manual","automation"]
                               }
                        }
                }
        }
}</t>
    </r>
  </si>
  <si>
    <t>1.https://mosip.stoplight.io/docs/identity-provider/branches/main/stphc8pf72g3j-o-auth-details-endpoint-v62</t>
  </si>
  <si>
    <t>The reponse should have the error invalid given_name</t>
  </si>
  <si>
    <t>TC_OauthV3_30</t>
  </si>
  <si>
    <r>
      <rPr>
        <sz val="11"/>
        <color theme="1"/>
        <rFont val="Calibri"/>
      </rPr>
      <t xml:space="preserve">Verify that the purpose field within the ClaimDetails is a string  
EX:-
  {
        "userinfo": {
                "verified_claims": {
                        "verification": {
                                "trust_framework": {
                                        "value": "de_aml"
                                }
                        },
                        "claims": {
                                "given_name": {
                                       "value":"megha",
                                       </t>
    </r>
    <r>
      <rPr>
        <b/>
        <sz val="11"/>
        <color theme="1"/>
        <rFont val="Calibri"/>
      </rPr>
      <t>"purpose":"Name given by user"</t>
    </r>
    <r>
      <rPr>
        <sz val="11"/>
        <color theme="1"/>
        <rFont val="Calibri"/>
      </rPr>
      <t xml:space="preserve">
                               }
                        }
                }
        }
}</t>
    </r>
  </si>
  <si>
    <t>The purpose field within the ClaimDetails should be a string value.</t>
  </si>
  <si>
    <t>TC_OauthV3_31</t>
  </si>
  <si>
    <r>
      <rPr>
        <sz val="11"/>
        <color theme="1"/>
        <rFont val="Calibri"/>
      </rPr>
      <t xml:space="preserve">Verify that the purpose field within the ClaimDetails is at </t>
    </r>
    <r>
      <rPr>
        <b/>
        <sz val="11"/>
        <color theme="1"/>
        <rFont val="Calibri"/>
      </rPr>
      <t>least 3 characters</t>
    </r>
    <r>
      <rPr>
        <sz val="11"/>
        <color theme="1"/>
        <rFont val="Calibri"/>
      </rPr>
      <t xml:space="preserve"> long
</t>
    </r>
    <r>
      <rPr>
        <b/>
        <sz val="11"/>
        <color theme="1"/>
        <rFont val="Calibri"/>
      </rPr>
      <t xml:space="preserve">EX:-
</t>
    </r>
    <r>
      <rPr>
        <sz val="11"/>
        <color theme="1"/>
        <rFont val="Calibri"/>
      </rPr>
      <t xml:space="preserve">{
        "userinfo": {
                "verified_claims": {
                        "verification": {
                                "trust_framework": {
                                        "value": "de_aml"
                                }
                        },
                        "claims": {
                                "given_name": {
                                       "value":"megha",
                                     </t>
    </r>
    <r>
      <rPr>
        <b/>
        <sz val="11"/>
        <color theme="1"/>
        <rFont val="Calibri"/>
      </rPr>
      <t xml:space="preserve">  "purpose":"Name given by user"</t>
    </r>
    <r>
      <rPr>
        <sz val="11"/>
        <color theme="1"/>
        <rFont val="Calibri"/>
      </rPr>
      <t xml:space="preserve">
                               }
                        }
                }
        }
}</t>
    </r>
  </si>
  <si>
    <t>1.https://mosip.stoplight.io/docs/identity-provider/branches/main/stphc8pf72g3j-o-auth-details-endpoint-v63</t>
  </si>
  <si>
    <t>The purpose field within the ClaimDetails should be at least 3 characters long.</t>
  </si>
  <si>
    <t>TC_OauthV3_32</t>
  </si>
  <si>
    <r>
      <rPr>
        <sz val="11"/>
        <color theme="1"/>
        <rFont val="Calibri"/>
      </rPr>
      <t xml:space="preserve">Verify that the purpose field within the ClaimDetails is </t>
    </r>
    <r>
      <rPr>
        <b/>
        <sz val="11"/>
        <color theme="1"/>
        <rFont val="Calibri"/>
      </rPr>
      <t>not more than 300 characters long</t>
    </r>
    <r>
      <rPr>
        <sz val="11"/>
        <color theme="1"/>
        <rFont val="Calibri"/>
      </rPr>
      <t xml:space="preserve">
EX:
{
        "userinfo": {
                "verified_claims": {
                        "verification": {
                                "trust_framework": {
                                        "value": "de_aml"
                                }
                        },
                        "claims": {
                                "given_name": {
                                       "value":"megha",
                                       </t>
    </r>
    <r>
      <rPr>
        <b/>
        <sz val="11"/>
        <color theme="1"/>
        <rFont val="Calibri"/>
      </rPr>
      <t>"purpose":"ABSHLUKHUFUEhjkdshagyfsgfnmdhjhfvnvfhfdjgfdgkyugfkreABSHLUKHUFUEhjkdshagyfsgfnmdhjhfvnvfhfdjgfdgkyugfkreABSHLUKHUFUEhjkdshagyfsgfnmdhjhfvnvfhfdjgfdgkyugfkre   ABSHLUKHUFUEhjkdshagyfsgfnmdhjhfvnvfhfdjgfdgkyugfkre   ABSHLUKHUFUEhjkdshagyfsgfnmdhjhfvnvfhfdjgfdgkyugfkre  ABSHLUKHUFUEhjkdshagyfsgfnmdhjhfvnvfhfdjgfdgkyugfkre ABSHLUKHUFUEhjkdshagyfsgfnmdhjhfvnvfhfdjgfdgkyugfkre"</t>
    </r>
    <r>
      <rPr>
        <sz val="11"/>
        <color theme="1"/>
        <rFont val="Calibri"/>
      </rPr>
      <t xml:space="preserve">
                               }
                        }
                }
        }
}</t>
    </r>
  </si>
  <si>
    <t>1.https://mosip.stoplight.io/docs/identity-provider/branches/main/stphc8pf72g3j-o-auth-details-endpoint-v64</t>
  </si>
  <si>
    <t>The purpose field within the ClaimDetails should be no more than 300 characters long.</t>
  </si>
  <si>
    <r>
      <rPr>
        <u/>
        <sz val="11"/>
        <color rgb="FF1155CC"/>
        <rFont val="Calibri"/>
      </rPr>
      <t>https://mosip.atlassian.net/browse/ES-1423
 373 chaara</t>
    </r>
    <r>
      <rPr>
        <u/>
        <sz val="11"/>
        <color rgb="FF0563C1"/>
        <rFont val="Calibri"/>
      </rPr>
      <t>cter</t>
    </r>
  </si>
  <si>
    <t>TC_OauthV3_33</t>
  </si>
  <si>
    <r>
      <rPr>
        <sz val="11"/>
        <color theme="1"/>
        <rFont val="Calibri"/>
      </rPr>
      <t>Verify that the purpose field within the ClaimDetails is</t>
    </r>
    <r>
      <rPr>
        <b/>
        <sz val="11"/>
        <color theme="1"/>
        <rFont val="Calibri"/>
      </rPr>
      <t xml:space="preserve"> less than 3 characters</t>
    </r>
    <r>
      <rPr>
        <sz val="11"/>
        <color theme="1"/>
        <rFont val="Calibri"/>
      </rPr>
      <t xml:space="preserve"> long
EX:
{
        "userinfo": {
                "verified_claims": {
                        "verification": {
                                "trust_framework": {
                                        "value": "de_aml"
                                }
                        },
                        "claims": {
                                "given_name": {
                                       "value":"megha",
                                       </t>
    </r>
    <r>
      <rPr>
        <b/>
        <sz val="11"/>
        <color theme="1"/>
        <rFont val="Calibri"/>
      </rPr>
      <t>"purpose":"m"</t>
    </r>
    <r>
      <rPr>
        <sz val="11"/>
        <color theme="1"/>
        <rFont val="Calibri"/>
      </rPr>
      <t xml:space="preserve">
                               }
                        }
                }
        }
}</t>
    </r>
  </si>
  <si>
    <t>1.https://mosip.stoplight.io/docs/identity-provider/branches/main/stphc8pf72g3j-o-auth-details-endpoint-v65</t>
  </si>
  <si>
    <t>The purpose field within the ClaimDetails should not be less than 3 characters long.</t>
  </si>
  <si>
    <t>TC_OauthV3_34</t>
  </si>
  <si>
    <r>
      <rPr>
        <sz val="11"/>
        <color theme="1"/>
        <rFont val="Calibri"/>
      </rPr>
      <t xml:space="preserve">Verify that the value field within the ClaimDetails can be matched with an actual claim value                                                  </t>
    </r>
    <r>
      <rPr>
        <b/>
        <sz val="11"/>
        <color theme="1"/>
        <rFont val="Calibri"/>
      </rPr>
      <t xml:space="preserve"> EX:- </t>
    </r>
    <r>
      <rPr>
        <sz val="11"/>
        <color theme="1"/>
        <rFont val="Calibri"/>
      </rPr>
      <t xml:space="preserve">                                                                                                                                                                                                                                                                                        {
{      "userinfo": {
                "verified_claims": {
                        "verification": {
                                "trust_framework": {
                                        "value": "de_aml"
                                }
                        },
                        "claims": {
                               </t>
    </r>
    <r>
      <rPr>
        <b/>
        <sz val="11"/>
        <color theme="1"/>
        <rFont val="Calibri"/>
      </rPr>
      <t xml:space="preserve"> "name": {
                                             "value":"megha"
                                     }
                                 </t>
    </r>
    <r>
      <rPr>
        <sz val="11"/>
        <color theme="1"/>
        <rFont val="Calibri"/>
      </rPr>
      <t xml:space="preserve">
                        }
                }
        }
}</t>
    </r>
  </si>
  <si>
    <t>1.https://mosip.stoplight.io/docs/identity-provider/branches/main/stphc8pf72g3j-o-auth-details-endpoint-v66</t>
  </si>
  <si>
    <t>The value field within the ClaimDetails should be matched with an actual claim value .</t>
  </si>
  <si>
    <t>TC_OauthV3_35</t>
  </si>
  <si>
    <r>
      <rPr>
        <sz val="11"/>
        <color theme="1"/>
        <rFont val="Calibri"/>
      </rPr>
      <t xml:space="preserve">Verify that the values field within the ClaimDetails can be matched with an actual claim value                                                                  </t>
    </r>
    <r>
      <rPr>
        <b/>
        <sz val="11"/>
        <color theme="1"/>
        <rFont val="Calibri"/>
      </rPr>
      <t xml:space="preserve">   EX:-        </t>
    </r>
    <r>
      <rPr>
        <sz val="11"/>
        <color theme="1"/>
        <rFont val="Calibri"/>
      </rPr>
      <t xml:space="preserve">                                                                                                                                                                                                                                                                                 {
{      "userinfo": {
                "verified_claims": {
                    "verification": {
                                "trust_framework": {
                                        "value": "de_aml"
                                }
                   },
                    "claims": {
                         </t>
    </r>
    <r>
      <rPr>
        <b/>
        <sz val="11"/>
        <color theme="1"/>
        <rFont val="Calibri"/>
      </rPr>
      <t>"name": {
                               "values":["aruna", "anitha"]
                                        }
                         "phone_number": {
                               "values":["9047746644","3454356333"]
                                       }</t>
    </r>
    <r>
      <rPr>
        <sz val="11"/>
        <color theme="1"/>
        <rFont val="Calibri"/>
      </rPr>
      <t xml:space="preserve">
                        }
                }
        }
}</t>
    </r>
  </si>
  <si>
    <t>1.https://mosip.stoplight.io/docs/identity-provider/branches/main/stphc8pf72g3j-o-auth-details-endpoint-v67</t>
  </si>
  <si>
    <t>The values field within the ClaimDetails should be matched with one of the actual claim values if available.</t>
  </si>
  <si>
    <t>TC_OauthV3_36</t>
  </si>
  <si>
    <t>Verify that the claims object correctly nests multiple ClaimDetail objects                                                                                                                 EX:-                                                                                                                                                           {
        "userinfo": {
                "phone_number":
                {
                        "value": "9876348761"
                },
                "verified_claims": {
                        "verification": {
                                "trust_framework": {
                                        "value": "de_aml"}
                        },
                        "claims": {
                                "name": {"value":"abc"},
                                "birthdate": {"value":"02/07/2022"}
                        }
                }
        }
}</t>
  </si>
  <si>
    <t>1.https://mosip.stoplight.io/docs/identity-provider/branches/main/stphc8pf72g3j-o-auth-details-endpoint-v68</t>
  </si>
  <si>
    <t>The claims object should correctly nest multiple ClaimDetail objects.</t>
  </si>
  <si>
    <t>TC_OauthV3_37</t>
  </si>
  <si>
    <r>
      <rPr>
        <sz val="11"/>
        <color theme="1"/>
        <rFont val="Calibri"/>
      </rPr>
      <t xml:space="preserve">Verify that when multiple ClaimDetail objects are present, each ClaimDetail object is correctly formatted                                                                           </t>
    </r>
    <r>
      <rPr>
        <b/>
        <sz val="11"/>
        <color theme="1"/>
        <rFont val="Calibri"/>
      </rPr>
      <t xml:space="preserve">  EX:-</t>
    </r>
    <r>
      <rPr>
        <sz val="11"/>
        <color theme="1"/>
        <rFont val="Calibri"/>
      </rPr>
      <t xml:space="preserve">                                                                                                                                                                                                                                                                                         {
{      "userinfo": {
                "verified_claims": {
                        "verification": {
                                "trust_framework": {
                                        "value": "de_aml"
                                }
                        },
                        "claims":</t>
    </r>
    <r>
      <rPr>
        <b/>
        <sz val="11"/>
        <color theme="1"/>
        <rFont val="Calibri"/>
      </rPr>
      <t xml:space="preserve"> {
                                "name": {
                                             "value":"abc"
                                     }
                                  "phone_number": {
                                                 "value":"9047746644"
                                      }</t>
    </r>
    <r>
      <rPr>
        <sz val="11"/>
        <color theme="1"/>
        <rFont val="Calibri"/>
      </rPr>
      <t xml:space="preserve">
                        }
                }
        }
}</t>
    </r>
  </si>
  <si>
    <t>1.https://mosip.stoplight.io/docs/identity-provider/branches/main/stphc8pf72g3j-o-auth-details-endpoint-v69</t>
  </si>
  <si>
    <t>Each ClaimDetail object within the claims object should be correctly formatted and validated as per the individual field requirements.</t>
  </si>
  <si>
    <t>TC_OauthV3_38</t>
  </si>
  <si>
    <r>
      <rPr>
        <sz val="11"/>
        <color theme="1"/>
        <rFont val="Calibri"/>
      </rPr>
      <t xml:space="preserve">Verify that the essential field within the ClaimDetails can be true                                                                                                           </t>
    </r>
    <r>
      <rPr>
        <b/>
        <sz val="11"/>
        <color theme="1"/>
        <rFont val="Calibri"/>
      </rPr>
      <t xml:space="preserve"> EX:-   </t>
    </r>
    <r>
      <rPr>
        <sz val="11"/>
        <color theme="1"/>
        <rFont val="Calibri"/>
      </rPr>
      <t xml:space="preserve">                                                                                                                                                                                                                                                                                      {
{      "userinfo": {
                "verified_claims": {
                        "verification": {
                                "trust_framework": {
                                        "value": "de_aml"
                                }
                        },
                        "claims": {
                                </t>
    </r>
    <r>
      <rPr>
        <b/>
        <sz val="11"/>
        <color theme="1"/>
        <rFont val="Calibri"/>
      </rPr>
      <t>"essential": True,</t>
    </r>
    <r>
      <rPr>
        <sz val="11"/>
        <color theme="1"/>
        <rFont val="Calibri"/>
      </rPr>
      <t xml:space="preserve">
                                "name": {
                                             "value":"abc"
                                     },
                                "phone_number": {
                                                 "value":"9047746644"
                                      }
                        }
                }
        }
}</t>
    </r>
  </si>
  <si>
    <t>1.https://mosip.stoplight.io/docs/identity-provider/branches/main/stphc8pf72g3j-o-auth-details-endpoint-v70</t>
  </si>
  <si>
    <t xml:space="preserve">The essential field within the claims object can be set to true to indicate an essential claim.
</t>
  </si>
  <si>
    <t>TC_OauthV3_39</t>
  </si>
  <si>
    <r>
      <rPr>
        <sz val="11"/>
        <color theme="1"/>
        <rFont val="Calibri"/>
      </rPr>
      <t>Verify that value and values fields within the claims object are</t>
    </r>
    <r>
      <rPr>
        <b/>
        <sz val="11"/>
        <color theme="1"/>
        <rFont val="Calibri"/>
      </rPr>
      <t xml:space="preserve"> mutually exclusive </t>
    </r>
    <r>
      <rPr>
        <sz val="11"/>
        <color theme="1"/>
        <rFont val="Calibri"/>
      </rPr>
      <t xml:space="preserve">                                                                                                                                   </t>
    </r>
    <r>
      <rPr>
        <b/>
        <sz val="11"/>
        <color theme="1"/>
        <rFont val="Calibri"/>
      </rPr>
      <t xml:space="preserve">  EX:-   </t>
    </r>
    <r>
      <rPr>
        <sz val="11"/>
        <color theme="1"/>
        <rFont val="Calibri"/>
      </rPr>
      <t xml:space="preserve">                                                                                                                                                                                                                                                                                      
{
    "userinfo": {
        "name": {
            "essential": false
        },
        "phone_number": {
            "essential": true
        },
        "verified_claims": [
            {
                "verification": {
                    "trust_framework": {
                        "value": "XYZ TF"
                    },
                    "time": 523.2
                },
                "claims": {
                    "name": {
                        "essential": true,
                        "value": "ថង្យថថដថ៥យយថ",
                        "values": [
                            "ថង្យថថដ",
                            "ថ៥យយថ"
                        ]
                    }
                }
            }
        ]
    },
    "id_token": {}
}</t>
    </r>
  </si>
  <si>
    <t>1.https://mosip.stoplight.io/docs/identity-provider/branches/main/stphc8pf72g3j-o-auth-details-endpoint-v73</t>
  </si>
  <si>
    <t xml:space="preserve">If both value and values fields are provided within the claims object, it should be validated that only one of them is used to request a claim value.
</t>
  </si>
  <si>
    <t>TC_OauthV3_40</t>
  </si>
  <si>
    <t>Verify that the claims object can handle nested structures for more complex claim requirements</t>
  </si>
  <si>
    <t>1.https://mosip.stoplight.io/docs/identity-provider/branches/main/stphc8pf72g3j-o-auth-details-endpoint-v74</t>
  </si>
  <si>
    <t>The claims object should be able to handle nested structures for more complex claim requirements, ensuring all nested ClaimDetail objects are correctly formatted and validated.</t>
  </si>
  <si>
    <t>TC_OauthV3_41</t>
  </si>
  <si>
    <r>
      <rPr>
        <sz val="11"/>
        <color theme="1"/>
        <rFont val="Calibri"/>
      </rPr>
      <t xml:space="preserve">Verify the response by sending </t>
    </r>
    <r>
      <rPr>
        <b/>
        <sz val="11"/>
        <color theme="1"/>
        <rFont val="Calibri"/>
      </rPr>
      <t>invalid value</t>
    </r>
    <r>
      <rPr>
        <sz val="11"/>
        <color theme="1"/>
        <rFont val="Calibri"/>
      </rPr>
      <t xml:space="preserve"> in the trust_framework within verification in the request body                                                                                                        </t>
    </r>
    <r>
      <rPr>
        <b/>
        <sz val="11"/>
        <color theme="1"/>
        <rFont val="Calibri"/>
      </rPr>
      <t xml:space="preserve">EX:- </t>
    </r>
    <r>
      <rPr>
        <sz val="11"/>
        <color theme="1"/>
        <rFont val="Calibri"/>
      </rPr>
      <t xml:space="preserve">                                                                                                                                                                                                                                                                                        {
        "userinfo": {
                "verified_claims": {
                        "verification": {
                               </t>
    </r>
    <r>
      <rPr>
        <b/>
        <sz val="11"/>
        <color theme="1"/>
        <rFont val="Calibri"/>
      </rPr>
      <t xml:space="preserve"> "trust_framework"</t>
    </r>
    <r>
      <rPr>
        <sz val="11"/>
        <color theme="1"/>
        <rFont val="Calibri"/>
      </rPr>
      <t xml:space="preserve">: {
                                        </t>
    </r>
    <r>
      <rPr>
        <b/>
        <sz val="11"/>
        <color theme="1"/>
        <rFont val="Calibri"/>
      </rPr>
      <t>"value"</t>
    </r>
    <r>
      <rPr>
        <sz val="11"/>
        <color theme="1"/>
        <rFont val="Calibri"/>
      </rPr>
      <t xml:space="preserve">: "yhjsui"
                                }  
                        },
                        "claims": {
                                "given_name": null
                        }
                }
        }
}   </t>
    </r>
  </si>
  <si>
    <r>
      <rPr>
        <sz val="11"/>
        <color theme="1"/>
        <rFont val="Calibri"/>
      </rPr>
      <t xml:space="preserve">The reponse should have the error </t>
    </r>
    <r>
      <rPr>
        <b/>
        <sz val="11"/>
        <color theme="1"/>
        <rFont val="Calibri"/>
      </rPr>
      <t>invalid_trust_framework</t>
    </r>
  </si>
  <si>
    <t>TC_OauthV3_42</t>
  </si>
  <si>
    <r>
      <rPr>
        <sz val="11"/>
        <color theme="1"/>
        <rFont val="Calibri"/>
      </rPr>
      <t xml:space="preserve">Verify the response by sending </t>
    </r>
    <r>
      <rPr>
        <b/>
        <sz val="11"/>
        <color theme="1"/>
        <rFont val="Calibri"/>
      </rPr>
      <t>space</t>
    </r>
    <r>
      <rPr>
        <sz val="11"/>
        <color theme="1"/>
        <rFont val="Calibri"/>
      </rPr>
      <t xml:space="preserve"> value in the </t>
    </r>
    <r>
      <rPr>
        <b/>
        <sz val="11"/>
        <color theme="1"/>
        <rFont val="Calibri"/>
      </rPr>
      <t>trust_framework</t>
    </r>
    <r>
      <rPr>
        <sz val="11"/>
        <color theme="1"/>
        <rFont val="Calibri"/>
      </rPr>
      <t xml:space="preserve"> within verification in the request body                                                                                                        </t>
    </r>
    <r>
      <rPr>
        <b/>
        <sz val="11"/>
        <color theme="1"/>
        <rFont val="Calibri"/>
      </rPr>
      <t xml:space="preserve">EX:- </t>
    </r>
    <r>
      <rPr>
        <sz val="11"/>
        <color theme="1"/>
        <rFont val="Calibri"/>
      </rPr>
      <t xml:space="preserve">                                                                                                                                                                                                                                                                                        {
        "userinfo": {
                "verified_claims": {
                        "verification": {
                               </t>
    </r>
    <r>
      <rPr>
        <b/>
        <sz val="11"/>
        <color theme="1"/>
        <rFont val="Calibri"/>
      </rPr>
      <t xml:space="preserve"> "trust_framework"</t>
    </r>
    <r>
      <rPr>
        <sz val="11"/>
        <color theme="1"/>
        <rFont val="Calibri"/>
      </rPr>
      <t xml:space="preserve">: {
                                        </t>
    </r>
    <r>
      <rPr>
        <b/>
        <sz val="11"/>
        <color theme="1"/>
        <rFont val="Calibri"/>
      </rPr>
      <t>"value"</t>
    </r>
    <r>
      <rPr>
        <sz val="11"/>
        <color theme="1"/>
        <rFont val="Calibri"/>
      </rPr>
      <t xml:space="preserve">: " "
                                }  
                        },
                        "claims": {
                                "given_name": null
                        }
                }
        }
}   </t>
    </r>
  </si>
  <si>
    <r>
      <rPr>
        <sz val="11"/>
        <color theme="1"/>
        <rFont val="Calibri"/>
      </rPr>
      <t>The reponse should have the error</t>
    </r>
    <r>
      <rPr>
        <b/>
        <sz val="11"/>
        <color theme="1"/>
        <rFont val="Calibri"/>
      </rPr>
      <t xml:space="preserve"> invalid_trust_framework</t>
    </r>
  </si>
  <si>
    <t>TC_OauthV3_43</t>
  </si>
  <si>
    <r>
      <rPr>
        <sz val="11"/>
        <color theme="1"/>
        <rFont val="Calibri"/>
      </rPr>
      <t>Verify the response by sending</t>
    </r>
    <r>
      <rPr>
        <b/>
        <sz val="11"/>
        <color theme="1"/>
        <rFont val="Calibri"/>
      </rPr>
      <t xml:space="preserve"> empty</t>
    </r>
    <r>
      <rPr>
        <sz val="11"/>
        <color theme="1"/>
        <rFont val="Calibri"/>
      </rPr>
      <t xml:space="preserve"> value in the trust_framework within verification in the request body                                                                                                        EX:-                                                                                                                                                                                                                                                                                         {
        "userinfo": {
                "verified_claims": {
                        "verification": {
                                </t>
    </r>
    <r>
      <rPr>
        <b/>
        <sz val="11"/>
        <color theme="1"/>
        <rFont val="Calibri"/>
      </rPr>
      <t>"trust_framework": {
                                        "value": ""</t>
    </r>
    <r>
      <rPr>
        <sz val="11"/>
        <color theme="1"/>
        <rFont val="Calibri"/>
      </rPr>
      <t xml:space="preserve">
                                }  
                        },
                        "claims": {
                                "given_name": null
                        }
                }
        }
}   </t>
    </r>
  </si>
  <si>
    <r>
      <rPr>
        <sz val="11"/>
        <color theme="1"/>
        <rFont val="Calibri"/>
      </rPr>
      <t>The reponse should have the error</t>
    </r>
    <r>
      <rPr>
        <b/>
        <sz val="11"/>
        <color theme="1"/>
        <rFont val="Calibri"/>
      </rPr>
      <t xml:space="preserve"> invalid_trust_framework</t>
    </r>
  </si>
  <si>
    <t>pass</t>
  </si>
  <si>
    <t>TC_OauthV3_44</t>
  </si>
  <si>
    <r>
      <rPr>
        <sz val="11"/>
        <color theme="1"/>
        <rFont val="Calibri"/>
      </rPr>
      <t>Verify the response by sending</t>
    </r>
    <r>
      <rPr>
        <b/>
        <sz val="11"/>
        <color theme="1"/>
        <rFont val="Calibri"/>
      </rPr>
      <t xml:space="preserve"> null</t>
    </r>
    <r>
      <rPr>
        <sz val="11"/>
        <color theme="1"/>
        <rFont val="Calibri"/>
      </rPr>
      <t xml:space="preserve"> value in the trust_framework within verification in the request body                                                                                                        EX:-                                                                                                                                                                                                                                                                                         {
        "userinfo": {
                "verified_claims": {
                        "verification": {
                                </t>
    </r>
    <r>
      <rPr>
        <b/>
        <sz val="11"/>
        <color theme="1"/>
        <rFont val="Calibri"/>
      </rPr>
      <t>"trust_framework": {
                                        "value": null</t>
    </r>
    <r>
      <rPr>
        <sz val="11"/>
        <color theme="1"/>
        <rFont val="Calibri"/>
      </rPr>
      <t xml:space="preserve">
                                }  
                        },
                        "claims": {
                                "given_name": null
                        }
                }
        }
}   </t>
    </r>
  </si>
  <si>
    <r>
      <rPr>
        <sz val="11"/>
        <color theme="1"/>
        <rFont val="Calibri"/>
      </rPr>
      <t xml:space="preserve">The reponse should have the error </t>
    </r>
    <r>
      <rPr>
        <b/>
        <sz val="11"/>
        <color theme="1"/>
        <rFont val="Calibri"/>
      </rPr>
      <t>invalid_trust_framework</t>
    </r>
  </si>
  <si>
    <t>TC_OauthV3_45</t>
  </si>
  <si>
    <t>id_token_hint</t>
  </si>
  <si>
    <r>
      <rPr>
        <sz val="11"/>
        <color theme="1"/>
        <rFont val="Calibri"/>
      </rPr>
      <t xml:space="preserve">Verify the response by sending the request body with id_token_hint as null
</t>
    </r>
    <r>
      <rPr>
        <b/>
        <sz val="11"/>
        <color theme="1"/>
        <rFont val="Calibri"/>
      </rPr>
      <t>EX:-</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 xml:space="preserve">       "id_token_hint"</t>
    </r>
    <r>
      <rPr>
        <sz val="11"/>
        <color theme="1"/>
        <rFont val="Calibri"/>
      </rPr>
      <t>: null 
  }</t>
    </r>
  </si>
  <si>
    <t>1.https://mosip.stoplight.io/docs/identity-provider/branches/main/stphc8pf72g3j-o-auth-details-endpoint-v75</t>
  </si>
  <si>
    <t>The response should return the error message "invalid id_token_hint".</t>
  </si>
  <si>
    <t>TC_OauthV3_46</t>
  </si>
  <si>
    <r>
      <rPr>
        <sz val="11"/>
        <color theme="1"/>
        <rFont val="Calibri"/>
      </rPr>
      <t>Verify the response by sending the request body with an</t>
    </r>
    <r>
      <rPr>
        <b/>
        <sz val="11"/>
        <color theme="1"/>
        <rFont val="Calibri"/>
      </rPr>
      <t xml:space="preserve"> </t>
    </r>
    <r>
      <rPr>
        <sz val="11"/>
        <color theme="1"/>
        <rFont val="Calibri"/>
      </rPr>
      <t>empty</t>
    </r>
    <r>
      <rPr>
        <b/>
        <sz val="11"/>
        <color theme="1"/>
        <rFont val="Calibri"/>
      </rPr>
      <t xml:space="preserve"> id_token_hint value</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t>
    </r>
    <r>
      <rPr>
        <sz val="11"/>
        <color theme="1"/>
        <rFont val="Calibri"/>
      </rPr>
      <t xml:space="preserve">
  }</t>
    </r>
  </si>
  <si>
    <t>1.https://mosip.stoplight.io/docs/identity-provider/branches/main/stphc8pf72g3j-o-auth-details-endpoint-v76</t>
  </si>
  <si>
    <t>TC_OauthV3_47</t>
  </si>
  <si>
    <r>
      <rPr>
        <sz val="11"/>
        <color theme="1"/>
        <rFont val="Calibri"/>
      </rPr>
      <t>Verify the response by sending the request body with a</t>
    </r>
    <r>
      <rPr>
        <b/>
        <sz val="11"/>
        <color theme="1"/>
        <rFont val="Calibri"/>
      </rPr>
      <t xml:space="preserve"> </t>
    </r>
    <r>
      <rPr>
        <sz val="11"/>
        <color theme="1"/>
        <rFont val="Calibri"/>
      </rPr>
      <t>space value in</t>
    </r>
    <r>
      <rPr>
        <b/>
        <sz val="11"/>
        <color theme="1"/>
        <rFont val="Calibri"/>
      </rPr>
      <t xml:space="preserve"> id_token_hint</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 "</t>
    </r>
    <r>
      <rPr>
        <sz val="11"/>
        <color theme="1"/>
        <rFont val="Calibri"/>
      </rPr>
      <t xml:space="preserve">
  }</t>
    </r>
  </si>
  <si>
    <t>1.https://mosip.stoplight.io/docs/identity-provider/branches/main/stphc8pf72g3j-o-auth-details-endpoint-v77</t>
  </si>
  <si>
    <t>TC_OauthV3_48</t>
  </si>
  <si>
    <r>
      <rPr>
        <sz val="11"/>
        <color theme="1"/>
        <rFont val="Calibri"/>
      </rPr>
      <t xml:space="preserve">Verify the response by sending the request body with an invalid </t>
    </r>
    <r>
      <rPr>
        <b/>
        <sz val="11"/>
        <color theme="1"/>
        <rFont val="Calibri"/>
      </rPr>
      <t>id_token_hint</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"664836587437"</t>
    </r>
    <r>
      <rPr>
        <sz val="11"/>
        <color theme="1"/>
        <rFont val="Calibri"/>
      </rPr>
      <t xml:space="preserve">
  }</t>
    </r>
  </si>
  <si>
    <t>1.https://mosip.stoplight.io/docs/identity-provider/branches/main/stphc8pf72g3j-o-auth-details-endpoint-v78</t>
  </si>
  <si>
    <t>TC_OauthV3_49</t>
  </si>
  <si>
    <r>
      <rPr>
        <sz val="11"/>
        <color theme="1"/>
        <rFont val="Calibri"/>
      </rPr>
      <t xml:space="preserve">Verify the response by sending the request body with an valid </t>
    </r>
    <r>
      <rPr>
        <b/>
        <sz val="11"/>
        <color theme="1"/>
        <rFont val="Calibri"/>
      </rPr>
      <t>id_token_hint</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"Valid  value"</t>
    </r>
    <r>
      <rPr>
        <sz val="11"/>
        <color theme="1"/>
        <rFont val="Calibri"/>
      </rPr>
      <t xml:space="preserve">
  }</t>
    </r>
  </si>
  <si>
    <t>1.https://mosip.stoplight.io/docs/identity-provider/branches/main/stphc8pf72g3j-o-auth-details-endpoint-v79</t>
  </si>
  <si>
    <t>We should get success respose with 200 ok</t>
  </si>
  <si>
    <t>TC_OauthV3_50</t>
  </si>
  <si>
    <r>
      <rPr>
        <sz val="11"/>
        <color theme="1"/>
        <rFont val="Calibri"/>
      </rPr>
      <t xml:space="preserve">Verify that the value field within the </t>
    </r>
    <r>
      <rPr>
        <b/>
        <sz val="11"/>
        <color theme="1"/>
        <rFont val="Calibri"/>
      </rPr>
      <t xml:space="preserve"> id_token_hint </t>
    </r>
    <r>
      <rPr>
        <sz val="11"/>
        <color theme="1"/>
        <rFont val="Calibri"/>
      </rPr>
      <t xml:space="preserve"> is a string in the request body.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"String value"</t>
    </r>
    <r>
      <rPr>
        <sz val="11"/>
        <color theme="1"/>
        <rFont val="Calibri"/>
      </rPr>
      <t xml:space="preserve">
  }</t>
    </r>
  </si>
  <si>
    <t>1.https://mosip.stoplight.io/docs/identity-provider/branches/main/stphc8pf72g3j-o-auth-details-endpoint-v80</t>
  </si>
  <si>
    <t>id_token_hint should be an "string" value in  the request body.</t>
  </si>
  <si>
    <t>TC_OauthV3_51</t>
  </si>
  <si>
    <r>
      <rPr>
        <sz val="11"/>
        <color theme="1"/>
        <rFont val="Calibri"/>
      </rPr>
      <t xml:space="preserve">Verify the response with </t>
    </r>
    <r>
      <rPr>
        <b/>
        <sz val="11"/>
        <color theme="1"/>
        <rFont val="Calibri"/>
      </rPr>
      <t xml:space="preserve">missing id_token_hint </t>
    </r>
    <r>
      <rPr>
        <sz val="11"/>
        <color theme="1"/>
        <rFont val="Calibri"/>
      </rPr>
      <t xml:space="preserve">  in the request body.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</si>
  <si>
    <t>1.https://mosip.stoplight.io/docs/identity-provider/branches/main/stphc8pf72g3j-o-auth-details-endpoint-v81</t>
  </si>
  <si>
    <t>should display "invalid_id_token_hint"</t>
  </si>
  <si>
    <t>TC_OauthV3_52</t>
  </si>
  <si>
    <t>Verify 'sub' claim in the idTokenHint JWT payload is matching the cookie name(set on the domain)</t>
  </si>
  <si>
    <t>sub claim and cookie name should be same</t>
  </si>
  <si>
    <t>Verify the error when 'sub' claim in the idTokenHint JWT payload is not matching the cookie name(set on the domain)</t>
  </si>
  <si>
    <t>should display ""</t>
  </si>
  <si>
    <t>ES-2280</t>
  </si>
  <si>
    <t>New endpoint to Fetch UI spec in signup service</t>
  </si>
  <si>
    <t>Fetch UI spec in signup service</t>
  </si>
  <si>
    <t>Fetch UI spec with all valid request parameter</t>
  </si>
  <si>
    <t>1.Get challenge
2. Verify the challege
3. Execute Get UI spec endpoint https://signup.&lt;domain-name&gt;.mosip.net/v1/signup/registration/ui-spec</t>
  </si>
  <si>
    <t>Should get success response, UI specification should be retrieved.</t>
  </si>
  <si>
    <t>Verify the response parameter</t>
  </si>
  <si>
    <t>1. Get challenge
2. Verify the challege
3. Execute Get UI spec endpoint https://signup.&lt;domain-name&gt;.mosip.net/v1/signup/registration/ui-spec</t>
  </si>
  <si>
    <t>Response should have below parameters:
1. responseTime -&gt;
Current date and time when the request is sent.
2. schema --&gt; List of registration field display and validation specifications.
3. allowedValues--&gt; List of registration field with their allowed values in multiple language usually used to build dropdowns/radiobuttons/checkboxes.
4. Mandatory languages
5. optionalLanguages
6. errorCode --&gt; string
7. errorMessage--&gt; string</t>
  </si>
  <si>
    <t>Fetch UI spec with invalid transaction</t>
  </si>
  <si>
    <t>Should displayed error "invalid_transaction"</t>
  </si>
  <si>
    <t>Fetch UI spec with expired transaction</t>
  </si>
  <si>
    <t>Fetch UI spec with empty value in verified transaction</t>
  </si>
  <si>
    <t>Fetch UI spec with empty string value in verified transaction</t>
  </si>
  <si>
    <t>Remove the attribute in UI specification and fetch the UI spec</t>
  </si>
  <si>
    <t>Removed attribute should not be retrieved in the response</t>
  </si>
  <si>
    <t>Add Additional supported value in UI specification and fetch the UI spec</t>
  </si>
  <si>
    <t>Additionally added attribute should be retrieved in the response</t>
  </si>
  <si>
    <t>Invoke Get UI specification endpoint when no UI specification is configured</t>
  </si>
  <si>
    <t>Should display error "ui_spec_not_found"</t>
  </si>
  <si>
    <t>ES-1655</t>
  </si>
  <si>
    <t>Enhance OIDC Client Management Endpoint for eSignet</t>
  </si>
  <si>
    <t>client-mgmt, Create OIDC client</t>
  </si>
  <si>
    <t>Create OIDC client with all valid request parameter along with additionalConfig</t>
  </si>
  <si>
    <t>1. Get Auth token
2. Get CSRF token
3. Execute https://esignet.collab.mosip.net/v1/esignet/client-mgmt/client</t>
  </si>
  <si>
    <t>Verify the response with valid userinfo_response_type
ex: JWS, JWE</t>
  </si>
  <si>
    <t>Verify the response with invalid userinfo_response_type</t>
  </si>
  <si>
    <t>Should display appropriate error message "invalid_additional_config".</t>
  </si>
  <si>
    <t>Verify the response with unsupported userinfo_response_type
Ex: JWK</t>
  </si>
  <si>
    <t>Verify the response with value in lowercase for userinfo_response_type
EX: jwe or jws</t>
  </si>
  <si>
    <t>Verify the response with empty value in userinfo_response_type field</t>
  </si>
  <si>
    <t>Verify the response with empty string value in userinfo_response_type field</t>
  </si>
  <si>
    <t>Verify the response with array of values passed in userinfo_response_type field
EX: "userinfo_response_type": ["JWE","JWS"]</t>
  </si>
  <si>
    <t>Verify the user info response when client is created with userinfo_response_type : JWS</t>
  </si>
  <si>
    <t>The response type for the user info endpoint should be signed token 3 parts</t>
  </si>
  <si>
    <t>Verify the user info response when client is created with userinfo_response_type : JWE</t>
  </si>
  <si>
    <t>The response type for the user info endpoint should be signed tokens with encryption. 5parts</t>
  </si>
  <si>
    <t>https://mosip.atlassian.net/browse/ES-2347</t>
  </si>
  <si>
    <t>Create client with purpose without type field in it</t>
  </si>
  <si>
    <t>Create client with purpose with valid value in type field
Allowed type:
verify</t>
  </si>
  <si>
    <t>Create client with purpose with valid value in type field
Allowed type:
link</t>
  </si>
  <si>
    <t>Create client with purpose with valid value in type field
Allowed type:
login</t>
  </si>
  <si>
    <t>Create client with purpose with invalid value in type field
EX: "purpose": {
"type": "nvnba"
}</t>
  </si>
  <si>
    <t>Should get appropriate error message "invalid_additional_config".</t>
  </si>
  <si>
    <t>Create client with purpose with empty value in type field
EX: "purpose": {
"type": ""
}</t>
  </si>
  <si>
    <t>Create client with purpose with empty string value in type field
EX: "purpose": {
"type": " "
}</t>
  </si>
  <si>
    <t>Verify the response with array of values passed in type field
EX: "purpose": {
"type": ["verify","login"]}</t>
  </si>
  <si>
    <t>Create client with valid value in title field</t>
  </si>
  <si>
    <t>Should get success response and eSignet login UI screen should display the modified title.</t>
  </si>
  <si>
    <t>Create client with valid value in subtitle field</t>
  </si>
  <si>
    <t>Should get success response and eSignet login UI screen should display the modified subtitle.</t>
  </si>
  <si>
    <t>Create client with valid multilingual value in title field</t>
  </si>
  <si>
    <t>Should get success response, title field data should be in multilingual</t>
  </si>
  <si>
    <t>Create client with valid multilingual value in subtitle field</t>
  </si>
  <si>
    <t>Should get success response, subtitle field data should be in multilingual</t>
  </si>
  <si>
    <t>Create client with empty value in title field</t>
  </si>
  <si>
    <t>Should get success reponse, title field value should be empty</t>
  </si>
  <si>
    <t>Create client with empty value in subtitle field</t>
  </si>
  <si>
    <t>Should get success reponse, subtitle field value should be empty</t>
  </si>
  <si>
    <t>Create client with empty string value in title field</t>
  </si>
  <si>
    <t>Create client with empty string value in subtitle field</t>
  </si>
  <si>
    <t>Create client with valid value in signup_banner_required field</t>
  </si>
  <si>
    <t>Create client with true as a boolean value in signup_banner_required field</t>
  </si>
  <si>
    <t>Should get success response, signup_banner_required field should be set as true in the response.</t>
  </si>
  <si>
    <t>Create client with false as a boolean value in signup_banner_required field</t>
  </si>
  <si>
    <t>Should get success response, signup_banner_required field should be set as false in the response.</t>
  </si>
  <si>
    <t>Create client with other than boolean value in signup_banner_required field
ex: null, randomn string</t>
  </si>
  <si>
    <t>Create client with valid value in forgot_pwd_link_required field</t>
  </si>
  <si>
    <t>Create client with true as a boolean value in forgot_pwd_link_required field</t>
  </si>
  <si>
    <t>Should get success response, forgot_pwd_link_required field should be set as true in the response</t>
  </si>
  <si>
    <t>Create client with false as a boolean value in forgot_pwd_link_required field</t>
  </si>
  <si>
    <t>Should get success response, forgot_pwd_link_required field should be set as false in the response.</t>
  </si>
  <si>
    <t>Create client with other than boolean value in forgot_pwd_link_required field
ex: ex: null, randomn string</t>
  </si>
  <si>
    <t>Create client value with valid value in consent_expire_in_mins field</t>
  </si>
  <si>
    <t>Create client value with invalid value in consent_expire_in_mins field (other than numeric value)</t>
  </si>
  <si>
    <t>Client is created with consent expiry set to hours</t>
  </si>
  <si>
    <t>Authenticate the user and get authcode and fetch user info, where Consent expiry is set to hours</t>
  </si>
  <si>
    <t>Consent action should be true in the Authenticate endpoint response and consent should be stored.</t>
  </si>
  <si>
    <t>Authenticate the user before consent expiry for the same user and same client Id</t>
  </si>
  <si>
    <t>Consent action should be False in the Authenticate endpoint response</t>
  </si>
  <si>
    <t>Authenticate the user before consent expiry for the same user and with different client Id</t>
  </si>
  <si>
    <t>Consent action should be true in the Authenticate endpoint response</t>
  </si>
  <si>
    <t>Execute Authenticate endpoint for consented User after consent expiry</t>
  </si>
  <si>
    <t>client-mgmt, Update OIDC client</t>
  </si>
  <si>
    <t>Update OIDC client with all valid request parameter along with additionalConfig</t>
  </si>
  <si>
    <t>https://esignet.collab.mosip.net/v1/esignet/client-mgmt/client/{client_id}</t>
  </si>
  <si>
    <t>Update OIDC with invalid clientid with all valid request parameter along with additionalConfig</t>
  </si>
  <si>
    <t>Should display appropriate error message "invalid_client_id".</t>
  </si>
  <si>
    <t>Verify the response with unsupported userinfo_response_type</t>
  </si>
  <si>
    <t>Verify the response with array of values passed in userinfo_response_type field</t>
  </si>
  <si>
    <t>Verify the user info response when client is updated with userinfo_response_type : JWS</t>
  </si>
  <si>
    <t>The response type for the user info endpoint should be signed token</t>
  </si>
  <si>
    <t>Verify the user info response when client is updated with userinfo_response_type : JWE</t>
  </si>
  <si>
    <t>The response type for the user info endpoint should be signed tokens with encryption.</t>
  </si>
  <si>
    <t>Update client with purpose without type field in it</t>
  </si>
  <si>
    <t>Update client with purpose with valid value in type field
Allowed type:
Verify
Link
Login</t>
  </si>
  <si>
    <t>Update client with purpose with invalid value in type field</t>
  </si>
  <si>
    <t>Update client with purpose with empty value in type field</t>
  </si>
  <si>
    <t>Update client with purpose with empty string value in type field</t>
  </si>
  <si>
    <t>Verify the response with array of values passed in type field</t>
  </si>
  <si>
    <t>Update client with valid value in title field</t>
  </si>
  <si>
    <t>Update client with valid value in subtitle field</t>
  </si>
  <si>
    <t>Update client with valid multilingual value in title field</t>
  </si>
  <si>
    <t>Update client with valid multilingual value in subtitle field</t>
  </si>
  <si>
    <t>Update client with empty value in title field</t>
  </si>
  <si>
    <t>Update client with empty value in subtitle field</t>
  </si>
  <si>
    <t>Update client with empty string value in title field</t>
  </si>
  <si>
    <t>Update client with empty string value in subtitle field</t>
  </si>
  <si>
    <t>Update client with valid value in signup_banner_required field</t>
  </si>
  <si>
    <t>Update client with true as a boolean value in signup_banner_required field</t>
  </si>
  <si>
    <t>Update client with false as a boolean value in signup_banner_required field</t>
  </si>
  <si>
    <t>Update client with other than boolean value in signup_banner_required field</t>
  </si>
  <si>
    <t>Update client with valid value in forgot_pwd_link_required field</t>
  </si>
  <si>
    <t>Update client with true as a boolean value in forgot_pwd_link_required field</t>
  </si>
  <si>
    <t>Update client with false as a boolean value in forgot_pwd_link_required field</t>
  </si>
  <si>
    <t>Update client with other than boolean value in forgot_pwd_link_required field</t>
  </si>
  <si>
    <t>Update client value with valid value in consent_expire_in_mins field</t>
  </si>
  <si>
    <t>Update client value with invalid value in consent_expire_in_mins field (other than numeric value)</t>
  </si>
  <si>
    <t>ES-2379</t>
  </si>
  <si>
    <t>Authorization Server Issuer Identification - FAPI 2.0 Compliance</t>
  </si>
  <si>
    <t>1. /.well-known/oauth-authorization-server endpoint must already be exposed and functional.
2. A valid issuer value (issuer) should be correctly configured per environment.
3. eSignet must support redirect-based OAuth 2.0 flows (Authorization Code flow).</t>
  </si>
  <si>
    <t>Verify that `iss` parameter is included in successful authorization response</t>
  </si>
  <si>
    <t>1. Initiate OAuth 2.0 Authorization Code flow from RP
2. Authenticate user successfully in eSignet
3. Capture redirect response</t>
  </si>
  <si>
    <t>Authorization response should be redirected back to RP with `code` and `iss` query parameter present</t>
  </si>
  <si>
    <t>PASS</t>
  </si>
  <si>
    <t>TC_ESignet_PARGetUserInfo_01</t>
  </si>
  <si>
    <t>Verify that `/.well-known/oauth-authorization-server` contains `authorization_response_iss_parameter_supported: true`</t>
  </si>
  <si>
    <t>1. Call well-known endpoint
2. Inspect JSON response</t>
  </si>
  <si>
    <t>Response should be returned with `authorization_response_iss_parameter_supported: true`</t>
  </si>
  <si>
    <t>ES-2297</t>
  </si>
  <si>
    <t>Sender constrained tokens using DPOP for FAPI 2.0 security profile compliance.</t>
  </si>
  <si>
    <t>Verify that the DPoP header name is accepted case-insensitively.</t>
  </si>
  <si>
    <t>1. Create a valid DPoP JWT. 2. Send the same request to an endpoint using header names DPoP, dpop, Dpop (one request per casing).</t>
  </si>
  <si>
    <t>Server should accept the header in all casings and validate the JWT successfully (200 OK).</t>
  </si>
  <si>
    <t>TC_ESignet_OauthDPoP_01</t>
  </si>
  <si>
    <t>Verify that the server rejects requests containing more than one DPoP header field.</t>
  </si>
  <si>
    <t>1. Prepare two valid DPoP JWTs. 2. Send a request with two DPoP headers (e.g., DPoP: &lt;jwt1&gt; and DPoP: &lt;jwt2&gt;).</t>
  </si>
  <si>
    <t>Server should reject request: 400 Bad Request, error: invalid_dpop_proof</t>
  </si>
  <si>
    <t>Verify that the DPoP HTTP header value must be a single, well-formed JWT.</t>
  </si>
  <si>
    <t>1. Send request where DPoP header contains non-JWT string or multiple tokens. 2. Send request with syntactically malformed JWT.</t>
  </si>
  <si>
    <t>Server rejects: 40Unauthorized, error: invalid_dpop_proof.</t>
  </si>
  <si>
    <t>Verify that the JWT header contains typ</t>
  </si>
  <si>
    <t>1. Construct JWTs missing typ 2. Send each to server.</t>
  </si>
  <si>
    <t>Rejected: 40Unauthorized, error: invalid_dpop_proof.</t>
  </si>
  <si>
    <t>Verify that the JWT header contains alg</t>
  </si>
  <si>
    <t>1. Construct JWTs missing alg 2. Send each to server.</t>
  </si>
  <si>
    <t>Verify that the JWT header contains jwk.</t>
  </si>
  <si>
    <t>1. Construct JWTs missing jwk. 2. Send each to server.</t>
  </si>
  <si>
    <t>Verify that the typ JOSE header parameter equals dpop+jwt.</t>
  </si>
  <si>
    <t>1. Create JWT with typ ≠ dpop+jwt. 2. Send in DPoP header.</t>
  </si>
  <si>
    <t>Verify that the alg JOSE header parameter is not none and accepted.</t>
  </si>
  <si>
    <t>1. Create JWT with alg:none. 2. Send in DPoP header.</t>
  </si>
  <si>
    <t>Rejected: 40Unauthorized, error: invalid_dpop_proof. WWW-Authenticate lists supported algs: ES256, PS256.</t>
  </si>
  <si>
    <t>Verify that invalid clinet id</t>
  </si>
  <si>
    <t>1.send the request with invalid clinet id</t>
  </si>
  <si>
    <t>{
"error": "invalid_client_id",
"error_description": "invalid_client_id"
}</t>
  </si>
  <si>
    <t>TC_ESignet_PAROauthDetailsNegativeScenarios_03</t>
  </si>
  <si>
    <t>Verify that the jwk header contains only public key.</t>
  </si>
  <si>
    <t>1. Create JWT whose jwk contains private key. 2. Send it.</t>
  </si>
  <si>
    <t>Rejected: 400 Bad Request, error: invalid_request.</t>
  </si>
  <si>
    <t>TC_ESignet_OauthDPoPNegativeSceanrios_01</t>
  </si>
  <si>
    <t>Verify that the JWT payload contains all required claims htm.</t>
  </si>
  <si>
    <t>1. Create JWT, missing one required claim. 2. Send it.</t>
  </si>
  <si>
    <t>Verify that the JWT payload contains all required claims htu</t>
  </si>
  <si>
    <t>Verify that the JWT payload contains all required claims iat</t>
  </si>
  <si>
    <t>Verify that the JWT payload contains all required claims jti,</t>
  </si>
  <si>
    <t>Verify that the JWT payload contains all required claims ath</t>
  </si>
  <si>
    <t>Verify that the htm claim matches HTTP method.</t>
  </si>
  <si>
    <t>1. Create JWT with htm=POST. 2. Send as GET.</t>
  </si>
  <si>
    <t>Verify that the htu claim matches URI (ignore query/fragment).</t>
  </si>
  <si>
    <t>1. JWT htu=("url")}/v1/esignet/oauth/par. 2. send</t>
  </si>
  <si>
    <t>Accepted (200 OK).</t>
  </si>
  <si>
    <t>Verify that iat allows ≤60s clock skew, rejects larger future timestamps.</t>
  </si>
  <si>
    <t>1. JWT iat 30–60s future. 2. JWT iat 120s future.
send Now+120</t>
  </si>
  <si>
    <t>Rejected: 40Unauthorized, error: invalid_token.</t>
  </si>
  <si>
    <t>https://mosip.atlassian.net/browse/ES-2610</t>
  </si>
  <si>
    <t>Verify that the JWT signature verifies using jwk public key.</t>
  </si>
  <si>
    <t>1.Instead of dpopPublicKey pass pm.environment.get("client_public_key")</t>
  </si>
  <si>
    <t>Verify that jti values are unique per htu.</t>
  </si>
  <si>
    <t>1. Send "jti1,jti2" twice</t>
  </si>
  <si>
    <t>Second rejected: 40Unauthorized, error:invalid_dpop_proof</t>
  </si>
  <si>
    <t>Verify providing only dpop_jkt binds public key thumbprint.</t>
  </si>
  <si>
    <t>1. remove
pm.request.headers.add({
key: "DPoP",
value: dpopProof
});
2. Complete auth flow.</t>
  </si>
  <si>
    <t>Accepted (200 OK), OIDC transaction stores dpop_jkt thumbprint.</t>
  </si>
  <si>
    <t>completely remove dpop jkt from body</t>
  </si>
  <si>
    <t>Verify providing only DPoP header binds public key.</t>
  </si>
  <si>
    <t>1. /authorize with DPoP header (full jwk). 2. Complete auth flow.</t>
  </si>
  <si>
    <t>Accepted (200 OK), server computes thumbprint</t>
  </si>
  <si>
    <t>Verify both dpop_jkt and DPoP header match.</t>
  </si>
  <si>
    <t>1. /authorize with both dpop_jkt and DPoP header (same key/thumbprint). 2. Complete auth flow.</t>
  </si>
  <si>
    <t>Accepted (200 OK), stored in OIDC transaction.</t>
  </si>
  <si>
    <t>Verify dpop_jkt and DPoP header mismatch rejected.</t>
  </si>
  <si>
    <t>1. /authorize with dpop_jkt=&lt;thumb1&gt;, DPoP jwk thumbprint=&lt;thumb2&gt;.</t>
  </si>
  <si>
    <t>Verify token endpoint rejects missing required dpop_nonce when demanded.</t>
  </si>
  <si>
    <t>1. Server requires dpop_nonce. 2. Token request missing nonce.</t>
  </si>
  <si>
    <t>Rejected: 400 Bad Request, error: use_dpop_nonce, includes dpop_nonce header.</t>
  </si>
  <si>
    <t>TC_ESignet_DPoPGenerateToken_01</t>
  </si>
  <si>
    <t>Verify server rejects first token request, returns dpop_nonce.</t>
  </si>
  <si>
    <t>1. Send first /v3/token request after authorize without nonce.</t>
  </si>
  <si>
    <t>Rejected: 400 Bad Request, error: use_dpop_nonce, server returns dpop_nonce header.</t>
  </si>
  <si>
    <t>Verify retrying token request with server nonce succeeds.</t>
  </si>
  <si>
    <t>1. Receive dpop_nonce. 2. Create new DPoP JWT including nonce. 3. Send token request.</t>
  </si>
  <si>
    <t>Accepted: 200 OK, access token issued.</t>
  </si>
  <si>
    <t>Verify issued access token contains token_type="DPoP" and cnf.jkt.</t>
  </si>
  <si>
    <t>1. Obtain access token. 2. Inspect payload.</t>
  </si>
  <si>
    <t>Access token contains token_type: "DPoP", cnf.jkt equals stored thumbprint.</t>
  </si>
  <si>
    <t>Verify token endpoint validates client assertion &amp; auth code.</t>
  </si>
  <si>
    <t>1. Token request with invalid client_assertion or expired auth code.</t>
  </si>
  <si>
    <t>Rejected: 400 Bad Request, error: invalid_assertion and expired auth_code</t>
  </si>
  <si>
    <t>TC_ESignet_OautDPoPNegativeScenarios_03</t>
  </si>
  <si>
    <t>Verify userinfo accepts DPoP-bound token with matching ath claim.</t>
  </si>
  <si>
    <t>1. Obtain DPoP-bound access token. 2. JWT with ath=SHA256(access_token). 3. Call /v2/userinfo.</t>
  </si>
  <si>
    <t>Accepted: 200 OK, user info returned.</t>
  </si>
  <si>
    <t>Verify userinfo rejects Bearer usage with DPoP-bound token.</t>
  </si>
  <si>
    <t>1. Use DPoP-bound token. 2. Call /userinfo with Authorization: Bearer.</t>
  </si>
  <si>
    <t>TC_ESignet_DPoPGetUserInfo_01</t>
  </si>
  <si>
    <t>Verify userinfo rejects requests with both Bearer and DPoP headers.</t>
  </si>
  <si>
    <t>1. Send request with both Authorization: Bearer and DPoP headers.</t>
  </si>
  <si>
    <r>
      <rPr>
        <sz val="10"/>
        <color theme="1"/>
        <rFont val="Arial"/>
      </rPr>
      <t xml:space="preserve">Rejected: 400 Bad Request, </t>
    </r>
    <r>
      <rPr>
        <b/>
        <sz val="10"/>
        <color rgb="FFFF0000"/>
        <rFont val="Arial"/>
      </rPr>
      <t>error: invalid_request.</t>
    </r>
  </si>
  <si>
    <t>https://mosip.atlassian.net/browse/ES-2612</t>
  </si>
  <si>
    <t>Verify ath claim and cnf.jkt match access token and DPoP proof.</t>
  </si>
  <si>
    <t>1. Send DPoP-bound token with mismatched ath or jwk.</t>
  </si>
  <si>
    <t>Verify WWW-Authenticate header lists supported algorithms on error.</t>
  </si>
  <si>
    <t>1. Trigger auth failure (invalid alg/signature).</t>
  </si>
  <si>
    <t>WWW-Authenticate includes ES256, PS256.</t>
  </si>
  <si>
    <t>https://mosip.atlassian.net/browse/ES-2613</t>
  </si>
  <si>
    <t>Verify discovery metadata exposes dpop_signing_alg_values_supported.</t>
  </si>
  <si>
    <t>1. Request /.well-known/openid-configuration.</t>
  </si>
  <si>
    <t>JSON includes dpop_signing_alg_values_supported.</t>
  </si>
  <si>
    <t>Verify client registration supports dpop_bound_access_tokens: true.</t>
  </si>
  <si>
    <t>1. Register/update client with dpop_bound_access_tokens=true. 2. Inspect registration.</t>
  </si>
  <si>
    <t>Registration saved with dpop_bound_access_tokens: true.</t>
  </si>
  <si>
    <t>Verify replay protection scoped per htu.</t>
  </si>
  <si>
    <t>1. Send JWT with jti=X for htu=/A. 2. Resend same jti for /A and /B.</t>
  </si>
  <si>
    <t>/A rejected, /B accepted (per-URI uniqueness).</t>
  </si>
  <si>
    <t>https://mosip.atlassian.net/browse/ES-2614</t>
  </si>
  <si>
    <t>Verify missing/malformed DPoP JWT triggers appropriate errors.</t>
  </si>
  <si>
    <t>1. Send missing/malformed JWT to /authorize, /v3/token, /v2/userinfo.</t>
  </si>
  <si>
    <t>Rejected: 400/401, errors: invalid_dpop_proof</t>
  </si>
  <si>
    <t>Verify malformed DPoP JWT triggers appropriate errors.</t>
  </si>
  <si>
    <t>Verify consistent error codes for failure scenarios.</t>
  </si>
  <si>
    <t>1. Trigger expired token, bad DPoP proof, malformed request.</t>
  </si>
  <si>
    <t>Server returns appropriate error codes: invalid_token, invalid_dpop_proof, invalid_request.</t>
  </si>
  <si>
    <t>Verify DPoP JWT typ header case-sensitivity.</t>
  </si>
  <si>
    <t>1. JWT with typ=Dpop+jwt or JWT.</t>
  </si>
  <si>
    <t>Verify in DPoP header is case-sensitivity.</t>
  </si>
  <si>
    <t>1. Send in DPoP header.</t>
  </si>
  <si>
    <t>Verify ath claim strictly base64url.</t>
  </si>
  <si>
    <t>1. JWT with improperly encoded ath. 2. Send with DPoP-bound token.</t>
  </si>
  <si>
    <t>Verify HTU claim normalization with URL encoding variations.</t>
  </si>
  <si>
    <t>1. JWT htu with URL-encoded chars, trailing slashes, uppercase letters. 2. Send request.</t>
  </si>
  <si>
    <t>Accepted if normalized correctly</t>
  </si>
  <si>
    <t>if not normalized then rejected: 40Unauthorized, error: invalid_dpop_proof.</t>
  </si>
  <si>
    <t>Verify empty/invalid dpop_jkt query param rejected.</t>
  </si>
  <si>
    <t>1. /authorize with empty or invalid dpop_jkt. 2. Send request.</t>
  </si>
  <si>
    <t>Verify PAR request with matching dpop_jkt and DPoP header accepted.</t>
  </si>
  <si>
    <t>1. Initiate PAR with matching dpop_jkt and DPoP header. 2. Complete flow.</t>
  </si>
  <si>
    <t>Accepted: 200 OK, thumbprint stored in OIDC transaction.</t>
  </si>
  <si>
    <t>Verify PAR request rejection if dpop_jkt and DPoP header mismatch.</t>
  </si>
  <si>
    <t>1. PAR with mismatched dpop_jkt and DPoP header.</t>
  </si>
  <si>
    <t>Verify token endpoint rejects expired DPoP JWT.</t>
  </si>
  <si>
    <t>1. Token request with expired JWT.</t>
  </si>
  <si>
    <t>Rejected: 40Unauthorized, error: invalid_dpop_proof or invalid_token.</t>
  </si>
  <si>
    <t>Verify userinfo rejects invalid access token.</t>
  </si>
  <si>
    <t>1. Use invalid DPoP-bound access token. 2. Send request.</t>
  </si>
  <si>
    <t>Rejected: 40Unauthorized, error: invalid_token. in headers</t>
  </si>
  <si>
    <t>Verify concurrency handling for same jti.</t>
  </si>
  <si>
    <t>1. Multiple parallel requests with same jti for same htu.</t>
  </si>
  <si>
    <t>Only first accepted (200 OK). Subsequent rejected: 40Unauthorized, error: invalid_token.</t>
  </si>
  <si>
    <t>TC-52</t>
  </si>
  <si>
    <t>Verify client registration without dpop_bound_access_tokens.</t>
  </si>
  <si>
    <t>1. Register client without dpop_bound_access_tokens. 2. Attempt DPoP-bound request.</t>
  </si>
  <si>
    <t>Accepted: 200 OK,</t>
  </si>
  <si>
    <t>TC_ESignet_PARCreateOIDCClientV3_01</t>
  </si>
  <si>
    <t>TC-53</t>
  </si>
  <si>
    <t>Verify HTTP status codes for failure scenarios.</t>
  </si>
  <si>
    <t>1. Trigger invalid JWT, reused jti, or mismatched thumbprint.</t>
  </si>
  <si>
    <t>Correct HTTP codes: 400 (invalid_request), 40(invalid_token)</t>
  </si>
  <si>
    <t>TC_ESignet_DPoPOauthDetailsNegativeScenarios_01</t>
  </si>
  <si>
    <t>TC-54</t>
  </si>
  <si>
    <t>Verify consistent error response format.</t>
  </si>
  <si>
    <t>1. Trigger failures (invalid_dpop_proof, invalid_request, invalid_token).</t>
  </si>
  <si>
    <t>Response JSON includes error, error_description</t>
  </si>
  <si>
    <t>TC-55</t>
  </si>
  <si>
    <t>Verify access token tampering detection.</t>
  </si>
  <si>
    <t>1. Modify DPoP-bound token after issuance. 2. Send valid DPoP proof.</t>
  </si>
  <si>
    <t>Rejected: 40Unauthorized, error: invalid_token in response headers</t>
  </si>
  <si>
    <t>TC-56</t>
  </si>
  <si>
    <t>Verify that the server rejects DPoP JWTs with an iat too far in the past (expired proof).</t>
  </si>
  <si>
    <t>1. Create a DPoP JWT with iat older than the configured expiry window (e.g., &gt;minutes old). 2. Send request with this proof.</t>
  </si>
  <si>
    <t>Server rejects request: 400 Unauthorized, error: invalid_dpop_proof.</t>
  </si>
  <si>
    <t>https://mosip.atlassian.net/browse/ES-2621</t>
  </si>
  <si>
    <t>TC-57</t>
  </si>
  <si>
    <t>Verify that authorization codes cannot be reused even with correct DPoP binding.</t>
  </si>
  <si>
    <t>1. Complete /authorize flow with valid DPoP proof. 2. Use the issued authorization code once at the /token endpoint → succeeds. 3. Attempt to reuse the same authorization code again with the same DPoP key binding.</t>
  </si>
  <si>
    <r>
      <rPr>
        <sz val="10"/>
        <color theme="1"/>
        <rFont val="Arial"/>
      </rPr>
      <t>Second request rejected: error: invalid_grant or invalid_request.</t>
    </r>
    <r>
      <rPr>
        <b/>
        <sz val="10"/>
        <color theme="1"/>
        <rFont val="Arial"/>
      </rPr>
      <t xml:space="preserve">
invalid_transaction</t>
    </r>
  </si>
  <si>
    <t>TC-58</t>
  </si>
  <si>
    <t>Verify that malformed or invalid jwk values in the DPoP JWT header are rejected.</t>
  </si>
  <si>
    <t>1. Construct JWT with jwk missing required fields (e.g., missing kty), invalid base6encoding, or algorithm mismatch (e.g., alg=ES25but jwk for RSA). 2. Send request.</t>
  </si>
  <si>
    <r>
      <rPr>
        <sz val="10"/>
        <color theme="1"/>
        <rFont val="Arial"/>
      </rPr>
      <t>Server rejects request: 400 Unauthorized, error: invalid_dpop_proof.</t>
    </r>
    <r>
      <rPr>
        <b/>
        <sz val="10"/>
        <color theme="1"/>
        <rFont val="Arial"/>
      </rPr>
      <t xml:space="preserve">
incorrect error : The key type to parse must not be null</t>
    </r>
  </si>
  <si>
    <t>https://mosip.atlassian.net/browse/ES-2616</t>
  </si>
  <si>
    <t>ES-2333</t>
  </si>
  <si>
    <t>Push Authorization request (PAR) - FAPI 2.0 Compliance - Add a new authorize url to process request with clientid and request uri</t>
  </si>
  <si>
    <t>Verify that PAR endpoint returns request_uri when valid payload is sent</t>
  </si>
  <si>
    <t>1. Send POST /v1/esignet/oauth/par
2. Include valid client_id, valid JWT, and valid params</t>
  </si>
  <si>
    <t>Response should contain a valid request_uri</t>
  </si>
  <si>
    <t>TC_ESignet_PAROauthDetails_01</t>
  </si>
  <si>
    <t>Verify that PAR endpoint rejects request with missing client_id</t>
  </si>
  <si>
    <t>1. Send POST /v1/esignet/oauth/par
2. Exclude client_id from payload</t>
  </si>
  <si>
    <t>Response should be 400 Invalid_Clientid</t>
  </si>
  <si>
    <t>TC_ESignet_PAROauthDetailsNegativeScenarios_01</t>
  </si>
  <si>
    <t>Verify that PAR endpoint rejects request with invalid client_id</t>
  </si>
  <si>
    <t>1. Send POST /v1/esignet/oauth/par
2. Include invalid client_id</t>
  </si>
  <si>
    <t>TC_ESignet_PAROauthDetailsNegativeScenarios_02</t>
  </si>
  <si>
    <t>Verify that PAR endpoint rejects request with invalid JWT
Ex: Pass invalid client_assertion = your JWT</t>
  </si>
  <si>
    <t>1. Send POST /v1/esignet/oauth/par
2. Include malformed or invalid JWT</t>
  </si>
  <si>
    <t>Response should be 400 invalid_assertion</t>
  </si>
  <si>
    <t>TC_ESignet_OauthParNegativeScenarios_13</t>
  </si>
  <si>
    <t>Verify that PAR endpoint rejects request with expired JWT</t>
  </si>
  <si>
    <t>1. Send POST /v1/esignet/oauth/par
2. Include expired JWT</t>
  </si>
  <si>
    <t>Response should be 400 Invalid_Request</t>
  </si>
  <si>
    <t>Verify that PAR endpoint rejects request when method is not POST</t>
  </si>
  <si>
    <t>1. Send GET /v1/esignet/oauth/par</t>
  </si>
  <si>
    <t>Response should be 40method_not_allowed</t>
  </si>
  <si>
    <t>Verify that PAR endpoint rejects request with oversized payload
Ex: Pass this query in pre-requsite scrip,
// Generate an oversized string (e.g. MB of 'A's)
let largeString = "urn:ietf:params:oauth:request_uri:" + "A".repeat(102* 1024);
// Set this as a collection/environment variable
pm.environment.set("oversized_request_uri", largeString);</t>
  </si>
  <si>
    <t>1. Send POST /v1/esignet/oauth/par
2. Include payload exceeding allowed size</t>
  </si>
  <si>
    <t>Response should be 413 payload_too_large</t>
  </si>
  <si>
    <t>Verify that PAR endpoint rejects request when rate limit is exceeded</t>
  </si>
  <si>
    <t>1. Send multiple POST /v1/esignet/oauth/par requests beyond allowed limit</t>
  </si>
  <si>
    <t>Response should be 429 too_many_requests</t>
  </si>
  <si>
    <t>Verify that RP backend GET endpoint returns request_uri correctly</t>
  </si>
  <si>
    <t>1. Call RP backend GET endpoint after valid PAR request</t>
  </si>
  <si>
    <t>Response should return correct request_uri</t>
  </si>
  <si>
    <t>Verify that RP backend returns error if request_uri is not found</t>
  </si>
  <si>
    <t>1. Call RP backend GET endpoint with invalid request_uri</t>
  </si>
  <si>
    <t>Response should be error message indicating not found</t>
  </si>
  <si>
    <t>TC_ESignet_PAROauthDetailsNegativeScenarios_04</t>
  </si>
  <si>
    <t>Verify that authorize URL with client_id and request_uri invokes par-oauth-details endpoint</t>
  </si>
  <si>
    <t>1. Call /authorize?client_id=valid&amp;request_uri=valid</t>
  </si>
  <si>
    <t>/v1/esignet/authorization/par-oauth-details should be invoked</t>
  </si>
  <si>
    <t>Verify that authorize URL without request_uri falls back to oauth-details endpoint</t>
  </si>
  <si>
    <t>1. Call /authorize?client_id=valid without request_uri</t>
  </si>
  <si>
    <t>User should error message, invalid request</t>
  </si>
  <si>
    <t>TC_ESignet_PAROauthDetailsNegativeScenarios_05</t>
  </si>
  <si>
    <t>Verify that authorize URL rejects request without request_uri</t>
  </si>
  <si>
    <t>Response should be error 400 Invalid_Request</t>
  </si>
  <si>
    <t>https://mosip.atlassian.net/browse/ES-2628</t>
  </si>
  <si>
    <t>Verify that authorize URL rejects request with invalid client_id</t>
  </si>
  <si>
    <t>1. Call /authorize?client_id=invalid&amp;request_uri=valid</t>
  </si>
  <si>
    <t>Verify that authorize URL rejects request with expired request_uri</t>
  </si>
  <si>
    <t>1. Call /authorize?client_id=valid&amp;request_uri=expired</t>
  </si>
  <si>
    <t>Verify that authorize URL rejects request with reused request_uri</t>
  </si>
  <si>
    <t>1. Call /authorize with a request_uri already used once</t>
  </si>
  <si>
    <t>TC_ESignet_PAROauthDetailsNegativeScenarios_06</t>
  </si>
  <si>
    <t>Verify that a transaction_id is generated on successful validation</t>
  </si>
  <si>
    <t>1. Call /authorize with valid client_id and request_uri</t>
  </si>
  <si>
    <t>Response should include a new transaction_id</t>
  </si>
  <si>
    <t>Verify that error is displayed to RP user portal on unsuccessful validation</t>
  </si>
  <si>
    <t>1. Call /authorize with invalid params</t>
  </si>
  <si>
    <t>Error should be displayed on RP user portal</t>
  </si>
  <si>
    <t>Verify that user is authenticated and consent page is displayed</t>
  </si>
  <si>
    <t>1. Complete /authorize flow with valid client_id and request_uri</t>
  </si>
  <si>
    <t>Consent screen should be displayed</t>
  </si>
  <si>
    <t>Verify that redirect_uri, nonce, state, code is returned after successful authentication</t>
  </si>
  <si>
    <t>1. Authenticate with valid credentials
2. Approve consent</t>
  </si>
  <si>
    <t>redirect_uri, nonce, state, code should be returned</t>
  </si>
  <si>
    <t>Verify that RP can exchange authorization code for access token</t>
  </si>
  <si>
    <t>1. Send token request with valid authorization code</t>
  </si>
  <si>
    <t>Access token should be returned</t>
  </si>
  <si>
    <t>Verify that RP can use access token to call userinfo endpoint</t>
  </si>
  <si>
    <t>1. Call /userinfo with valid access token</t>
  </si>
  <si>
    <t>User information should be returned</t>
  </si>
  <si>
    <t>Verify that system preserves standard OAuth flow when PAR is disabled</t>
  </si>
  <si>
    <t>1. Call /authorize without request_uri when PAR disabled</t>
  </si>
  <si>
    <t>Standard flow should work without issues</t>
  </si>
  <si>
    <t>Verify that .well-known metadata includes pushed_authorization_request_endpoint key</t>
  </si>
  <si>
    <t>1. Fetch OpenID configuration</t>
  </si>
  <si>
    <t>Response should include pushed_authorization_request_endpoint</t>
  </si>
  <si>
    <t>ES-2589</t>
  </si>
  <si>
    <t>eSignet - Signup - Add a new
endpoint to support the
multi-part data.</t>
  </si>
  <si>
    <t>Verify successful upload with
valid multipart data</t>
  </si>
  <si>
    <t>1. Set URL to /v1/esignet/signup/upload.
2. Under Body → form-data, add:
  • key: field, value: profile_photo
  • key: file, select a valid .jpg image.
3. Set Content-Type: multipart/form-data.
4. Send request.</t>
  </si>
  <si>
    <t>HTTP 200 OK.
Response: "status":
"UPLOADED".</t>
  </si>
  <si>
    <t>Verify behavior when file field
is missing</t>
  </si>
  <si>
    <t>1. Send multipart request without file field.
2. Keep only field = profile_photo.
3. Send request.</t>
  </si>
  <si>
    <t>Response with HTTP 400.
Error message: "File is required".</t>
  </si>
  <si>
    <t>Verify behavior when field ID
is missing</t>
  </si>
  <si>
    <t>1. Create multipart request with only file field.
2. Omit the field key.
3. Send request.</t>
  </si>
  <si>
    <t>Response with HTTP 400.
Error message: "Field ID is required".</t>
  </si>
  <si>
    <t>Verify invalid file format upload</t>
  </si>
  <si>
    <t>1. Prepare multipart request with file =
invalid format (e.g., .pdf).
2. Add field: profile_photo.
3. Send request.</t>
  </si>
  <si>
    <t>Response with error code HTTP 400.
"INVALID_FILE_FORMAT".</t>
  </si>
  <si>
    <t>https://mosip.atlassian.net/browse/ES-2641</t>
  </si>
  <si>
    <t>Verify large file upload restriction</t>
  </si>
  <si>
    <t>1. Create multipart request.
2. Upload image &gt; 5MB.
3. Add field: profile_photo.
4. Send request.</t>
  </si>
  <si>
    <t>Response with HTTP 400.
"FILE_TOO_LARGE".</t>
  </si>
  <si>
    <t>Verify response structure for valid upload</t>
  </si>
  <si>
    <t>1. Upload a valid JPG file.
2. Observe JSON response structure.</t>
  </si>
  <si>
    <t>JSON keys present:
responseTime, response.status, errors.
status = "UPLOADED".</t>
  </si>
  <si>
    <t>Verify behavior for multiple file uploads</t>
  </si>
  <si>
    <t>1. Create multipart request with two file keys.
2. field: profile_photo.
3. file1: image1.jpg, file2: image2.jpg.
4. Send request.</t>
  </si>
  <si>
    <t>Response error: HTTP 400
"MULTIPLE_FILES_NOT_ALLOWED".</t>
  </si>
  <si>
    <t>https://mosip.atlassian.net/browse/ES-2642</t>
  </si>
  <si>
    <t>Verify behavior when uploading an empty file</t>
  </si>
  <si>
    <t>1. Create multipart request.
2. Add field: profile_photo.
3. Select empty file (0 bytes).
4. Send request.</t>
  </si>
  <si>
    <t>Response error: HTTP 400
"EMPTY_FILE".</t>
  </si>
  <si>
    <t>Verify response time and performance</t>
  </si>
  <si>
    <t>1. Upload a valid 1MB .jpg file.
2. Measure response time.</t>
  </si>
  <si>
    <t>Response received in &lt; 3 seconds.
Status: "UPLOADED".</t>
  </si>
  <si>
    <t>Verify content-type validation</t>
  </si>
  <si>
    <t>1. Send request with Content-Type: application/json instead of multipart/form-data.
2. Send same JSON structure.</t>
  </si>
  <si>
    <t>HTTP 400 Unsupported Media Type.
Message: "Invalid content type".</t>
  </si>
  <si>
    <t>https://mosip.atlassian.net/browse/ES-2643</t>
  </si>
  <si>
    <t>Verify server behavior on network failure</t>
  </si>
  <si>
    <t>1. Start upload request.
2. Simulate network drop before completion.
3. Observe behavior.</t>
  </si>
  <si>
    <t>Upload should fail gracefully.
Error message or timeout shown.</t>
  </si>
  <si>
    <t>Verify PNG file upload</t>
  </si>
  <si>
    <t>Repeat TC_0with .png image.</t>
  </si>
  <si>
    <t>Response status: UPLOADED.</t>
  </si>
  <si>
    <t>Verify missing file parameter</t>
  </si>
  <si>
    <t>1. Send request without file part.
2. Only include field.</t>
  </si>
  <si>
    <t>profile_photo
HTTP 400.
Error: "File is required".</t>
  </si>
  <si>
    <t>Verify upload with invalid field name</t>
  </si>
  <si>
    <t>field = photo_component_id (invalid)</t>
  </si>
  <si>
    <t>Error: "INVALID_FIELD_ID".</t>
  </si>
  <si>
    <t>https://mosip.atlassian.net/browse/ES-2644</t>
  </si>
  <si>
    <t>Verify upload after re-login (session valid)</t>
  </si>
  <si>
    <t>Login → Upload file.</t>
  </si>
  <si>
    <t>Response: "UPLOADED".</t>
  </si>
  <si>
    <t>Verify upload with expired session/token</t>
  </si>
  <si>
    <t>Use expired bearer token.</t>
  </si>
  <si>
    <t>HTTP 40Unauthorized.</t>
  </si>
  <si>
    <t>Verify upload without authentication header</t>
  </si>
  <si>
    <t>Remove Authorization header.</t>
  </si>
  <si>
    <t>Verify upload for special characters in field name</t>
  </si>
  <si>
    <t>field = profile@photo!</t>
  </si>
  <si>
    <t>Error: "INVALID_FIELD_NAME".</t>
  </si>
  <si>
    <t>https://mosip.atlassian.net/browse/ES-2645</t>
  </si>
  <si>
    <t>Verify upload with blank field value</t>
  </si>
  <si>
    <t>field = ""</t>
  </si>
  <si>
    <t>Error: "Field ID cannot be empty".</t>
  </si>
  <si>
    <t>Verify upload retry behavior</t>
  </si>
  <si>
    <t>Upload file after network interruption and retry.</t>
  </si>
  <si>
    <t>Upload succeeds on retry.</t>
  </si>
  <si>
    <t>Verify upload with special file name</t>
  </si>
  <si>
    <t>file name = photo#123@2025!.jpg.</t>
  </si>
  <si>
    <t>Should upload successfully.</t>
  </si>
  <si>
    <t>Verify upload when server is restarted</t>
  </si>
  <si>
    <t>Restart server mid-upload.</t>
  </si>
  <si>
    <t>Connection error handled gracefully.</t>
  </si>
  <si>
    <t>Verify upload with non-ASCII characters in filename</t>
  </si>
  <si>
    <t>file name: प्रोफ़ाइल.jpg.</t>
  </si>
  <si>
    <t>Verify correct error response schema</t>
  </si>
  <si>
    <t>Force error (invalid file) and validate structure.</t>
  </si>
  <si>
    <t>Response includes: responseTime, errors
[code,message].</t>
  </si>
  <si>
    <t>Verify upload of transparent PNG</t>
  </si>
  <si>
    <t>Upload PNG with transparency.</t>
  </si>
  <si>
    <t>Should succeed with status=UPLOADED.</t>
  </si>
  <si>
    <t>Verify API response headers</t>
  </si>
  <si>
    <t>Upload valid image and check headers.</t>
  </si>
  <si>
    <t>Content-Type: application/json.</t>
  </si>
  <si>
    <t>Verify API handles concurrent uploads correctly</t>
  </si>
  <si>
    <t>Start uploads simultaneously.</t>
  </si>
  <si>
    <t>All should process correctly without collision.</t>
  </si>
  <si>
    <t>Verify upload cancellation</t>
  </si>
  <si>
    <t>Cancel request mid-way.</t>
  </si>
  <si>
    <t>Upload stops; no partial data saved.</t>
  </si>
  <si>
    <t>Verify that no duplicate entries are created</t>
  </si>
  <si>
    <t>Upload same file twice.</t>
  </si>
  <si>
    <t>It should reject</t>
  </si>
  <si>
    <t>https://mosip.atlassian.net/browse/ES-2646</t>
  </si>
  <si>
    <t>Verify that photo uploaded in UI</t>
  </si>
  <si>
    <t>1.Upload photo in postman
2.Login to esignit and check same photo
uploaded</t>
  </si>
  <si>
    <t>Should display same photo in UI</t>
  </si>
  <si>
    <t>https://mosip.atlassian.net/browse/ES-2647</t>
  </si>
  <si>
    <t>Verify API rejects empty multipart request</t>
  </si>
  <si>
    <t>Send POST with no body parts.</t>
  </si>
  <si>
    <t>HTTP 400.
"Missing form data".</t>
  </si>
  <si>
    <t>Verify API behavior when extra form fields are added</t>
  </si>
  <si>
    <t>Add extra unrelated form field.</t>
  </si>
  <si>
    <t>Extra field ignored; file still uploaded.</t>
  </si>
  <si>
    <t>Verify duplicate key names in multipart form</t>
  </si>
  <si>
    <t>Send two fields with same key name file.</t>
  </si>
  <si>
    <t>API handles gracefully (reject or pick first).</t>
  </si>
  <si>
    <t>Verify file upload with emoji in filename</t>
  </si>
  <si>
    <t>file name: 😊photo.jpg.</t>
  </si>
  <si>
    <t>Verify API behavior when HTTP method = GET</t>
  </si>
  <si>
    <t>Send GET request to same endpoint.</t>
  </si>
  <si>
    <t>HTTP 40Method Not Allowed.</t>
  </si>
  <si>
    <t>Verify API behavior when HTTP method = PUT</t>
  </si>
  <si>
    <t>Send PUT request with file.</t>
  </si>
  <si>
    <t>Verify 40response for wrong endpoint URL</t>
  </si>
  <si>
    <t>Send request to /v1/esignet/signup/uploaddd.</t>
  </si>
  <si>
    <t>HTTP 40Not Found.</t>
  </si>
  <si>
    <t>Verify without uploading any file</t>
  </si>
  <si>
    <t>Send the request without uploading any file</t>
  </si>
  <si>
    <t>https://mosip.atlassian.net/browse/ES-2649</t>
  </si>
  <si>
    <t>ES-2296</t>
  </si>
  <si>
    <t>Push Authorization request (PAR) - FAPI 2.0 Compliance - New endpoint development to initiate PAR flow</t>
  </si>
  <si>
    <t>Verify that valid scope with "openid" is accepted</t>
  </si>
  <si>
    <r>
      <rPr>
        <sz val="11"/>
        <color theme="1"/>
        <rFont val="Arial"/>
      </rPr>
      <t xml:space="preserve">1. Send a POST request to </t>
    </r>
    <r>
      <rPr>
        <u/>
        <sz val="11"/>
        <color rgb="FF1155CC"/>
        <rFont val="Arial"/>
      </rPr>
      <t>https://esignet.collab.mosip.net/v1/esignet/oauth/par</t>
    </r>
    <r>
      <rPr>
        <sz val="11"/>
        <color theme="1"/>
        <rFont val="Arial"/>
      </rPr>
      <t xml:space="preserve">
2. "scope": "openid",</t>
    </r>
  </si>
  <si>
    <t>The response should return the valid response data.</t>
  </si>
  <si>
    <t>TC_ESignet_OauthPar_01</t>
  </si>
  <si>
    <t>Verify that missing scope returns an error</t>
  </si>
  <si>
    <t>1. Send a POST request to https://esignet.collab.mosip.net/v1/esignet/oauth/par</t>
  </si>
  <si>
    <t>Response should be HTTP 400 with error invalid_request</t>
  </si>
  <si>
    <t>TC_ESignet_OauthParNegativeScenarios_01</t>
  </si>
  <si>
    <t>Verify that invalid scope returns an error</t>
  </si>
  <si>
    <t>1. Send a POST request to https://esignet.collab.mosip.net/v1/esignet/oauth/par
2. "scope": "invalid"</t>
  </si>
  <si>
    <t>Response should be HTTP 400 with error invalid_scope</t>
  </si>
  <si>
    <t>yes</t>
  </si>
  <si>
    <t>TC_ESignet_OauthParNegativeScenarios_02</t>
  </si>
  <si>
    <t>Verify that valid response_type with value "code"</t>
  </si>
  <si>
    <t>1. Send a POST request to https://esignet.collab.mosip.net/v1/esignet/oauth/par
2. "response_type": "code"</t>
  </si>
  <si>
    <t>Response should be HTTP 20with a valid request_uri</t>
  </si>
  <si>
    <t>Verify that missing response_type returns an error</t>
  </si>
  <si>
    <t>TC_ESignet_OauthParNegativeScenarios_03</t>
  </si>
  <si>
    <t>Verify that invalid response_type returns an error</t>
  </si>
  <si>
    <t>1. Send a POST request to https://esignet.collab.mosip.net/v1/esignet/oauth/par
2. "response_type": "xyz"</t>
  </si>
  <si>
    <t>Response should be HTTP 400 with error invalid_response_type</t>
  </si>
  <si>
    <t>TC_ESignet_OauthParNegativeScenarios_04</t>
  </si>
  <si>
    <t>Verify that valid client_id is accepted</t>
  </si>
  <si>
    <t>1. Send a POST request to https://esignet.collab.mosip.net/v1/esignet/oauth/par
2. "client_id": "valid"</t>
  </si>
  <si>
    <t>Verify that missing client_id returns an error</t>
  </si>
  <si>
    <t>Response should be HTTP 400 with error invalid_client_id</t>
  </si>
  <si>
    <t>TC_ESignet_OauthParNegativeScenarios_05</t>
  </si>
  <si>
    <t>Verify that invalid client_id returns an error</t>
  </si>
  <si>
    <t>1. Send a POST request to https://esignet.collab.mosip.net/v1/esignet/oauth/par
2. "client_id": "invalid"</t>
  </si>
  <si>
    <t>TC_ESignet_OauthParNegativeScenarios_06</t>
  </si>
  <si>
    <t>Verify that valid redirect_uri is accepted</t>
  </si>
  <si>
    <t>1. Send a POST request to https://esignet.collab.mosip.net/v1/esignet/oauth/par
2. "redirect_uri":"valid"</t>
  </si>
  <si>
    <t>Verify that missing redirect_uri returns an error</t>
  </si>
  <si>
    <t>Response should be HTTP 400 with error invalid_redirect_uri</t>
  </si>
  <si>
    <t>TC_ESignet_OauthParNegativeScenarios_07</t>
  </si>
  <si>
    <t>Verify that unregistered redirect_uri returns error</t>
  </si>
  <si>
    <t>1. Send a POST request to https://esignet.collab.mosip.net/v1/esignet/oauth/par
2. "redirect_uri": "https://unregistered.com/callback", "client_id": "valid"</t>
  </si>
  <si>
    <t>TC_ESignet_OauthParNegativeScenarios_08</t>
  </si>
  <si>
    <t>Verify that valid state parameter is accepted</t>
  </si>
  <si>
    <t>1. Send a POST request to https://esignet.collab.mosip.net/v1/esignet/oauth/par
2."state": "xyz"</t>
  </si>
  <si>
    <t>Response should be HTTP 20with the state value echoed in response</t>
  </si>
  <si>
    <t>Verify that empty or missing state does not cause error</t>
  </si>
  <si>
    <t>Response should be HTTP 20and process request without errors</t>
  </si>
  <si>
    <t>TC_ESignet_OauthPar_02</t>
  </si>
  <si>
    <t>Verify that valid nonce parameter is accepted</t>
  </si>
  <si>
    <t>1. Send a POST request to https://esignet.collab.mosip.net/v1/esignet/oauth/par
2. "nonce": "abc123"</t>
  </si>
  <si>
    <t>Response should be HTTP 20with nonce processed correctly</t>
  </si>
  <si>
    <t>Verify that missing or empty nonce does not cause error</t>
  </si>
  <si>
    <t>TC_ESignet_OauthPar_03</t>
  </si>
  <si>
    <t>Verify that valid ASCII display parameter is accepted</t>
  </si>
  <si>
    <t>1. Send a POST request to https://esignet.collab.mosip.net/v1/esignet/oauth/par
2. "display": "page"</t>
  </si>
  <si>
    <t>Response should be HTTP 20with display processed</t>
  </si>
  <si>
    <t>TC_ESignet_OauthPar_04</t>
  </si>
  <si>
    <t>Verify that invalid non-ASCII or unsupported display returns error</t>
  </si>
  <si>
    <t>1. Send a POST request to https://esignet.collab.mosip.net/v1/esignet/oauth/par
2. "display": "💥"</t>
  </si>
  <si>
    <t>Response should be HTTP 400 with error invalid_display</t>
  </si>
  <si>
    <t>TC_ESignet_OauthParNegativeScenarios_09</t>
  </si>
  <si>
    <t>Verify that valid prompt parameter with allowed values is accepted</t>
  </si>
  <si>
    <t>1. Send a POST request to https://esignet.collab.mosip.net/v1/esignet/oauth/par
2. "prompt": "login"</t>
  </si>
  <si>
    <t>Response should be HTTP 20with prompt processed</t>
  </si>
  <si>
    <t>Verify that invalid prompt parameter returns error</t>
  </si>
  <si>
    <t>1. Send a POST request to https://esignet.collab.mosip.net/v1/esignet/oauth/par
2. "prompt": "invalid_value"</t>
  </si>
  <si>
    <t>Response should be HTTP 400 with error invalid_prompt</t>
  </si>
  <si>
    <t>TC_ESignet_OauthParNegativeScenarios_10</t>
  </si>
  <si>
    <t>Verify that valid registered acr_values are accepted</t>
  </si>
  <si>
    <t>1. Send a POST request to https://esignet.collab.mosip.net/v1/esignet/oauth/par
2. "arc_values": "valid"</t>
  </si>
  <si>
    <t>Response should be HTTP 20with acr_values processed</t>
  </si>
  <si>
    <t>Verify that unregistered or unknown acr_values returns error</t>
  </si>
  <si>
    <t>1. Send POST request
2. Send acr_values: "unknown_acr"</t>
  </si>
  <si>
    <t>Response should be HTTP 400 with error invalid_acr</t>
  </si>
  <si>
    <t>TC_ESignet_OauthPar_05</t>
  </si>
  <si>
    <t>Verify that valid space-separated BCP4claims_locales is accepted</t>
  </si>
  <si>
    <t>1. Send POST request to https://esignet.collab.mosip.net/v1/esignet/oauth/par
2. {"claims_locales": "en-IN hi-IN"}</t>
  </si>
  <si>
    <t>Response should be HTTP 20with claims_locales processed</t>
  </si>
  <si>
    <t>Verify that unsupported or invalid claims_locales do not cause error</t>
  </si>
  <si>
    <t>1. Send POST request to https://esignet.collab.mosip.net/v1/esignet/oauth/par
2. {"claims_locales": "invalid-locale"}</t>
  </si>
  <si>
    <t>Response should be HTTP 20with unsupported locales ignored</t>
  </si>
  <si>
    <t>TC_ESignet_OauthParNegativeScenarios_11</t>
  </si>
  <si>
    <t>Verify that valid space-separated BCP4claim_locales is accepted</t>
  </si>
  <si>
    <t>1. Send POST request to https://esignet.collab.mosip.net/v1/esignet/oauth/par
2. {"claim_locales": "en-IN hi-IN"}</t>
  </si>
  <si>
    <t>Response should be HTTP 20with ui_locales processed</t>
  </si>
  <si>
    <t>Verify that unsupported or invalid claim_locales do not cause error</t>
  </si>
  <si>
    <t>1. Send POST request to https://esignet.collab.mosip.net/v1/esignet/oauth/par
2. {"claim_locales": "xx-YY"}</t>
  </si>
  <si>
    <t>Verify that valid code_challenge with method "S256" is accepted</t>
  </si>
  <si>
    <t>1. Send POST request to https://esignet.collab.mosip.net/v1/esignet/oauth/par
2. {"code_challenge": "abc123", "code_challenge_method": "S256"}</t>
  </si>
  <si>
    <t>Response should be HTTP 20with PKCE parameters processed</t>
  </si>
  <si>
    <t>Verify that missing code_challenge_method with code_challenge returns error</t>
  </si>
  <si>
    <t>1. Send POST request to https://esignet.collab.mosip.net/v1/esignet/oauth/par
2. {"code_challenge": "abc123"}</t>
  </si>
  <si>
    <t>Verify that unsupported code_challenge_method returns error</t>
  </si>
  <si>
    <t>1. Send POST request to https://esignet.collab.mosip.net/v1/esignet/oauth/par
2. {"code_challenge": "abc123", "code_challenge_method": "plain"}</t>
  </si>
  <si>
    <t>Verify that missing code_challenge when code_challenge_method is provided returns error</t>
  </si>
  <si>
    <t>1. Send POST request to https://esignet.collab.mosip.net/v1/esignet/oauth/par
2. {"code_challenge_method": "S256"}</t>
  </si>
  <si>
    <t>Verify that valid id_token_hint is accepted</t>
  </si>
  <si>
    <t>1. Send POST request to https://esignet.collab.mosip.net/v1/esignet/oauth/par
2. {"id_token_hint": "&lt;valid JWT&gt;"}</t>
  </si>
  <si>
    <t>Response should be HTTP 20with id_token_hint processed</t>
  </si>
  <si>
    <t>Verify that valid client_assertion_type is accepted</t>
  </si>
  <si>
    <t>1. Send POST request to https://esignet.collab.mosip.net/v1/esignet/oauth/par
2. {"client_assertion_type": "urn:ietf:params:oauth:client-assertion-type:jwt-bearer"}</t>
  </si>
  <si>
    <t>Response should be HTTP 20with client_assertion_type processed</t>
  </si>
  <si>
    <t>Verify that missing client_assertion_type returns error</t>
  </si>
  <si>
    <t>1. Send POST request to https://esignet.collab.mosip.net/v1/esignet/oauth/par
2. {}</t>
  </si>
  <si>
    <t>TC_ESignet_OauthParNegativeScenarios_12</t>
  </si>
  <si>
    <t>Verify that unsupported client_assertion_type returns error</t>
  </si>
  <si>
    <t>1. Send POST request to https://esignet.collab.mosip.net/v1/esignet/oauth/par
2. {"client_assertion_type": "unsupported-type"}</t>
  </si>
  <si>
    <t>Verify that valid JWT client_assertion is accepted</t>
  </si>
  <si>
    <t>1. Send POST request to https://esignet.collab.mosip.net/v1/esignet/oauth/par
2. {"client_assertion": "&lt;valid JWT&gt;"}</t>
  </si>
  <si>
    <t>Response should be HTTP 20with client_assertion processed</t>
  </si>
  <si>
    <t>TC_ESignet_OauthPar_06</t>
  </si>
  <si>
    <t>TC_ESignet_OauthParNegativeScenarios_14</t>
  </si>
  <si>
    <t>Verify that malformed client_assertion_type returns error</t>
  </si>
  <si>
    <t>1. Send POST request to https://esignet.collab.mosip.net/v1/esignet/oauth/par
2. {"client_assertion": "malformed.jwt"}</t>
  </si>
  <si>
    <t>TC_ESignet_OauthParNegativeScenarios_15</t>
  </si>
  <si>
    <t>Verify that including request_uri parameter in body returns error</t>
  </si>
  <si>
    <t>1. Send POST request to https://esignet.collab.mosip.net/v1/esignet/oauth/par
2. {"request_uri": "urn:ietf:params:oauth:request_uri:abc123"}</t>
  </si>
  <si>
    <t>Verify that including request parameter in body returns error</t>
  </si>
  <si>
    <t>1. Send POST request to https://esignet.collab.mosip.net/v1/esignet/oauth/par
2. {"request": "some-jwt"}</t>
  </si>
  <si>
    <t>Verify that client authentication parameters in header cause error</t>
  </si>
  <si>
    <t>1. Send POST request to https://esignet.collab.mosip.net/v1/esignet/oauth/par with client credentials in header
2. {}</t>
  </si>
  <si>
    <t>Verify that a valid response contains both request_uri and expires_in keys</t>
  </si>
  <si>
    <t>1. Send POST request to https://esignet.collab.mosip.net/v1/esignet/oauth/par
2. response with {"request_uri": "urn:ietf:params:oauth:request_uri:abc123xyz456", "expires_in": 300}</t>
  </si>
  <si>
    <t>Should return HTTP 20with JSON containing request_uri and expires_in</t>
  </si>
  <si>
    <t>Verify that request_uri is present and is a non-empty string</t>
  </si>
  <si>
    <t>1. Send POST request to https://esignet.collab.mosip.net/v1/esignet/oauth/par
2. "request_uri": "urn:ietf:params:oauth:request_uri:xyz789", "expires_in": 300</t>
  </si>
  <si>
    <t>Should return HTTP 20and request_uri should be a non-empty string</t>
  </si>
  <si>
    <t>Verify that request_uri starts with prefix urn:ietf:params:oauth:request_uri:</t>
  </si>
  <si>
    <t>1. Send POST request to https://esignet.collab.mosip.net/v1/esignet/oauth/par
2. request_uri to start with "urn:ietf:params:oauth:request_uri:"</t>
  </si>
  <si>
    <t>Should return HTTP 20and request_uri should start with urn:ietf:params:oauth:request_uri:</t>
  </si>
  <si>
    <t>Verify that expires_in is a positive integer</t>
  </si>
  <si>
    <t>1. Send POST request to https://esignet.collab.mosip.net/v1/esignet/oauth/par
2. {"expires_in": 300} to be a positive integer</t>
  </si>
  <si>
    <t>Should return HTTP 20and expires_in should be a positive integer</t>
  </si>
  <si>
    <t>Verify that only request_uri and expires_in keys are present in success response</t>
  </si>
  <si>
    <t>1. Send POST request to https://esignet.collab.mosip.net/v1/esignet/oauth/par
2. "request_uri": "urn:ietf:params:oauth:request_uri:xyz456", "expires_in": 300</t>
  </si>
  <si>
    <t>Should return HTTP 20and no extra fields should be present</t>
  </si>
  <si>
    <t>Verify that a different request_uri is generated for each valid request</t>
  </si>
  <si>
    <t>1. Send multiple POST requests to https://esignet.collab.mosip.net/v1/esignet/oauth/par
2. "request_uri": "urn:ietf:params:oauth:request_uri:req1", "expires_in": 300}, {"request_uri": "urn:ietf:params:oauth:request_uri:req2", "expires_in": 300</t>
  </si>
  <si>
    <t>Should return HTTP 20and each request must return a unique request_uri</t>
  </si>
  <si>
    <t>Verify that an error is returned for unregistered redirect_uri</t>
  </si>
  <si>
    <t>1. Send multiple POST requests to https://esignet.collab.mosip.net/v1/esignet/oauth/par
2. {"error": "invalid_redirect_uri", "error_description": "The redirect_uri is not registered for this client."}</t>
  </si>
  <si>
    <t>Should return HTTP 400 with error = invalid_redirect_uri and error_description</t>
  </si>
  <si>
    <t>Verify that an error is returned for invalid scope</t>
  </si>
  <si>
    <t>1.Send multiple POST requests to https://esignet.collab.mosip.net/v1/esignet/oauth/par
2. {"error": "invalid_scope", "error_description": "The requested scope is not allowed."}</t>
  </si>
  <si>
    <t>Should return HTTP 400 with error = invalid_scope and valid error_description</t>
  </si>
  <si>
    <t>Verify that an error is returned when acr_values are not registered</t>
  </si>
  <si>
    <t>1. Send multiple POST requests to https://esignet.collab.mosip.net/v1/esignet/oauth/par
2. {"error": "invalid_acr", "error_description": "No valid ACR values found in the request."}</t>
  </si>
  <si>
    <t>Should return HTTP 400 with error = invalid_acr and error_description</t>
  </si>
  <si>
    <t>Verify that an error is returned for unsupported response_type</t>
  </si>
  <si>
    <t>1. Send multiple POST requests to https://esignet.collab.mosip.net/v1/esignet/oauth/par
2. {"error": "invalid_response_type", "error_description": "The response_type provided is invalid."}</t>
  </si>
  <si>
    <t>Should return HTTP 400 with error = invalid_response_type and error_description</t>
  </si>
  <si>
    <t>Verify that an error is returned for unsupported display value</t>
  </si>
  <si>
    <t>1.Send multiple POST requests to https://esignet.collab.mosip.net/v1/esignet/oauth/par
2. {"error": "invalid_display", "error_description": "Display value is not supported."}</t>
  </si>
  <si>
    <t>Should return HTTP 400 with error = invalid_display and valid error_description</t>
  </si>
  <si>
    <t>Verify that an error is returned for unsupported prompt value</t>
  </si>
  <si>
    <t>1. Send multiple POST requests to https://esignet.collab.mosip.net/v1/esignet/oauth/par
2. {"error": "invalid_prompt", "error_description": "Prompt value is not supported."}</t>
  </si>
  <si>
    <t>Should return HTTP 400 with error = invalid_prompt and valid error_description</t>
  </si>
  <si>
    <t>Verify that an error is returned if request_uri is wrongly included in PAR request</t>
  </si>
  <si>
    <t>1. Send multiple POST requests to https://esignet.collab.mosip.net/v1/esignet/oauth/par
2. {"error": "invalid_request", "error_description": "request_uri parameter must not be included in PAR request."}</t>
  </si>
  <si>
    <t>Should return HTTP 400 with error = invalid_request and clear error_description</t>
  </si>
  <si>
    <t>Mosipid_testresults</t>
  </si>
  <si>
    <t>ES-391</t>
  </si>
  <si>
    <t>LUser Flow - Register with Mobile Number and Password using Unified Login Feature</t>
  </si>
  <si>
    <t>TC_camdgc_signup_01</t>
  </si>
  <si>
    <t>1. The relying party is registered as a partner in e-Signet and has a Client ID associated with defined policies and as an enabler of Lvs. Luser 
2. The relying party has integrated with e-Signet / One-Login system 
3. The relying party has made the necessary changes in it’s portal, to enable the end-user to login 
4. The user has a valid mobile number</t>
  </si>
  <si>
    <t>Login button</t>
  </si>
  <si>
    <t>Verify the action when user clicks on Login button</t>
  </si>
  <si>
    <t>1. click on login button in Relying party portal</t>
  </si>
  <si>
    <t>User should be redirected to login screen which has a option "Sign-Up with Unified Login".</t>
  </si>
  <si>
    <t>TC_camdgc_signup_02</t>
  </si>
  <si>
    <t>Verify the action when user clicks on hyperlink "Sign-Up with Unified Login"</t>
  </si>
  <si>
    <t>1. click on login button in Relying party
2. click on "Sign-Up with Unified Login".</t>
  </si>
  <si>
    <t>User should land on Registration screen.</t>
  </si>
  <si>
    <t>TC_camdgc_signup_03</t>
  </si>
  <si>
    <t>Verify the text and elements present in registration screen</t>
  </si>
  <si>
    <r>
      <rPr>
        <sz val="11"/>
        <color theme="1"/>
        <rFont val="Calibri"/>
      </rPr>
      <t>Registration screen should have below text and elements.
1</t>
    </r>
    <r>
      <rPr>
        <b/>
        <sz val="11"/>
        <color theme="1"/>
        <rFont val="Calibri"/>
      </rPr>
      <t>. Header</t>
    </r>
    <r>
      <rPr>
        <sz val="11"/>
        <color theme="1"/>
        <rFont val="Calibri"/>
      </rPr>
      <t xml:space="preserve">: Please enter your mobile number to continue
2. Text box: With an option to enter an 8-9 digits mobile number
3. Option to check the captcha
4. Option to “Continue”
5. Option to navigate back to the previous screen
6. Option to select the preferred Language
7. Logo of the Country
8. Static text in the footer: Powered by e-Signet (logo)
</t>
    </r>
  </si>
  <si>
    <t>TC_camdgc_signup_04</t>
  </si>
  <si>
    <t>Validation in Mobile Number field</t>
  </si>
  <si>
    <t>Verify the prefilled text in Mobile number text field</t>
  </si>
  <si>
    <t>Text box should be pre-fixed with the Country code +855</t>
  </si>
  <si>
    <t>TC_camdgc_signup_05</t>
  </si>
  <si>
    <t>Verify the help text embedded within text box</t>
  </si>
  <si>
    <t>The help “Enter 8-9 digit mobile number" should be embedded within the text box</t>
  </si>
  <si>
    <t>TC_camdgc_signup_06</t>
  </si>
  <si>
    <t>Configure Mobile Number length</t>
  </si>
  <si>
    <t>Should be able to signup with increased and decreased no. of Mobile number</t>
  </si>
  <si>
    <t>TC_camdgc_signup_07</t>
  </si>
  <si>
    <t>Configure Help text</t>
  </si>
  <si>
    <t>Help text message should be replaced with updated message</t>
  </si>
  <si>
    <t>TC_camdgc_signup_08</t>
  </si>
  <si>
    <t>Verify the state of Captcha check box on visiting Registration screen</t>
  </si>
  <si>
    <t>By default check box should be deselected</t>
  </si>
  <si>
    <t>TC_camdgc_signup_09</t>
  </si>
  <si>
    <t>Verify the state of "Continue button" in Registration screen when only Mobile number is enetered</t>
  </si>
  <si>
    <t>"Continue button" should be enabled only after the mobile number is entered and the captcha is checked.</t>
  </si>
  <si>
    <t>TC_camdgc_signup_10</t>
  </si>
  <si>
    <t>Verify the state of "Continue button" in Registration screen when only Captcha is checked</t>
  </si>
  <si>
    <t>TC_camdgc_signup_11</t>
  </si>
  <si>
    <t>Enter digit mobile number in text field</t>
  </si>
  <si>
    <t>User should be able enter digit number with out getting any error messages.</t>
  </si>
  <si>
    <t>TC_camdgc_signup_12</t>
  </si>
  <si>
    <t>Enter 9 digit mobile number in text field</t>
  </si>
  <si>
    <t>User should be able enter 9 digit number with out getting any error messages.</t>
  </si>
  <si>
    <t>TC_camdgc_signup_13</t>
  </si>
  <si>
    <t>Enter more than 9 digits number in Mobile Number field</t>
  </si>
  <si>
    <t>System should restrict to input after 9 digits.</t>
  </si>
  <si>
    <t>TC_camdgc_signup_14</t>
  </si>
  <si>
    <t>Enter less than digits number in Mobile Number field</t>
  </si>
  <si>
    <t>Should display error message "Enter valid username." (Inline)</t>
  </si>
  <si>
    <t>TC_camdgc_signup_15</t>
  </si>
  <si>
    <t>Enter digit mobile number starting with 0</t>
  </si>
  <si>
    <t>Should display error message on tab out "Enter valid username" (Inline)</t>
  </si>
  <si>
    <t>TC_camdgc_signup_16</t>
  </si>
  <si>
    <t>Enter 0's (Zero's) in Mobile number field</t>
  </si>
  <si>
    <t>TC_camdgc_signup_17</t>
  </si>
  <si>
    <t>Enter 9 digit mobile number starting with 0</t>
  </si>
  <si>
    <t>TC_camdgc_signup_18</t>
  </si>
  <si>
    <t>Enter 9 0's (Zero's) in Mobile number field</t>
  </si>
  <si>
    <t>TC_camdgc_signup_19</t>
  </si>
  <si>
    <t>Enter only special character in Mobile number field</t>
  </si>
  <si>
    <t>Should allow input of numbers only.</t>
  </si>
  <si>
    <t>TC_camdgc_signup_20</t>
  </si>
  <si>
    <t>Enter alphanumeric characters in Mobile number field</t>
  </si>
  <si>
    <t>TC_camdgc_signup_21</t>
  </si>
  <si>
    <t>Enter only mobile number and verify the state of 'Continue' button in Registration screen</t>
  </si>
  <si>
    <t>Continue' button should be in disabled state</t>
  </si>
  <si>
    <t>TC_camdgc_signup_22</t>
  </si>
  <si>
    <t>Check in only Captcha with out entering Mobile number and verify the state of 'Continue' button</t>
  </si>
  <si>
    <t>TC_camdgc_signup_23</t>
  </si>
  <si>
    <t>Check the Captcha check box post entering the Valid mobile number</t>
  </si>
  <si>
    <t>Continue button should be enabled and should be clickable.</t>
  </si>
  <si>
    <t>TC_camdgc_signup_24</t>
  </si>
  <si>
    <t>Verify the action when navigate back option is clicked in Registration screen</t>
  </si>
  <si>
    <t>1. click on login button in Relying party
2. click on "Sign-Up with Unified Login". 
3. click on back option in Registration screen</t>
  </si>
  <si>
    <t>User should be redirected back to previous screen.</t>
  </si>
  <si>
    <t>TC_camdgc_signup_25</t>
  </si>
  <si>
    <t>Verify the action when user clicks on browser back button with out filling any data</t>
  </si>
  <si>
    <t>1. click on login button in Relying party
2. click on "Sign-Up with Unified Login". 
3. click on browser back option while in Registration screen</t>
  </si>
  <si>
    <t>TC_camdgc_signup_26</t>
  </si>
  <si>
    <t>Verify the action when user clicks on browser back button after filling the data.</t>
  </si>
  <si>
    <t>the system should prompt the user with a generic browser warning message as below:
Header: Leave site?
Message: Changes you made may not be saved. 
With a checkbox stating “Prevent this page from creating additional dialogs.”
Buttons: Leave, Cancel (Default browser dialog box)
On click of “Cancel”, user will be retained on the same screen, with the data entered also retained and the user can continue with the process
On click of “Leave”, the browser should move back or close, based on the option selected</t>
  </si>
  <si>
    <t>TC_camdgc_signup_27</t>
  </si>
  <si>
    <t>Verify the language in which Registration screen is rendered</t>
  </si>
  <si>
    <t>Registration screen should be rendered in default language (khmer).</t>
  </si>
  <si>
    <t>TC_camdgc_signup_28</t>
  </si>
  <si>
    <t>Switch the language from default language to different language in the dropdown</t>
  </si>
  <si>
    <t>Registration screen should be rendered in the language that is selected in the language dropdown</t>
  </si>
  <si>
    <t>TC_camdgc_signup_29</t>
  </si>
  <si>
    <t>Language configuration removing the language and verify if system works. (signle language)</t>
  </si>
  <si>
    <t>Entire portal should load in single language</t>
  </si>
  <si>
    <t>TC_camdgc_signup_30</t>
  </si>
  <si>
    <t>click on "continue" button after entering valid Mobile number and captcha is checked</t>
  </si>
  <si>
    <t>User should be navigated to Otp screen.</t>
  </si>
  <si>
    <t>TC_camdgc_signup_31</t>
  </si>
  <si>
    <t>Verify the field labels, buttons and text present in "Enter Otp screen."</t>
  </si>
  <si>
    <t>1. click on login button in Relying party
2. click on "Sign-Up with Unified Login". 
3. click on "Continue" button after entering Mobile number and Captcha</t>
  </si>
  <si>
    <t>1. Header: Enter OTP
2. Description: Please enter 6-digit OTP received on your number +85xxxx 67(Where the actual number should be provided with first digits after country code and should be masked.
3. Option to enter the OTP
4. Option to “Verify” OTP
5.Timer counting down from 3mins
6. Option to “Resend OTP”.
7. Option to go back and update the mobile number</t>
  </si>
  <si>
    <t>TC_camdgc_signup_32</t>
  </si>
  <si>
    <t>Modify the description in Otp screen and verify changes on screen</t>
  </si>
  <si>
    <t>The changed description should be reflected in Otp screen</t>
  </si>
  <si>
    <t>TC_camdgc_signup_33</t>
  </si>
  <si>
    <r>
      <rPr>
        <sz val="11"/>
        <color theme="1"/>
        <rFont val="Calibri"/>
      </rPr>
      <t xml:space="preserve">Increase the Otp timer in the configuration from 3 to and verify the Otp timer expiry
</t>
    </r>
    <r>
      <rPr>
        <b/>
        <sz val="11"/>
        <color theme="1"/>
        <rFont val="Calibri"/>
      </rPr>
      <t xml:space="preserve">property:
</t>
    </r>
    <r>
      <rPr>
        <sz val="11"/>
        <color theme="1"/>
        <rFont val="Calibri"/>
      </rPr>
      <t>mosip.signup.challenge.resend-delay=${mosip.signup.challenge.timeout}
mosip.signup.challenge.timeout</t>
    </r>
  </si>
  <si>
    <t>The Otp should expiry in mins and resendOtp button should be enabled</t>
  </si>
  <si>
    <t>TC_camdgc_signup_34</t>
  </si>
  <si>
    <t>Increase the Otp timer in the configuration from 3 to and verify the Otp timer expiry</t>
  </si>
  <si>
    <t>TC_camdgc_signup_35</t>
  </si>
  <si>
    <t>Verify the ResendOtp button when Otp timer drops to 0</t>
  </si>
  <si>
    <t>ResendOtp button should be enabled.</t>
  </si>
  <si>
    <t>TC_camdgc_signup_36</t>
  </si>
  <si>
    <t>Resend the Otp when Otp timer drops to 0 for the first time</t>
  </si>
  <si>
    <t>On click, the OTP should be resent to the registered mobile number</t>
  </si>
  <si>
    <t>TC_camdgc_signup_37</t>
  </si>
  <si>
    <t>ResendOtp is configured to 3</t>
  </si>
  <si>
    <t>Verify the No. of attempts left to resendOtp when it was clicked for first time</t>
  </si>
  <si>
    <t>Should display of 3 attempts left in the bottom on Otp screen (below resendOtp button).</t>
  </si>
  <si>
    <t>TC_camdgc_signup_38</t>
  </si>
  <si>
    <t>Resend the Otp when Otp timer drops to 0 for the second time</t>
  </si>
  <si>
    <t>TC_camdgc_signup_39</t>
  </si>
  <si>
    <t>Verify the No. of attempts left to resendOtp when it was clicked for second time</t>
  </si>
  <si>
    <t>TC_camdgc_signup_40</t>
  </si>
  <si>
    <t>Resend the Otp when Otp timer drops to 0 for the third time</t>
  </si>
  <si>
    <t>TC_camdgc_signup_41</t>
  </si>
  <si>
    <t>Verify the No. of attempts left to resendOtp when it was clicked for third time</t>
  </si>
  <si>
    <t>Should display 0 of 3 attempts left. Please try again after minutes. in the bottom on Otp screen (below resendOtp button).</t>
  </si>
  <si>
    <t>TC_camdgc_signup_42</t>
  </si>
  <si>
    <t>Resend the Otp when Otp timer drops to 0 for the fourth time
(Otp limit is configured only for 3 attempts)</t>
  </si>
  <si>
    <t>ResendOtp button should be disabled.</t>
  </si>
  <si>
    <t>TC_camdgc_signup_43</t>
  </si>
  <si>
    <r>
      <rPr>
        <sz val="11"/>
        <color theme="1"/>
        <rFont val="Calibri"/>
      </rPr>
      <t xml:space="preserve">Configure resendOtp button, enabling delay from mins to mins 
</t>
    </r>
    <r>
      <rPr>
        <b/>
        <sz val="11"/>
        <color theme="1"/>
        <rFont val="Calibri"/>
      </rPr>
      <t>property</t>
    </r>
    <r>
      <rPr>
        <sz val="11"/>
        <color theme="1"/>
        <rFont val="Calibri"/>
      </rPr>
      <t>: mosip.signup.challenge.resend-delay=${mosip.signup.challenge.timeout}</t>
    </r>
  </si>
  <si>
    <t>ResendOtp button should be enabled after 7mins after exhausting all the available attempts</t>
  </si>
  <si>
    <t>TC_camdgc_signup_44</t>
  </si>
  <si>
    <r>
      <rPr>
        <sz val="11"/>
        <color theme="1"/>
        <rFont val="Calibri"/>
      </rPr>
      <t xml:space="preserve">Increase the ResendOtp limit to and verify the No. of attempts left out of '' in the Otp screen
</t>
    </r>
    <r>
      <rPr>
        <b/>
        <sz val="11"/>
        <color theme="1"/>
        <rFont val="Calibri"/>
      </rPr>
      <t>property</t>
    </r>
    <r>
      <rPr>
        <sz val="11"/>
        <color theme="1"/>
        <rFont val="Calibri"/>
      </rPr>
      <t>: mosip.signup.challenge.resend-attempt=5</t>
    </r>
  </si>
  <si>
    <t>Total attempts left should be changed to from 3 in the Otp screen</t>
  </si>
  <si>
    <t>TC_camdgc_signup_45</t>
  </si>
  <si>
    <t>decrease the ResendOtp limit to and verify the No. of attempts left out of '' in the Otp screen
property: mosip.signup.challenge.resend-attempt=2</t>
  </si>
  <si>
    <t>Total attempts left should be changed to from in the Otp screen</t>
  </si>
  <si>
    <t>TC_camdgc_signup_46</t>
  </si>
  <si>
    <t>Update/change the Mobile number while in Otp screen</t>
  </si>
  <si>
    <t>1. click on login button in Relying party
2. click on "Sign-Up with Unified Login". 
3. click on "Continue" button after entering Mobile number and Captcha
4, Click on back arrow.</t>
  </si>
  <si>
    <t>User should be redirected back to 'Enter mobile number screen'.</t>
  </si>
  <si>
    <t>TC_camdgc_signup_47</t>
  </si>
  <si>
    <t>Verify the error message when User enters Expired Otp and clicks on verify button</t>
  </si>
  <si>
    <t>Should display error message "Entered OTP has expired. Please try again". (Action message: On top)</t>
  </si>
  <si>
    <t>TC_camdgc_signup_48</t>
  </si>
  <si>
    <t>Verify the error message when User enters invalid Otp and clicks on verify button</t>
  </si>
  <si>
    <t>Should display error message "Entered OTP is incorrect. Please try again". (Action message: On top)</t>
  </si>
  <si>
    <t>TC_camdgc_signup_49</t>
  </si>
  <si>
    <t>Enter Special characters as a Otp</t>
  </si>
  <si>
    <t>Otp field should allow input of numbers only.</t>
  </si>
  <si>
    <t>TC_camdgc_signup_50</t>
  </si>
  <si>
    <t>Enter only aphabets as Otp</t>
  </si>
  <si>
    <t>TC_camdgc_signup_51</t>
  </si>
  <si>
    <t>Enter alphanumeric characters as Otp</t>
  </si>
  <si>
    <t>TC_camdgc_signup_52</t>
  </si>
  <si>
    <t>Verify masking of Otp as in when Otp is entered</t>
  </si>
  <si>
    <t>OTP should be masked as &amp; when it is entered</t>
  </si>
  <si>
    <t>TC_camdgc_signup_53</t>
  </si>
  <si>
    <t>Verify the state of "Verify" button when only two to three Otp numbers are entered</t>
  </si>
  <si>
    <t>'Verify' button should be in disabled state.</t>
  </si>
  <si>
    <t>TC_camdgc_signup_54</t>
  </si>
  <si>
    <t>Verify the state of "Verify" button when complete Otp numbers are entered</t>
  </si>
  <si>
    <t>'Verify' button should be in enabled state.</t>
  </si>
  <si>
    <t>TC_camdgc_signup_55</t>
  </si>
  <si>
    <r>
      <rPr>
        <sz val="11"/>
        <color theme="1"/>
        <rFont val="Calibri"/>
      </rPr>
      <t xml:space="preserve">Increase the number digits in otp to enter via configuration from to 8
</t>
    </r>
    <r>
      <rPr>
        <b/>
        <sz val="11"/>
        <color theme="1"/>
        <rFont val="Calibri"/>
      </rPr>
      <t xml:space="preserve">Property: 
</t>
    </r>
    <r>
      <rPr>
        <sz val="11"/>
        <color theme="1"/>
        <rFont val="Calibri"/>
      </rPr>
      <t xml:space="preserve">mosip.signup.supported.challenge.otp.length=8
mosip.kernel.auth.proxy-otp-value=11111111
</t>
    </r>
  </si>
  <si>
    <t>Should be able to verify digit Otp</t>
  </si>
  <si>
    <t>TC_camdgc_signup_56</t>
  </si>
  <si>
    <r>
      <rPr>
        <sz val="11"/>
        <color theme="1"/>
        <rFont val="Calibri"/>
      </rPr>
      <t xml:space="preserve">decrease the number digits in otp to enter via configuration from to 4
</t>
    </r>
    <r>
      <rPr>
        <b/>
        <sz val="11"/>
        <color theme="1"/>
        <rFont val="Calibri"/>
      </rPr>
      <t>Property</t>
    </r>
    <r>
      <rPr>
        <sz val="11"/>
        <color theme="1"/>
        <rFont val="Calibri"/>
      </rPr>
      <t>: 
mosip.signup.supported.challenge.otp.length=4
mosip.kernel.auth.proxy-otp-value=1111</t>
    </r>
  </si>
  <si>
    <t>TC_camdgc_signup_57</t>
  </si>
  <si>
    <t>Verify the action when user clicks on verify button after entering valid Otp and unregistered mobile number</t>
  </si>
  <si>
    <r>
      <rPr>
        <sz val="11"/>
        <color theme="1"/>
        <rFont val="Calibri"/>
      </rPr>
      <t xml:space="preserve">User should be redirected to success screen with below details: (New screen)
</t>
    </r>
    <r>
      <rPr>
        <b/>
        <sz val="11"/>
        <color theme="1"/>
        <rFont val="Calibri"/>
      </rPr>
      <t>Header</t>
    </r>
    <r>
      <rPr>
        <sz val="11"/>
        <color theme="1"/>
        <rFont val="Calibri"/>
      </rPr>
      <t xml:space="preserve">: Successful!
</t>
    </r>
    <r>
      <rPr>
        <b/>
        <sz val="11"/>
        <color theme="1"/>
        <rFont val="Calibri"/>
      </rPr>
      <t>Message</t>
    </r>
    <r>
      <rPr>
        <sz val="11"/>
        <color theme="1"/>
        <rFont val="Calibri"/>
      </rPr>
      <t xml:space="preserve">: Your mobile number has been verified successfully.
Please continue to setup your account and complete the registration process.
</t>
    </r>
    <r>
      <rPr>
        <b/>
        <sz val="11"/>
        <color theme="1"/>
        <rFont val="Calibri"/>
      </rPr>
      <t>Button</t>
    </r>
    <r>
      <rPr>
        <sz val="11"/>
        <color theme="1"/>
        <rFont val="Calibri"/>
      </rPr>
      <t>: Continue</t>
    </r>
  </si>
  <si>
    <t>TC_camdgc_signup_58</t>
  </si>
  <si>
    <t>Verify the action when user clicks on verify button after entering valid Otp but entered already registered mobile number</t>
  </si>
  <si>
    <t>System should identify user is already registered and should render the below message:(New screen)
Message:
Header: Sign Up Failed!
Message: 
The provided mobile number is already registered.
Please use the Login option to proceed.
Button: Login</t>
  </si>
  <si>
    <t>TC_camdgc_signup_59</t>
  </si>
  <si>
    <t>verify the fields and text in Setup Account screen after successfully verifying the mobile number</t>
  </si>
  <si>
    <t>1. click on login button in Relying party
2. click on "Sign-Up with Unified Login". 
3. click on "Continue" button after entering Mobile number and Captcha
4. click on verify with valid Otp.
5. click on 'Continue' button in success screen. (Mobile number verified)</t>
  </si>
  <si>
    <t>1. Header: Setup Account
2. Description: Please enter the requested details to complete your registration
3. field “Username”
4. Option to enter “Full Name in Khmer"
5. Option to setup “Password”
6. Option to “Confirm Password”
7. Option to mask/unmask the entered password 
8. Option to view the password policy by clicking on the informative “ i “ icon
9. Option to check the checkbox to agree to T&amp;C / Privacy Policy
10. “Continue” button</t>
  </si>
  <si>
    <t>TC_camdgc_signup_60</t>
  </si>
  <si>
    <t>Modify the description in Account setup screen and verify the changes</t>
  </si>
  <si>
    <t>Modified text should be reflected in Account setup screen</t>
  </si>
  <si>
    <t>TC_camdgc_signup_61</t>
  </si>
  <si>
    <t>Verify the data in "Username" field</t>
  </si>
  <si>
    <t>1. Field “Username” should be automatically populated as the mobile number entered previously &amp; verified.
2. Non-editable</t>
  </si>
  <si>
    <t>TC_camdgc_signup_62</t>
  </si>
  <si>
    <t>Full Name in Khmer field</t>
  </si>
  <si>
    <t>Verify the language in which “Full Name in Khmer” field is displayed</t>
  </si>
  <si>
    <t>“Full Name in Khmer” field should be displayed in Khmer by default</t>
  </si>
  <si>
    <t>TC_camdgc_signup_63</t>
  </si>
  <si>
    <t>Verify the water mark text in "Full Name in Khmer" field</t>
  </si>
  <si>
    <t>"Enter Full Name in Khmer " should be the watermark text in "Full Name in Khmer" field.</t>
  </si>
  <si>
    <t>TC_camdgc_signup_64</t>
  </si>
  <si>
    <t>Verify the language in which water mark text is displayed</t>
  </si>
  <si>
    <t>The watermark text should be displayed in default language Khmer until we switch the language.</t>
  </si>
  <si>
    <t>TC_camdgc_signup_65</t>
  </si>
  <si>
    <t>Verify the error message on Tab out when "Full Name in Khmer" field is enter in the language other than Khmer like eng.</t>
  </si>
  <si>
    <t>Should be able to enter only Khmer characters</t>
  </si>
  <si>
    <t>TC_camdgc_signup_66</t>
  </si>
  <si>
    <t>Enter more than 30 characters in "Full Name in Khmer" field</t>
  </si>
  <si>
    <t>System should restrict to input more than 30 characters in "Full Name in Khmer" field</t>
  </si>
  <si>
    <t>TC_camdgc_signup_67</t>
  </si>
  <si>
    <t>Enter Special characters as value in "Full Name in Khmer" field</t>
  </si>
  <si>
    <t>System should restrict the special characters</t>
  </si>
  <si>
    <t>TC_camdgc_signup_68</t>
  </si>
  <si>
    <t>Enter Alpha numeric characters as value in "Full Name in Khmer" field</t>
  </si>
  <si>
    <t>System should restrict the alphanumeric characters</t>
  </si>
  <si>
    <t>TC_camdgc_signup_69</t>
  </si>
  <si>
    <t>Enter only number as value in "full Name in Khmer" field</t>
  </si>
  <si>
    <t>System should restrict the numbers</t>
  </si>
  <si>
    <t>TC_camdgc_signup_70</t>
  </si>
  <si>
    <t>Enter only spaces in "Full Name in Khmer" field</t>
  </si>
  <si>
    <t>Should allow input of space, and consider each space should be counted as characters entered. 
Should render error message if user entered all spaces. 
Message: Please enter a valid name.</t>
  </si>
  <si>
    <t>TC_camdgc_signup_71</t>
  </si>
  <si>
    <t>Password field</t>
  </si>
  <si>
    <t>Verify the wark mark text in Password field</t>
  </si>
  <si>
    <t>Text should be : Enter Password</t>
  </si>
  <si>
    <t>TC_camdgc_signup_72</t>
  </si>
  <si>
    <t>Enter password that is characters and have special characters and Capital letters</t>
  </si>
  <si>
    <t>Should display error message on tab out as entered password is not as per the password policy.
error message: “Password does not meet the password policy. Click on "i" to know more.”</t>
  </si>
  <si>
    <t>TC_camdgc_signup_73</t>
  </si>
  <si>
    <t>Enter the password less than characters and verify the error message</t>
  </si>
  <si>
    <t>Should display error message as “Password does not meet the password policy. Click on "i" to know more.” (Inline)</t>
  </si>
  <si>
    <t>TC_camdgc_signup_74</t>
  </si>
  <si>
    <t>Enter password that is more than 20 characters</t>
  </si>
  <si>
    <t>System should restrict the password field to have only 20 character.</t>
  </si>
  <si>
    <t>TC_camdgc_signup_75</t>
  </si>
  <si>
    <t>Verify the water mark text in "Confirm Password" field</t>
  </si>
  <si>
    <t>TC_camdgc_signup_76</t>
  </si>
  <si>
    <t>Enter the different password in "Confirm password " field thats not matching the password entered in "Password" field</t>
  </si>
  <si>
    <t>Should display error message "Password and Confirm Password do not match." (Inline)</t>
  </si>
  <si>
    <t>TC_camdgc_signup_77</t>
  </si>
  <si>
    <t>Enter password in "Confirm password " field that is having characters more than 20</t>
  </si>
  <si>
    <t>TC_camdgc_signup_78</t>
  </si>
  <si>
    <t>Enter password in "Confirm password " field that is having characters less than 8</t>
  </si>
  <si>
    <t xml:space="preserve">System should display error message “Password does not meet the password policy. Click on "i" to know more.” (Inline) 
</t>
  </si>
  <si>
    <t>TC_camdgc_signup_79</t>
  </si>
  <si>
    <t>Verify the visibility of password in both "Password","Confirm password" fields.</t>
  </si>
  <si>
    <t>By default password should be masked in both the fields.</t>
  </si>
  <si>
    <t>TC_camdgc_signup_80</t>
  </si>
  <si>
    <t>Unmask the masked password by clicking on unmask/mask icon</t>
  </si>
  <si>
    <t>Password should be unmasked</t>
  </si>
  <si>
    <t>TC_camdgc_signup_81</t>
  </si>
  <si>
    <t>Unmask the masked password in "Confirm password " field by clicking on unmask/mask icon</t>
  </si>
  <si>
    <t>confirm password should be unmasked</t>
  </si>
  <si>
    <t>TC_camdgc_signup_82</t>
  </si>
  <si>
    <t>mask the unmasked password by clicking on unmask/mask icon</t>
  </si>
  <si>
    <t>Password should be masked</t>
  </si>
  <si>
    <t>TC_camdgc_signup_83</t>
  </si>
  <si>
    <t>mask the unmasked password in "Confirm password " field by clicking on unmask/mask icon</t>
  </si>
  <si>
    <t>confirm password should be masked</t>
  </si>
  <si>
    <t>TC_camdgc_signup_84</t>
  </si>
  <si>
    <t>Verify the tool tip message in Password field</t>
  </si>
  <si>
    <t>Should display below message
"Use or more characters with a mix of alphabets and at least one number.”</t>
  </si>
  <si>
    <t>TC_camdgc_signup_85</t>
  </si>
  <si>
    <t>Verify the tool tip message in "Full Name in Khmer" field</t>
  </si>
  <si>
    <t>Message should be : “Maximum 30 characters allowed with no alphabets or special characters, except space.”</t>
  </si>
  <si>
    <t>TC_camdgc_signup_86</t>
  </si>
  <si>
    <t>Configure the password policy to have min length of characters to and atleast capital letters</t>
  </si>
  <si>
    <t>Should be able to configure and should be able to enter password as per the configuration.</t>
  </si>
  <si>
    <t>TC_camdgc_signup_87</t>
  </si>
  <si>
    <t>Change the tool tip message to have capital letters and min lenght to in password field</t>
  </si>
  <si>
    <t>Changes made should be reflected in tool tip message</t>
  </si>
  <si>
    <t>TC_camdgc_signup_88</t>
  </si>
  <si>
    <t>Click on "Continue" button without accepting terms and conditions.</t>
  </si>
  <si>
    <t>"Continue" button should be disabled state (un-clickable) until terms and conditions are accepted</t>
  </si>
  <si>
    <t>TC_camdgc_signup_89</t>
  </si>
  <si>
    <t>Verify the message to accept terms and condition</t>
  </si>
  <si>
    <t>Message should be "I agree to Cambodia’s Terms &amp; Conditions and Privacy Policy, to store &amp; process my information as required."</t>
  </si>
  <si>
    <t>TC_camdgc_signup_90</t>
  </si>
  <si>
    <t>Modify the message to accept the terms and condition</t>
  </si>
  <si>
    <t>Changes made should be reflected in Account setup screen</t>
  </si>
  <si>
    <t>TC_camdgc_signup_91</t>
  </si>
  <si>
    <t>Verify the action when clicks on hyper link "Terms &amp; Conditions"</t>
  </si>
  <si>
    <t>User should get a pop up window which has 'Terms and conditions'.</t>
  </si>
  <si>
    <t>TC_camdgc_signup_92</t>
  </si>
  <si>
    <t>Navigate back to Account setup page by clicking on 'X' mark in the popup window</t>
  </si>
  <si>
    <t>1. click on login button in Relying party
2. click on "Sign-Up with Unified Login". 
3. click on "Continue" button after entering Mobile number and Captcha
4. click on verify with valid Otp.
5. click on 'Continue' button in success screen. (Mobile number verified)
6. click on hyper link "Terms and conditions"
7. Click on back arrow mark</t>
  </si>
  <si>
    <t>User should be back to previous screen i.e Account setup screen</t>
  </si>
  <si>
    <t>TC_camdgc_signup_93</t>
  </si>
  <si>
    <t>Verify the action when user clicks on hyper link "Privacy Policy"</t>
  </si>
  <si>
    <t xml:space="preserve">
User should get a pop up window which has 'Privacy Policy'.</t>
  </si>
  <si>
    <t>TC_camdgc_signup_94</t>
  </si>
  <si>
    <t>Navigate back to Account setup page by clicking on 'X' mark</t>
  </si>
  <si>
    <t>1. click on login button in Relying party
2. click on "Sign-Up with Unified Login". 
3. click on "Continue" button after entering Mobile number and Captcha
4. click on verify with valid Otp.
5. click on 'Continue' button in success screen. (Mobile number verified)
6. click on hyper link "Privacy Policy"
7. Click on back arrow mark</t>
  </si>
  <si>
    <t>TC_camdgc_signup_95</t>
  </si>
  <si>
    <t>Close the browser window after filling all mandatory fields</t>
  </si>
  <si>
    <t>TC_camdgc_signup_96</t>
  </si>
  <si>
    <t>Close the browser window before filling all mandatory fields</t>
  </si>
  <si>
    <t>At any point, if the user attempts to close the browser or click on the browser back button, the system will prompt the user with a generic browser warning message as below: 
Header: Leave site? 
Message: Changes you made may not be saved. 
With a checkbox stating “Prevent this page from creating additional dialogs.” 
Buttons: Leave, Cancel (Default browser dialog box)</t>
  </si>
  <si>
    <t>TC_camdgc_signup_97</t>
  </si>
  <si>
    <t>Verify the action when user clicks 'Cancel' button</t>
  </si>
  <si>
    <t>1. click on login button in Relying party
2. click on "Sign-Up with Unified Login". 
3. click on "Continue" button after entering Mobile number and Captcha
4. click on verify with valid Otp.
5. click on 'Continue' button in success screen. (Mobile number verified)
6. Close the browser</t>
  </si>
  <si>
    <t>On click of “Cancel”, user will be retained on the same screen, with the data entered also retained and the user can continue with the process</t>
  </si>
  <si>
    <t>TC_camdgc_signup_98</t>
  </si>
  <si>
    <t>Verify the action when user clicks on 'Leave' button</t>
  </si>
  <si>
    <t>On click of “Leave”, the browser should move back or close, based on the option selected</t>
  </si>
  <si>
    <t>TC_camdgc_signup_99</t>
  </si>
  <si>
    <t>Verify the state of 'Continue' button in Account setup screen when mandatory fields are not filled</t>
  </si>
  <si>
    <t>Continue button should be in disabled state</t>
  </si>
  <si>
    <t>TC_camdgc_signup_100</t>
  </si>
  <si>
    <t>Verify the state of 'Continue' button in Account setup screen when only two mandatory fields are filled</t>
  </si>
  <si>
    <t>TC_camdgc_signup_101</t>
  </si>
  <si>
    <t>Verify the state of 'Continue' button in Account setup screen when all mandatory fields are filled</t>
  </si>
  <si>
    <t>Continue button should be in enabled state</t>
  </si>
  <si>
    <t>TC_camdgc_signup_102</t>
  </si>
  <si>
    <t>Verify the action when user clicks on 'Continue' button after filling all valid details</t>
  </si>
  <si>
    <t>System should display interim screen with a message stating:
“Account setup in progress! 
Please wait while we setup your account.”</t>
  </si>
  <si>
    <t>TC_camdgc_signup_103</t>
  </si>
  <si>
    <t>user initiates the process from the relying party’s portal</t>
  </si>
  <si>
    <t>Verify the success message when Account setup is done successfully</t>
  </si>
  <si>
    <t>1. click on login button in Relying party
2. click on "Sign-Up with Unified Login". 
3. click on "Continue" button after entering Mobile number and Captcha
4. click on verify with valid Otp.
5. click on 'Continue' button in success screen. (Mobile number verified)
6. Click on 'Continue' button after filling all mandatory fields in Account setup screen</t>
  </si>
  <si>
    <t>Should display: (New screen)
Message:
Congratulations!
Your account has been created successfully.
Please login to proceed.
Option to click on “Login”</t>
  </si>
  <si>
    <t>TC_camdgc_signup_104</t>
  </si>
  <si>
    <t>User should be navigated to the Login screen of eSignet</t>
  </si>
  <si>
    <t>TC_camdgc_signup_105</t>
  </si>
  <si>
    <t>Setup the account directly from sign up portal</t>
  </si>
  <si>
    <t>1. https://signup.camdgc-qa2.mosip.net/
2. click on "Register". 
3. click on "Continue" button after entering Mobile number and Captcha
4. click on verify with valid Otp.
5. click on 'Continue' button in success screen. (Mobile number verified)
6. Click on 'Continue' button after filling all mandatory fields in Account setup screen"</t>
  </si>
  <si>
    <r>
      <rPr>
        <sz val="11"/>
        <color theme="1"/>
        <rFont val="Calibri"/>
      </rPr>
      <t xml:space="preserve">If user navigates to directly to the Sign Up portal and/or if user refines the sign up URL, then in that case the system should render the below error message (page-level message)
</t>
    </r>
    <r>
      <rPr>
        <b/>
        <sz val="11"/>
        <color theme="1"/>
        <rFont val="Calibri"/>
      </rPr>
      <t>Message</t>
    </r>
    <r>
      <rPr>
        <sz val="11"/>
        <color theme="1"/>
        <rFont val="Calibri"/>
      </rPr>
      <t xml:space="preserve">:
</t>
    </r>
    <r>
      <rPr>
        <b/>
        <sz val="11"/>
        <color theme="1"/>
        <rFont val="Calibri"/>
      </rPr>
      <t>Header</t>
    </r>
    <r>
      <rPr>
        <sz val="11"/>
        <color theme="1"/>
        <rFont val="Calibri"/>
      </rPr>
      <t xml:space="preserve">: Oops! The page you are looking for does not exist.
</t>
    </r>
    <r>
      <rPr>
        <b/>
        <sz val="11"/>
        <color theme="1"/>
        <rFont val="Calibri"/>
      </rPr>
      <t>Message</t>
    </r>
    <r>
      <rPr>
        <sz val="11"/>
        <color theme="1"/>
        <rFont val="Calibri"/>
      </rPr>
      <t xml:space="preserve">: Please try navigating using the options below.
</t>
    </r>
    <r>
      <rPr>
        <b/>
        <sz val="11"/>
        <color theme="1"/>
        <rFont val="Calibri"/>
      </rPr>
      <t>Buttons</t>
    </r>
    <r>
      <rPr>
        <sz val="11"/>
        <color theme="1"/>
        <rFont val="Calibri"/>
      </rPr>
      <t>: Reset Password, Register
On click of “</t>
    </r>
    <r>
      <rPr>
        <b/>
        <sz val="11"/>
        <color theme="1"/>
        <rFont val="Calibri"/>
      </rPr>
      <t>Register</t>
    </r>
    <r>
      <rPr>
        <sz val="11"/>
        <color theme="1"/>
        <rFont val="Calibri"/>
      </rPr>
      <t>”, user is navigated to the sign up portal to imitate registration on the registration screen.</t>
    </r>
  </si>
  <si>
    <t>TC_camdgc_signup_106</t>
  </si>
  <si>
    <t>1. https://signup.camdgc-qa2.mosip.net/
2. click on "Register". 
3. click on ""Continue"" button after entering Mobile number and Captcha
4. click on verify with valid Otp.
5. click on 'Continue' button in success screen. (Mobile number verified)
6. Click on 'Continue' button after filling all mandatory fields in Account setup screen"</t>
  </si>
  <si>
    <t>Should display: (New screen)
Message:
Congratulations!
Your account has been created successfully.
Start using your registered number &amp; password with service providers to avail the required services.
Option to click on “Okay”</t>
  </si>
  <si>
    <t>TC_camdgc_signup_107</t>
  </si>
  <si>
    <t>Verify the action when user clicks on 'Okay' button</t>
  </si>
  <si>
    <t>1. https://signup.camdgc-qa2.mosip.net/
2. click on"Register". 
3. click on ""Continue"" button after entering Mobile number and Captcha
4. click on verify with valid Otp.
5. click on 'Continue' button in success screen. (Mobile number verified)
6. Click on 'Continue' button after filling all mandatory fields in Account setup screen"</t>
  </si>
  <si>
    <t>User should be navigated back to the landing page of the Sign Up portal</t>
  </si>
  <si>
    <t>TC_camdgc_signup_108</t>
  </si>
  <si>
    <t>Change UI theme and logo's configuration</t>
  </si>
  <si>
    <t>1. update the css variable file and deploy the changes.</t>
  </si>
  <si>
    <t>UI should be changed as per provided theme</t>
  </si>
  <si>
    <t>TC_camdgc_signup_109</t>
  </si>
  <si>
    <t>Verify the disapperance of error messages on the screen.</t>
  </si>
  <si>
    <r>
      <rPr>
        <sz val="11"/>
        <color theme="1"/>
        <rFont val="Calibri"/>
      </rPr>
      <t xml:space="preserve">1. All Action messages should disappear for configured
</t>
    </r>
    <r>
      <rPr>
        <b/>
        <sz val="11"/>
        <color theme="1"/>
        <rFont val="Calibri"/>
      </rPr>
      <t>property</t>
    </r>
    <r>
      <rPr>
        <sz val="11"/>
        <color theme="1"/>
        <rFont val="Calibri"/>
      </rPr>
      <t>: popup.timeout': 10,</t>
    </r>
  </si>
  <si>
    <t>Error message should disappear post secs.</t>
  </si>
  <si>
    <t>TC_camdgc_signup_110</t>
  </si>
  <si>
    <t>Dismiss the error message by clicking on 'X' before secs</t>
  </si>
  <si>
    <r>
      <rPr>
        <sz val="11"/>
        <color theme="1"/>
        <rFont val="Calibri"/>
      </rPr>
      <t xml:space="preserve">1. All Action messages should disappear for configured
</t>
    </r>
    <r>
      <rPr>
        <b/>
        <sz val="11"/>
        <color theme="1"/>
        <rFont val="Calibri"/>
      </rPr>
      <t>property</t>
    </r>
    <r>
      <rPr>
        <sz val="11"/>
        <color theme="1"/>
        <rFont val="Calibri"/>
      </rPr>
      <t>: popup.timeout': 10,</t>
    </r>
  </si>
  <si>
    <t>Error message should be cleared off from the screen</t>
  </si>
  <si>
    <t>TC_camdgc_signup_111</t>
  </si>
  <si>
    <t>Verify the disapperance of error messages on the screen when user tries to input data before 10sec</t>
  </si>
  <si>
    <r>
      <rPr>
        <sz val="11"/>
        <color theme="1"/>
        <rFont val="Calibri"/>
      </rPr>
      <t xml:space="preserve">1. All Action messages should disappear for configured
</t>
    </r>
    <r>
      <rPr>
        <b/>
        <sz val="11"/>
        <color theme="1"/>
        <rFont val="Calibri"/>
      </rPr>
      <t>property</t>
    </r>
    <r>
      <rPr>
        <sz val="11"/>
        <color theme="1"/>
        <rFont val="Calibri"/>
      </rPr>
      <t>: popup.timeout': 10,</t>
    </r>
  </si>
  <si>
    <t>TC_camdgc_signup_112</t>
  </si>
  <si>
    <r>
      <rPr>
        <sz val="11"/>
        <color theme="1"/>
        <rFont val="Calibri"/>
      </rPr>
      <t xml:space="preserve">configure error message disappear time to 20 sec and verify the error message visibility in the screen
</t>
    </r>
    <r>
      <rPr>
        <b/>
        <sz val="11"/>
        <color theme="1"/>
        <rFont val="Calibri"/>
      </rPr>
      <t xml:space="preserve">property:
</t>
    </r>
    <r>
      <rPr>
        <sz val="11"/>
        <color theme="1"/>
        <rFont val="Calibri"/>
      </rPr>
      <t>'popup.timeout': 20,</t>
    </r>
  </si>
  <si>
    <r>
      <rPr>
        <sz val="11"/>
        <color theme="1"/>
        <rFont val="Calibri"/>
      </rPr>
      <t xml:space="preserve">1. All Action messages should disappear for configured
</t>
    </r>
    <r>
      <rPr>
        <b/>
        <sz val="11"/>
        <color theme="1"/>
        <rFont val="Calibri"/>
      </rPr>
      <t>property</t>
    </r>
    <r>
      <rPr>
        <sz val="11"/>
        <color theme="1"/>
        <rFont val="Calibri"/>
      </rPr>
      <t>: popup.timeout': 20,</t>
    </r>
  </si>
  <si>
    <t>Error message should disappear post 20 secs.</t>
  </si>
  <si>
    <t>TC_camdgc_signup_113</t>
  </si>
  <si>
    <r>
      <rPr>
        <sz val="11"/>
        <color theme="1"/>
        <rFont val="Calibri"/>
      </rPr>
      <t xml:space="preserve">configure error message disappear time to sec and verify the error message visibility in the screen
</t>
    </r>
    <r>
      <rPr>
        <b/>
        <sz val="11"/>
        <color theme="1"/>
        <rFont val="Calibri"/>
      </rPr>
      <t>property</t>
    </r>
    <r>
      <rPr>
        <sz val="11"/>
        <color theme="1"/>
        <rFont val="Calibri"/>
      </rPr>
      <t>:
'popup.timeout': 6,</t>
    </r>
  </si>
  <si>
    <r>
      <rPr>
        <sz val="11"/>
        <color theme="1"/>
        <rFont val="Calibri"/>
      </rPr>
      <t xml:space="preserve">1. All Action messages should disappear for configured
</t>
    </r>
    <r>
      <rPr>
        <b/>
        <sz val="11"/>
        <color theme="1"/>
        <rFont val="Calibri"/>
      </rPr>
      <t>property</t>
    </r>
    <r>
      <rPr>
        <sz val="11"/>
        <color theme="1"/>
        <rFont val="Calibri"/>
      </rPr>
      <t>: popup.timeout': 6,</t>
    </r>
  </si>
  <si>
    <t>TC_camdgc_signup_114</t>
  </si>
  <si>
    <t>Verify the default language in which UI is rendered</t>
  </si>
  <si>
    <t>1. click on login button in Relying party 
2. click on "Sign-Up with Unified Login".</t>
  </si>
  <si>
    <t>UI should be rendered in default Khmer language</t>
  </si>
  <si>
    <t>TC_camdgc_signup_115</t>
  </si>
  <si>
    <t>Switch the language from Khmer to English</t>
  </si>
  <si>
    <t>UI should be rendered in English</t>
  </si>
  <si>
    <t>TC_camdgc_signup_116</t>
  </si>
  <si>
    <t>Verify the buttons, labels and text when language is switched to English language</t>
  </si>
  <si>
    <t>All the elements, text and buttons should be displayed in english</t>
  </si>
  <si>
    <r>
      <rPr>
        <u/>
        <sz val="11"/>
        <color rgb="FF1155CC"/>
        <rFont val="Calibri"/>
      </rPr>
      <t>https://mosip.atlassian.net/browse/ES-791</t>
    </r>
  </si>
  <si>
    <t>TC_camdgc_signup_117</t>
  </si>
  <si>
    <t>Switch the language from English to Khmer</t>
  </si>
  <si>
    <t>UI should be rendered in Khmer</t>
  </si>
  <si>
    <t>TC_camdgc_signup_118</t>
  </si>
  <si>
    <t>Verify the buttons, labels and text when language is switched to Khmer language</t>
  </si>
  <si>
    <t>All the elements, text and buttons should be displayed in Khmer</t>
  </si>
  <si>
    <t>TC_camdgc_signup_119</t>
  </si>
  <si>
    <t xml:space="preserve">Verify the error handling page for HTTP response status codes:
1. 5XX → 500
</t>
  </si>
  <si>
    <t>Should display error message: //error message will change as per error code
“Something went wrong”. 
“Our experts are working hard to make things working again. Please try again later.”</t>
  </si>
  <si>
    <t>TC_camdgc_signup_120</t>
  </si>
  <si>
    <t>Switch the language in error handler page</t>
  </si>
  <si>
    <t>The error message should be changed as per language switch</t>
  </si>
  <si>
    <t>TC_camdgc_signup_121</t>
  </si>
  <si>
    <t xml:space="preserve">Verify the error handling page for HTTP response status codes:
1. 5XX → 502
</t>
  </si>
  <si>
    <t>TC_camdgc_signup_122</t>
  </si>
  <si>
    <t>TC_camdgc_signup_123</t>
  </si>
  <si>
    <t xml:space="preserve">Verify the error handling page for HTTP response status codes:
1. 5XX → 503
</t>
  </si>
  <si>
    <t>TC_camdgc_signup_124</t>
  </si>
  <si>
    <t>TC_camdgc_signup_125</t>
  </si>
  <si>
    <t xml:space="preserve">Verify the error handling page for HTTP response status codes:
1. 5XX → 504
</t>
  </si>
  <si>
    <t>TC_camdgc_signup_126</t>
  </si>
  <si>
    <t>TC_camdgc_signup_127</t>
  </si>
  <si>
    <t>Verify the error handling page for HTTP response status codes:
1.4XX → 400</t>
  </si>
  <si>
    <t>Should display error message: // error message will change as per error code
“Something went wrong”. 
“Our experts are working hard to make things working again. Please try again later.”</t>
  </si>
  <si>
    <t>TC_camdgc_signup_128</t>
  </si>
  <si>
    <t>TC_camdgc_signup_129</t>
  </si>
  <si>
    <t>Verify the error handling page for HTTP response status codes:
1.4XX → 403</t>
  </si>
  <si>
    <t>TC_camdgc_signup_130</t>
  </si>
  <si>
    <t>TC_camdgc_signup_131</t>
  </si>
  <si>
    <t>Verify the error handling page for HTTP response status codes:
1.4XX → 404</t>
  </si>
  <si>
    <t>TC_camdgc_signup_132</t>
  </si>
  <si>
    <t>TC_camdgc_signup_133</t>
  </si>
  <si>
    <t>Verify the error handling page for HTTP response status codes:
1.4XX → 405</t>
  </si>
  <si>
    <t>TC_camdgc_signup_134</t>
  </si>
  <si>
    <t>TC_camdgc_signup_135</t>
  </si>
  <si>
    <t>Verify the error handling page for HTTP response status codes:
1.4XX → 415</t>
  </si>
  <si>
    <t>TC_camdgc_signup_136</t>
  </si>
  <si>
    <t>TC_camdgc_signup_137</t>
  </si>
  <si>
    <t>Verify the audit events for all the action</t>
  </si>
  <si>
    <t>Each event should be audited</t>
  </si>
  <si>
    <t>TC_camdgc_signup_138</t>
  </si>
  <si>
    <t>Setup account after transaction gets expired</t>
  </si>
  <si>
    <t>1. click on login button in Relying party
2. click on "Sign-Up with Unified Login". 
3. click on "Continue" button after entering Mobile number and Captcha
4. click on verify with valid Otp.
5. wait until transaction get expired
5. click on 'Continue' button in success screen. (Mobile number verified)</t>
  </si>
  <si>
    <t>Should display error message:(Pop-Up message)
Header: Error! 
Message: The transaction has timed out. Please try again. 
Button: Okay</t>
  </si>
  <si>
    <t>TC_camdgc_signup_139</t>
  </si>
  <si>
    <t>User should be navigated to the start point from where the user began &gt; Landing page of eSignet or initial registration page of the Sign Up UI</t>
  </si>
  <si>
    <t>TC_camdgc_signup_140</t>
  </si>
  <si>
    <t>verify the notification when Otp is send</t>
  </si>
  <si>
    <t>OTP Trigger for mobile number verification, during registration:
English
Use XXXXX to verify your KhID account.
Khmer 
ប្រើ XXXXXX ដើម្បីផ្ទៀងផ្ទាត់គណនី KhID របស់អ្នក។</t>
  </si>
  <si>
    <t>TC_camdgc_signup_141</t>
  </si>
  <si>
    <t>Verify the notification when resendOtp is clicked</t>
  </si>
  <si>
    <t>OTP Re-trigger for mobile number verification, during registration:
English: 
Use XXXXX to verify your KhID account.
Khmer 
ប្រើ XXXXXX ដើម្បីផ្ទៀងផ្ទាត់គណនី KhID របស់អ្នក។Scenario 3: Successful Registration:</t>
  </si>
  <si>
    <t>TC_camdgc_signup_142</t>
  </si>
  <si>
    <t>Verify the notification after successfull registeration</t>
  </si>
  <si>
    <t>English
You successfully registered to KhID account.
Khmer 
អ្នកបានចុះឈ្មោះគណនី KhID ដោយជោគជ័យ។</t>
  </si>
  <si>
    <t>TC_camdgc_signup_143</t>
  </si>
  <si>
    <t>Verify the information conveyed to relying party, that the registered user is Luser</t>
  </si>
  <si>
    <t>Registered User should be Luser</t>
  </si>
  <si>
    <t>TC_camdgc_signup_144</t>
  </si>
  <si>
    <t>verify the audit log for below events: 
GENERATE_CHALLENGE
CHALLENGE_VERIFIED
CHALLENGE_FAILED
REGISTER_SUCCESS
REGISTER_FAILED
STATUS_CHECK
STATUS_CHECK_FAILED</t>
  </si>
  <si>
    <t>All the events should be audited.</t>
  </si>
  <si>
    <t>ES-393</t>
  </si>
  <si>
    <t>TC_camdgc_login_01</t>
  </si>
  <si>
    <t>1. The relying party is registered as a partner in e-Signet and has a Client ID associated with defined policies and as an enabler of Lvs. Luser 
2. The relying party has integrated with e-Signet / Unified Login feature 
3. The relying party has made the necessary changes in it’s portal, to enable the end-user to initiate the registration process 
4. The user’s mobile number is registered via the Sign-Up portal</t>
  </si>
  <si>
    <t>User should be redirected to login screen.</t>
  </si>
  <si>
    <t>TC_camdgc_login_02</t>
  </si>
  <si>
    <t>Verify the fields, labels and button in login screen</t>
  </si>
  <si>
    <t>Login screen should have below fields and button
1. Header: Login
2. Description: Please enter your registered username and password
3. Logos of the relying party and e-Signet, as per UX
4. Option to enter Username, with a static country code prefixed and non-editable (Configurable and prefixed to +85for now)
5. Option to enter Password
6. Option to mask/unmask the password - Masked by default
7. Option to click on “Forgot Password” 
8. Option to check the captcha
9. Option to click on “Continue”
10. Option to “Sign Up with Unified Login”, if not already registered (With prefix text: “Don’t have an account?”)
11. Option to select the preferred Language (Single-select dropdown, with list of languages configurable by the Country, currently defaulted to English)
12. Logo of the Country
13. Static text in the footer: Powered by e-Signet</t>
  </si>
  <si>
    <t>TC_camdgc_login_03</t>
  </si>
  <si>
    <t>Username field</t>
  </si>
  <si>
    <t>Verify the prefilled country code in 'Username' field</t>
  </si>
  <si>
    <t>TC_camdgc_login_04</t>
  </si>
  <si>
    <t>Edit prefilled country code in username field</t>
  </si>
  <si>
    <t>Prefilled country code should be non-editable</t>
  </si>
  <si>
    <t>TC_camdgc_login_05</t>
  </si>
  <si>
    <t>Verify the help text embedded within 'Username' field text box</t>
  </si>
  <si>
    <t>TC_camdgc_login_06</t>
  </si>
  <si>
    <t>Verify the message in "i" informative icon for username field</t>
  </si>
  <si>
    <t>The message should be "Enter your 8-9 digit registered mobile number and ensure it does not begin with “0”." (Action message on top)</t>
  </si>
  <si>
    <t>TC_camdgc_login_07</t>
  </si>
  <si>
    <t>1. click on login button in Relying party portal
Regex: 
'username.regex': '/^[1-9][0-9]{7,8}$/',\</t>
  </si>
  <si>
    <t>should be able to signup with increased and decreased no. of Mobile number</t>
  </si>
  <si>
    <t>TC_camdgc_login_08</t>
  </si>
  <si>
    <t>TC_camdgc_login_09</t>
  </si>
  <si>
    <t>TC_camdgc_login_10</t>
  </si>
  <si>
    <t>Enter more than 9 digits number in 'Username' field</t>
  </si>
  <si>
    <t>Input of more than 9 should be keyboard restricted</t>
  </si>
  <si>
    <t>TC_camdgc_login_11</t>
  </si>
  <si>
    <t>Enter less than digit number in 'Username' field.</t>
  </si>
  <si>
    <t>Should display error message on tab out “Enter valid username" (Inline).</t>
  </si>
  <si>
    <t>TC_camdgc_login_12</t>
  </si>
  <si>
    <t>TC_camdgc_login_13</t>
  </si>
  <si>
    <t>TC_camdgc_login_14</t>
  </si>
  <si>
    <t>TC_camdgc_login_15</t>
  </si>
  <si>
    <t>Enter 9 0's (Zero's) in 'Username' field</t>
  </si>
  <si>
    <t>TC_camdgc_login_16</t>
  </si>
  <si>
    <t>Enter only special character in 'Username' field</t>
  </si>
  <si>
    <t>Should allow input of numbers only (Special characters should be keyboard restricted)</t>
  </si>
  <si>
    <t>TC_camdgc_login_17</t>
  </si>
  <si>
    <t>Enter alphanumeric characters in 'Username' field</t>
  </si>
  <si>
    <t>Should allow input of numbers only (alphanumeric characters should be keyboard restricted)</t>
  </si>
  <si>
    <t>TC_camdgc_login_18</t>
  </si>
  <si>
    <t>Verify the wark marked help text in password field</t>
  </si>
  <si>
    <t>The Help text should be "Enter password."</t>
  </si>
  <si>
    <t>TC_camdgc_login_19</t>
  </si>
  <si>
    <t>Enter password that is less than characters</t>
  </si>
  <si>
    <t>Should display error message on tab out "Enter valid password" (Inline)</t>
  </si>
  <si>
    <t>TC_camdgc_login_20</t>
  </si>
  <si>
    <t>System should restrict to input more than 20 characters.</t>
  </si>
  <si>
    <t>TC_camdgc_login_21</t>
  </si>
  <si>
    <t>Enter special characters in password field</t>
  </si>
  <si>
    <t>If password does not match should display error message "Enter a valid password"</t>
  </si>
  <si>
    <t>TC_camdgc_login_22</t>
  </si>
  <si>
    <t>Enter password in different language (Combination of English and Khmer).</t>
  </si>
  <si>
    <t>Should accept the password with out any error if at all password policy is allowing characters of different language and same has been used to Registration.</t>
  </si>
  <si>
    <t>TC_camdgc_login_23</t>
  </si>
  <si>
    <t>Enter password in un-supported language (Combination of Hindi and English)</t>
  </si>
  <si>
    <t>Should display error message if password policy is defined to not accept hindi and english characters</t>
  </si>
  <si>
    <t>TC_camdgc_login_24</t>
  </si>
  <si>
    <t>Enter password in Khmer language and numbers</t>
  </si>
  <si>
    <t>Should be able to enter password with out any errors.</t>
  </si>
  <si>
    <t>TC_camdgc_login_25</t>
  </si>
  <si>
    <t>Enter a password that was set during registration flow</t>
  </si>
  <si>
    <t>1. click on login button in Relying party portal
2. Enter registered 'Username and password' 
3. click on 'Continue'.</t>
  </si>
  <si>
    <t>Should not display any errors , Should be able to redirect to Consent screen</t>
  </si>
  <si>
    <t>TC_camdgc_login_26</t>
  </si>
  <si>
    <t>Enter a password that was not set during registration flow</t>
  </si>
  <si>
    <t>Should display error message “Incorrect username or password. Please try again.”</t>
  </si>
  <si>
    <t>TC_camdgc_login_27</t>
  </si>
  <si>
    <t>Enter a password with a random characters</t>
  </si>
  <si>
    <t>TC_camdgc_login_28</t>
  </si>
  <si>
    <t>Captcha</t>
  </si>
  <si>
    <t>Verify the default state of captcha in login screen</t>
  </si>
  <si>
    <t>Captcha should be un-checked by default.</t>
  </si>
  <si>
    <t>TC_camdgc_login_29</t>
  </si>
  <si>
    <t>Continue button</t>
  </si>
  <si>
    <t>Verify the state of 'Continue' button on landing in login page</t>
  </si>
  <si>
    <t>TC_camdgc_login_30</t>
  </si>
  <si>
    <t>Verify the state of 'Continue' button when only 'Username' is filled</t>
  </si>
  <si>
    <t>TC_camdgc_login_31</t>
  </si>
  <si>
    <t>Verify the state of 'Continue' button when only 'Password' is filled</t>
  </si>
  <si>
    <t>TC_camdgc_login_32</t>
  </si>
  <si>
    <t>Verify the state of 'Continue' button when only Captcha is checked-in.</t>
  </si>
  <si>
    <t>TC_camdgc_login_33</t>
  </si>
  <si>
    <t>Verify the state of 'Continue' button when only 'Username' &amp; 'Password' filled</t>
  </si>
  <si>
    <t>TC_camdgc_login_34</t>
  </si>
  <si>
    <t>Verify the state of 'Continue' button when only 'Username' filled and 'Captcha' is checked-in</t>
  </si>
  <si>
    <t>TC_camdgc_login_35</t>
  </si>
  <si>
    <t>Verify the state of 'Continue' button when only 'Password' is filled and 'Captcha' is checked-in</t>
  </si>
  <si>
    <t>TC_camdgc_login_36</t>
  </si>
  <si>
    <t>Verify the state of 'Continue' button when all madatory fields are filled</t>
  </si>
  <si>
    <t>Continue' button should be in enabled state</t>
  </si>
  <si>
    <t>TC_camdgc_login_37</t>
  </si>
  <si>
    <t>Login with registered 'Username' and 'password'</t>
  </si>
  <si>
    <t>1. click on login button in Relying party portal
2. Check-in captcha
3. Click on 'Continue'.</t>
  </si>
  <si>
    <t>User should be redirected to Consent screen</t>
  </si>
  <si>
    <t>TC_camdgc_login_38</t>
  </si>
  <si>
    <t>Login with unregistered 'Username'.</t>
  </si>
  <si>
    <t>TC_camdgc_login_39</t>
  </si>
  <si>
    <t>Login with invalid 'Username'</t>
  </si>
  <si>
    <t>TC_camdgc_login_40</t>
  </si>
  <si>
    <t>Login after transaction gets expired</t>
  </si>
  <si>
    <t>1. click on login button in Relying party portal
2. Check-in captcha 
3. wait until transaction expiry
4. Click on 'Continue'.</t>
  </si>
  <si>
    <t>Should display error message:
Header: Error! 
Message: The transaction has timed out. Please try again. 
Button: Okay</t>
  </si>
  <si>
    <t>TC_camdgc_login_41</t>
  </si>
  <si>
    <t>User should be re-directed to the relying party’s Login page, and the user should to re-initiate the login process from the beginning.</t>
  </si>
  <si>
    <t>TC_camdgc_login_42</t>
  </si>
  <si>
    <t>User should be navigated to the Consent screen</t>
  </si>
  <si>
    <t>TC_camdgc_login_43</t>
  </si>
  <si>
    <t>consent screen</t>
  </si>
  <si>
    <t>Verify the text , labels &amp; buttons while in consent screen</t>
  </si>
  <si>
    <t>1. click on login button in Relying party portal
2. Enter registered 'Username' and 'password'.
2. Check-in captcha
3. Click on 'Continue'.</t>
  </si>
  <si>
    <t>1. Header: Please take appropriate action in xx:xx seconds (Where xx:xx is a timer starting from 60seconds, which is configurable)
2. Logos of the relying party and e-Signet
3. Text: ABC is requesting access to the following (Where ABC should be replaced with the name of the relying party, e.g. FastLine Telecom)
4. Essential Claims with an “ i “ informative icon
Lists all the mandatory information of the user, that is required by the relying party, Selected to be shared, with no option to change (Non-editable) 
Phone Number under mandatory section
Voluntary Claims with an “ i “ informative icon
Lists all the voluntary information of the user, required by the relying party
Deselected by default, with an option to the user, to use the slider to share/not share the requested info
Full Name under voluntary section
Option to “Allow” access and proceed with the flow
Option to “Cancel” the process</t>
  </si>
  <si>
    <t>TC_camdgc_login_44</t>
  </si>
  <si>
    <t>Verify the action when consent timer drops to 0</t>
  </si>
  <si>
    <t>User should be redirected back to relying party portal with the error message "The transaction has timed out. Please try again." (Action message on top)</t>
  </si>
  <si>
    <t>TC_camdgc_login_45</t>
  </si>
  <si>
    <t>Verify the message in " i " informative icon for Essential Claims</t>
  </si>
  <si>
    <t>The text within the icon should read as: “Mandatory user information required by the Service Provider.”</t>
  </si>
  <si>
    <t>TC_camdgc_login_46</t>
  </si>
  <si>
    <t>Configure the text for 'i' icon and verify the changes</t>
  </si>
  <si>
    <t>The modified text should be reflected in the UI</t>
  </si>
  <si>
    <t>TC_camdgc_login_47</t>
  </si>
  <si>
    <t>verify the mandatory fields present under Essential Claims</t>
  </si>
  <si>
    <t>Phone Number should be listed under Essential Claims.</t>
  </si>
  <si>
    <t>TC_camdgc_login_48</t>
  </si>
  <si>
    <t>Verify the state of phone number field under Essential Claims</t>
  </si>
  <si>
    <t>Phone Number should be Non-editable field.</t>
  </si>
  <si>
    <t>TC_camdgc_login_49</t>
  </si>
  <si>
    <t>Verify the message in " i " informative icon for Voluntary Claims</t>
  </si>
  <si>
    <t>The text within the icon should read as: “Additional user information you can choose to share with the Service Provider.”</t>
  </si>
  <si>
    <r>
      <rPr>
        <u/>
        <sz val="11"/>
        <color rgb="FF1155CC"/>
        <rFont val="Calibri"/>
      </rPr>
      <t>https://mosip.atlassian.net/browse/ES-577</t>
    </r>
  </si>
  <si>
    <t>TC_camdgc_login_50</t>
  </si>
  <si>
    <t>TC_camdgc_login_51</t>
  </si>
  <si>
    <t>verify the optional fields present under Voluntary Claims</t>
  </si>
  <si>
    <t>Full Name should be listed under Voluntary claims.</t>
  </si>
  <si>
    <t>TC_camdgc_login_52</t>
  </si>
  <si>
    <t>Verify the state of toggle button for Voluntary claims.</t>
  </si>
  <si>
    <t>By default the toggle button should be in disabled state</t>
  </si>
  <si>
    <t>TC_camdgc_login_53</t>
  </si>
  <si>
    <t>Verify the existance of master toggle button when only one field is present under the Voluntary claims.</t>
  </si>
  <si>
    <t>Voluntary claims should not have master toggle button</t>
  </si>
  <si>
    <t>TC_camdgc_login_54</t>
  </si>
  <si>
    <t>Enable the toggle button for Full Name field</t>
  </si>
  <si>
    <t>Full Name should be selected.</t>
  </si>
  <si>
    <t>TC_camdgc_login_55</t>
  </si>
  <si>
    <t>Disable the toggle for Full Name field</t>
  </si>
  <si>
    <t>Full Name should be deselected</t>
  </si>
  <si>
    <t>TC_camdgc_login_56</t>
  </si>
  <si>
    <t>Verify the action when user clicks on 'Allow' button after providing the consent</t>
  </si>
  <si>
    <t>1. click on login button in Relying party portal
2. Enter registered 'Username' and 'password'.
2. Check-in captcha
3. Click on 'Continue'.
4. selects 'Full Name' under voluntary claims.</t>
  </si>
  <si>
    <t>User should be navigated to the landing page of the relying party.</t>
  </si>
  <si>
    <t>TC_camdgc_login_57</t>
  </si>
  <si>
    <t>Verify the welcome message on relying party portal</t>
  </si>
  <si>
    <t>1. click on login button in Relying party portal
2. Enter registered 'Username' and 'password'.
2. Check-in captcha
3. Click on 'Continue'.
4. selects 'Full Name' under voluntary claims.
5. click on 'Allow'.</t>
  </si>
  <si>
    <t>fullName should be part of welcome message</t>
  </si>
  <si>
    <t>TC_camdgc_login_58</t>
  </si>
  <si>
    <t>Verify the welcome message when users clicks on 'Allow' without consenting for Full name</t>
  </si>
  <si>
    <t>We should have welcome message (without fullName)</t>
  </si>
  <si>
    <t>TC_camdgc_login_59</t>
  </si>
  <si>
    <t>Cancel button in Consent screen</t>
  </si>
  <si>
    <t>Verify the action when user clicks on 'Cancel' button in Consent screen</t>
  </si>
  <si>
    <t>A warning message should be triggered as below:
Header: Please confirm 
Message: Are you sure you want to discontinue the login process? 
Buttons: Discontinue, Stay</t>
  </si>
  <si>
    <t>TC_camdgc_login_60</t>
  </si>
  <si>
    <t>Verify the action when user clicks on 'Stay' button</t>
  </si>
  <si>
    <t>On click of “Stay”, user should be retained on the same(Consent) screen, with the login data entered also retained and the user can continue with the login process, to provide consent.</t>
  </si>
  <si>
    <t>TC_camdgc_login_61</t>
  </si>
  <si>
    <t>Verify the action when user clicks on 'Discontinue' button</t>
  </si>
  <si>
    <t>On click of “Discontinue”, system should stop the login process and re-direct the user to the Login screen of the relying party</t>
  </si>
  <si>
    <t>TC_camdgc_login_62</t>
  </si>
  <si>
    <t>Login to the Relying party for the second time</t>
  </si>
  <si>
    <t>Consent should not be asked in the subsequent logins.</t>
  </si>
  <si>
    <t>TC_camdgc_login_63</t>
  </si>
  <si>
    <t>Login to different relying party for the first time (Different client ID)</t>
  </si>
  <si>
    <t>Consent should be asked for User to proceed.</t>
  </si>
  <si>
    <t>TC_camdgc_login_64</t>
  </si>
  <si>
    <t>Verify the action when user closes the browser during login flow</t>
  </si>
  <si>
    <t xml:space="preserve">1. click on login button in Relying party portal
2. Enter registered 'Username' and 'password'.
2. Check-in captcha
</t>
  </si>
  <si>
    <t>TC_camdgc_login_65</t>
  </si>
  <si>
    <t>Verify the action when user clicks on 'Cancel' button</t>
  </si>
  <si>
    <t>On click of “Cancel”, user should be retained on the same(Consent) screen, with the login data entered also retained and the user can continue with the login process, to provide consent.</t>
  </si>
  <si>
    <t>TC_camdgc_login_66</t>
  </si>
  <si>
    <t>On click of “Leave”, system should stop the login process and browser tab should be closed</t>
  </si>
  <si>
    <t>TC_camdgc_login_67</t>
  </si>
  <si>
    <t>Verify the hyperlink for 'Forgot password' feature</t>
  </si>
  <si>
    <t>Forgot password hyperlink should be clickable and should redirect user to forgot password screen</t>
  </si>
  <si>
    <t>TC_camdgc_login_68</t>
  </si>
  <si>
    <t>Verify the hyperlink for 'Sign Up with Unified Login' feature</t>
  </si>
  <si>
    <t>Sign Up with Unified Login' hyperlink should be clickable and should redirect user to Signup screen</t>
  </si>
  <si>
    <t>TC_camdgc_login_69</t>
  </si>
  <si>
    <t>verify audit log for successful login</t>
  </si>
  <si>
    <t>Should have audit event logged</t>
  </si>
  <si>
    <t>TC_camdgc_login_70</t>
  </si>
  <si>
    <t>TC_camdgc_login_71</t>
  </si>
  <si>
    <t>TC_camdgc_login_72</t>
  </si>
  <si>
    <t>TC_camdgc_login_73</t>
  </si>
  <si>
    <t>configure error message disappear time to 20 sec and verify the error message visibility in the screen</t>
  </si>
  <si>
    <t>TC_camdgc_login_74</t>
  </si>
  <si>
    <t>configure error message disappear time to sec and verify the error message visibility in the screen</t>
  </si>
  <si>
    <t>TC_camdgc_login_75</t>
  </si>
  <si>
    <t>Sign-Up portal, the UI theme, logos, text, policies should be customizable by the Country</t>
  </si>
  <si>
    <t>The UI should be changed as per the UI theme that's been changed</t>
  </si>
  <si>
    <t>TC_camdgc_login_76</t>
  </si>
  <si>
    <t>TC_camdgc_login_77</t>
  </si>
  <si>
    <t>TC_camdgc_login_78</t>
  </si>
  <si>
    <t>TC_camdgc_login_79</t>
  </si>
  <si>
    <t>TC_camdgc_login_80</t>
  </si>
  <si>
    <t>TC_camdgc_login_81</t>
  </si>
  <si>
    <t>TC_camdgc_login_82</t>
  </si>
  <si>
    <t>TC_camdgc_login_83</t>
  </si>
  <si>
    <t>TC_camdgc_login_84</t>
  </si>
  <si>
    <t>TC_camdgc_login_85</t>
  </si>
  <si>
    <t>TC_camdgc_login_86</t>
  </si>
  <si>
    <t>TC_camdgc_login_87</t>
  </si>
  <si>
    <t>TC_camdgc_login_88</t>
  </si>
  <si>
    <t>TC_camdgc_login_89</t>
  </si>
  <si>
    <t>TC_camdgc_login_90</t>
  </si>
  <si>
    <t>TC_camdgc_login_91</t>
  </si>
  <si>
    <t>TC_camdgc_login_92</t>
  </si>
  <si>
    <t>TC_camdgc_login_93</t>
  </si>
  <si>
    <t>TC_camdgc_login_94</t>
  </si>
  <si>
    <t>TC_camdgc_login_95</t>
  </si>
  <si>
    <t>TC_camdgc_login_96</t>
  </si>
  <si>
    <t>TC_camdgc_login_97</t>
  </si>
  <si>
    <t>TC_camdgc_login_98</t>
  </si>
  <si>
    <t>ES-414</t>
  </si>
  <si>
    <t>LUser Flow - Opt to reset password using "Forgot Password" feature</t>
  </si>
  <si>
    <t>TC_camdgc_reset_pwd_01</t>
  </si>
  <si>
    <t>1.The relying party is registered as a partner in e-Signet and has a Client ID associated with defined policies and as an enabler of Lvs. Luser
2.The relying party has integrated with e-Signet / One-Login system
3.The relying party has made the necessary changes in it’s portal, to enable the end-user to initiate the registration process.
4.The user’s mobile number is registered via the Sign-Up portal and account is created.</t>
  </si>
  <si>
    <t>Forgot Password</t>
  </si>
  <si>
    <t>Check whether Forgot Password hyperlink displayed on login screen.</t>
  </si>
  <si>
    <t>1.User navigates to the relying party portal
2.User views the Login screen and clicks on login button
3.User clicks on “Forgot Password” hyperlink</t>
  </si>
  <si>
    <t>Forgot Password hyperlink should be displayed on the screen and should be clickable.</t>
  </si>
  <si>
    <t>TC_camdgc_reset_pwd_02</t>
  </si>
  <si>
    <t>Verify the action when user clicks on hyperlink "Forgot Password?"</t>
  </si>
  <si>
    <t>User should land on Forgot Password screen</t>
  </si>
  <si>
    <t>TC_camdgc_reset_pwd_03</t>
  </si>
  <si>
    <t>Verify the text and elements present in Forgot password screen</t>
  </si>
  <si>
    <t>"Forgot password screen should have below text and elements.
1.Header: Forgot Password?
2.Description: Please enter your 8-9 digit registered mobile number and full name.
3.Option to enter Username(Registered Mobile Number)
4.Option to enter “Full Name in Khmer”
5.Option to check the captcha with I'm not a robot checkbox
6.Option to click on “Continue”
7.Option to select the preferred Language
8.Logo of the Country
9.Static text in the footer: Powered by e-Signet</t>
  </si>
  <si>
    <t>TC_camdgc_reset_pwd_04</t>
  </si>
  <si>
    <t>Validation in Registered Mobile Number field or Username field in Forgot Password screen.</t>
  </si>
  <si>
    <t>TC_camdgc_reset_pwd_05</t>
  </si>
  <si>
    <t>Verify watermark text on Registered Mobile Number text field</t>
  </si>
  <si>
    <t>"Enter 8-9 digit mobile number" should be watermarked on the text field.</t>
  </si>
  <si>
    <t>TC_camdgc_reset_pwd_06</t>
  </si>
  <si>
    <t>Edit prefilled country field</t>
  </si>
  <si>
    <t>Pre-filled country code should be non-editable</t>
  </si>
  <si>
    <t>TC_camdgc_reset_pwd_07</t>
  </si>
  <si>
    <t>TC_camdgc_reset_pwd_08</t>
  </si>
  <si>
    <t>TC_camdgc_reset_pwd_09</t>
  </si>
  <si>
    <t>cant enter more than 9
keyboard restricted</t>
  </si>
  <si>
    <t>TC_camdgc_reset_pwd_10</t>
  </si>
  <si>
    <t>TC_camdgc_reset_pwd_11</t>
  </si>
  <si>
    <t>TC_camdgc_reset_pwd_12</t>
  </si>
  <si>
    <t>TC_camdgc_reset_pwd_13</t>
  </si>
  <si>
    <t>TC_camdgc_reset_pwd_14</t>
  </si>
  <si>
    <t>TC_camdgc_reset_pwd_15</t>
  </si>
  <si>
    <t>TC_camdgc_reset_pwd_16</t>
  </si>
  <si>
    <t>Should allow input of numbers only</t>
  </si>
  <si>
    <t>TC_camdgc_reset_pwd_17</t>
  </si>
  <si>
    <t>Validation in "Full Name in Khamer" field</t>
  </si>
  <si>
    <t>Verify the language in which “Full Name in Khmer” field value is displayed</t>
  </si>
  <si>
    <t>“Full Name in Khmer” field value should be displayed in Khmer by default</t>
  </si>
  <si>
    <t>TC_camdgc_reset_pwd_18</t>
  </si>
  <si>
    <t>Verify the water mark text in "Full Name" field</t>
  </si>
  <si>
    <t>"Enter Full Name in Khmer " should be the watermark text in "Full Name" field.</t>
  </si>
  <si>
    <t>TC_camdgc_reset_pwd_19</t>
  </si>
  <si>
    <t>Verify the error message on Tab out when "Full Name in Khmer" field is entered in the language other than Khmer like eng.</t>
  </si>
  <si>
    <t>It should accept only Khmer characters.</t>
  </si>
  <si>
    <t>TC_camdgc_reset_pwd_20</t>
  </si>
  <si>
    <t>Enter more than 30 characters in Full Name field</t>
  </si>
  <si>
    <t>System should restrict to input more than 30 characters inFull Name field</t>
  </si>
  <si>
    <t>TC_camdgc_reset_pwd_21</t>
  </si>
  <si>
    <t>Enter Special characters as value in Fullname field</t>
  </si>
  <si>
    <t>TC_camdgc_reset_pwd_22</t>
  </si>
  <si>
    <t>Enter Alpha numeric characters as value in Full Name</t>
  </si>
  <si>
    <t>System should restrict numeric characters.</t>
  </si>
  <si>
    <t>TC_camdgc_reset_pwd_23</t>
  </si>
  <si>
    <t>Enter only number as value in full Name field</t>
  </si>
  <si>
    <t>TC_camdgc_reset_pwd_24</t>
  </si>
  <si>
    <t>State of Continue button on Forgot Password screen</t>
  </si>
  <si>
    <t>Verify the state of Captcha check box on visiting Forgot Password screen</t>
  </si>
  <si>
    <t>TC_camdgc_reset_pwd_25</t>
  </si>
  <si>
    <t>Verify the state of "Continue button" in Forgot Password screen when only Mobile number is enetered</t>
  </si>
  <si>
    <t>"Continue button" should be disabled.</t>
  </si>
  <si>
    <t>TC_camdgc_reset_pwd_26</t>
  </si>
  <si>
    <t>Verify the state of "Continue button" in Forgot Password screen when only Full Name is enetered</t>
  </si>
  <si>
    <t>TC_camdgc_reset_pwd_27</t>
  </si>
  <si>
    <t>Verify the state of "Continue button" in Forgot Password screen when only Captcha is checked</t>
  </si>
  <si>
    <t>TC_camdgc_reset_pwd_28</t>
  </si>
  <si>
    <t>Verify the state of "Continue button" in Forgot Password screen when mobile number and full name are entered</t>
  </si>
  <si>
    <t>TC_camdgc_reset_pwd_29</t>
  </si>
  <si>
    <t>Verify the state of "Continue button" in Forgot Password screen when one of the mobile number/ full name are entered along with captcha</t>
  </si>
  <si>
    <t>TC_camdgc_reset_pwd_30</t>
  </si>
  <si>
    <t>Verify the state of "Continue button" in Forgot Password screen when valid mobile number, full name are entered and with captcha checked</t>
  </si>
  <si>
    <t>"Continue button" should be enabled and clickable and should land on Enter OTP screen post clicking .</t>
  </si>
  <si>
    <t>TC_camdgc_reset_pwd_31</t>
  </si>
  <si>
    <t>Verify the action when navigate back option is clicked in Forgot Password screen</t>
  </si>
  <si>
    <t>1.User navigates to the relying party portal
2.User views the Login screen and clicks on login button
3.User clicks on “Forgot Password” hyperlink
4.click back arrow displayed on the top left</t>
  </si>
  <si>
    <t>User should be redirected back to previous screen (Login screen).</t>
  </si>
  <si>
    <t>TC_camdgc_reset_pwd_32</t>
  </si>
  <si>
    <t>Verify the action when user clicks on browser back button</t>
  </si>
  <si>
    <t>1.User navigates to the relying party portal
2.User views the Login screen and clicks on login button
3.User clicks on “Forgot Password” hyperlink
4.click back arrow displayed on the browser.</t>
  </si>
  <si>
    <t>User should be redirected back to previous screen (login screen).</t>
  </si>
  <si>
    <t>TC_camdgc_reset_pwd_33</t>
  </si>
  <si>
    <t>Verify the language in which Forgot Password screen is rendered</t>
  </si>
  <si>
    <t>Screen should be rendered in default language (khmer).</t>
  </si>
  <si>
    <t>TC_camdgc_reset_pwd_34</t>
  </si>
  <si>
    <t>Forgot Password screen should be rendered in the language that is selected from the language dropdown</t>
  </si>
  <si>
    <t>TC_camdgc_reset_pwd_35</t>
  </si>
  <si>
    <t>Enter OTP Screen</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</si>
  <si>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t>
  </si>
  <si>
    <t>1. Header: Enter OTP
2. Description: Please enter 6-digit OTP received on your number +85xxxx 67(Where the actual number should be provided with first digits after country code and should be masked.
3. Option to enter the OTP
4. Option to “Verify” OTP
5.Timer counting down from 3mins[configurable]
6. Option to “Resend OTP”.
7. Option to go back and update the mobile number
8.Number of attempts left</t>
  </si>
  <si>
    <t>TC_camdgc_reset_pwd_36</t>
  </si>
  <si>
    <t>TC_camdgc_reset_pwd_37</t>
  </si>
  <si>
    <r>
      <rPr>
        <sz val="11"/>
        <color theme="1"/>
        <rFont val="Calibri"/>
      </rPr>
      <t xml:space="preserve">Increase the Otp timer in the configuration from 3 to and verify the Otp timer expiry
</t>
    </r>
    <r>
      <rPr>
        <b/>
        <sz val="11"/>
        <color theme="1"/>
        <rFont val="Calibri"/>
      </rPr>
      <t xml:space="preserve">property:
</t>
    </r>
    <r>
      <rPr>
        <sz val="11"/>
        <color theme="1"/>
        <rFont val="Calibri"/>
      </rPr>
      <t>mosip.signup.challenge.resend-delay=${mosip.signup.challenge.timeout}
mosip.signup.challenge.timeout</t>
    </r>
  </si>
  <si>
    <t>The Otp should expire in mins and resendOtp button should be enabled once timer reaches to 0.</t>
  </si>
  <si>
    <t>TC_camdgc_reset_pwd_38</t>
  </si>
  <si>
    <r>
      <rPr>
        <sz val="11"/>
        <color theme="1"/>
        <rFont val="Calibri"/>
      </rPr>
      <t xml:space="preserve">Decrease the Otp timer in the configuration from 3 to and verify the Otp timer expiry
</t>
    </r>
    <r>
      <rPr>
        <b/>
        <sz val="11"/>
        <color theme="1"/>
        <rFont val="Calibri"/>
      </rPr>
      <t>property</t>
    </r>
    <r>
      <rPr>
        <sz val="11"/>
        <color theme="1"/>
        <rFont val="Calibri"/>
      </rPr>
      <t>: 
mosip.signup.challenge.resend-delay=${mosip.signup.challenge.timeout} 
mosip.signup.challenge.timeout</t>
    </r>
  </si>
  <si>
    <t>TC_camdgc_reset_pwd_39</t>
  </si>
  <si>
    <t>TC_camdgc_reset_pwd_40</t>
  </si>
  <si>
    <t>TC_camdgc_reset_pwd_41</t>
  </si>
  <si>
    <t>TC_camdgc_reset_pwd_42</t>
  </si>
  <si>
    <t>TC_camdgc_reset_pwd_43</t>
  </si>
  <si>
    <t>TC_camdgc_reset_pwd_44</t>
  </si>
  <si>
    <t>TC_camdgc_reset_pwd_45</t>
  </si>
  <si>
    <t>Should display 0 of 3 attempts left in the bottom on Otp screen (below resendOtp button).
"0 of 3 attempts left. Please try again after minutes" (configurable)</t>
  </si>
  <si>
    <t>TC_camdgc_reset_pwd_46</t>
  </si>
  <si>
    <t>Resend the Otp when Otp timer drops to 0 for the fourth time</t>
  </si>
  <si>
    <t>TC_camdgc_reset_pwd_47</t>
  </si>
  <si>
    <t>Increase the ResendOtp limit to any number and verify the No. of attempts left out of '' in the Otp screen</t>
  </si>
  <si>
    <t>Total attempts left should be updated to the increased number in the Otp screen</t>
  </si>
  <si>
    <t>TC_camdgc_reset_pwd_48</t>
  </si>
  <si>
    <t>decrease the ResendOtp limit to any number and verify the No. of attempts left out of '' in the Otp screen</t>
  </si>
  <si>
    <t>Total attempts left should be updated to decreased number in the Otp screen</t>
  </si>
  <si>
    <t>TC_camdgc_reset_pwd_49</t>
  </si>
  <si>
    <t>Verify on clicking back arrow from Enter otp screen</t>
  </si>
  <si>
    <t>User should be redirected back to the previous screen(ie,Forgot Password screen)</t>
  </si>
  <si>
    <t>TC_camdgc_reset_pwd_50</t>
  </si>
  <si>
    <t>Check whether user is able to Update/change the Mobile number while navigating back from Otp screen</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</si>
  <si>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6.Click on back arrow</t>
  </si>
  <si>
    <t>User should be redirected back to Forgot password screen and should be able to change/update the mobile number.</t>
  </si>
  <si>
    <t>TC_camdgc_reset_pwd_51</t>
  </si>
  <si>
    <t>1.User navigates to the relying party portal
2.User views the Login screen and clicks on login button
3.User clicks on “Forgot Password” hyperlink and lands in Forgot Password screen
4.Enter valid and registered mobile number,full name and select the checkbox(captcha) and click on continue button
5.User gets the otp on registered mobile number and wait for otp to expire
6. Enter the expired otp</t>
  </si>
  <si>
    <t>Should display error message on the top"Entered OTP has expired. Please try again."(action message)</t>
  </si>
  <si>
    <t>TC_camdgc_reset_pwd_52</t>
  </si>
  <si>
    <t>Verify the error message when User enters invalid/random number as Otp and clicks on verify button</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</si>
  <si>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5.User lands on Enter Otp screen.</t>
  </si>
  <si>
    <t>Should display error message on the top "Entered OTP is incorrect. Please try again."(action message)</t>
  </si>
  <si>
    <t>TC_camdgc_reset_pwd_53</t>
  </si>
  <si>
    <t>Enter correct OTP but of an un-registered user</t>
  </si>
  <si>
    <t>1.User navigates to the relying party portal
2.User views the Login screen and clicks on login button
3.User clicks on “Forgot Password” hyperlink and lands in Forgot Password screen
4.Enter valid but un-registered username/mobile number ,full name and select the checkbox(captcha) and click on continue button
5.User lands on Enter Otp screen.</t>
  </si>
  <si>
    <t>System renders the stated error as a pop-up message mentioned below:
Header: Invalid!
Message: “Invalid number or name. Please enter a registered mobile number and full name.”
Button: Retry
On click of “Retry”, redirect user back to the first “Forgot Password” screen, to enter the mobile number.</t>
  </si>
  <si>
    <t>TC_camdgc_reset_pwd_54</t>
  </si>
  <si>
    <t>Enter correct OTP of the user where full name does not match with the number provided, if the number is registered</t>
  </si>
  <si>
    <t>1.User navigates to the relying party portal
2.User views the Login screen and clicks on login button
3.User clicks on “Forgot Password” hyperlink and lands in Forgot Password screen
4.Enter valid,registered username/mobile number &amp; a full name which is not linked to the number and select the checkbox(captcha) and click on continue button
5.User lands on Enter Otp screen.</t>
  </si>
  <si>
    <t>TC_camdgc_reset_pwd_55</t>
  </si>
  <si>
    <t>TC_camdgc_reset_pwd_56</t>
  </si>
  <si>
    <t>TC_camdgc_reset_pwd_57</t>
  </si>
  <si>
    <t>TC_camdgc_reset_pwd_58</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</si>
  <si>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6.Enter OTP</t>
  </si>
  <si>
    <t>TC_camdgc_reset_pwd_59</t>
  </si>
  <si>
    <t>Verify the state of "Verify" button when only one or two Otp numbers are entered</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</si>
  <si>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6.Enter only a number as OTP</t>
  </si>
  <si>
    <t>Verify' button should be in disabled state.</t>
  </si>
  <si>
    <t>TC_camdgc_reset_pwd_60</t>
  </si>
  <si>
    <t>Verify' button should be in enabled state.</t>
  </si>
  <si>
    <t>TC_camdgc_reset_pwd_61</t>
  </si>
  <si>
    <t>Increase the number of digits in otp to enter via configuration from to 8
Property: 
mosip.signup.supported.challenge.otp.length=
mosip.kernel.auth.proxy-otp-value=11111111</t>
  </si>
  <si>
    <t>Otp verification should be successful</t>
  </si>
  <si>
    <t>TC_camdgc_reset_pwd_62</t>
  </si>
  <si>
    <t>decrease the number digits in otp to enter via configuration from to 4
Property: 
mosip.signup.supported.challenge.otp.length=
mosip.kernel.auth.proxy-otp-value=1111</t>
  </si>
  <si>
    <t>TC_camdgc_reset_pwd_63</t>
  </si>
  <si>
    <t>Reset Password Screen</t>
  </si>
  <si>
    <t>Verify the action when user clicks on verify button after entering valid Otp.</t>
  </si>
  <si>
    <t>User should be redirected to Reset Password screen .</t>
  </si>
  <si>
    <t>TC_camdgc_reset_pwd_64</t>
  </si>
  <si>
    <t>Verify the text and elements present in "Reset Password" screen.</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</si>
  <si>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6.User lands on Reset Password screen.</t>
  </si>
  <si>
    <t>"Reset password" screen should have below text and elements.
1.Header: Reset Password
2.Description: To set the new password, please enter the new password and re-enter the password to confirm. [Configurable text]
3.Option to enter “New Password”
4.Option to “Confirm New Password”
5.Option to mask/unmask the entered password (for both password fields) - Masked by default
6.Option to view the password policy by clicking on the informative “ i “ icon,which would read as “Use or more characters with a mix of alphabets and at least one number.” [Configurable message and configurable policy]
7.Option to confirm and opt to “Reset” the password</t>
  </si>
  <si>
    <t>TC_camdgc_reset_pwd_65</t>
  </si>
  <si>
    <t>Verify the water mark text in New Password field</t>
  </si>
  <si>
    <t>Text should be : Enter new password</t>
  </si>
  <si>
    <t>TC_camdgc_reset_pwd_66</t>
  </si>
  <si>
    <t>Verify password policy by clicking on the informative “ i “ icon displayed with New Password text field name</t>
  </si>
  <si>
    <t>Policy should be as "Use or more characters with a mix of alphabets and at least one number.” [Configurable message and configurable policy]"</t>
  </si>
  <si>
    <t>TC_camdgc_reset_pwd_67</t>
  </si>
  <si>
    <t>Enter password that is characters and does not have number</t>
  </si>
  <si>
    <t>TC_camdgc_reset_pwd_68</t>
  </si>
  <si>
    <t>Should display error message as “Password does not meet the password policy. Click on "i" to know more.”</t>
  </si>
  <si>
    <t>TC_camdgc_reset_pwd_69</t>
  </si>
  <si>
    <t>TC_camdgc_reset_pwd_70</t>
  </si>
  <si>
    <t>Verify the water mark text in "Confirm New Password" field</t>
  </si>
  <si>
    <t>Text should be : Confirm new password</t>
  </si>
  <si>
    <t>TC_camdgc_reset_pwd_71</t>
  </si>
  <si>
    <t>Enter the different password in "Confirm New Password " field than entered in " New Password" field and click on verify</t>
  </si>
  <si>
    <t>Should display error message on the top "New Password and Confirm New Password do not match."</t>
  </si>
  <si>
    <t>TC_camdgc_reset_pwd_72</t>
  </si>
  <si>
    <t>Enter password in "Confirm New Password " field that is having characters more than 20</t>
  </si>
  <si>
    <t>TC_camdgc_reset_pwd_73</t>
  </si>
  <si>
    <t>Enter password in "Confirm New Password " field that is having characters less than 8</t>
  </si>
  <si>
    <t>System should display error message on tab out "Password should be atleast characters."</t>
  </si>
  <si>
    <t>TC_camdgc_reset_pwd_74</t>
  </si>
  <si>
    <t>Verify the visibility of password in both "New Password" and in "Confirm New Password" fields.</t>
  </si>
  <si>
    <t>TC_camdgc_reset_pwd_75</t>
  </si>
  <si>
    <t>Unmask the masked password in "New Password " field by clicking on unmask/mask icon</t>
  </si>
  <si>
    <t>TC_camdgc_reset_pwd_76</t>
  </si>
  <si>
    <t>Unmask the masked password in "Confirm New Password " field by clicking on unmask/mask icon</t>
  </si>
  <si>
    <t>TC_camdgc_reset_pwd_77</t>
  </si>
  <si>
    <t>TC_camdgc_reset_pwd_78</t>
  </si>
  <si>
    <t>TC_camdgc_reset_pwd_79</t>
  </si>
  <si>
    <t>Verify the state of "Reset" button without entering anything in "New Password" and in "Confirm New Password" field</t>
  </si>
  <si>
    <t>Reset button should be disabled</t>
  </si>
  <si>
    <t>TC_camdgc_reset_pwd_80</t>
  </si>
  <si>
    <t>Verify the state of "Reset" button on entering valid characters in only "New Password" field.</t>
  </si>
  <si>
    <t>TC_camdgc_reset_pwd_81</t>
  </si>
  <si>
    <t>Verify the state of "Reset" button on entering valid characters in only "Confirm New Password" field.</t>
  </si>
  <si>
    <t>TC_camdgc_reset_pwd_82</t>
  </si>
  <si>
    <t>Verify the state of "Reset" button on entering a single character in both the field</t>
  </si>
  <si>
    <t>TC_camdgc_reset_pwd_83</t>
  </si>
  <si>
    <t>Enter correct and valid password in "New Password" and in "Confirm New Password" field and click on Reset button</t>
  </si>
  <si>
    <t>User should get an interim screen (New screen)with a message stating: “Password Reset in progress!
Please wait while we reset your password.”</t>
  </si>
  <si>
    <t>TC_camdgc_reset_pwd_84</t>
  </si>
  <si>
    <t>Verify the elements and labels on the screen when password reset is successful</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</si>
  <si>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6.Reset the Password successfully.</t>
  </si>
  <si>
    <t>Screen should have below text and messages on the new screen:
1.Message:
Header: Password Reset Confirmation
Message: Your password has been reset successfully.
Please login to proceed.
2.Option to click on “Login”
3.On click of “Login”, user is navigated to the Login screen of the relying party</t>
  </si>
  <si>
    <t>TC_camdgc_reset_pwd_85</t>
  </si>
  <si>
    <t>Check audit log post successful reset of password</t>
  </si>
  <si>
    <t>The password reset transaction should be logged &amp; on every action ,audit need to be checked and new pwd need to be stored.</t>
  </si>
  <si>
    <t>TC_camdgc_reset_pwd_86</t>
  </si>
  <si>
    <t>Check the UI screen when password reset fails</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</si>
  <si>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6.On reset pwd screen provide the required field value and turn of wifi/mobile data and click on Reset button</t>
  </si>
  <si>
    <t>Screen should have below text and messages:
1.Message on new screen:
Header: Password Reset Failed!
Message: Oops! Looks like something went wrong. Please try again.
2.Option to click on “Retry”
3.On click of “Retry”, user is navigated to the Login screen of the relying party, and re-initiates the process of resetting the password.</t>
  </si>
  <si>
    <t>TC_camdgc_reset_pwd_87</t>
  </si>
  <si>
    <t>Verify the error message when transaction expires for the page/screen, based on a defined timeout time limit set for that page</t>
  </si>
  <si>
    <t>1.User navigates to the relying party portal
2.User views the Login screen and clicks on login button
3.User clicks on “Forgot Password” hyperlink and lands in Forgot Password screen
4.Wait for more than the transaction limit time defined for the page and post that perform some action</t>
  </si>
  <si>
    <t>User should get error pop message as below:
&gt;Header: Error!
Message: The transaction has timed out. Please try again.
Button: Okay
&gt;On click of Okay, user will be re-directed to the relying party’s Login page, and the user will be required to re-initiate the process from the beginning.</t>
  </si>
  <si>
    <t>TC_camdgc_reset_pwd_88</t>
  </si>
  <si>
    <t>Verify error message on closing the browser at any point</t>
  </si>
  <si>
    <t>1.User navigates to the relying party portal
2.User views the Login screen and clicks on login button
3.User clicks on “Forgot Password” hyperlink and lands in Forgot Password screen
4.close the browser</t>
  </si>
  <si>
    <t>TC_camdgc_reset_pwd_89</t>
  </si>
  <si>
    <t>Verify clicking on "Cancel" button displayed on pop up</t>
  </si>
  <si>
    <t>1.User navigates to the relying party portal
2.User views the Login screen and clicks on login button
3.User clicks on “Forgot Password” hyperlink and lands in Forgot Password screen
4.close the browser(gets a popup message)</t>
  </si>
  <si>
    <t>TC_camdgc_reset_pwd_90</t>
  </si>
  <si>
    <t>Verify clicking on "Leave" button displayed on pop up</t>
  </si>
  <si>
    <t>TC_camdgc_reset_pwd_91</t>
  </si>
  <si>
    <t>Check the existance of error messages displayed on the screen</t>
  </si>
  <si>
    <t>1.User navigates to the relying party portal
2.User views the Login screen and clicks on login button
3.User clicks on “Forgot Password” hyperlink and lands in Forgot Password screen
4.Enter invalid/incorrect in any of the field and get the error message on tab out</t>
  </si>
  <si>
    <t>Error message should appear till sec (configurable)and should get dissappeared after sec(ie, 11th sec)</t>
  </si>
  <si>
    <t>TC_camdgc_reset_pwd_92</t>
  </si>
  <si>
    <t>Check whether user able to dismiss the error message before 10sec or not</t>
  </si>
  <si>
    <t>1.User navigates to the relying party portal
2.User views the Login screen and clicks on login button
3.User clicks on “Forgot Password” hyperlink and lands in Forgot Password screen
4.Enter invalid/incorrect in any of the field and get the error message on tab out
5.Click on 'X' suffixed with error message before sec</t>
  </si>
  <si>
    <t>User should be able to dismiss the error message on clicking 'x' icon displayed .</t>
  </si>
  <si>
    <t>TC_camdgc_reset_pwd_93</t>
  </si>
  <si>
    <t>Check whether error message is getting dissappeared on inputing the data in any field on the screen</t>
  </si>
  <si>
    <t>1.User navigates to the relying party portal
2.User views the Login screen and clicks on login button
3.User clicks on “Forgot Password” hyperlink and lands in Forgot Password screen
4.Enter invalid/incorrect in any of the field and get the error message on tab out
5.Try to enter something in another field</t>
  </si>
  <si>
    <t>Error message should dissappeared.</t>
  </si>
  <si>
    <t>TC_camdgc_reset_pwd_94</t>
  </si>
  <si>
    <t>Verify placement of error message on click of button</t>
  </si>
  <si>
    <t>All action error messages (triggered on click of the button) should be displayed in the same screen placed on top (as per UX) and retained for seconds</t>
  </si>
  <si>
    <t>TC_camdgc_reset_pwd_95</t>
  </si>
  <si>
    <t>Verify placement of error messages on field level validations</t>
  </si>
  <si>
    <t>field level validations that occur on tab out, the relevant error messages should appear as inline messages below the respective field, formatted as per UX</t>
  </si>
  <si>
    <t>TC_camdgc_reset_pwd_96</t>
  </si>
  <si>
    <t>Bookmark the url of Forgot password screen(main screen) and try to access</t>
  </si>
  <si>
    <t>The screen should be aceessble</t>
  </si>
  <si>
    <t>TC_camdgc_reset_pwd_97</t>
  </si>
  <si>
    <t>Launch/bookmark the url of any screen in forgot password and check whether accessible or not</t>
  </si>
  <si>
    <t>User should redirected forgot password screen, initial start page.</t>
  </si>
  <si>
    <t>TC_camdgc_reset_pwd_98</t>
  </si>
  <si>
    <t>TC_camdgc_reset_pwd_99</t>
  </si>
  <si>
    <t>Perform cross browser testing for the above scenarios</t>
  </si>
  <si>
    <t>User should be able to perform testing on different browsers.
Browsers: Browser Compatibility for desktop and mobile
Google Chrome, Version: 118. 0.5993.72
Firefox, Version: 118.0.2
Edge, Version: 118.0.2088.46
Safari, Version: 14.1</t>
  </si>
  <si>
    <t>TC_camdgc_reset_pwd_100</t>
  </si>
  <si>
    <t>Check above scenarios with diffeerent size of mobile, responsiveness in terms of design, sizing and pixelation.</t>
  </si>
  <si>
    <t>UI should render properly in terms design,size and pixelation</t>
  </si>
  <si>
    <t>TC_camdgc_reset_pwd_101</t>
  </si>
  <si>
    <t>Perform mobile testing on emulator for various screen sizes and pixels</t>
  </si>
  <si>
    <t>TC_camdgc_reset_pwd_102</t>
  </si>
  <si>
    <t>Verify the notification when OTP Trigger for resetting password using the “Forgot Password” feature</t>
  </si>
  <si>
    <t>1.User navigates to the relying party portal
2.User views the Login screen and clicks on login button
3.User clicks on “Forgot Password” hyperlink and lands in Forgot Password screen
4.Enter valid username and valid full name
5.slect the check box and Click on Continue.</t>
  </si>
  <si>
    <t>Otp trigger notification should be sent on registered mobile number as below depending on language used while registration.
Notifications for English:
Use XXXXX to verify your KhID account.
Notifications for Khmer :
ប្រើ XXXXXX ដើម្បីផ្ទៀងផ្ទាត់គណនី KhID របស់អ្នក។</t>
  </si>
  <si>
    <t>TC_camdgc_reset_pwd_103</t>
  </si>
  <si>
    <t>Verify the notification when OTP Re-triggered(Resend OTP is clicked) for resetting password using the “Forgot Password” feature</t>
  </si>
  <si>
    <t>1.User navigates to the relying party portal
2.User views the Login screen and clicks on login button
3.User clicks on “Forgot Password” hyperlink and lands in Forgot Password screen
4.Enter valid username and valid full name
5.slect the check box and Click on Continue.
6.Dont enter OTp and wait for Resend OTP button to be enabled
7.Click on Resend OTP</t>
  </si>
  <si>
    <t>Otp re-trigger notification should be sent on registered mobile number as below depending on language used while registration.
Notifications for English:
Use XXXXX to verify your KhID account.
Notifications for Khmer :
ប្រើ XXXXXX ដើម្បីផ្ទៀងផ្ទាត់គណនី KhID របស់អ្នក។</t>
  </si>
  <si>
    <t>TC_camdgc_reset_pwd_104</t>
  </si>
  <si>
    <t>Verify the notification when there is Successful Password Reset using the “Forgot Password” feature:</t>
  </si>
  <si>
    <t>Otp re-trigger notification should be sent on registered mobile number as below depending on language used while registration.
Notifications for English:
You successfully changed KhID password. 
Notifications for Khmer :
នកបានផ្លាស់ប្ដូរពាក្យសម្ងាត់ KhID ដោយជោគជ័យ។</t>
  </si>
  <si>
    <t>Endpoint: Authorization
  Method: GET</t>
  </si>
  <si>
    <t>Verify when Authorization endpoint is triggered</t>
  </si>
  <si>
    <t>Hit the below url
  https://idp.qa-121.mosip.net/authorize?clientId=TestArkAllClm&amp;scope=openid profile&amp;redirectUri=https://example.com/OTP/TestArk&amp;responseType=code</t>
  </si>
  <si>
    <t>&gt;Browser/Postman should get the HTML contents in response body and HTML should loads the JS app.
  &gt;Then Js script should read the query parameter,forms the request body and Oauth details endpoint should be called
  [which validates the provided query parameters]
  [Steps involved to check HTML Response and status code in browser:
  1.Hit the url
  2.Navigate to Network in dev tool
  3.Click on authorize endpoint which is automatically loaded left side in dev tools
  4.Navigate to headers and verify the status code
  5.Navigate to response tab and check the HTML
  ]</t>
  </si>
  <si>
    <t>Verify response body if invalid parameters are provided in the url as query parameter</t>
  </si>
  <si>
    <t>Hit the url with invalid parameter:
  https://idp.qa-121.mosip.net/authorize?client_id={client_id}&amp;
  redirect_uri={redirect_uri}&amp;response_type={response_type}&amp;
  scope={scope}&amp;state={state}&amp;display={display}&amp;nonce={nonce}&amp;prompt={prompt}</t>
  </si>
  <si>
    <t>User should get Response as "OK" with correct HTML response body with 200 status code
  Note:User should be redirected to IDP single page application(UI)</t>
  </si>
  <si>
    <t>UI Application Oauth-details forwarding behaviour</t>
  </si>
  <si>
    <t>Verify that all parameters of /authorize API are sent as request body to /oauth-details API</t>
  </si>
  <si>
    <t>Hit the below url:
  https://idp.qa4.mosip.net/authorize?client_id=199e99d5-b5e0-4746-9a3c-6e01311f8f6b&amp;scope=openid&amp;redirect_uri=http%3A%2F%2Fgovstack-health.com%2Fuserprofile&amp;display=page&amp;prompt=login</t>
  </si>
  <si>
    <t>Query parameters passed to authorize API should reflected as request body for /Oauth-details API
  Steps:
  2.Open Dev tool in browser
  3.Navigate to Network tab
  4.Go for oauth-details API displayed under Name section in Network tab
  5.Click on oauth-details API
  6.click on Payload
  7.Expand the request payload
  8.Then match the query parameters passed as part of url with request body displayed there in payload section, both should be same</t>
  </si>
  <si>
    <t>TC_22715_20</t>
  </si>
  <si>
    <t>1.hit http://localhost:3000/client-mgmt/oidc-client API</t>
  </si>
  <si>
    <t>MOSIP-24002</t>
  </si>
  <si>
    <t>Idp-UI: Add multilingual support</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</si>
  <si>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</si>
  <si>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Navigation to IDP UI Screen</t>
  </si>
  <si>
    <t>Verify whether launching url navigates to health service UI Screen</t>
  </si>
  <si>
    <t>1.Launch the url
  https://healthservices.qa-1201-b2.mosip.net/</t>
  </si>
  <si>
    <t>User should be redirected to Health service portal UI screen</t>
  </si>
  <si>
    <t>User click on sign in with mosip displayed in healthService.com screen</t>
  </si>
  <si>
    <t>User should be redirected to IDP UI screen</t>
  </si>
  <si>
    <t>Add multilingual support-
  Language selection through dropdown</t>
  </si>
  <si>
    <t>Check whether user gets language drop-down at right top corner</t>
  </si>
  <si>
    <t>Launch the url
  https://healthservices.qa-1201-b2.mosip.net/</t>
  </si>
  <si>
    <t>User should get language drop-down .</t>
  </si>
  <si>
    <t>Verify that configured languages defined by a country is displayed in the dropdown</t>
  </si>
  <si>
    <t>1.Launch the url
  https://healthservices.qa-1201-b2.mosip.net/
  2.Click on the drop-down( config details :https://github.com/mosip/artifactory-ref-impl/tree/develop/artifacts/src/i18n/idp-i18n-bundle)</t>
  </si>
  <si>
    <t>Configured languages should be displayed in the drop down</t>
  </si>
  <si>
    <t>Verify IDP UI Screen by selecting one of the displayed language in the dropdown</t>
  </si>
  <si>
    <t>1.Launch the url
  https://healthservices.qa-1201-b2.mosip.net/
  2.Click on the drop-down
  3.click on one language from configured language list</t>
  </si>
  <si>
    <t>User interface should be displayed in the selected language</t>
  </si>
  <si>
    <t>Verify browser cookies on selecting one of the language from dropdown</t>
  </si>
  <si>
    <t>1.Launch the url
  https://healthservices.qa-1201-b2.mosip.net/
  2.Click on the drop-down
  3.Select one language from configured language list
  4.Navigate to dev tool&gt;Application&gt;Local Storage&gt;Cookies</t>
  </si>
  <si>
    <t>Language preference in the browser’s cookie should be updated with the selected language</t>
  </si>
  <si>
    <t>Verify IDP UI screen by selecting other languages displayed in the dropdown in the same page</t>
  </si>
  <si>
    <t>User interface should be displayed with the selected language</t>
  </si>
  <si>
    <t>Verify browser cookies on updating the language from dropdown</t>
  </si>
  <si>
    <t>Language preference in the browser’s cookie should be updated with the selected language.</t>
  </si>
  <si>
    <t>Check whether user is able to change the language from any of the screens (authentication or consent screen)in IdP</t>
  </si>
  <si>
    <t>1.Launch the url
  https://healthservices.qa-1201-b2.mosip.net/
  2.Navigate to authentication or consent screen</t>
  </si>
  <si>
    <t>User should be able to change language from other IDP screens.</t>
  </si>
  <si>
    <t>Add multilingual support-
  Language selection through authorize redirect url with ui_locale parameter</t>
  </si>
  <si>
    <t>Verify by providing configured language as ui_locale parameter value in redirectUri</t>
  </si>
  <si>
    <t>Launch the uri by providing configured language as value for ui_locale parameter</t>
  </si>
  <si>
    <t>User should get IDP UI in provided language</t>
  </si>
  <si>
    <t>Add multilingual support-
  Language selection through the language preference that is available in the browser’s cookie</t>
  </si>
  <si>
    <t>Verify by providing language other than configured language as ui_locale parameter value in redirectUri</t>
  </si>
  <si>
    <t>User should use language available in the browser’s cookie for IDP UI screen.</t>
  </si>
  <si>
    <t>Verify IDP UI screen without providing ui_locale parameter in the url</t>
  </si>
  <si>
    <t>1.Launch the url with valid ui_locale parameter value.
  2.Exit from application
  3.Launch the url without providing ui_locale parameter</t>
  </si>
  <si>
    <t>IDP Ui screen should use the language which is avilable in browser's cookies.(Language which was used in 1st step given in test steps)</t>
  </si>
  <si>
    <t>Add multilingual support-
  Language selection through the local system configured language</t>
  </si>
  <si>
    <t>Verify IDP UI screen without providing ui_locale parameter in the url and on clearing the browser cookies</t>
  </si>
  <si>
    <t>1.Clear the language preference available in browser cookies.
  2.Launch the url without ui_locale parameter</t>
  </si>
  <si>
    <t>IDP UI Screen should use Local system’s locale. (ie,Local system configured language)</t>
  </si>
  <si>
    <t>Add multilingual support-
  Language selection through the default language that is configured in the properties file</t>
  </si>
  <si>
    <t>Verify IDP UI screen language if none of the below mentioned options(discussed in above tc) are present.
  1.Language in ui_locales parameter
  2.Language preference in a cookie
  3.Local system locale</t>
  </si>
  <si>
    <t>IDP UI screen should use default anguage that is configured in the properties file(Dev tool&gt;network&gt;env_configs.js)</t>
  </si>
  <si>
    <t>MOSIP-22719</t>
  </si>
  <si>
    <t>IdP-UI: Build UI flow for consent acquiring from user</t>
  </si>
  <si>
    <t>1.The relying party is registered in IdP and has a client ID.
  2.The user is registered in MOSIP and has a valid UIN or VID.
  3.The user authenticates using one of the authentication methods.
  4.User lands on consent page.</t>
  </si>
  <si>
    <t>consent acquiring from user</t>
  </si>
  <si>
    <t>verify consent page should show all the claims requested by the scope and claims sent in the authorisation endpoint .</t>
  </si>
  <si>
    <t>1.The user visits a partner website (login page) and clicks on “Sign In with MOSIP“ or “Sign Up with MOSIP“
  2.The user should redirected to the IdP authentication screen
  3.User should successfully authenticates himself/herself.
  4.User should redirected to the IdP consent page with the list of essential and voluntary claims.</t>
  </si>
  <si>
    <t>User should be able to see all the requested claims on the consent screen.</t>
  </si>
  <si>
    <t>Verify user has redirected to the IdP consent page with the list of essential and voluntary claims</t>
  </si>
  <si>
    <t>User should be able to see all the requested claims with the list of essential and voluntary claims on the consent screen.</t>
  </si>
  <si>
    <t>Verify consent page should give proper information to the end users to make choices on claims</t>
  </si>
  <si>
    <t>User should be able to select and deselect the voluntary claims</t>
  </si>
  <si>
    <t>Verify whether user is able to deselect the voluntary claims as part of the consent</t>
  </si>
  <si>
    <t>Verify consent page should allow users to disallow a few scopes .</t>
  </si>
  <si>
    <t>Verify user should get the option to Cancel the request.</t>
  </si>
  <si>
    <t>User should be able to cancel the request</t>
  </si>
  <si>
    <t>User click on Cancel button</t>
  </si>
  <si>
    <t>User should be edirected to the partner website (login page)</t>
  </si>
  <si>
    <t>Verify whether user get an option to Allow on consent page.</t>
  </si>
  <si>
    <t>User should be presented with the Allow option on consent page to proceed further.</t>
  </si>
  <si>
    <t>Verify when user clicks on Allow button</t>
  </si>
  <si>
    <t>User should be able to login to the partner’s website and only the selected claims should be shared with the partner</t>
  </si>
  <si>
    <t>Verify that provided selected claims on which consent is provided displays on parterns's user info page.</t>
  </si>
  <si>
    <t>1.The user visits a partner website (login page) and clicks on “Sign In with MOSIP“ or “Sign Up with MOSIP“
  2.The user should redirected to the IdP authentication screen
  3.User should successfully authenticates himself/herself.
  4.User should redirected to the IdP consent page with the list of essential and voluntary claims.
  5.Click on allow
  6.Should be naviagted to partner's user info page</t>
  </si>
  <si>
    <t>Consent page should get consent for authorized scopes</t>
  </si>
  <si>
    <t>verify consent page correctly distinct the essential and voluntary claims</t>
  </si>
  <si>
    <t>Consent page should be able to distinct essentials and voluntary claims</t>
  </si>
  <si>
    <t>MOSIP-22718</t>
  </si>
  <si>
    <t>IdP-UI: Flow for biometrics authentication</t>
  </si>
  <si>
    <t>1.The relying party is registered in IdP and has a client ID.
  2.The user is registered in MOSIP and has a valid UIN or VID.
  3.The user tries to log in to the relying party’s website using MOSIP and lands on the biometric page.</t>
  </si>
  <si>
    <t>Verify whether launching url navigates to relying party website</t>
  </si>
  <si>
    <t>User should be redirected to relying party website</t>
  </si>
  <si>
    <t>Verify whether authentication screen displaying on clicking “Sign in with MOSIP“ button.</t>
  </si>
  <si>
    <t>User should get authentication screen as per the ACR values provided.</t>
  </si>
  <si>
    <t>Enter the valid url with all required query param and acr value as biometrics in the login page</t>
  </si>
  <si>
    <t>Launch
  https://idp.qa-121.mosip.net/authorize?nonce=ere973eieljznge2311&amp;state=eree2311&amp;client_id=healthservices_Anshul&amp;redirect_uri=https://healthservices.qa-1201-b2.mosip.net/userprofile&amp;response_type=code&amp;scope=openid%20profile&amp;acr_values=mosip:idp:acr:generated-code%20mosip:idp:acr:biometrics%20mosip:idp:acr:static-code%20mosip:idp:acr:linked-wallet&amp;claims=%7B%22userinfo%22:%7B%22given_name%22:%7B%22essential%22:true%7D,%22phone_number%22:%7B%22essential%22:false%7D,%22email%22:%7B%22essential%22:true%7D,%22picture%22:%7B%22essential%22:false%7D,%22gender%22:%7B%22essential%22:false%7D,%22birthdate%22:%7B%22essential%22:false%7D%7D,%22id_token%22:%7B%7D%7D&amp;display=page&amp;prompt=consent&amp;max_age=21&amp;claims_locales=en&amp;ui_locales=en</t>
  </si>
  <si>
    <t>User should get the biometric authentication screen as per the biometric ACR values provided.</t>
  </si>
  <si>
    <t>Log in with Biometrics - Device Not Detected</t>
  </si>
  <si>
    <t>Verify the UI when login screen loads</t>
  </si>
  <si>
    <t>User should get "scanning for device" message on screen 
  Note: Since syetem is trying to detect the device</t>
  </si>
  <si>
    <t>Verify accessing/connecting with biometrics device without running/installing mds software or secure biometric interface software</t>
  </si>
  <si>
    <t>System should not able to detect biometric device and should get "No devices found!" error</t>
  </si>
  <si>
    <t>Verify when device is not detected by MDS/SBI</t>
  </si>
  <si>
    <t>User should get "No devices found! " error .</t>
  </si>
  <si>
    <t>Check whether user gets "Retry Scanning" button when device is not found.</t>
  </si>
  <si>
    <t>User should be displayed with "Retry Scanning" button and should be able to rescan</t>
  </si>
  <si>
    <t>Check availability of " Retry scan" button while scanning the device for the first time</t>
  </si>
  <si>
    <t>User should not be displayed with "Retry Scanning" button.</t>
  </si>
  <si>
    <t>Log in with Biometrics - Device Detected</t>
  </si>
  <si>
    <t>Verify when MDS/SBI running and device is detected and connected</t>
  </si>
  <si>
    <t>Ldevice should be connected to scan and capture the data</t>
  </si>
  <si>
    <t>Verify when user captures biometric data using an unregistered device provider.
  Eg:L0</t>
  </si>
  <si>
    <t>User should get appropriate error
  message.</t>
  </si>
  <si>
    <t>Unregistered device provider will not displayed or not detected at all as of now ie, as part of mock data.</t>
  </si>
  <si>
    <t>Verify capture of biometric data when L0 Device gets connected</t>
  </si>
  <si>
    <t>should not able to capture the data.</t>
  </si>
  <si>
    <t>Check whether user getting text field to enter VID</t>
  </si>
  <si>
    <t>User should get text field to enter the vid</t>
  </si>
  <si>
    <t>Check that user gets "scan &amp; verify" button to scan the biometrics</t>
  </si>
  <si>
    <t>User should get scan &amp; verify button to scan and to capture the biometrics</t>
  </si>
  <si>
    <t>Verify status of "scan &amp; verify" button without entering uin in "Enter your vid " textfield</t>
  </si>
  <si>
    <t>"scan &amp; verify" button should be disabled and should get a pop up "Please fill in this field"while pointing to text field.</t>
  </si>
  <si>
    <t>Verify status of "scan &amp; verify" button without entering vid in "Enter your vid " textfield</t>
  </si>
  <si>
    <t>Verify "scan &amp; verify" button on entering just a character of uin in "Enter your vid " textfield</t>
  </si>
  <si>
    <t>"scan &amp; verify" button should be enabled.</t>
  </si>
  <si>
    <t>Verify "scan &amp; verify" button on entering just a character of vid in "Enter your vid " textfield</t>
  </si>
  <si>
    <t>User enters valid uin and clicks on scan &amp; verify(on providing correct biometric) button</t>
  </si>
  <si>
    <t>User should be able to scan and capture the data successfully and should navigate to consent page</t>
  </si>
  <si>
    <t>User enters valid vid and clicks on scan &amp; verify(on providing correct biometric) button</t>
  </si>
  <si>
    <t>Enter UIN with exception(Exception in finger or exception in Iris)</t>
  </si>
  <si>
    <t>Launch the url
  https://healthservices.qa-1201-b2.mosip.net/
  Select respective biometric device
  click on scan and verify</t>
  </si>
  <si>
    <t>User should get "Authentication Failed: Biometric data not available." error message</t>
  </si>
  <si>
    <t>Enter VID with exception(Exception in finger or exception in Iris)</t>
  </si>
  <si>
    <t>User enter valid uin and provides a wrong biometrics</t>
  </si>
  <si>
    <t>Launch the url
  https://healthservices.qa-1201-b2.mosip.net/
  [create a UIN with different Face and try to scan and verify with mock face present in mock mds]</t>
  </si>
  <si>
    <t>User should get "Authentication Failed: Biometric data did not match" error message .</t>
  </si>
  <si>
    <t>User enter valid vid and provides a wrong biometrics</t>
  </si>
  <si>
    <t>User enters invalid uin and clicks on scan &amp; verify button.</t>
  </si>
  <si>
    <t>Launch the url
  https://healthservices.qa-1201-b2.mosip.net/
  Enter invalid UIN
  select a biometric device
  click on scan and verify</t>
  </si>
  <si>
    <t>User should get "Authentication Failed: Invalid Input parameter" error message .</t>
  </si>
  <si>
    <t>User enters invalid vid and clicks on scan &amp; verify button.</t>
  </si>
  <si>
    <t>“Log in Here” - More ways to Log In</t>
  </si>
  <si>
    <t>Verify when multiple authentication options available to choose among the displayed options.</t>
  </si>
  <si>
    <t>User should be displayed with "More ways to Log In" option in the UI.</t>
  </si>
  <si>
    <t>User clicks on the “More ways to Log In” option in the UI</t>
  </si>
  <si>
    <t>User should get "Login with Biometrics" option to choose from the list of available options.</t>
  </si>
  <si>
    <t>Verify on clicking "Login with Biometrics" when device is not detected.</t>
  </si>
  <si>
    <t>User should get error message as "No devices found!" and shouldnot be able to scan or capture biometric</t>
  </si>
  <si>
    <t>Timeout scenario</t>
  </si>
  <si>
    <t>User don’t provide biometrics for certain configured time</t>
  </si>
  <si>
    <t>Appropriate error should be displayed.</t>
  </si>
  <si>
    <t>IdP-UI: Flow for OTP based authentication</t>
  </si>
  <si>
    <t>1.The relying party is registered in IdP and has a client ID.
  2.The user is registered in MOSIP and has a valid UIN or VID.
  3.The user tries to log in to the relying party’s website using MOSIP and want to authenticate with OTP.</t>
  </si>
  <si>
    <t>Navigation to IDP UI Screen and OTP screen</t>
  </si>
  <si>
    <t>Click on "Sign in with MOSIP" button</t>
  </si>
  <si>
    <t>1.Launch the url
  https://healthservices.qa-1201-b2.mosip.net/
  2.Click on sign in with mosip</t>
  </si>
  <si>
    <t>User should be redirected to IDP UI screen.</t>
  </si>
  <si>
    <t>Check whether "Language","Login here" ,"Login with Inji"etc options are displayed</t>
  </si>
  <si>
    <t>User should be displayed with mentioned options on IDP UI screen</t>
  </si>
  <si>
    <t>GET OTP screen (Log in Here” - OTP Authentication)</t>
  </si>
  <si>
    <t>Click on "Log in here" option</t>
  </si>
  <si>
    <t>1.Launch the url
  https://healthservices.qa-1201-b2.mosip.net/
  2.Click on sign in with mosip
  3.Click on Log in here option</t>
  </si>
  <si>
    <t>User should get OTP authentication screen as per the acr value provided.</t>
  </si>
  <si>
    <t>Check whether user getting text field "Enter your vid" to enter UIN</t>
  </si>
  <si>
    <t>User should be displayed with "Enter your vid" textfield.</t>
  </si>
  <si>
    <t>Check whether user getting text field "Enter your vid" to enter VID</t>
  </si>
  <si>
    <t>Check whether user gets "GET OTP" button and "More ways to login"(when multiple option for login is available ) link on the screen</t>
  </si>
  <si>
    <t>1.1.Launch the authorize url with multiple acr along with OTP's acr.
  https://healthservices.qa-1201-b2.mosip.net/
  2.Click on sign in with mosip
  3.Click on Log in here option</t>
  </si>
  <si>
    <t>User should be displayed with 
  button and link on authentication screen.</t>
  </si>
  <si>
    <t>Check whether user gets "GET OTP" button and "More ways to login"(when one option for login is available ) link on the screen</t>
  </si>
  <si>
    <t>1.Launch the authorize url with only acr ie, OTP's acr.
  https://healthservices.qa-1201-b2.mosip.net/
  2.Click on sign in with mosip
  3.Click on Log in here option</t>
  </si>
  <si>
    <t>User should be displayed with only GET OTP button.</t>
  </si>
  <si>
    <t>Verify on clicking GET OTP button by entering only one character(invalid) as UIN</t>
  </si>
  <si>
    <t>1.Launch the authorize url with multiple acr along with OTP's acr.
  https://healthservices.qa-1201-b2.mosip.net/
  2.Click on sign in with mosip
  3.Click on Log in here option</t>
  </si>
  <si>
    <t>GET OTP button should be enabled/clickable and should get error</t>
  </si>
  <si>
    <t>Verify on clicking GET OTP button by entering only one character(invalid) vid</t>
  </si>
  <si>
    <t>Verify on clicking GET OTP button when user don’t enter uin and vid</t>
  </si>
  <si>
    <t>GET OTP button should be disabled.</t>
  </si>
  <si>
    <t>1.Launch the url
  https://healthservices.qa-triad.mosip.net/
  2.Click on sign in with mosip
  3.Click on Log in here option</t>
  </si>
  <si>
    <t>User should get otp on email.
 (https://smtp.qa-triad.mosip.net/)</t>
  </si>
  <si>
    <t>Verify whether user getting Otp on registered email when VID is linked with email</t>
  </si>
  <si>
    <t>User should get otp on mobile number.
 (https://smtp.qa-triad.mosip.net/)</t>
  </si>
  <si>
    <t>Verify whether user getting Otp on mobile number and email when UIN is linked with both email and mobile number</t>
  </si>
  <si>
    <t>1.Launch the url
  https://healthservices.qa-1201-b2.mosip.net/
  2.Click on sign in with mosip
  3.Click on Log in here option
  4.Enter UIN/VID
  5.Click on get otp</t>
  </si>
  <si>
    <t>User should get otp on mobile number as well as on email.
  [OTP on only email]</t>
  </si>
  <si>
    <t>Verify whether user getting Otp on mobile number and email when VID is linked with both email and mobile number</t>
  </si>
  <si>
    <t>Verify when none of email and mobile number linked with UIN.</t>
  </si>
  <si>
    <t>User should get error message "Failed to Send OTP: Invalid Input parameter"</t>
  </si>
  <si>
    <t>Verify when none of email and mobile number linked with VID.</t>
  </si>
  <si>
    <t>Enter a invalid UIN and click on get otp button</t>
  </si>
  <si>
    <t>User should get "Failed to Send OTP: Invalid Input parameter"error</t>
  </si>
  <si>
    <t>Enter a invalid VID and click on get otp button</t>
  </si>
  <si>
    <t>Click on GET OTP button after exhausting the number of OTP request attempts</t>
  </si>
  <si>
    <t>User should get appropriate error message.
  "Failed to send OTP:Innumersous OTP Request received"</t>
  </si>
  <si>
    <t>Enter OTP screen</t>
  </si>
  <si>
    <t>Verify that user navigates to "Enter OTP screen" after getting OTP on registered channel</t>
  </si>
  <si>
    <t>1.Launch the url
  https://healthservices.qa-1201-b2.mosip.net/
  2.Click on sign in with mosip
  3.Click on Log in here option
  4.Enter UIN/VID and get otp</t>
  </si>
  <si>
    <t>User should be displayed with enter otp option, verify button and a timer for OTP expiry</t>
  </si>
  <si>
    <t>Check the status of "verify" button without entering otp on "Enter OTP screen"</t>
  </si>
  <si>
    <t>"Verify" button should be disabled.</t>
  </si>
  <si>
    <t>Check the status of "verify" button on entering partial otp on "Enter OTP screen"</t>
  </si>
  <si>
    <t>Verfiy status of verify button after entering otp</t>
  </si>
  <si>
    <t>"Verify" button should be enabled and should be able to validate entered otp.</t>
  </si>
  <si>
    <t>Verify whether timer starts as soon as user navigates to "Enter OTP screen"</t>
  </si>
  <si>
    <t>Timer should be keep on decreaing</t>
  </si>
  <si>
    <t>User enters OTP within time limit and clicks on Verify button</t>
  </si>
  <si>
    <t>User should successfully navigated to consent page.</t>
  </si>
  <si>
    <t>User enters invalid OTP and clicks on Verify button</t>
  </si>
  <si>
    <t>User should get invalid otp error and should not get otp on registered channel.</t>
  </si>
  <si>
    <t>Verify entering correctOTP after verifying with wrong OTP after sometime</t>
  </si>
  <si>
    <t>1.Launch the url
  https://healthservices.qa-1201-b2.mosip.net/
  2.Click on sign in with mosip
  3.Click on Log in here option
  4.Enter UIN/VID and get otp
  5.Enter wrong OTP and click on verify
  6.Then enter valid otp and click on verify</t>
  </si>
  <si>
    <t>User should be able to navigate to consent screen.</t>
  </si>
  <si>
    <t>User enters OTP after exceeding the configured time or once otp expired</t>
  </si>
  <si>
    <t>User should get OTP expired error message</t>
  </si>
  <si>
    <t>Enter previously used OTP</t>
  </si>
  <si>
    <t>Check whether Resend otp button displaying once OTP expires</t>
  </si>
  <si>
    <t>User should be able to get resend otp button once timer expires</t>
  </si>
  <si>
    <t>Verify when user click on resend otp button</t>
  </si>
  <si>
    <t>User should be able to get otp on registered channel and should be able to enter the otp</t>
  </si>
  <si>
    <t>Check whether user can go back to GET OTP screen and updates UIN</t>
  </si>
  <si>
    <t>User should have option to go back and update the uin /vid</t>
  </si>
  <si>
    <t>Check whether user can go back to GET OTP screen and updates VID</t>
  </si>
  <si>
    <t>Verify "More ways to login" option when user configure only one option to login</t>
  </si>
  <si>
    <t>1.Launch the authorize url with only acr (for OTP)</t>
  </si>
  <si>
    <t>User should not get "More ways to login" option.</t>
  </si>
  <si>
    <t>Verify when multiple authentication options available</t>
  </si>
  <si>
    <t>User should get "Login with OTP" option to choose from the list of available options.</t>
  </si>
  <si>
    <t>OTP for Infant UIN</t>
  </si>
  <si>
    <t>Validate OTP for infant UIN (Infant UIN=age&lt;5)</t>
  </si>
  <si>
    <t>1.Launch the url
  https://healthservices.qa-1201-b2.mosip.net/
  2.Click on sign in with mosip
  3.Click on Log in here option
  4.Enter infant UIN and click on GET OTP
  5.Enter OTP and click on Verify</t>
  </si>
  <si>
    <t>User should be able to get otp and denied for OTP authentication for infant UIN</t>
  </si>
  <si>
    <t>OTP for Infant VID</t>
  </si>
  <si>
    <t>Validate OTP for infant VID (Infant UIN=age&lt;5)</t>
  </si>
  <si>
    <t>User should be able to get otp and denied for OTP authentication for infant</t>
  </si>
  <si>
    <t>Multiple IDP Instance</t>
  </si>
  <si>
    <t>1.Create oidc client from PMS for either Health Portal,aiims,casia,apolo and complete the set up in rancher.
  [
  Note:Steps to be followed to setup (Health Portal,aiims,casia,apolo)portal for an new OIDC client id.
  a. Generate Key-pair.
  b. Create OIDC client via PMS API with public-key created in step-1
  c. Cross check the client details in IDP and IDA database.
  d. Update clientId,acrs in oidc-ui config map in the rancher (via deployments)
  Note: as its saved in the deployment oidc-ui is automatically restarted.
  e. Update base6encoded JWK in oidc-server secrets - private-key.
  f. restart oidc-server pod. 
  ]
  2.The user is registered in MOSIP and has a valid UIN or VID.
  3.The user tries to log in to the relying party’s website using MOSIP and want to authenticate with OTP.</t>
  </si>
  <si>
    <t>Launch any of the url for which set up has been done in rancher.
  [portal 1: https://aiims.qa-1201-b2.mosip.net/
  portal 2: https://casia.qa-1201-b2.mosip.net
  portal 3: https://healthservices.qa-1201-b2.mosip.net/
  portal 4: https://apolo.qa-1201-b2.mosip.net/]</t>
  </si>
  <si>
    <t>User enter valid UIN in "Enter your Vid " textfiled and click on Get OTP button</t>
  </si>
  <si>
    <t>User should be able to get OTP on registered channel</t>
  </si>
  <si>
    <t>User enter valid VID in "Enter your Vid " textfiled and click on Get OTP button</t>
  </si>
  <si>
    <t>Enter OTP and click on Verify button</t>
  </si>
  <si>
    <t>User should be navigated to consent page</t>
  </si>
  <si>
    <t>Select voluntary claims(Optional) and click on allow button</t>
  </si>
  <si>
    <t>User should be navigated to user profile page</t>
  </si>
  <si>
    <t>Launch https://aiims.qa-1201-b2.mosip.net/(Portal 1)and provide one of the valid UIN(UIN1) in enter your vid textefield</t>
  </si>
  <si>
    <t>1.Launch the url
  2.Click on sign with mosip
  3.Click on login here
  4.Enter UIN/VID in enter your vid textfield
  5.click on Get OTP
  6.Enter OTP and click on Verify
  7.Check the claims displayed on consent page whether claims displayed as per the policy or not.
  8.Click on allow on the consent page</t>
  </si>
  <si>
    <t>Appropriate details of the user should be displayed on user profile page</t>
  </si>
  <si>
    <t>Launch https://aiims.qa-1201-b2.mosip.net/(Portal 1)and provide one of the valid VID(VID1) in enter your vid textefield</t>
  </si>
  <si>
    <t>Launch another portal (https://casia.qa-1201-b2.mosip.net--&gt;)Portal 2)) and provide another UIN(UIN2)</t>
  </si>
  <si>
    <t>Launch another portal (https://casia.qa-1201-b2.mosip.net--&gt;)Portal 2)) and provide another VID(VID2)</t>
  </si>
  <si>
    <t>Launch portal-and Portal-and log in with UIN and UIN-1</t>
  </si>
  <si>
    <t>Details should be shown proper in both the portals</t>
  </si>
  <si>
    <t>Launch portal-and Portal-and log in with VID-and VID-1</t>
  </si>
  <si>
    <t>Launch Portal-and login with either UIN or UIN2.
  [Pre-requisite: Create client for aiims portal through PMS api with diff policies ]</t>
  </si>
  <si>
    <t>Should reflect respective policies (Either as claims or acrs) with appropriate user details</t>
  </si>
  <si>
    <t>Launch Portal-and login with either VID or VID 2.
  [Pre-requisite: Create client for aiims portal through PMS api with diff policies ]</t>
  </si>
  <si>
    <t>Launch Portal-and login with either UIN or UIN2.
  [Pre-requisite: Create client for apolo through PMS api with diff policies ]</t>
  </si>
  <si>
    <t>Launch Portal-and login with either VID or VID 2.
  [Pre-requisite: Create client for apolo through PMS api with diff policies ]</t>
  </si>
  <si>
    <t>IDP Cross browser Testing</t>
  </si>
  <si>
    <t>CBTC_01</t>
  </si>
  <si>
    <t>Cross Browser Testing for IDP Flow</t>
  </si>
  <si>
    <t>Verify IDP flow in different browser.
  [Chrome,Microsoft edge,firefox,opera,safari]</t>
  </si>
  <si>
    <t>Launch https://healthservices.qa-1201-b2.mosip.net/ on different browser
  Check the flow</t>
  </si>
  <si>
    <t>IDP Flow should work in different browsers.
  [Verifed in Chrome,Microsoft edge,firefox,opera,safari]</t>
  </si>
  <si>
    <t>IdP-UI: Login with Inji (QR code)</t>
  </si>
  <si>
    <t>1.The relying party is registered in IdP and has a client ID.
  2.User enters to IDP Login screen post clicking on "sign with mosip" button.
  3.User should have inji app with internet connection and with binded mosip credentials.</t>
  </si>
  <si>
    <t>IDP login page</t>
  </si>
  <si>
    <t>1. Launch the url
  https://healthservices.qa-1201-b2.mosip.net/
  2.Click on sign with mosip</t>
  </si>
  <si>
    <t>User should be redirected to IDP login screen.</t>
  </si>
  <si>
    <t>Check whether user is displayed with relying party icon and mosip icon on the top of login page</t>
  </si>
  <si>
    <t>user should displayed with relying party icon and mosip icon on the top of login page</t>
  </si>
  <si>
    <t>Check whether "Language dd","Login here" ,"Login with Inji"etc options are displayed on login page</t>
  </si>
  <si>
    <t>1.Launch the url
  https://healthservices.dev.mosip.net/
  2.Click on sign in with mosip</t>
  </si>
  <si>
    <t>Login With Inji tab</t>
  </si>
  <si>
    <t>Click on login with inji tab</t>
  </si>
  <si>
    <t>1.Launch the url
  https://healthservices.dev.mosip.net/
  2.Click on sign in with mosip
  3.Click on login with inji</t>
  </si>
  <si>
    <t>User should be displayed with QR code with "Scan with Inji App to Log In" as header text and "Don't Have Inji? as footer text " and "Download Now" as footer link for QR Code.</t>
  </si>
  <si>
    <t>Check the expiry time of QR code/link-code</t>
  </si>
  <si>
    <t>1.Launch the url
  https://healthservices.dev.mosip.net/
  2.Click on sign in with mosip
  3.Click on login with inji
  4.Inspect&gt;network&gt;link-code</t>
  </si>
  <si>
    <t>QR code should expire after 60 sec.
  (QR-code has the link-code embedded in it. so technically QR-code and link-code validity are the same(60sec)</t>
  </si>
  <si>
    <t>Don’t scan qr code and wait for 60 sec to get over.</t>
  </si>
  <si>
    <t>QR Code should expired and user should get "QR Code Expired " message.</t>
  </si>
  <si>
    <t>Check whether user gets "Refresh QR code" option once QR Code expires.</t>
  </si>
  <si>
    <t>User should get Refresh QR code option to get new qr code.</t>
  </si>
  <si>
    <t>Click on Refresh QR code displayed upon expiring .</t>
  </si>
  <si>
    <t>User should be able to get new qr code .</t>
  </si>
  <si>
    <t>Scanning of QR code using inji app</t>
  </si>
  <si>
    <t>Generate link-code/QR Code multiple times for the same transaction</t>
  </si>
  <si>
    <t>1.Launch the url
  https://healthservices.qa-1201-b2.mosip.net/
  2.Click on sign in with mosip
  3.Click on login with inji
  4.Refresh the page 
  5.check link code in inspect mode
  [right click&gt;inspect&gt;network&gt;link code&gt;payload &gt;response]</t>
  </si>
  <si>
    <t>User should get different link codes for same transaction.</t>
  </si>
  <si>
    <t>Verify expiry time for each generated link code</t>
  </si>
  <si>
    <t>1.Launch the url
  https://healthservices.qa-1201-b2.mosip.net/
  2.Click on sign in with mosip
  3.Click on login with inji
  4.Refresh the page 
  5.check in link code in inspect mode
  [right click&gt;inspect&gt;network&gt;link code&gt;payload &gt;response]</t>
  </si>
  <si>
    <t>Expiry time for link code should be 60 sec(configurable).
  (QR-code has the link-code embedded in it. so technically QR-code and link-code validity are same.)</t>
  </si>
  <si>
    <t>Verify the link-status timeout</t>
  </si>
  <si>
    <t>1.Launch the url
  https://healthservices.qa-1201-b2.mosip.net/
  2.Click on sign in with mosip
  3.Click on login with inji
  4.Refresh the page 
  5.check in link code and in link-status in inspect mode
  [right click&gt;inspect&gt;network&gt;link code&gt;payload &gt;response]</t>
  </si>
  <si>
    <t>Timeout should be 20 sec as configured.</t>
  </si>
  <si>
    <t>Scan the Qr code generated through inji app</t>
  </si>
  <si>
    <t>1.Launch the url
  https://healthservices.dev.mosip.net/
  2.Click on sign in with mosip
  3.Click on login with inji
  4.Scan the qr code through inji app</t>
  </si>
  <si>
    <t>Transaction should be successfully shifted to inji app</t>
  </si>
  <si>
    <t>Verify IDP UI when user scan the QR code</t>
  </si>
  <si>
    <t>UI should reflects with the progress icon in the QR code area.
  "Please authenticate via inji .Dont refresh this page"</t>
  </si>
  <si>
    <t>Scan the qr code upon expiring .</t>
  </si>
  <si>
    <t>1.Launch the url
  https://healthservices.dev.mosip.net/
  2.Click on sign in with mosip
  3.Click on login with inji
  4.Take screenshot of qr code and wait for it to expire.
  &gt;Generate link code-from link-code api and take the screenshot
  &gt;Wait for qr code to expire
  &gt;Scan the screenshot's qr code</t>
  </si>
  <si>
    <t>Should not able to link the transaction or transaction should not be shifted to inji app.UI should show QR code expired message.</t>
  </si>
  <si>
    <t>Scan old qr code (screenshot) and proceed.</t>
  </si>
  <si>
    <t>&gt;Generate two link code for same transaction.
  &gt;link -code 1--&gt;Qr code--&gt;Take screenshot
  &gt;Generate link-code 2
  &gt;Then scan the link-code qr code</t>
  </si>
  <si>
    <t>User should not be able to login to relying party.</t>
  </si>
  <si>
    <t>Verify generating link-code/ QR code once transaction is shifted(Successful processing of /link-transaction api) to inji app for same transaction</t>
  </si>
  <si>
    <t>&gt;Generate two link code for same tran
  &gt;link -code 1--&gt;Qr code--&gt;scan the qr code and proceed with next steps
  &gt; try to Generate link-code 2</t>
  </si>
  <si>
    <t>User should not be able to generate new link code.</t>
  </si>
  <si>
    <t>Verify authenticating with link codes/QR Codes generated for the same transaction.</t>
  </si>
  <si>
    <t>&gt;Generate two link code/QR code for same transaction 
  &gt;link -code 1--&gt;Qr code--&gt;Take screenshot
  &gt;Generate link-code 2--&gt;scan the qr code
  &gt;Then scan the link-code qr code</t>
  </si>
  <si>
    <t>Ideally one should pass and the other should fail. 
  NOTE: link-code which passed the link-transaction API should return as LINKED, and other link-status should timeout</t>
  </si>
  <si>
    <t>Try to scan the other link codes generated for the same transaction after shifting the transaction to inji with any one of link-code/qr code for same transaction.</t>
  </si>
  <si>
    <t>1.Launch the url
  https://healthservices.dev.mosip.net/
  2.Click on sign in with mosip
  3.Click on login with inji 
  4.Refresh browser for multiple times to get multiple link codes/qr code and take screenshot of .
  5.And then Scan the latest qr code through inji app 
  6.Now scan qr code which is there in screenshot .
  &gt;Generate link code-from link-code api and take the screenshot
  &gt;Wait for qr code to expire
  &gt;Scan the screenshot's qr code</t>
  </si>
  <si>
    <t>Other link-codes generated for the same transaction should be unusable (or invalid).</t>
  </si>
  <si>
    <t>Verify whether user able to authenticate with old link-code if transaction is not shifted to inji app</t>
  </si>
  <si>
    <t>User should be able to link the transaction and authenticate with old link code</t>
  </si>
  <si>
    <t>Verify whether user able to authenticate with old link-code if transaction is shifted to inji app</t>
  </si>
  <si>
    <t>User should not be able to link the transaction and authenticate with old link code</t>
  </si>
  <si>
    <t>Related to INJI app</t>
  </si>
  <si>
    <t>Check list of credentials which inji app displayed upon successful scanning the qr code.</t>
  </si>
  <si>
    <t>inji app should show credentials which are binded or enabled for local authentication.</t>
  </si>
  <si>
    <t>Select one of the credentials for the authentication</t>
  </si>
  <si>
    <t>User should be able to select the cred and should be able to do face authentication.</t>
  </si>
  <si>
    <t>Upon successful authentication,check whether user is navigated to consent page</t>
  </si>
  <si>
    <t>User shoul be able to get registered claims on consent page</t>
  </si>
  <si>
    <t>Select claims displayed on consent page of inji app</t>
  </si>
  <si>
    <t>User should be able to select voluntary claims displayed on inji app</t>
  </si>
  <si>
    <t>Click on confirm/submit button post claims selection</t>
  </si>
  <si>
    <t>User should be successfully logged in to relying party</t>
  </si>
  <si>
    <t>MOSIP-25869</t>
  </si>
  <si>
    <t>Limit the number of link-codes that may be generated in a transaction in esignet service</t>
  </si>
  <si>
    <t>Click on "Sign in with e-signet" button</t>
  </si>
  <si>
    <t>User should be redirected to e-signet login screen.</t>
  </si>
  <si>
    <t>Check whether user is displayed with relying party logo and e-Signet logo on the top of login page</t>
  </si>
  <si>
    <t>User should be displayed with relying party logo and e-Signet logo on the top of login page</t>
  </si>
  <si>
    <t>link-code</t>
  </si>
  <si>
    <t>Set "mosip.esignet.generate-link-code.limit-per-transaction=10" and try generating link-codes for 11th times</t>
  </si>
  <si>
    <t>User should get "link_code_limit_reached" error message.</t>
  </si>
  <si>
    <t>Verify generating link-code when "mosip.esignet.generate-link-code.limit-per-transaction" is not set to any value</t>
  </si>
  <si>
    <t>By default User should be able to generate maximum link-codes.</t>
  </si>
  <si>
    <t>Generate link-code/QR Code multiple times(more than configured) for the same transaction</t>
  </si>
  <si>
    <t>The user should be navigated back to the relying party UI with a transaction expire error msg</t>
  </si>
  <si>
    <t>Verify that OIDC transaction have max ACTIVE link-codes.</t>
  </si>
  <si>
    <t>&gt;Generate link code for the same transaction.
  &gt;link -code 1--&gt;Qr code--&gt;Take screenshot
  &gt;Generate link-code 2,3,and take screenshots
  &gt;Then scan the link-code 3 or qr code</t>
  </si>
  <si>
    <t>Transaction should be shifted to inji app .
  [User should be able to login to relying party and user info page should be shown in the browser with 4th qr code.
  But with 3rd qr code, user should be able to login but should not be displayed in relying party browser session.]</t>
  </si>
  <si>
    <t>&gt;Generate link code for same transaction.
  &gt;link -code 1--&gt;Qr code--&gt;Take screenshot
  &gt;Generate link-code 2,3,4
  &gt;Then scan the link-code ,qr code</t>
  </si>
  <si>
    <t>Should get invalid_link_code error message</t>
  </si>
  <si>
    <t>Should not able to link the transaction or transaction should not be shifted to inji app.UI should show QR code expired message.
  "invalid_link_code"</t>
  </si>
  <si>
    <t>MOSIP-24813</t>
  </si>
  <si>
    <t>Captcha before Send OTP</t>
  </si>
  <si>
    <t>1.The relying party is registered in e-Signet and has a client ID.
  2.The user is registered in MOSIP and has a valid UIN or VID.
  3.The user tries to log in to the relying party’s website using MOSIP and want to authenticate with OTP.
  4.OTP based login in e-Signet portal should prompt enduser to check the captcha before click on send-otp / get-otp.</t>
  </si>
  <si>
    <t>Enabling GoogleRecaptchaValidatorService.</t>
  </si>
  <si>
    <t>Verify on enabling captch validator
  or, Login with captcha enabled
  ie, Provide correct captcha token with mosip.esignet.send-otp.captcha-required=true</t>
  </si>
  <si>
    <t>"In the mosip config - &gt;esignet-default.properties:
  Set the mosip.esignet.send-otp.captcha-required=true
  Restart esignet services.
  Open the Login page.</t>
  </si>
  <si>
    <t>Captcha should appear with I'm not a robot checkbox.</t>
  </si>
  <si>
    <t>Disabling GoogleRecaptchaValidatorService.</t>
  </si>
  <si>
    <t>Verify on disabling captch validator
  or,Login with captcha disabled 
  ie, Provide wrong captcha token with mosip.esignet.send-otp.captcha-required=false</t>
  </si>
  <si>
    <t>"In the mosip config - &gt;esignet-default.properties:
  Set the mosip.esignet.send-otp.captcha-required=false
  Restart esignet services.
  Open the Login page.</t>
  </si>
  <si>
    <t>Captcha should appear with I'm not a robot checkbox but captcha token should not be validated in backend.</t>
  </si>
  <si>
    <t>GoogleRecaptchaValidatorService</t>
  </si>
  <si>
    <t>Verify Captcha validator service by not selecting the "I'm not a robot" checkbox.</t>
  </si>
  <si>
    <t>"Open the Login page.
  Enter valid VID [linked with emailId and mobile or either one of them]
  Do not select the I'm not a robot checkbox.
  Click on send OTP."</t>
  </si>
  <si>
    <t>Send OTP should be disabled.</t>
  </si>
  <si>
    <t>Verify Captcha validator by clicking on"I'm not a robot" checkbox.</t>
  </si>
  <si>
    <t>Open the Login page.
  Enter valid vid.
  Click on I'm not a robot checkbox/verify puzzle.</t>
  </si>
  <si>
    <t>User should get a square pop-up to verify puzzle.</t>
  </si>
  <si>
    <t>Select the correct images asked to select from square box pop-up</t>
  </si>
  <si>
    <t>Open the Login page.
  Enter valid vid
  Click on I'm not a robot checkbox/verify puzzle.
  Select correct images and click on verify</t>
  </si>
  <si>
    <t>"I'm not robot" check box should be clicked and Send OTP should get enabled</t>
  </si>
  <si>
    <t>Verify captcha by Mismatch the puzzle
  or, Select the incorrect images/puzzles asked to select from square box pop-up</t>
  </si>
  <si>
    <t>Open the Login page.
  Enter valid vid.
  Click on I'm not a robot check box .
  The captcha is displayed for selection
  Select the incorrect captcha/images
  (or,Mismatch the puzzle.)</t>
  </si>
  <si>
    <t>Repeated puzzle should get displayed wihout letting the user log in. It will behave as designed by google.</t>
  </si>
  <si>
    <t>Verify expiry time of captcha
  Note: reCAPTCHA tokens expire after two minutes.</t>
  </si>
  <si>
    <t>Open the Login page.
  Enter valid vid.
  Click on I'm not a robot checkbox.
  Then Puzzle opens up then Select the correct captcha /images.
  Click on verify then I'm not robot checkbox should be checked
  Then Do not click on GET OTP.(Time verification)</t>
  </si>
  <si>
    <t>"Verification expired, Click the checkbox again" message should be displayed.</t>
  </si>
  <si>
    <t>Verify by diselecting the checkbox once checked</t>
  </si>
  <si>
    <t>Open the Login page.
  Enter the user id.
  Select I'm not a robot checkbox.
  Try to deselect the checkbox.</t>
  </si>
  <si>
    <t>User should not be able to deselect the checkbox.</t>
  </si>
  <si>
    <t>Verify that the Application should accept only Valid CAPTCHA</t>
  </si>
  <si>
    <t>Enter a valid vid &gt; Click on the "I'am not a robot" &gt; the captcha is displayed for selection &gt; Select the appropriate boxes &gt; Click on the "GET OTP" &gt; Enter the OTP and click on Verify.</t>
  </si>
  <si>
    <t>Application should be able to accept only valid captcha.</t>
  </si>
  <si>
    <t>Verify that the CAPTCHA code reusable or Not .</t>
  </si>
  <si>
    <t>Enter a valid vid &gt; Click on the "I'am not a robot" &gt; the captcha is displayed for selection &gt; Select the appropriate boxes &gt; Click on the "GET OTP" &gt; Go back to captcha page&gt;User should have asked to select captcha again</t>
  </si>
  <si>
    <t>Captcha should not be reverified or re-used.
  (Also can be verified through API)</t>
  </si>
  <si>
    <t>Verify that the new CAPTCHA code generated on clicking refresh Button(or ,on clicking get new challenge)</t>
  </si>
  <si>
    <t>Enter a valid vid &gt; Click on the "I'am not a robot" &gt; the captcha is displayed for selection &gt;Click on "get new challenge" displayed on captcha image box</t>
  </si>
  <si>
    <t>The new Captcha will be displayed when the refresh button is clicked.</t>
  </si>
  <si>
    <t>Verify that new CAPTCHA code generated once the page is get refreshed</t>
  </si>
  <si>
    <t>Enter a valid vid &gt; Click on the "I'am not a robot" &gt; the captcha is displayed for selection &gt;Click on refresh on browser tab</t>
  </si>
  <si>
    <t>The new captcha images should be generated</t>
  </si>
  <si>
    <t>Verify the new generated captcha works or not</t>
  </si>
  <si>
    <t>Enter a valid UIN &gt; Click on the "I'am not a robot" box &gt; the captcha is displayed for selection &gt; Select the appropriate boxes &gt; Click on the "GET OTP" &gt; Enter the OTP and click on Verify.</t>
  </si>
  <si>
    <t>The new code should work and lead to next page.</t>
  </si>
  <si>
    <t>Verify the reCAPTCHA format</t>
  </si>
  <si>
    <t>The reCaptcha should be in the images</t>
  </si>
  <si>
    <t>Verify the error message received when wrong/invalid captcha is entered</t>
  </si>
  <si>
    <t>Enter a valid UIN &gt; Click on the "I'am not a robot" box &gt; the captcha is displayed for selection &gt; Select the wrong images</t>
  </si>
  <si>
    <t>User gets an error message as "Please try again."</t>
  </si>
  <si>
    <t>GoogleRecaptchaValidatorService on Multi languge</t>
  </si>
  <si>
    <t>Verify whether captcha is generated in selected language</t>
  </si>
  <si>
    <t>Enter a valid UIN &gt; Click on the "I'am not a robot" box &gt; the image captcha is displayed for selection &gt; change the language from language dropdown</t>
  </si>
  <si>
    <t>The captcha should be generated in the selected language.</t>
  </si>
  <si>
    <t>Verify whether captcha images getting refreshed or not once language is changed</t>
  </si>
  <si>
    <t>Enter a valid UIN &gt; Click on the "I'am not a robot" box &gt; the captcha is displayed for selection &gt; Select the appropriate boxes &gt;Change the language&gt; click on "I'm not a robot" textbox</t>
  </si>
  <si>
    <t>Captcha images should not be refreshed upon changing language</t>
  </si>
  <si>
    <t>Verify the functionality when No captcha is entered</t>
  </si>
  <si>
    <t>Enter a valid UIN &gt; Click on the "I'am not a robot" box &gt; the captcha is displayed for selection &gt; don’t select images and wait for it to get expired</t>
  </si>
  <si>
    <t>"Verification challenge expired. Check the checkbox again." Error message is displayed.</t>
  </si>
  <si>
    <t>Verify the functionality when correct captcha is entered</t>
  </si>
  <si>
    <t>The captcha should work and lead to next page.</t>
  </si>
  <si>
    <t>Verify whether new recaptcha images gets generated or not when user select/ enter the wrong Captcha images.</t>
  </si>
  <si>
    <t>Enter a valid UIN &gt; Click on the "I'am not a robot" box &gt; the captcha is displayed for selection &gt; Select the wrong images &gt; Click on verify</t>
  </si>
  <si>
    <t>New recaptcha images should be generated with "please try again" message.</t>
  </si>
  <si>
    <t>MOSIP-25868</t>
  </si>
  <si>
    <t>Info icon with help text in consent page</t>
  </si>
  <si>
    <t>1.The relying party is registered in e-Signet and has a client ID.
  2.The user is registered in MOSIP and has a valid UIN or VID.
  3.User log in to the relying party’s website using MOSIP and navigate to user consent page.</t>
  </si>
  <si>
    <t>Info icon</t>
  </si>
  <si>
    <t>Verify whether Info icon( ⓘ) displayed with Essential Claims</t>
  </si>
  <si>
    <t>1. Launch the url
  https://healthservices.qa-1201-b2.mosip.net/
  2.Click on sign with mosip
  3.Enter valid Vid
  4.Click on Get Otp
  5.Enter valid OTP and click on verify</t>
  </si>
  <si>
    <t>User should be displayed with Info icon with Essential Claims.(Essential Claimsⓘ)</t>
  </si>
  <si>
    <t>Verify text on hovering over info icon which is added with Essentials Claims.</t>
  </si>
  <si>
    <t>User should get below text on hovering over info icon:
  "Mandatory user information required by the Service provider"</t>
  </si>
  <si>
    <t>User should be displayed with Info icon with Voluntary Claims.(Voluntary Claimsⓘ)</t>
  </si>
  <si>
    <t>Verify text on hovering over info icon icorporated with Voluntary Claims</t>
  </si>
  <si>
    <t>User should get below text on hovering over info icon:
  "Additional user information that the resident can choose to share with the Service provider"</t>
  </si>
  <si>
    <t>Verify help text language changes according to the language preference</t>
  </si>
  <si>
    <t>1. Launch the url
  https://healthservices.qa-1201-b2.mosip.net/
  2.Click on sign with mosip
  3.Enter valid Vid
  4.Click on Get Otp
  5.Enter valid OTP and click on verify
  6.Change the language from language dd</t>
  </si>
  <si>
    <t>Help text language should be changed accordingly.</t>
  </si>
  <si>
    <t>Verify info icon with RTL support</t>
  </si>
  <si>
    <t>1. Launch the url
  https://healthservices.qa-1201-b2.mosip.net/
  2.Click on sign with mosip
  3.Enter valid Vid
  4.Click on Get Otp
  5.Enter valid OTP and click on verify
  6.Select arabic language from language dd</t>
  </si>
  <si>
    <t>RTL should be supported</t>
  </si>
  <si>
    <t>Build a consent registry for e-Signet</t>
  </si>
  <si>
    <t>Prerequiste:
  1. Health portal is configured.
  2. Resident has UIN with VID's</t>
  </si>
  <si>
    <t>Consent Registry</t>
  </si>
  <si>
    <t>Login to relying party with UIN for the first time</t>
  </si>
  <si>
    <t>1. Open Health portal
  2. click "Sign in with e-Signet"
  3. click Login with OTP
  4. Enter UIN 
  5. Verify the captcha
  6. click on Get OTP
  7. Enter OTP --&gt;received in mail
  8. Click on Verify button</t>
  </si>
  <si>
    <t>Should display consent page and ask user to select and share the consent that is requested by Health portal.</t>
  </si>
  <si>
    <t>Verify the stored consent in Consent table</t>
  </si>
  <si>
    <t>Steps:
  1. Open Health portal
  2. click "Sign in with e-Signet"
  3. click Login with OTP
  4. Enter UIN 
  5. Verify the captcha
  6. click on Get OTP
  7. Enter OTP --&gt;received in mail
  8. Click on Verify button</t>
  </si>
  <si>
    <t>Consent table should have entry with PSU token and consent should be stored as JSON</t>
  </si>
  <si>
    <t>Prerequiste:
  1. Health portal is configured.
  2. Resident has UIN with VID's 
  3. UIN is already used for login</t>
  </si>
  <si>
    <t>Login to relying party with VID 1</t>
  </si>
  <si>
    <t>1. Open Health portal
  2. click "Sign in with e-Signet"
  3. click Login with OTP
  4. Enter VID
  5. Verify the captcha
  6. click on Get OTP
  7. Enter OTP --&gt;received in mail
  8. Click on Verify button</t>
  </si>
  <si>
    <t>Consent should not be asked to enter( consent screen should not be visible)</t>
  </si>
  <si>
    <t>Prerequiste:
  1. Health portal is configured.
  2. Resident has UIN with VID's 
  3. UIN &amp; VIDis already used for login
  Steps:</t>
  </si>
  <si>
    <t>Login to relying party with VID2</t>
  </si>
  <si>
    <t>Configure relying party without any claims or launch the authorize url without any claims query param</t>
  </si>
  <si>
    <t>Verify when no claims has been asked by Relying party</t>
  </si>
  <si>
    <t>1.Copy link address for a portal(Health service)
  2.Remove the claim parameters and profile from url
  3.Launch the url</t>
  </si>
  <si>
    <t>User should not get consent screen and should navigate to user profile page upon successful login</t>
  </si>
  <si>
    <t>Launch authorize url without claims and with authorize scopes</t>
  </si>
  <si>
    <t>Verify consent when only authorize scopes is part scopes along with "openid"</t>
  </si>
  <si>
    <t>1.Copy link address for a portal(Health service)
  2.Remove the claim parameters 
 3. under scope parameters provide "openid Manage-vid"
  4.Launch the url</t>
  </si>
  <si>
    <t>User should be asked for consent and should be successfullt navigated to user profile post allowing the consent.</t>
  </si>
  <si>
    <t>1.Clients should be created for a partner
  2.UIN should be available</t>
  </si>
  <si>
    <t>Verify consent by creating two different clients for a partner</t>
  </si>
  <si>
    <t>1.Create two client for a partner
  2. Use UINto login to clientportal and provide the consent
  3.Use UINto login to clientportal</t>
  </si>
  <si>
    <t>User should get Consent screen and should be aksed for consent.</t>
  </si>
  <si>
    <t>1.Mock relying party(casia,Apolo) should be configured with diff oidc client
  2.User should have UIN generated</t>
  </si>
  <si>
    <t>Verify consent on different mock relying portals with diff clientid and different partners</t>
  </si>
  <si>
    <t>1.Use UIN to login to casia
  2.Use the same UIN to login to apolo</t>
  </si>
  <si>
    <t>Prerequisite: 
  1. Health portal is configured.
  2. VIDis already used in eSignet login
  3. VID is downloaded in Inji app</t>
  </si>
  <si>
    <t>Login to Health portal using Inji app with VID 1</t>
  </si>
  <si>
    <t>steps:
  1. Unlock Inji app
  2. Open Scanner
  3. Open qr code in Health portal using "Login with Inji ".
  4. scan the qr code from Inji app
  5. Select VID to login
  6. Perform face Auth-&gt; successful</t>
  </si>
  <si>
    <t>Consent should be asked in Inji app and login should be successful after providing consent.</t>
  </si>
  <si>
    <t>Prerequisite: 
  1. Health portal is configured.
  2. VID is downloaded in Inji app</t>
  </si>
  <si>
    <t>Login to Health portal using Inji app with VID_new from new UIN</t>
  </si>
  <si>
    <t>steps:
  1. Unlock Inji app
  2. Open Scanner
  3. Open qr code in Health portal using "Login with Inji ".
  4. scan the qr code from Inji app
  5. Select VID_new to login
  6. Perform face Auth-&gt; successful</t>
  </si>
  <si>
    <t>1. Consent should be prompted in Inji app and consent data should be stored in Consent table
  2. Login should be successful</t>
  </si>
  <si>
    <t>Prerequiste:
  1. Health portal is configured.
  2. VID_new is already used in Inji login</t>
  </si>
  <si>
    <t>Login to Health portal from eSignet with VID_new</t>
  </si>
  <si>
    <t>Steps:
  1. Open Health portal
  2. click "Sign in with e-Signet"
  3. click Login with OTP
  4. Enter VID_new
  5. Verify the captcha
  6. click on Get OTP
  7. Enter OTP --&gt;received in mail
  8. Click on Verify button</t>
  </si>
  <si>
    <t>Consent should not be asked to provide</t>
  </si>
  <si>
    <t>Verify the consent table when relying party requested all optional claims and Resident has not shared the consent</t>
  </si>
  <si>
    <t>Steps:
  1. Open Health portal
  2. click "Sign in with e-Signet"
  3. click Login with OTP
  4. Enter VID
  5. Verify the captcha
  6. click on Get OTP
  7. Enter OTP --&gt;received in mail
  8. Click on Verify button
  9. Consent is prompted --&gt; optional fields
  10. Resident will not give consent</t>
  </si>
  <si>
    <t>Consent table should have an empty object stored in accepted_claims column of consent details table.</t>
  </si>
  <si>
    <t>ES-92</t>
  </si>
  <si>
    <t>Deployment and integration UI Components</t>
  </si>
  <si>
    <t>1. Health portal is up and running
 2. Mock SBI is running in the cmd prompt
 3. User has valid ID number</t>
  </si>
  <si>
    <t>Biometric</t>
  </si>
  <si>
    <t>Make the Device status to 'Ready' using Device Status API</t>
  </si>
  <si>
    <t>1. http://127.0.0.1:4501/admin/status
 change the status to Ready and execute the API</t>
  </si>
  <si>
    <t>Verify the color beside the device in the dropdown for Ready status</t>
  </si>
  <si>
    <t>1. Click on "sign in with eSignet" button
 2. Click on "login with Biometrics"</t>
  </si>
  <si>
    <t>Devices should be discovered and all devices in the dropdown should have bullet pointer that is filled with green and scan &amp; verify button should be disabled</t>
  </si>
  <si>
    <t>Make the Device status to 'Not-Ready' Device Status API</t>
  </si>
  <si>
    <t>1. http://127.0.0.1:4501/admin/status
 change the status to Not-Ready and execute the API</t>
  </si>
  <si>
    <t>1. Health portal is up and running
 2. Mock SBI is running in the cmd prompt
 3. User is in biometrics login page
 4. User has valid ID number</t>
  </si>
  <si>
    <t>Verify the color beside the device in the dropdown for Not-Ready status</t>
  </si>
  <si>
    <t>1. clicks on re-discover button / refresh button</t>
  </si>
  <si>
    <t>Devices should be discovered and all devices in the dropdown should have bullet pointer that is filled with grey</t>
  </si>
  <si>
    <t>Make the Device status to 'Busy' Device Status API</t>
  </si>
  <si>
    <t>1. http://127.0.0.1:4501/admin/status
 change the status to Busy and execute the API</t>
  </si>
  <si>
    <t>Verify the color beside the device in the dropdown for Busy status</t>
  </si>
  <si>
    <t>Devices should be discovered and all devices in the dropdown should have bullet pointer that is filled with yellow</t>
  </si>
  <si>
    <t>Make the Device status to 'Not Registered' Device Status API</t>
  </si>
  <si>
    <t>1. http://127.0.0.1:4501/admin/status
 change the status to Not Registered and execute the API</t>
  </si>
  <si>
    <t>Verify the dropdown for Not Registered status</t>
  </si>
  <si>
    <t>Not Registered device should not be displayed in dropdown and should get proper error message "Device not found .Please Check the Connectivity and Retry"</t>
  </si>
  <si>
    <t>Verify the device discTimeout</t>
  </si>
  <si>
    <t>We should have a default discTimeout as 15, Should project error message if device not found within 1sec</t>
  </si>
  <si>
    <t>Bring down the Mock SBI after refresh button is clicked</t>
  </si>
  <si>
    <t>1. clicks on re-discover button / refresh button
 2. close the Mock SBI</t>
  </si>
  <si>
    <t>Should display error message when failing to discover device within discTimeout. And refresh button should be enabled.
 error message "Device not found. Check the connectivity and retry".</t>
  </si>
  <si>
    <t>Multi Language</t>
  </si>
  <si>
    <t>Verify the language i.e selected while navigating from health portal to eSignet portal for the first time login</t>
  </si>
  <si>
    <t>1. Open Health portal
 2. click "Sign in with e-Signet"
 3. click Login with OTP
 4. Enter UIN / VID
 5. Verify the captcha
 6. click on Get OTP
 7. Enter OTP --&gt;received in mail
 8. Click on Verify button</t>
  </si>
  <si>
    <t>Default language of the environment should be selected in the language dropdown of esignet login screen and also in Home page after login</t>
  </si>
  <si>
    <t>Verify the language i.e selected while navigating from health portal to eSignet portal for the concurrent login</t>
  </si>
  <si>
    <t>1. Open Health portal
 2. click "Sign in with e-Signet"
 3. click Login with OTP
 4. Enter UIN / VID
 5. Verify the captcha
 6. click on Get OTP
 7. Enter OTP --&gt;received in mail
 8. Click on Verify button
 9. Give consent
 10. logout and relogin</t>
  </si>
  <si>
    <t>1. Health portal is up and running
 2. User has valid ID number</t>
  </si>
  <si>
    <t>Verify the ui_locales by changing the languages in embedded url in esignet button</t>
  </si>
  <si>
    <t>1. modify the language in embedded url
 2. Open Health portal using modified url
 2. click "Sign in with e-Signet"
 3. click Login with OTP
 4. Enter UIN / VID
 5. Verify the captcha
 6. click on Get OTP
 7. Enter OTP --&gt;received in mail
 8. Click on Verify button</t>
  </si>
  <si>
    <t>the entire portal should be loaded in the language that is passed in ui_locales</t>
  </si>
  <si>
    <t>verify ui_locales by passing array of language that is not having language bundle</t>
  </si>
  <si>
    <t>1. portal should load in default language if browser cache is cleared before making the request
 2. Should load eSignet UI in previous logged in language if browser cache is not cleared</t>
  </si>
  <si>
    <t>verify ui_locales by passing array of language that is having language bundle</t>
  </si>
  <si>
    <t>portal should load in the language that is first in array element</t>
  </si>
  <si>
    <t>Verify the claim_locales by changing the languages in embedded url in esignet button</t>
  </si>
  <si>
    <t>Consent data should be retrieved in the language that is passed in claim_locales if data is available for the requested language</t>
  </si>
  <si>
    <t>verify claim_locales by passing array of language that is not having language bundle</t>
  </si>
  <si>
    <t>1. All consent attributes should be loaded in default language if request is made after clearing browser cache.
 2. All consent attributes should be retreived in language is stored in browser language based on previous logged in language.</t>
  </si>
  <si>
    <t>verify claim_locales by passing array of language that is having language bundle</t>
  </si>
  <si>
    <t>All consent attributes should be loaded in language of array that is passed in first position</t>
  </si>
  <si>
    <t>Verify the responsiveness of esignet button with different dimensions of the browser</t>
  </si>
  <si>
    <t>1. Change the screen dimensions in the browser</t>
  </si>
  <si>
    <t>Button should be aligned and should fit into different dimensions</t>
  </si>
  <si>
    <t>Don't pass claim_locales if browser cache is cleared before making a request</t>
  </si>
  <si>
    <t>Should retrieve consent in default language</t>
  </si>
  <si>
    <t>Don't pass claim_locales if browser cache is not cleared before making a request</t>
  </si>
  <si>
    <t>Should retrieve consent in previously retrieved language</t>
  </si>
  <si>
    <t>Don't pass ui_locales</t>
  </si>
  <si>
    <t>1. UI should be loaded in previous logged in languge if browser cache is not cleared 
 2. Ui should load in default language if request is made after clearing browser cache</t>
  </si>
  <si>
    <t>ES-36</t>
  </si>
  <si>
    <t>Mock-Identity-System - Not able to set encoded photo with create identity endpoint.</t>
  </si>
  <si>
    <t>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t>
  </si>
  <si>
    <t>Mock identity API</t>
  </si>
  <si>
    <t>Add encoded photo value in Mock identity API and create identity</t>
  </si>
  <si>
    <t>Add identity using mock identity API
 https://api-internal.qa-triad.mosip.net/v1/mock-identity-system/swagger-ui/index.html#/</t>
  </si>
  <si>
    <t>Identity should be created successfully</t>
  </si>
  <si>
    <t>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5. Add identity using mock identity API
 https://api-internal.qa-triad.mosip.net/v1/mock-identity-system/swagger-ui/index.html#/</t>
  </si>
  <si>
    <t>Login to health service portal and verify the profile photo</t>
  </si>
  <si>
    <t>1. Open Health portal
  2. click "Sign in with e-Signet"
  3. click Login with OTP
  4. Enter UIN 
  5. Verify the captcha
  6. click on Get OTP
  7. Enter OTP --&gt;received in mail
  8. Click on Verify button
  9. select the consent to share 
 10. click on Allow</t>
  </si>
  <si>
    <t>User profile should have a photo that was passed while creating identity</t>
  </si>
  <si>
    <t>Add encoded photo value in Mock identity API where image size is in MB and create identity</t>
  </si>
  <si>
    <t>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5. Add identity using mock identity API (image with larger size)
 https://api-internal.qa-triad.mosip.net/v1/mock-identity-system/swagger-ui/index.html#/</t>
  </si>
  <si>
    <t>ES-97</t>
  </si>
  <si>
    <t>Option to select all the optional claims in e-Signet in the cosent page</t>
  </si>
  <si>
    <t>1. Health portal is configured.
 2. User has Valid UIN/VID for login</t>
  </si>
  <si>
    <t>Toggle button for authorize scope</t>
  </si>
  <si>
    <t>Verify the existance of master toggle button for Authorize Scope &amp; Voluntary Claims in the consent page</t>
  </si>
  <si>
    <t>On successful OTP match user should land on the consent page and Authorize scope &amp; Voluntary Claims should have master toggle button if claims and scopes are more than one.</t>
  </si>
  <si>
    <t>Verify the existance of master toggle button for Authorize Scope &amp; Voluntary Claims in the consent page when each one of them have only one option to select.</t>
  </si>
  <si>
    <t>On successful OTP match user should land on the consent page and Authorize scope &amp; Voluntary Claims should not have master toggle button.</t>
  </si>
  <si>
    <t>Verify the state of toggle button once landing in consent page</t>
  </si>
  <si>
    <t>By default master toggle and sub-toggles for voluntary claims and Authorize scope should be in disabled state.</t>
  </si>
  <si>
    <t>Enable the master toggle button for Authorize scope</t>
  </si>
  <si>
    <t>1. Open Health portal
 2. click "Sign in with e-Signet"
 3. click Login with OTP
 4. Enter UIN / VID
 5. Verify the captcha
 6. click on Get OTP
 7. Enter OTP --&gt;received in mail
 8. Click on Verify button
 9. Enable the master toggle button for Authorize scope</t>
  </si>
  <si>
    <t>All Authorize scopes in the consent should be selected.</t>
  </si>
  <si>
    <t>Disable the master toggle button for Authorize scope</t>
  </si>
  <si>
    <t>1. Open Health portal
 2. click "Sign in with e-Signet"
 3. click Login with OTP
 4. Enter UIN / VID
 5. Verify the captcha
 6. click on Get OTP
 7. Enter OTP --&gt;received in mail
 8. Click on Verify button
 9. Disable the master toggle button for Authorize scope</t>
  </si>
  <si>
    <t>All selected Authorize scopes in the consent should be deselected.</t>
  </si>
  <si>
    <t>Deselect one of the authorize scope when all scopes are selected with master toggle button</t>
  </si>
  <si>
    <t>1. Open Health portal
 2. click "Sign in with e-Signet"
 3. click Login with OTP
 4. Enter UIN / VID
 5. Verify the captcha
 6. click on Get OTP
 7. Enter OTP --&gt;received in mail
 8. Click on Verify button
 9. Enable the master toggle button for Authorize scope
 10. Deselect one of the authorize scope</t>
  </si>
  <si>
    <t>Master toggle button should be in selected state and deselected sub-toggle button should be disabled state while all other selected Authorize scope should be in selected state.</t>
  </si>
  <si>
    <t>Deselect all authorize scope manually when all scopes are selected with master toggle button</t>
  </si>
  <si>
    <t>1. Open Health portal
 2. click "Sign in with e-Signet"
 3. click Login with OTP
 4. Enter UIN / VID
 5. Verify the captcha
 6. click on Get OTP
 7. Enter OTP --&gt;received in mail
 8. Click on Verify button
 9. Enable the master toggle button for Authorize scope
 10. Deselect all sub-toggle buttons for authorize scope manually.</t>
  </si>
  <si>
    <t>Master toggle button should be disabled along with all deselected authorize scope.</t>
  </si>
  <si>
    <t>Enable toggle button for one of the authorize scope when all other scopes are in disabled state</t>
  </si>
  <si>
    <t>1. Open Health portal 
 2. click "Sign in with e-Signet" 
 3. click Login with OTP 
 4. Enter UIN / VID 
 5. Verify the captcha 
 6. click on Get OTP 
 7. Enter OTP --&gt;received in mail 
 8. Click on Verify button</t>
  </si>
  <si>
    <t>The master toggle button should remain in unselected state</t>
  </si>
  <si>
    <t>Enable all sub-toggle button for authorize scope one by one manually</t>
  </si>
  <si>
    <t>The master toggle should get automatically selected</t>
  </si>
  <si>
    <t>1. Health portal is configured.
 2. User has Valid UIN/VID for login
 3. Inspect mode in enabled for the browser</t>
  </si>
  <si>
    <t>Enable the master toggle button for Authorize scope and verify the authorize scopes and permitted scopes in the consent table</t>
  </si>
  <si>
    <t>1. Open Health portal
 2. click "Sign in with e-Signet"
 3. click Login with OTP
 4. Enter UIN / VID
 5. Verify the captcha
 6. click on Get OTP
 7. Enter OTP --&gt;received in mail
 8. Click on Verify button
 9. Enable the master toggle button for Authorize scope
 10. click on Allow</t>
  </si>
  <si>
    <t>1.Authorization_scopes table should store all the scopes that client is requesting for.
 2.permitted scopes table should store only user consented scopes</t>
  </si>
  <si>
    <t>Select one or two Authorization scope manually and verify the authorize scopes and permitted scopes in the consent table</t>
  </si>
  <si>
    <t>1. Open Health portal
 2. click "Sign in with e-Signet"
 3. click Login with OTP
 4. Enter UIN / VID
 5. Verify the captcha
 6. click on Get OTP
 7. Enter OTP --&gt;received in mail
 8. Click on Verify button
 9. Select one or two Authorize scopes
 10. click on Allow</t>
  </si>
  <si>
    <t>Enable the master toggle button for voluntary claims</t>
  </si>
  <si>
    <t>1. Open Health portal
 2. click "Sign in with e-Signet"
 3. click Login with OTP
 4. Enter UIN / VID
 5. Verify the captcha
 6. click on Get OTP
 7. Enter OTP --&gt;received in mail
 8. Click on Verify button
 9. Enable the master toggle button for voluntary claims</t>
  </si>
  <si>
    <t>All voluntary claims in the consent should be selected.</t>
  </si>
  <si>
    <t>Disable the master toggle button for voluntary claims</t>
  </si>
  <si>
    <t>1. Open Health portal
 2. click "Sign in with e-Signet"
 3. click Login with OTP
 4. Enter UIN / VID
 5. Verify the captcha
 6. click on Get OTP
 7. Enter OTP --&gt;received in mail
 8. Click on Verify button
 9. Disable the master toggle button for voluntary claims</t>
  </si>
  <si>
    <t>All selected voluntary claims in the consent should be deselected.</t>
  </si>
  <si>
    <t>Deselect one of the voluntary claim when all claims are selected with master toggle button</t>
  </si>
  <si>
    <t>1. Open Health portal
 2. click "Sign in with e-Signet"
 3. click Login with OTP
 4. Enter UIN / VID
 5. Verify the captcha
 6. click on Get OTP
 7. Enter OTP --&gt;received in mail
 8. Click on Verify button
 9. Enable the master toggle button for voluntary claims
 10. Deselect one of the voluntary claim.</t>
  </si>
  <si>
    <t>Deselect all voluntary claims manually when all claims are selected with master toggle button</t>
  </si>
  <si>
    <t>1. Open Health portal
 2. click "Sign in with e-Signet"
 3. click Login with OTP
 4. Enter UIN / VID
 5. Verify the captcha
 6. click on Get OTP
 7. Enter OTP --&gt;received in mail
 8. Click on Verify button
 9. Enable the master toggle button for voluntary claims
 10. Deselect all sub-toggle buttons for voluntary claims manually.</t>
  </si>
  <si>
    <t>Master toggle button should be disabled along with deselected voluntary claims.</t>
  </si>
  <si>
    <t>Enable toggle button for one of the voluntary claim when all other claims are in disabled state</t>
  </si>
  <si>
    <t>Enable all sub-toggle button for voluntary claims one by one manually</t>
  </si>
  <si>
    <t>Enable the master toggle button for voluntary claims and verify the accepted claims in consent table</t>
  </si>
  <si>
    <t>1. Open Health portal
 2. click "Sign in with e-Signet"
 3. click Login with OTP
 4. Enter UIN / VID
 5. Verify the captcha
 6. click on Get OTP
 7. Enter OTP --&gt;received in mail
 8. Click on Verify button
 9. Enable the master toggle button forvoluntary claims
 10. click on Allow</t>
  </si>
  <si>
    <t>Consented voluntary claims should be stored in accepted claims table</t>
  </si>
  <si>
    <t>Select one or two voluntary claims manually and verify the accepted claims in consent table</t>
  </si>
  <si>
    <t>1. Open Health portal
 2. click "Sign in with e-Signet"
 3. click Login with OTP
 4. Enter UIN / VID
 5. Verify the captcha
 6. click on Get OTP
 7. Enter OTP --&gt;received in mail
 8. Click on Verify button
 9. Select one or twovoluntary claims
 10. click on Allow</t>
  </si>
  <si>
    <t>ES-124</t>
  </si>
  <si>
    <t>Add transaction expiry details with a timer on the consent page</t>
  </si>
  <si>
    <t>1. Health services is up and running.
 2. User has indiviual ID to Login</t>
  </si>
  <si>
    <t>Consent timer</t>
  </si>
  <si>
    <t>Verify the default timer in the consent page via Otp login</t>
  </si>
  <si>
    <t>The consent should have a timer, the default timer should be 60 sec and timer in the consent should start from 5sec (5sec as buffer).</t>
  </si>
  <si>
    <t>1. Health services is up and running.
 2. User has indiviual ID to Login
 3. Mock MDS is running</t>
  </si>
  <si>
    <t>Verify the default timer in the consent page via biometrics login</t>
  </si>
  <si>
    <t>1. Open Health portal
 2. Click on "sign in with eSignet" button
 3. Click on "login with Biometrics"
 4. Enter UIN 
 5. click on 'scan and verify'.</t>
  </si>
  <si>
    <t>1.Add below property in esignet-default.property file and restart esignet service
 -mosip.esignet.authentication-expire-in-secs=60
 -mosip.esignet.cache.expire-in-seconds='authenticated': ${mosip.esignet.authentication-expire-in-secs},'linkedauth' : ${mosip.esignet.authentication-expire-in-secs},
 -mosip.esignet.ui.config.key-values='consent.screen.timeout':${mosip.esignet.authentication-expire-in-secs}
 3. Health services is up and running.
 4. User has indiviual ID to Login</t>
  </si>
  <si>
    <t>Increase the consent timer value above 60 sec and verify the timer in consent page</t>
  </si>
  <si>
    <t>the timer in the consent page should start from the configured value excluding secs of buffer time.</t>
  </si>
  <si>
    <t>Decrease the consent timer value below 60 sec and verify the timer in consent page</t>
  </si>
  <si>
    <t>Refresh the browser tab after a wait time of secs in the consent page</t>
  </si>
  <si>
    <t>timer should show the ongoing leftover secs without starting it from beginning.</t>
  </si>
  <si>
    <t>Verify the error message when consent timer is expired</t>
  </si>
  <si>
    <t>1. Open Health portal
  2. click "Sign in with e-Signet"
  3. click Login with OTP
  4. Enter UIN 
  5. Verify the captcha
  6. click on Get OTP
  7. Enter OTP --&gt;received in mail
  8. Click on Verify button
  9. wait till the timer expiry in the consent page</t>
  </si>
  <si>
    <t>Should redirect user back to health service portal which has ''sign in with eSignet' plugin with a message popup on top "Transaction expired".</t>
  </si>
  <si>
    <t>MOSIP-26238</t>
  </si>
  <si>
    <t>Add wallet logo in centre of wallet qrcode</t>
  </si>
  <si>
    <t>1. Health sevice is up and running
 2. User has a indiviual ID to login</t>
  </si>
  <si>
    <t>Wallet logo</t>
  </si>
  <si>
    <t>Verify the qrcode in eSignet login page without property value of logo</t>
  </si>
  <si>
    <t>1. Open Health portal
  2. click "Sign in with e-Signet"</t>
  </si>
  <si>
    <t>qrcode in eSignet login page should be generated without a wallet logo</t>
  </si>
  <si>
    <t>1. Add below property file in esignet default property file and restart esignet service
 mosip.esignet.ui.config.key-values='wallet.logo-url': 'inji_logo.png',
 2. Health sevice is up and running
 3. User has a indiviual ID to login</t>
  </si>
  <si>
    <t>Verify the qrcode in eSignet login page after adding property of wallet logo</t>
  </si>
  <si>
    <t>the qrcode in eSignet login page should have Inji wallet logo within it.</t>
  </si>
  <si>
    <t>Verify online login using Inji app when qrcode in eSignet UI has wallet logo</t>
  </si>
  <si>
    <t>1. open Inji app
 2. download VC
 3. Activate VC for online login
 4. open scanner and scan the qrcode present in eSignet UI which has wallet logo in it</t>
  </si>
  <si>
    <t>Online login to health portal using Inji app should be successful</t>
  </si>
  <si>
    <t>Add the image path of different logo other than wallet and verify online login using Inji app</t>
  </si>
  <si>
    <t>1. open Inji app
 2. download VC
 3. Activate VC for online login
 4. open scanner and scan the qrcode present in eSignet UI which has different logo in it</t>
  </si>
  <si>
    <t>Add the image path of bigger size and verify qrcode in esignet UI</t>
  </si>
  <si>
    <t>the image should be accomodated which the area of logo.</t>
  </si>
  <si>
    <t>1. Relying Party who wants to use openId authentication based login 
  2. Relying Party application should be registered as OIDC client and clientNameLangMap for different languages are present for the client.
  3.The Relying party application wants its user to sign in with e-Signet.
  4.Then user logs successfully and lands on consent page.</t>
  </si>
  <si>
    <t>OIDC Client Name</t>
  </si>
  <si>
    <t>Verify relying party's name language change on consent screen</t>
  </si>
  <si>
    <t>1.Launch the url
  https://healthservices.qa-triad.mosip.net/
  2.Login to the relying party and navigate to consent screen.
  3.Click on the language drop-down and change language</t>
  </si>
  <si>
    <t>Language of oidc client (relying party) name should change .</t>
  </si>
  <si>
    <t>Create client with 2-3 language
  and then configure in health service portal(mock relying party service)</t>
  </si>
  <si>
    <t>Select the language from language dd which is not configured while creating client</t>
  </si>
  <si>
    <t>1.Launch the url
  https://healthservices.qa-triad.mosip.net/
  2.Login to the relying party and navigate to consent screen.
  3.Click on the language drop-down and select the language which is not configured while creation of client</t>
  </si>
  <si>
    <t>Default client name should appear.</t>
  </si>
  <si>
    <t>1. Relying Party who wants to use openId authentication based login 
  2. Relying Party application should be registered as OIDC client and clientNameLangMap for arabic with different languages should present for the client.
  3.The Relying party application wants its user to sign in with e-Signet.
  4.Then user logs successfully and lands on consent page.</t>
  </si>
  <si>
    <t>Verify client name by changing language to Arabic.</t>
  </si>
  <si>
    <t>1.Launch the url
  https://healthservices.qa-triad.mosip.net/
  2.Login to the relying party and navigate to consent screen.
  3.Click on the language drop-down and select arabic from language list</t>
  </si>
  <si>
    <t>text should be shown in Right to left(RTL Format) orientation.</t>
  </si>
  <si>
    <t>ES-206</t>
  </si>
  <si>
    <t>Add a configuration for the number of qrCode auto refresh before showing retry option.</t>
  </si>
  <si>
    <t>1. health services is up and running.
 2. qrcode auto refresh property is configured under IDP UI config
 --'wallet.qr-code.auto-refresh-limit': 3
 3. Add mosip.esignet.generate-link-code.limit-per-transaction=under eSignet config
 4. esignet service is restarted</t>
  </si>
  <si>
    <t>QRCode auto refresh limit</t>
  </si>
  <si>
    <t>Verify auto refresh for 3 times while on the qr code page for the 1st time.</t>
  </si>
  <si>
    <t>1. Open Health portal
 2. click "Sign in with e-Signet".
 3. click on "Login with INJI".</t>
  </si>
  <si>
    <t>1. 1st QRCode should be polling the request in Link status API under inspect mode
 Linkcodeshould be generated
 2. 2nd QRCode should be generated after 50 sec.
 Linkcodeshould be generated and should be polling for next 50 sec and Linkcodeshould be polling for sec.
 3. In next 50 sec 3rd QRCode should be generated.
 Linkcode3 should be generated and should be polling for next 50 sec and Linkcodeshould be polling for sec
 4. After 50 sec the error message should be displayed “QR Code expired” with a Retry button.</t>
  </si>
  <si>
    <t>buffer time is sec but qrcode active for 2sec this is due delay from API to respond</t>
  </si>
  <si>
    <t>Verify auto refresh for 3 times while on the qr code page for 2nd time after retry button is clicked for the first time</t>
  </si>
  <si>
    <t>1. Open Health portal
 2. click "Sign in with e-Signet".
 3. click on "Login with INJI".
 4. click on retry button after QR code expiry</t>
  </si>
  <si>
    <t>1. 3rd QRCode will be polling for sec and 4th QRCode should be generated and should be polling the request in Link status API under inspect mode
 Linkcodeshould be generated
 2. 5th QRCode should be generated after 50 sec.
 Linkcodeshould be generated and should be polling for next 50 sec and Linkcodeshould be polling for sec.
 3. In next 50 sec 6th QRCode should be generated.
 Linkcodeshould be generated and should be polling for next 50 sec and Linkcodeshould be polling for sec
 4. After 50 sec the error message should be displayed “QR Code expired” with a Retry button.</t>
  </si>
  <si>
    <t>Verify auto refresh for 3 times while on the qr code page for 3rd time after retry button is clicked for the second time</t>
  </si>
  <si>
    <t>1. 7th QRCode should be generated and should be polling the request in Link status API under inspect mode
 Linkcodeshould be generated
 2. 8th QRCode should be generated after 50 sec.
 Linkcodeshould be generated and should be polling for next 50 sec and Linkcodeshould be polling for sec.
 3. In next 50 sec 9th QRCode should be generated.
 Linkcode9 should be generated and should be polling for next 50 sec and Linkcodeshould be polling for sec
 4. After 50 sec the error message should be displayed “QR Code expired” with a Retry button.</t>
  </si>
  <si>
    <t>Verify auto refresh for 3 times while on the qr code page for 4th time after retry button is clicked for the third time</t>
  </si>
  <si>
    <t>1. 10th QRCode should be generated and should be polling the request in Link status API under inspect mode
 Linkcodeshould be generated
 2. After 50 sec the user should be redirected back to relying party portal with message "invalid_transaction".</t>
  </si>
  <si>
    <t>1. health services is up and running.
 2. qrcode auto refresh property is configured under IDP UI config
 --'wallet.qr-code.auto-refresh-limit': 12
 3. Add mosip.esignet.generate-link-code.limit-per-transaction=under eSignet config
 4. esignet service is restarted</t>
  </si>
  <si>
    <t>Verify auto refresh for 1times while on the qr code page for the first time</t>
  </si>
  <si>
    <t>1. 1st QRCode should be polling the request in Link status API under inspect mode
 Linkcodeshould be generated
 2. 2nd QRCode should be generated after 50 sec.
 Linkcodeshould be generated and should be polling for next 50 sec and Linkcodeshould be polling for sec.
 3. In next 50 sec 3rd QRCode should be generated.
 Linkcode3 should be generated and should be polling for next 50 sec and Linkcodeshould be polling for sec
 4. 3rd QRCode will be polling for sec and 4th QRCode should be generated and should be polling the request in Link status API under inspect mode
 Linkcodeshould be generated
 5. 5th QRCode should be generated after 50 sec.
 Linkcodeshould be generated and should be polling for next 50 sec and Linkcodeshould be polling for sec.
 6. In next 50 sec 6th QRCode should be generated.
 Linkcodeshould be generated and should be polling for next 50 sec and Linkcodeshould be polling for sec
 7. 7th QRCode should be generated and should be polling the request in Link status API under inspect mode
 Linkcodeshould be generated
 8. 8th QRCode should be generated after 50 sec.
 Linkcodeshould be generated and should be polling for next 50 sec and Linkcodeshould be polling for sec.
 9. In next 50 sec 9th QRCode should be generated.
 Linkcode9 should be generated and should be polling for next 50 sec and Linkcodeshould be polling for sec
 10. 10th QRCode should be generated and should be polling the request in Link status API under inspect mode
 Linkcodeshould be generated
 11. After 50 sec the user should be redirected back to relying party portal with message "invalid_transaction".</t>
  </si>
  <si>
    <t>1. health services is up and running.
 2. qrcode auto refresh property is configured under IDP UI config
 --'wallet.qr-code.auto-refresh-limit': 5
 3. Add mosip.esignet.generate-link-code.limit-per-transaction=under eSignet config
 4. esignet service is restarted</t>
  </si>
  <si>
    <t>Verify auto refresh for times while on the qr code page for the first time</t>
  </si>
  <si>
    <t>1. 1st QRCode should be polling the request in Link status API under inspect mode
 Linkcodeshould be generated
 2. 2nd QRCode should be generated after 50 sec.
 Linkcodeshould be generated and should be polling for next 50 sec and Linkcodeshould be polling for sec.
 3. In next 50 sec 3rd QRCode should be generated.
 Linkcode3 should be generated and should be polling for next 50 sec and Linkcodeshould be polling for sec
 4. 3rd QRCode will be polling for sec and 4th QRCode should be generated and should be polling the request in Link status API under inspect mode
 Linkcodeshould be generated
 5. 5th QRCode should be generated after 50 sec.
 Linkcodeshould be generated and should be polling for next 50 sec and Linkcodeshould be polling for sec.
 6. After 50 sec the error message should be displayed “QR Code expired” with a Retry button.</t>
  </si>
  <si>
    <t>Verify auto refresh for times while on the qr code page for 2nd time after retry button is clicked for the first time</t>
  </si>
  <si>
    <t>1. In next 50 sec 6th QRCode should be generated.
 Linkcodeshould be generated and should be polling for next 50 sec and Linkcodeshould be polling for sec
 2. 7th QRCode should be generated and should be polling the request in Link status API under inspect mode
 Linkcodeshould be generated
 3. 8th QRCode should be generated after 50 sec.
 Linkcodeshould be generated and should be polling for next 50 sec and Linkcodeshould be polling for sec.
 4. In next 50 sec 9th QRCode should be generated.
 Linkcode9 should be generated and should be polling for next 50 sec and Linkcodeshould be polling for sec
 5. 10th QRCode should be generated and should be polling the request in Link status API under inspect mode
 Linkcodeshould be generated
 6. After 50 sec the error message should be displayed “QR Code expired” with a Retry button.
 7. User should be redirected back to relying party portal with message "invalid_transaction". when clicked on retry button.</t>
  </si>
  <si>
    <t>1. health services is up and running.
 2. qrcode auto refresh property is configured under IDP UI config
 --'wallet.qr-code.auto-refresh-limit': 5
 3. Add mosip.esignet.generate-link-code.limit-per-transaction=1under eSignet config
 4. esignet service is restarted</t>
  </si>
  <si>
    <t>1. In next 50 sec 6th QRCode should be generated.
 Linkcodeshould be generated and should be polling for next 50 sec and Linkcodeshould be polling for sec
 2. 7th QRCode should be generated and should be polling the request in Link status API under inspect mode
 Linkcodeshould be generated
 3. 8th QRCode should be generated after 50 sec.
 Linkcodeshould be generated and should be polling for next 50 sec and Linkcodeshould be polling for sec.
 4. In next 50 sec 9th QRCode should be generated.
 Linkcode9 should be generated and should be polling for next 50 sec and Linkcodeshould be polling for sec
 5. 10th QRCode should be generated and should be polling the request in Link status API under inspect mode
 Linkcodeshould be generated
 6. After 50 sec the error message should be displayed “QR Code expired” with a Retry button.</t>
  </si>
  <si>
    <t>Verify auto refresh for times while on the qr code page for 3rd time after retry button is clicked for the second time</t>
  </si>
  <si>
    <t>1. 11th QRCode should be generated.
 Linkcode1should be generated and should be polling for next 50 sec and Linkcodeshould be polling for sec
 2. 12th QRCode should be generated and should be polling the request in Link status API under inspect mode
 Linkcode1should be generated
 3. 13th QRCode should be generated after 50 sec.
 Linkcode13 should be generated and should be polling for next 50 sec and Linkcode1should be polling for sec.
 4. In next 50 sec 14th QRCode should be generated.
 Linkcodeshould be generated and should be polling for next 50 sec and Linkcode13 should be polling for sec
 5. 15th QRCode should be generated and should be polling the request in Link status API under inspect mode
 Linkcode1should be generated
 6. After 50 sec the error message should be displayed “QR Code expired” with a Retry button.</t>
  </si>
  <si>
    <t>Verify auto refresh for times while on the qr code page for 4th time after retry button is clicked for the third time</t>
  </si>
  <si>
    <t>1. 16th QRCode should be generated.
 Linkcode1should be generated and should be polling for next 50 sec and Linkcode1should be polling for sec
 2. User should be redirected back to relying party portal with message "invalid_transaction". when trying to generate 17th QRCode</t>
  </si>
  <si>
    <t>1. health services is up and running.
 2. qrcode auto refresh property is configured under IDP UI config
 --'wallet.qr-code.auto-refresh-limit': 2
 3. Add mosip.esignet.generate-link-code.limit-per-transaction=under eSignet config
 4. esignet service is restarted</t>
  </si>
  <si>
    <t>1. 1st QRCode should be polling the request in Link status API under inspect mode
 Linkcodeshould be generated
 2. 2nd QRCode should be generated after 50 sec.
 Linkcodeshould be generated and should be polling for next 50 sec and Linkcodeshould be polling for sec.
 3. After 50 sec the error message should be displayed “QR Code expired” with a Retry button.</t>
  </si>
  <si>
    <t>Verify auto refresh for times while on the qr code page for the second time when retry button is clicked for 1st time</t>
  </si>
  <si>
    <t>1. 3rd QRCode should be generated.
 Linkcode3 should be generated and should be polling for next 50 sec and Linkcodeshould be polling for sec
 2. 3rd QRCode will be polling for sec and 4th QRCode should be generated and should be polling the request in Link status API under inspect mode
 Linkcodeshould be generated
 3. After 50 sec the error message should be displayed “QR Code expired” with a Retry button.</t>
  </si>
  <si>
    <t>Verify auto refresh for times while on the qr code page for the third time when retry button is clicked for 2nd time</t>
  </si>
  <si>
    <t>1. 5th QRCode should be generated.
 Linkcodeshould be generated and should be polling for next 50 sec and Linkcodeshould be polling for sec
 2. 5th QRCode will be polling for sec and 6th QRCode should be generated and should be polling the request in Link status API under inspect mode
 Linkcodeshould be generated
 3. After 50 sec the error message should be displayed “QR Code expired” with a Retry button.</t>
  </si>
  <si>
    <t>Click on retry button when server linkcode limit exhausted</t>
  </si>
  <si>
    <t>User should be redirected back to relying party portal with message "invalid_transaction". when trying to generate 7th QRCode</t>
  </si>
  <si>
    <t>1. health services is up and running.</t>
  </si>
  <si>
    <t>Verify the default value of auto refresh and server link code limit per transaction</t>
  </si>
  <si>
    <t>Retry button should be displayed after every 3 auto refresh of qrcode and user should be redirected back to relying party portal with message "invalid_transaction". when trying to generate 11th QRCode</t>
  </si>
  <si>
    <t>ES-21</t>
  </si>
  <si>
    <t>Maintain state of last QRCodes in the UI</t>
  </si>
  <si>
    <t>1. health services is up and running.
 2. qrcode auto refresh property is configured under IDP UI config
 --'mosip.esignet.ui.config.key-values=wallet.qr-code.auto-refresh-limit': 3,3
 --mosip.esignet.link-code-expire-in-secs=60 under esignet property
 --mosip.esignet.ui.config.key-values=wallet.qr-code-buffer-in-secs': 10,10
 3. Esignet service is restarted
 4. 1st qrcode is taken as a screenshot and stored in user local folder</t>
  </si>
  <si>
    <t>liveness of last QRCodes</t>
  </si>
  <si>
    <t>Verify if 1st qrcode is active when second qrcode is generated in esignet UI</t>
  </si>
  <si>
    <t>"Prerequisite: 
  1. Health portal is configured.
  2. VID is downloaded in Inji app
  steps:
  1. Unlock Inji app
  2. Open Scanner
  3. Scan the qrcode from inji app that was taken as screenshot.
  4. Select VID to login
  5. Perform face Auth-&gt; successful" 
  6. provide consent and click on confirm</t>
  </si>
  <si>
    <t>Health portal login should be successful.</t>
  </si>
  <si>
    <t>1. health services is up and running.
 2. qrcode auto refresh property is configured under IDP UI config
 --'mosip.esignet.ui.config.key-values=wallet.qr-code.auto-refresh-limit': 3
 --mosip.esignet.link-code-expire-in-secs=60 under esignet property
 --mosip.esignet.ui.config.key-values=wallet.qr-code-buffer-in-secs': 10
 3. Esignet service is restarted
 4. 1st qrcode is taken as a screenshot and stored in user local folder
 5. 2nd qrcode is taken as a screenshot and stored in user local folder</t>
  </si>
  <si>
    <t>Verify the if 2nd qrcode is active when third qrcode is generated in esignet UI</t>
  </si>
  <si>
    <t>"Prerequisite: 
  1. Health portal is configured.
  2. VID is downloaded in Inji app
  steps:
  1. Unlock Inji app
  2. Open Scanner
  3. Scan the 2nd qrcode from inji app that was taken as screenshot.
  4. Select VID to login
  5. Perform face Auth-&gt; successful" 
  6. provide consent and click on confirm</t>
  </si>
  <si>
    <t>Verify healthportal login with 1st qrcode when third qrcode is generated in esignet UI</t>
  </si>
  <si>
    <t>"Prerequisite: 
  1. Health portal is configured.
  2. VID is downloaded in Inji app
  steps:
  1. Unlock Inji app
  2. Open Scanner
  3. Scan the 1st qrcode from inji app that was taken as screenshot.</t>
  </si>
  <si>
    <t>Should display error message in inji app "qr code is expired".</t>
  </si>
  <si>
    <t>1. health services is up and running.
 2. qrcode auto refresh property is configured under IDP UI config
 --'mosip.esignet.ui.config.key-values=wallet.qr-code.auto-refresh-limit': 3
 --mosip.esignet.link-code-expire-in-secs=60 under esignet property
 --mosip.esignet.ui.config.key-values=wallet.qr-code-buffer-in-secs': 10
 3. Esignet service is restarted
 4. 1st qrcode is taken as a screenshot and stored in user local folder
 5. 2nd qrcode is taken as a screenshot and stored in user local folder
 6. 3rd qr code is generated in eSignet UI</t>
  </si>
  <si>
    <t>Increase the qrcode buffer time such that all 3 qrcode will be active at the same time and verify health portal login with 3 rd qr code</t>
  </si>
  <si>
    <t>"Prerequisite: 
  1. Health portal is configured.
  2. VID is downloaded in Inji app
  steps:
  1. Unlock Inji app
  2. Open Scanner
  3. Scan the 3rd qrcode from inji app that was taken as screenshot.</t>
  </si>
  <si>
    <t>Should display error message "Invalid QRCode configuration. Please report to the site admin" as 3 QRCode cannot be active at a time .</t>
  </si>
  <si>
    <t>ES-254</t>
  </si>
  <si>
    <t>Support for Mobile View</t>
  </si>
  <si>
    <t>1.User should have mobile device
 2.User should have UIN/Vid</t>
  </si>
  <si>
    <t>e-signet UI on Mobile View</t>
  </si>
  <si>
    <t>Verify whether allignments are proper on e-signet portal on Mobile view.</t>
  </si>
  <si>
    <t>1. Launch https://healthservices.qa-triad.mosip.net/
 2.Click on Sign in with e-Signet
 3. Check the allignments on e-signet login and consent portal</t>
  </si>
  <si>
    <t>Allignment should be proper.</t>
  </si>
  <si>
    <t>Check whether there are no overlapping or no breakeage of text or logo or screen on Mobile view</t>
  </si>
  <si>
    <t>1. Launch https://healthservices.qa-triad.mosip.net/
 2.Click on Sign in with e-Signet
 3.Check the scenario's behaviour on login and on consent screen</t>
  </si>
  <si>
    <t>There should be no allignment,overlapping,breakage issues.</t>
  </si>
  <si>
    <t>Verify whether all e-signet screens are appearing as per the Wire frame attached in the story</t>
  </si>
  <si>
    <t>e-signet screens should appear as wireframe attached.
 [
 Image on login page should not be displayed.
 Timer should move up as per the i-frame in consent screen]</t>
  </si>
  <si>
    <t>Verify OTP authentication on mobile view</t>
  </si>
  <si>
    <t>1. Launch https://healthservices.qa-triad.mosip.net/
 2.Click on Sign in with e-Signet
 3.Login with OTP</t>
  </si>
  <si>
    <t>OTP authentication should work properly</t>
  </si>
  <si>
    <t>1.User should have mobile device
 2.User should have UIN/Vid
 3.User should have inji app in another device</t>
  </si>
  <si>
    <t>Verify login to Relying party through INJI app</t>
  </si>
  <si>
    <t>1. Launch https://healthservices.qa-triad.mosip.net/
 2.Click on Sign in with e-Signet
 3.Scan the qr code from INJI app there on another device</t>
  </si>
  <si>
    <t>Inji login should work</t>
  </si>
  <si>
    <t>Verify whether multiple language support working fine.</t>
  </si>
  <si>
    <t>1. Launch https://healthservices.qa-triad.mosip.net/
 2.Click on Sign in with e-Signet
 3.Change the language(Arabic,Hindi,Kannada,Tamil ) from language dropdown in login screen and check the behaviour
 4.Login and check the behaviour of consent screen on changing language.</t>
  </si>
  <si>
    <t>Text language should change as per the selcted language</t>
  </si>
  <si>
    <t>Verify e-signet portal with different screen size of mobiles</t>
  </si>
  <si>
    <t>ES-501</t>
  </si>
  <si>
    <t>Changes in eSignet UI to support Knowledge based authentication</t>
  </si>
  <si>
    <t>User has valid detials to download VC</t>
  </si>
  <si>
    <t>Download Sunbird VC with valid details</t>
  </si>
  <si>
    <t xml:space="preserve">1. Open InjiWeb 
2. Select the Sunbird VC issuer
</t>
  </si>
  <si>
    <t>VC should be downloaded in PDF format</t>
  </si>
  <si>
    <t>Verify the text, labels and logo's in eSignet login screen</t>
  </si>
  <si>
    <t>1. Header: Login
2. Description: Please fill the below details
3. logo: Sunbird &amp; eSignet logo</t>
  </si>
  <si>
    <t>State of login button</t>
  </si>
  <si>
    <t>Verify the state of login button when Policy Number is not filled</t>
  </si>
  <si>
    <t>Login button should be in disabled state</t>
  </si>
  <si>
    <t>Verify the state of login button when Full Name is not entered</t>
  </si>
  <si>
    <t>Verify the state of Login button when DOB is not filled</t>
  </si>
  <si>
    <t>Verify the state of login button when Captcha is not checked in.</t>
  </si>
  <si>
    <t>Verify the state of Login button when only Policy Number and FullName is filled</t>
  </si>
  <si>
    <t>Verify the state of login button when only Policy Number and DOB is filled</t>
  </si>
  <si>
    <t>Verify the state of Login button when only Policy Number and Captcha is checked in</t>
  </si>
  <si>
    <t xml:space="preserve">Verify the state of login button when all mandatory fields are filled </t>
  </si>
  <si>
    <t>Login button should be enabled and same should be clickable</t>
  </si>
  <si>
    <t>validation for Policy Number</t>
  </si>
  <si>
    <t>Download Sunbird VC with Invalid PolicyNumber</t>
  </si>
  <si>
    <t>Should display appropriate error message"Login failed, please enter correct credentials".</t>
  </si>
  <si>
    <t>Download Sunbird VC with empty string in policy number field</t>
  </si>
  <si>
    <t>Space should be restricted as per the regex validation.</t>
  </si>
  <si>
    <t>Download Sunbird VC with special characters in Policy number field</t>
  </si>
  <si>
    <t>Special characters should be restricted based on the regex validation</t>
  </si>
  <si>
    <t>Download Sunbird VC with all 0's in Policy number field</t>
  </si>
  <si>
    <t>Download Sunbird VC with Alpha numeric data in Policy number field</t>
  </si>
  <si>
    <t>Alphabets should be restricted based on the regex validation</t>
  </si>
  <si>
    <t>Min length of Policy number</t>
  </si>
  <si>
    <t>Max length of Policy number</t>
  </si>
  <si>
    <t>User inputs should be restricted above max length</t>
  </si>
  <si>
    <t>Validation for FullName</t>
  </si>
  <si>
    <t>Download Sunbird VC with Invalid FullName</t>
  </si>
  <si>
    <t>Download Sunbird VC with empty string in FullName field</t>
  </si>
  <si>
    <t>Download Sunbird VC with special characters in FullName field</t>
  </si>
  <si>
    <t>Download Sunbird VC with all 0's in FullName field</t>
  </si>
  <si>
    <t>Zero should be retricted based on regex validation</t>
  </si>
  <si>
    <t>Download Sunbird VC with Alpha numeric data in FullName field</t>
  </si>
  <si>
    <t>Should display appropriate error message"Invalid input provided".</t>
  </si>
  <si>
    <t>Min length of FullName</t>
  </si>
  <si>
    <t>Max length of FullName</t>
  </si>
  <si>
    <t>Validation for DOB</t>
  </si>
  <si>
    <t>Request credential with invalid Date</t>
  </si>
  <si>
    <t>Request credential with Future Date</t>
  </si>
  <si>
    <t>Request credential with all 0's in Date field</t>
  </si>
  <si>
    <t>All zero's in date should not be allowed</t>
  </si>
  <si>
    <t>Request credential with random month while year and date is valid</t>
  </si>
  <si>
    <t>Request credential with random date while year and month is valid</t>
  </si>
  <si>
    <t>Request credential with random year while month and date is valid</t>
  </si>
  <si>
    <t>Attributes in Downloaded VC</t>
  </si>
  <si>
    <t>Verify the attributes in downloaded VC</t>
  </si>
  <si>
    <t xml:space="preserve">VC should be downloaded and should contain user information </t>
  </si>
  <si>
    <t>Additional attributes should be configured</t>
  </si>
  <si>
    <t>Add additional attributes from the configuration and download the VC</t>
  </si>
  <si>
    <t>Existing attributes should be removed from the configuration</t>
  </si>
  <si>
    <t>Remove one or more existing attribute and download VC</t>
  </si>
  <si>
    <t>Verify the transaction expiry in KBI UI form</t>
  </si>
  <si>
    <t>User should redirected to relying party with a message "invalid transaction"</t>
  </si>
  <si>
    <t>ES-1115</t>
  </si>
  <si>
    <t>L- eKYC process Steps screen</t>
  </si>
  <si>
    <t>TC_eKYC_process_Steps_screen_01</t>
  </si>
  <si>
    <t>1. The relying party is registered as a partner in e-Signet and has a Client ID associated with defined policies and as an enabler of Luser
 2. The relying party has integrated with e-Signet / Unified Login feature
 3. The user’s mobile number is registered via the Sign-Up portal, as defined in ES-391: LUser Flow - Register with Mobile Number and Password using Unified Login Feature</t>
  </si>
  <si>
    <t>eKYC process Steps screen</t>
  </si>
  <si>
    <t>Verify the text labels, elements in eKYC process Steps screen</t>
  </si>
  <si>
    <t>1. Click on the URL : https://healthservices.camdgc-qa2.mosip.net/ 
 2. Click on "Sign-In with eSignet". 
 3. Click on "Continue" in login page
 4. Click the "Proceed" button in “Consent to update profile” screen.</t>
  </si>
  <si>
    <t>1. Header: Complete your eKYC verification with the below simple steps 
 2. List (Must be configurable) 
 3. Info on Choosing an eKYC provider:
 ---Select an eKYC service provider that aligns with your requirements
 4. Info on Terms &amp; Conditions:
 ---Review the policy terms &amp; conditions
 5. Info on Pre-verification guide:
 ---Key instructions for a seamless eKYC experience
 6. Info on Identity Verification:
 ---This step verifies an individual's physical presence during the identity verification process as well as verification of the individual’s identity with their physical ID 
 7. Info on Review Consent:
 ---Review and approve consent before sharing with the service provider
 8. Option to click “Proceed” button 
 9. Option to click “Cancel” button 
 10. Powered by eSignet
 11. LOGO
 12. Language dropdown</t>
  </si>
  <si>
    <t>TC_eKYC_process_Steps_screen_02</t>
  </si>
  <si>
    <t>Verify that the title of step is "Choose an eKYC provider"</t>
  </si>
  <si>
    <t>The title of step should be "Choose an eKYC provider"</t>
  </si>
  <si>
    <t>TC_eKYC_process_Steps_screen_03</t>
  </si>
  <si>
    <t>Verify that the subtitle of step 1</t>
  </si>
  <si>
    <t>The subtitle of step should be "Select an eKYC service provider that aligns with your requirements"</t>
  </si>
  <si>
    <t>TC_eKYC_process_Steps_screen_04</t>
  </si>
  <si>
    <t>Verify that the title of step 2</t>
  </si>
  <si>
    <t>The title of step should be "Terms &amp; Conditions"</t>
  </si>
  <si>
    <t>TC_eKYC_process_Steps_screen_05</t>
  </si>
  <si>
    <t>Verify that the subtitle of step 2</t>
  </si>
  <si>
    <t>The subtitle of step should be "Review the policy terms &amp; conditions"</t>
  </si>
  <si>
    <t>TC_eKYC_process_Steps_screen_06</t>
  </si>
  <si>
    <t>Verify that the title of step 3</t>
  </si>
  <si>
    <t>The title of step 3 should be "Pre-verification guide:"</t>
  </si>
  <si>
    <t>TC_eKYC_process_Steps_screen_07</t>
  </si>
  <si>
    <t>Verify that the subtitle of step 3</t>
  </si>
  <si>
    <t>The subtitle of step 3 should be "Key instructions for a seamless eKYC experience"</t>
  </si>
  <si>
    <t>TC_eKYC_process_Steps_screen_08</t>
  </si>
  <si>
    <t>Verify that the title of step 4</t>
  </si>
  <si>
    <t>The title of step should be "Identity Verification"</t>
  </si>
  <si>
    <t>TC_eKYC_process_Steps_screen_09</t>
  </si>
  <si>
    <t>Verify that the subtitle of step 4</t>
  </si>
  <si>
    <r>
      <rPr>
        <sz val="11"/>
        <color theme="1"/>
        <rFont val="Arial"/>
      </rPr>
      <t xml:space="preserve">The subtitle of step should be "This step verifies an </t>
    </r>
    <r>
      <rPr>
        <sz val="11"/>
        <color rgb="FFFF0000"/>
        <rFont val="Arial"/>
      </rPr>
      <t xml:space="preserve"> </t>
    </r>
    <r>
      <rPr>
        <sz val="11"/>
        <color theme="1"/>
        <rFont val="Arial"/>
      </rPr>
      <t>individual's physical presence during the identity verification process as well as verification of the individual’s identity with their physical ID "</t>
    </r>
  </si>
  <si>
    <t>TC_eKYC_process_Steps_screen_10</t>
  </si>
  <si>
    <t>Verify that the title of step 5</t>
  </si>
  <si>
    <t>The title of step should be "Review Consent"</t>
  </si>
  <si>
    <t>TC_eKYC_process_Steps_screen_11</t>
  </si>
  <si>
    <t>Verify that the subtitle of step 5</t>
  </si>
  <si>
    <t>The subtitle of step should be "Review and approve consent before sharing with the service provider"</t>
  </si>
  <si>
    <t>TC_eKYC_process_Steps_screen_12</t>
  </si>
  <si>
    <t>Configure text in steps and steps description</t>
  </si>
  <si>
    <t>1. Click on the URL : https://healthservices.camdgc-qa2.mosip.net/ 
 2. Click on "Sign-In with eSignet". 
 3. Click on "Continue" in login page
 4. Click the "Proceed" button in “Consent to update profile” screen.
 Note: Changes should be made in mosip configuration
 Restart artifactory and signup UI</t>
  </si>
  <si>
    <t>The modified text should be reflected in the screen</t>
  </si>
  <si>
    <t>TC_eKYC_process_Steps_screen_13</t>
  </si>
  <si>
    <t>Remove the steps from the existing list and proceed the eKYC flow</t>
  </si>
  <si>
    <t>1. Click on the URL : https://healthservices.camdgc-qa2.mosip.net/ 
 2. Click on "Sign-In with eSignet". 
 3. Click on "Continue" in login page
 4. Click the "Proceed" button in “Consent to update profile” screen.
 Note: Changes should be made in mosip configuration
Restart artifactory and signup UI</t>
  </si>
  <si>
    <t>The removed steps/ screen should be skipped from the user eKYC process.</t>
  </si>
  <si>
    <r>
      <rPr>
        <u/>
        <sz val="11"/>
        <color rgb="FF1155CC"/>
        <rFont val="Calibri"/>
      </rPr>
      <t>https://mosip.atlassian.net/browse/ES-1896</t>
    </r>
    <r>
      <rPr>
        <u/>
        <sz val="11"/>
        <color rgb="FF1155CC"/>
        <rFont val="Calibri"/>
      </rPr>
      <t xml:space="preserve">
 The steps are hardcoded we can modify but we can not remove the</t>
    </r>
    <r>
      <rPr>
        <sz val="11"/>
        <rFont val="Calibri"/>
      </rPr>
      <t xml:space="preserve"> steps</t>
    </r>
  </si>
  <si>
    <t>TC_eKYC_process_Steps_screen_14</t>
  </si>
  <si>
    <t>Verify the first step (Choose an eKYC provider) is not displaying in the eKYC steps for the single eKYC provider</t>
  </si>
  <si>
    <t>The first step (Choose an eKYC provider) should not be displaying in the steps for the single eKYC provider</t>
  </si>
  <si>
    <r>
      <rPr>
        <u/>
        <sz val="11"/>
        <color rgb="FF1155CC"/>
        <rFont val="Arial"/>
      </rPr>
      <t>https://mosip.atlassian.net/browse/ES-1889</t>
    </r>
  </si>
  <si>
    <t>TC_eKYC_process_Steps_screen_15</t>
  </si>
  <si>
    <t>Check that the Proceed button is Visible in eKYC process screen</t>
  </si>
  <si>
    <t>1. Click on the URL : https://healthservices.camdgc-qa2.mosip.net/ 
 2. Click on "Sign-In with eSignet". 
 3. Click on "Continue" in login page 4. Click on "Proceed" button in "Consent to update profile" screen</t>
  </si>
  <si>
    <t>The Proceed button should be Visible</t>
  </si>
  <si>
    <t>TC_eKYC_process_Steps_screen_16</t>
  </si>
  <si>
    <t>Check that the Proceed button is Clickable in eKYC process screen</t>
  </si>
  <si>
    <t>1. Click on the URL : https://healthservices.camdgc-qa2.mosip.net/ 
 2. Click on "Sign-In with eSignet". 
 3. Click on "Continue" in login page 4. Click on "Proceed" button in "Consent to update profile" screen
 5. Click on "Proceed" button in eKYC process screen</t>
  </si>
  <si>
    <t>The Proceed button should be Clickable</t>
  </si>
  <si>
    <t>TC_eKYC_process_Steps_screen_17</t>
  </si>
  <si>
    <t>Check the Cancel button is Visible in eKYC process screen</t>
  </si>
  <si>
    <t>Cancel button should be Visible</t>
  </si>
  <si>
    <t>TC_eKYC_process_Steps_screen_18</t>
  </si>
  <si>
    <t>Check the Cancel button is Clickable in eKYC process screen</t>
  </si>
  <si>
    <t>1. Click on the URL : https://healthservices.camdgc-qa2.mosip.net/ 
 2. Click on "Sign-In with eSignet". 
 3. Click on "Continue" in login page 4. Click on "Proceed" button in "Consent to update profile" screen
 5. Click on "Cancel" button in eKYC process screen</t>
  </si>
  <si>
    <t>Cancel button should be Clickable</t>
  </si>
  <si>
    <t>TC_eKYC_process_Steps_screen_19</t>
  </si>
  <si>
    <t>Check that On click of Cancel button, a warning Pop Up message is displaying.</t>
  </si>
  <si>
    <t>On click of Cancel button, a warning pop up message should be displayed</t>
  </si>
  <si>
    <t>TC_eKYC_process_Steps_screen_20</t>
  </si>
  <si>
    <t>Verify that Header is "Attention!" in warning message after clicking cancel in eKYC process steps screen</t>
  </si>
  <si>
    <t>Header should be Attention!</t>
  </si>
  <si>
    <t>TC_eKYC_process_Steps_screen_21</t>
  </si>
  <si>
    <t>Verify the Message "&lt;Relying Party&gt; requires access in order to proceed further, do you still wish to discontinue?" displaying in pop up after clicked on cancel in eKYC process steps screen</t>
  </si>
  <si>
    <t>Message should be &lt;Relying Party&gt; requires access in order to proceed further, do you still wish to discontinue?</t>
  </si>
  <si>
    <t>TC_eKYC_process_Steps_screen_22</t>
  </si>
  <si>
    <t>Verify that Stay button is visible in the pop screen of cancel button in eKYC process</t>
  </si>
  <si>
    <t>Stay button should be visible</t>
  </si>
  <si>
    <t>TC_eKYC_process_Steps_screen_23</t>
  </si>
  <si>
    <t>Verify that Discontinue button is visible in the pop screen of cancel button in eKYC process</t>
  </si>
  <si>
    <t>Discontinue button should be visible</t>
  </si>
  <si>
    <t>TC_eKYC_process_Steps_screen_24</t>
  </si>
  <si>
    <t>Verify that Stay button is clickable in the pop screen of cancel button in eKYC process</t>
  </si>
  <si>
    <t>1. Click on the URL : https://healthservices.camdgc-qa2.mosip.net/ 
 2. Click on "Sign-In with eSignet". 
 3. Click on "Continue" in login page 4. Click on "Proceed" button in "Consent to update profile" screen
 5. Click on "Cancel" button in eKYC process screen 6. Click on "Stay" button in pop up message of "Cancel" button</t>
  </si>
  <si>
    <t>Stay button should be clickable</t>
  </si>
  <si>
    <t>TC_eKYC_process_Steps_screen_25</t>
  </si>
  <si>
    <t>Verify that Discontinue button is clickable in the pop screen of cancel button in eKYC process</t>
  </si>
  <si>
    <t>1. Click on the URL : https://healthservices.camdgc-qa2.mosip.net/ 
 2. Click on "Sign-In with eSignet". 
 3. Click on "Continue" in login page 4. Click on "Proceed" button in "Consent to update profile" screen
 5. Click for cancel button in eKYC process screen 6. Click on "Discontinue" button in pop up message of "Cancel" button</t>
  </si>
  <si>
    <t>Discontinue button should be clickable</t>
  </si>
  <si>
    <t>TC_eKYC_process_Steps_screen_26</t>
  </si>
  <si>
    <t>Verify that On click of “Stay” button in pop up screen of cancel button the user is redirected back to the "eKYC process Steps" screen</t>
  </si>
  <si>
    <t>1. Click on the URL : https://healthservices.camdgc-qa2.mosip.net/ 
 2. Click on "Sign-In with eSignet". 
 3. Click on "Continue" in login page
 4. Click for cancel button in eKYC process screen 
 5. Click of “Stay” button in pop up screen of cancel button</t>
  </si>
  <si>
    <t>User should be redirected back to the "eKYC process Steps" screen</t>
  </si>
  <si>
    <t>TC_eKYC_process_Steps_screen_27</t>
  </si>
  <si>
    <t>Verify that On click of “Discontinue” button in pop up screen of cancel button the user is redirecting to the “login page of the relying party with appropriate error code and “We’re sorry! Your login was unsuccessful as consent was not shared.”</t>
  </si>
  <si>
    <t>1. Click on the URL : https://healthservices.camdgc-qa2.mosip.net/ 
 2. Click on "Sign-In with eSignet". 
 3. Click on "Continue" in login page
 4. Click for cancel button in eKYC process screen 
 5. Click of “Discontinue” button in pop up screen of cancel button</t>
  </si>
  <si>
    <t>The user should be redirected to the “login page of the relying party” with the appropriate error code and message “We're sorry! Your login was unsuccessful as consent was not shared.”</t>
  </si>
  <si>
    <t>TC_eKYC_process_Steps_screen_28</t>
  </si>
  <si>
    <t>The browser is compatible</t>
  </si>
  <si>
    <t>Verify On click of Proceed button, user is redirected straight to the “List of eKYC Providers” screen</t>
  </si>
  <si>
    <t>user should be redirected straight to the “List of eKYC Providers” screen</t>
  </si>
  <si>
    <t>TC_eKYC_process_Steps_screen_29</t>
  </si>
  <si>
    <t>Check that UI is mobile responsive.</t>
  </si>
  <si>
    <t>UI should be mobile responsive.</t>
  </si>
  <si>
    <t>TC_eKYC_process_Steps_screen_30</t>
  </si>
  <si>
    <t>Check the design is, as per the UX in terms of recommended fonts, themes etc.</t>
  </si>
  <si>
    <t>The design should be as per the UX in terms of recommended fonts, themes etc.</t>
  </si>
  <si>
    <t>TC_eKYC_process_Steps_screen_31</t>
  </si>
  <si>
    <t>Verify the eKYC steps screen in multiple language (eng, khm)</t>
  </si>
  <si>
    <t>The system should enable existence of multiple language bundles, and the UI screens should be rendered in the language selected by the user</t>
  </si>
  <si>
    <t>TC_eKYC_process_Steps_screen_32</t>
  </si>
  <si>
    <t>Verify the transaction expiry in eKYC steps screen</t>
  </si>
  <si>
    <t>Should display error "Request took too long to process. Please try again later"</t>
  </si>
  <si>
    <t>TC_eKYC_process_Steps_screen_33</t>
  </si>
  <si>
    <t>Verify the action when user clicks on browser back button or refresh button</t>
  </si>
  <si>
    <t xml:space="preserve">Below message should be displayed for user,
 1. Header: Leave site?
 2. Message: Changes you made may not be saved.
 3. Buttons: Leave, Cancel (Default browser dialog box)
 4. On click of “Cancel”, user will be retained on the same screen, with the data entered/selected also retained and the user can continue with the process
 5. On click of “Leave”, the browser should move back to previous page </t>
  </si>
  <si>
    <r>
      <rPr>
        <u/>
        <sz val="11"/>
        <color rgb="FF1155CC"/>
        <rFont val="Arial"/>
      </rPr>
      <t>https://mosip.atlassian.net/browse/ES-1857</t>
    </r>
  </si>
  <si>
    <t>TC_eKYC_process_Steps_screen_34</t>
  </si>
  <si>
    <t>Verify the action when user is closing the entire tab</t>
  </si>
  <si>
    <t>Below message should be displayed for user,
 1. Header: Leave site?
 2. Message: Changes you made may not be saved.
 3. Buttons: Leave, Cancel (Default browser dialog box)
 4. On click of “Cancel”, user will be retained on the same screen, with the data entered/selected also retained and the user can continue with the process
 5. On click of “Leave”, the browser should close the tab</t>
  </si>
  <si>
    <t>ES-808</t>
  </si>
  <si>
    <t>L- Browser Compatibility check Screen</t>
  </si>
  <si>
    <t>TC_Browser_Compatibility_check_01</t>
  </si>
  <si>
    <t xml:space="preserve">The browser is not compatible </t>
  </si>
  <si>
    <t>Browser Compatibility check</t>
  </si>
  <si>
    <t>Verify the text labels, elements in browser compatibility screen.</t>
  </si>
  <si>
    <t>1. Click on the URL : https://healthservices.camdgc-qa2.mosip.net/ 
2. Click on "Sign-In with eSignet".     
3. Click on "Continue" in login page                                                                                                                           4. Click on "Proceed" button in "Consent to update profile" screen
5. Click on "Proceed" button in eKYC process screen</t>
  </si>
  <si>
    <t xml:space="preserve">1.Header: Alert!
2. subheader:  “Oops! It looks like you're using an unsupported browser.  Please consider upgrading to the latest version of the browser for the best experience. Thank you for your understanding”
3.Option to click “Okay” button 
4.LOGO
5. Language dropdown
6. Powered by eSignet
</t>
  </si>
  <si>
    <t>TC_Browser_Compatibility_check_02</t>
  </si>
  <si>
    <t xml:space="preserve">The browser is compatible </t>
  </si>
  <si>
    <t>Uer should be reredirected straight to the “List of eKYC Providers” screen</t>
  </si>
  <si>
    <t>TC_Browser_Compatibility_check_03</t>
  </si>
  <si>
    <t>Verify On click of Proceed button,  warning pop up message is displaying</t>
  </si>
  <si>
    <t>1. Click on the URL : https://healthservices.camdgc-qa2.mosip.net/ 
2. Click on "Sign-In with eSignet".     
3. Click on "Continue" in login page                                                                                                                           4. Click on "Proceed" button in "Consent to update profile" screen
5. Click on "Proceed" button in eKYC process steps screen</t>
  </si>
  <si>
    <t xml:space="preserve">warning pop up message should be displayed </t>
  </si>
  <si>
    <t>TC_Browser_Compatibility_check_04</t>
  </si>
  <si>
    <t>Verify that pop up consists of "Alert!" as a header</t>
  </si>
  <si>
    <t>Header of the pop up should be Alert!</t>
  </si>
  <si>
    <t>TC_Browser_Compatibility_check_05</t>
  </si>
  <si>
    <t>Verify that pop up consists of a message</t>
  </si>
  <si>
    <t>Pop message should be “Oops! It looks like you're using an unsupported browser.  Please consider upgrading to the latest version of the browser for the best experience. Thank you for your understanding”</t>
  </si>
  <si>
    <t>TC_Browser_Compatibility_check_06</t>
  </si>
  <si>
    <t xml:space="preserve">Verify that "OKAY" button is visible in the pop up  </t>
  </si>
  <si>
    <t xml:space="preserve"> "OKAY" button should be visible</t>
  </si>
  <si>
    <t>TC_Browser_Compatibility_check_07</t>
  </si>
  <si>
    <t>Verify that "OKAY" button is clickable in the pop up</t>
  </si>
  <si>
    <t>1. Click on the URL : https://healthservices.camdgc-qa2.mosip.net/ 
2. Click on "Sign-In with eSignet".     
3. Click on "Continue" in login page                                                                                                                           4. Click on "Proceed" button in "Consent to update profile" screen
5. Click on "Proceed" button in eKYC process screen
6. Click on "Ok" button in the pop-up of proceed button</t>
  </si>
  <si>
    <t>"OK" button should be clickable</t>
  </si>
  <si>
    <t>TC_Browser_Compatibility_check_08</t>
  </si>
  <si>
    <t>Verify that by clicking of “OKAY” button, the user is reredirecting to the “Redirect URI of eSignet” with error code and message</t>
  </si>
  <si>
    <t>User should be redirected to the “Redirect URI of eSignet”  with the appropriate error code and “We’re sorry! Please upgrade to the latest version of the browser &amp; try again.” message</t>
  </si>
  <si>
    <r>
      <rPr>
        <u/>
        <sz val="11"/>
        <color rgb="FF1155CC"/>
        <rFont val="Arial"/>
      </rPr>
      <t>https://mosip.atlassian.net/browse/ES-144</t>
    </r>
    <r>
      <rPr>
        <sz val="11"/>
        <rFont val="Arial"/>
      </rPr>
      <t>4</t>
    </r>
  </si>
  <si>
    <t>TC_Browser_Compatibility_check_09</t>
  </si>
  <si>
    <t>Navigate back and check the user is  navigating  back to the relying party screen.</t>
  </si>
  <si>
    <t>1. Click on the URL : https://healthservices.camdgc-qa2.mosip.net/ 
2. Click on "Sign-In with eSignet".     
3. Click on "Continue" in login page                                                                                                                           4. Click on "Proceed" button in "Consent to update profile" screen
5. Click on "Proceed" button in eKYC process screen
6. Click on navigate back arrow in the browser.</t>
  </si>
  <si>
    <r>
      <rPr>
        <sz val="11"/>
        <color theme="1"/>
        <rFont val="Arial"/>
      </rPr>
      <t xml:space="preserve">User should get an pop up, after confirmting to leave the screen user should be navigated back to relying party screen with the error message </t>
    </r>
    <r>
      <rPr>
        <b/>
        <sz val="11"/>
        <color theme="1"/>
        <rFont val="Arial"/>
      </rPr>
      <t>"We’re sorry! Your login was unsuccessful as consent was not shared."</t>
    </r>
  </si>
  <si>
    <t>TC_Browser_Compatibility_check_10</t>
  </si>
  <si>
    <t xml:space="preserve">Verify that, after clicking on "reload" in browser, the unsupported browser popup screen is still displaying.  </t>
  </si>
  <si>
    <t>1. Click on the URL : https://healthservices.camdgc-qa2.mosip.net/ 
2. Click on "Sign-In with eSignet".     
3. Click on "Continue" in login page                                                                                                                           4. Click on "Proceed" button in "Consent to update profile" screen
5. Click on "Proceed" button in eKYC process screen
6. Click on "reload" in browser</t>
  </si>
  <si>
    <r>
      <rPr>
        <sz val="11"/>
        <color theme="1"/>
        <rFont val="Arial"/>
      </rPr>
      <t>User should get an pop up for the confirmation to reload the screen, once confirms user should be displayed with pop-up with an error message</t>
    </r>
    <r>
      <rPr>
        <b/>
        <sz val="11"/>
        <color theme="1"/>
        <rFont val="Arial"/>
      </rPr>
      <t>"Unable to Authorize. Please try again."</t>
    </r>
    <r>
      <rPr>
        <sz val="11"/>
        <color theme="1"/>
        <rFont val="Arial"/>
      </rPr>
      <t xml:space="preserve">
Upon clicking okay user should be navigated back to relying party screen with the error message "</t>
    </r>
    <r>
      <rPr>
        <b/>
        <sz val="11"/>
        <color theme="1"/>
        <rFont val="Arial"/>
      </rPr>
      <t>We’re sorry! Your login was unsuccessful as consent was not shared.</t>
    </r>
    <r>
      <rPr>
        <sz val="11"/>
        <color theme="1"/>
        <rFont val="Arial"/>
      </rPr>
      <t>"</t>
    </r>
  </si>
  <si>
    <t>"Unable to Authorise - grant exchange failed. Please try again." we are getting because of not performing anything operation on this screen 
 we have created our own branch in qa.1.3.x brnach which is why this error message</t>
  </si>
  <si>
    <t>TC_Browser_Compatibility_check_11</t>
  </si>
  <si>
    <t>Verify that on-click of "Proceed" button, when there is no internet connection, error message is displaying.</t>
  </si>
  <si>
    <t>1. Click on the URL : https://healthservices.camdgc-qa2.mosip.net/ 
2. Click on "Sign-In with eSignet".     
3. Click on "Continue" in login page                                                                                                                           4. Click on "Proceed" button in "Consent to update profile" screen
5. Turn off the internet    
6. Click on "Proceed" button in eKYC process screen.</t>
  </si>
  <si>
    <t xml:space="preserve">Error message "check internet connection" should be displayed.
</t>
  </si>
  <si>
    <t>TC_Browser_Compatibility_check_12</t>
  </si>
  <si>
    <t>Verify that the logos can be customized based on the country.</t>
  </si>
  <si>
    <t xml:space="preserve">1. Click on the URL : https://healthservices.camdgc-qa2.mosip.net/ 
2. Click on "Sign-In with eSignet".     
3. Click on "Continue" in login page                                                                                                                           4. Click on "Proceed" button in "Consent to update profile" screen
5. Click on "Proceed" button in eKYC process screen
</t>
  </si>
  <si>
    <t>The logo should change to match the selected country’s custom logo.</t>
  </si>
  <si>
    <t>TC_Browser_Compatibility_check_13</t>
  </si>
  <si>
    <t>Verify that the text content can be customized based on the country.(configurable)</t>
  </si>
  <si>
    <t>The text content should change to match the selected country’s custom text.</t>
  </si>
  <si>
    <r>
      <rPr>
        <u/>
        <sz val="11"/>
        <color rgb="FF1155CC"/>
        <rFont val="Arial"/>
      </rPr>
      <t>artifactory-ref-impl/artifacts/src/i18n/esignet-signup-i18n-bundle/en.json at qa-1.3.x · mosip/artifactory-ref-impl</t>
    </r>
  </si>
  <si>
    <t>TC_Browser_Compatibility_check_14</t>
  </si>
  <si>
    <t xml:space="preserve">Check the default language is English, with an option to select khmer language
                                                                                                                         </t>
  </si>
  <si>
    <t xml:space="preserve">The default language should be English, with an option to select the khmer  language
                                                                                                                         </t>
  </si>
  <si>
    <t>TC_Browser_Compatibility_check_15</t>
  </si>
  <si>
    <t>Verify that the default language of the Sign-Up portal is English.</t>
  </si>
  <si>
    <t>The default language of the Sign-Up portal should be English.</t>
  </si>
  <si>
    <t>TC_Browser_Compatibility_check_16</t>
  </si>
  <si>
    <t>Verify that the UI screens are rendered in the selected language by the user.</t>
  </si>
  <si>
    <t>The UI screens should be rendered in the language selected by the user.</t>
  </si>
  <si>
    <t>TC_Browser_Compatibility_check_17</t>
  </si>
  <si>
    <t>Verify that the UI screens are rendered in English when English is selected.</t>
  </si>
  <si>
    <t>The UI screens should be rendered in English when English is selected.</t>
  </si>
  <si>
    <t>TC_Browser_Compatibility_check_18</t>
  </si>
  <si>
    <t>Verify that the UI screens are rendered in Khmer when Khmer is selected, provided the language bundle is available in the backend.</t>
  </si>
  <si>
    <t>The UI screens should be rendered in Khmer when Khmer is selected, provided the language bundle is available in the backend.</t>
  </si>
  <si>
    <t>ES-993</t>
  </si>
  <si>
    <t>L- Slot availability check/ Loading Screen</t>
  </si>
  <si>
    <t>TC_Slot_availability_check_01</t>
  </si>
  <si>
    <t>Loading Screen</t>
  </si>
  <si>
    <t>Upon clicking "Proceed," button in video preview screen ensure that the system is checking for available slots to initiate video eKYC</t>
  </si>
  <si>
    <t xml:space="preserve">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
</t>
  </si>
  <si>
    <t>The system should be checking for available slots to initiate video eKYC</t>
  </si>
  <si>
    <t>TC_Slot_availability_check_02</t>
  </si>
  <si>
    <t>Slot is readily (immediately) available</t>
  </si>
  <si>
    <t xml:space="preserve"> Verify that the user is redirecting to the “Video eKYC” screen once the slots are available</t>
  </si>
  <si>
    <t>The user should be redirected to the “Video eKYC” screen</t>
  </si>
  <si>
    <t>TC_Slot_availability_check_03</t>
  </si>
  <si>
    <t>Slot is not readily available</t>
  </si>
  <si>
    <t>Verify that the user is viewing the loading screen</t>
  </si>
  <si>
    <t>The user should view the loading screen</t>
  </si>
  <si>
    <t>TC_Slot_availability_check_04</t>
  </si>
  <si>
    <t xml:space="preserve">Verify that the user is viewing the loading screen header, “Loading !!!” 
 </t>
  </si>
  <si>
    <t xml:space="preserve">The header should be  “Loading !!!” in the loading screen 
</t>
  </si>
  <si>
    <t>TC_Slot_availability_check_05</t>
  </si>
  <si>
    <t>Verfy that the Message is “Kindly wait as we initiate your video eKYC” in loading screen</t>
  </si>
  <si>
    <t>The Message should be “Kindly wait as we initiate your video eKYC” in loading screen</t>
  </si>
  <si>
    <t>TC_Slot_availability_check_06</t>
  </si>
  <si>
    <t>Verfy that the Message  “Please wait while we are initializing your video eKYC” in loading screen  is configurable</t>
  </si>
  <si>
    <t>The Message, “Please wait while we are initializing your video eKYC” in loading screen is configured</t>
  </si>
  <si>
    <t>TC_Slot_availability_check_07</t>
  </si>
  <si>
    <t>MOSIP_SIGNUP_SLOT_REQUEST_DELAY=6
MOSIP_SIGNUP_SLOT_REQUEST_LIMIT=10</t>
  </si>
  <si>
    <t>Verfy that the system is checking for an available slot every “6” seconds, for a max of “10” time while the loading screen is displaying</t>
  </si>
  <si>
    <t>The system should check for an available slot every “6” seconds, for a max of “10” time while the loading screen displays</t>
  </si>
  <si>
    <t>TC_Slot_availability_check_08</t>
  </si>
  <si>
    <t>System  checked for an available slot every “6” seconds, for a max of “10” time while the loading screen is displaying and got a slot</t>
  </si>
  <si>
    <t xml:space="preserve"> Verify that the user is redirecting to the “Video eKYC” screen</t>
  </si>
  <si>
    <t>user should be redirected to the “Video eKYC” screen</t>
  </si>
  <si>
    <t>TC_Slot_availability_check_09</t>
  </si>
  <si>
    <t xml:space="preserve">System is checking for an available slot every “6” seconds, for a max of “10” time while the loading screen is displaying </t>
  </si>
  <si>
    <t xml:space="preserve"> Verify that the error message is displaying when there is no internet</t>
  </si>
  <si>
    <t xml:space="preserve">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in Pre-verification guide/ Video Preview” screen.
8. turn off the internet </t>
  </si>
  <si>
    <r>
      <rPr>
        <sz val="11"/>
        <color theme="1"/>
        <rFont val="Arial"/>
      </rPr>
      <t>User should be abel to see the error message</t>
    </r>
    <r>
      <rPr>
        <b/>
        <sz val="11"/>
        <color theme="1"/>
        <rFont val="Arial"/>
      </rPr>
      <t xml:space="preserve"> "Your network connection dropped, please check your internet connection." </t>
    </r>
    <r>
      <rPr>
        <sz val="11"/>
        <color theme="1"/>
        <rFont val="Arial"/>
      </rPr>
      <t>And once connected back to internet</t>
    </r>
    <r>
      <rPr>
        <b/>
        <sz val="11"/>
        <color theme="1"/>
        <rFont val="Arial"/>
      </rPr>
      <t xml:space="preserve"> , </t>
    </r>
    <r>
      <rPr>
        <sz val="11"/>
        <color theme="1"/>
        <rFont val="Arial"/>
      </rPr>
      <t>he</t>
    </r>
    <r>
      <rPr>
        <b/>
        <sz val="11"/>
        <color theme="1"/>
        <rFont val="Arial"/>
      </rPr>
      <t xml:space="preserve"> </t>
    </r>
    <r>
      <rPr>
        <sz val="11"/>
        <color theme="1"/>
        <rFont val="Arial"/>
      </rPr>
      <t>should be abel to see the error message</t>
    </r>
    <r>
      <rPr>
        <b/>
        <sz val="11"/>
        <color theme="1"/>
        <rFont val="Arial"/>
      </rPr>
      <t xml:space="preserve"> "You are now connected with internet "</t>
    </r>
  </si>
  <si>
    <t>TC_Slot_availability_check_10</t>
  </si>
  <si>
    <t>Verify that the new pop up screen is displaying after waiting in the loading screen</t>
  </si>
  <si>
    <t>TC_Slot_availability_check_11</t>
  </si>
  <si>
    <t>Verfy that the system checking timings for the availibility of the  slot are configuring</t>
  </si>
  <si>
    <t>The system checking timings for the availibility of the  slot should be configured</t>
  </si>
  <si>
    <t>TC_Slot_availability_check_12</t>
  </si>
  <si>
    <t>After checking  for an available slot every “6” seconds, for a max of “10” times, the eKYC slot is still not available</t>
  </si>
  <si>
    <t xml:space="preserve">The new pop up screen should be displayed </t>
  </si>
  <si>
    <t>TC_Slot_availability_check_13</t>
  </si>
  <si>
    <t>TC_Slot_availability_check_14</t>
  </si>
  <si>
    <t>Verify that the header in pop up screen is "Alert!" on cancel in eKYC verification steps.</t>
  </si>
  <si>
    <t xml:space="preserve">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
8. Click on "cancel" button in pop up in eKYC verification steps.
</t>
  </si>
  <si>
    <t>The header should be "Alert!" in pop up screen</t>
  </si>
  <si>
    <t>TC_Slot_availability_check_15</t>
  </si>
  <si>
    <t xml:space="preserve">Verify that the message in the pop up screen is “We are experiencing a higher than usual demand, hence we are unable to proceed with the eKYC verification process at this moment. We regret the inconvenience and request you to please try again later. Thank you for your understanding” </t>
  </si>
  <si>
    <t xml:space="preserve">The message in the pop up screen should be “We are experiencing a higher than usual demand, hence we are unable to proceed with the eKYC verification process at this moment. We regret the inconvenience and request you to please try again later. Thank you for your understanding” </t>
  </si>
  <si>
    <t>TC_Slot_availability_check_16</t>
  </si>
  <si>
    <t>Verify that the message in the pop up screen is configurable</t>
  </si>
  <si>
    <t xml:space="preserve">The message in the pop up screen should be configurable </t>
  </si>
  <si>
    <t>TC_Slot_availability_check_17</t>
  </si>
  <si>
    <t xml:space="preserve">Verify that the “OK” button is visible in the pop up </t>
  </si>
  <si>
    <t xml:space="preserve"> “OK” button should be visible</t>
  </si>
  <si>
    <t>TC_Slot_availability_check_18</t>
  </si>
  <si>
    <t>Verify that the “OK” button  is clickable in the pop up screen</t>
  </si>
  <si>
    <t>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
8. Click on "cancel" button in pop up in eKYC verification steps.
9. Click on "OK"</t>
  </si>
  <si>
    <t xml:space="preserve"> “OK” button should be clickable in the pop up </t>
  </si>
  <si>
    <t>TC_Slot_availability_check_19</t>
  </si>
  <si>
    <t>Verify that Upon clicking the "OK" button in the pop up message screen, user is directing to the “Login page of the relying party” with an error code</t>
  </si>
  <si>
    <t>Clicking the "OK" button in the pop up message screen, user should be  directed to the “Login page of the relying party” with an error code</t>
  </si>
  <si>
    <t>TC_Slot_availability_check_20</t>
  </si>
  <si>
    <t>Verify that the user is redirecting to the loading screen</t>
  </si>
  <si>
    <t>User should not redirect to the loading screen, instead user should be redirect to the video eKYC screen.</t>
  </si>
  <si>
    <t>TC_Slot_availability_check_21</t>
  </si>
  <si>
    <t>Verify that the UI theme can be customized based on the country.</t>
  </si>
  <si>
    <t>The UI theme should change to match the selected country’s custom design.</t>
  </si>
  <si>
    <t>TC_Slot_availability_check_22</t>
  </si>
  <si>
    <t>TC_Slot_availability_check_23</t>
  </si>
  <si>
    <t>Verify that the text content can be customized based on the country.</t>
  </si>
  <si>
    <t>TC_Slot_availability_check_24</t>
  </si>
  <si>
    <t xml:space="preserve">Check the default language is English, with an option to also select khmer languages
                                                                                                                         </t>
  </si>
  <si>
    <t xml:space="preserve">The default language should be English, with an option to also select khmer languages
                                                                                                                         </t>
  </si>
  <si>
    <t>TC_Slot_availability_check_25</t>
  </si>
  <si>
    <t>TC_Slot_availability_check_26</t>
  </si>
  <si>
    <t>Verify that the Sign-Up portal provides an option to select the khmer and english supported languages.</t>
  </si>
  <si>
    <t>The Sign-Up portal should provide options to select khmer and english languages.</t>
  </si>
  <si>
    <t>TC_Slot_availability_check_27</t>
  </si>
  <si>
    <t>TC_Slot_availability_check_28</t>
  </si>
  <si>
    <t>TC_Slot_availability_check_29</t>
  </si>
  <si>
    <t>TC_Slot_availability_check_30</t>
  </si>
  <si>
    <t>MOSIP_SIGNUP_SLOT_MAX_COUNT =3</t>
  </si>
  <si>
    <t xml:space="preserve">Verify  that three users are attempting KYC process at the same time using the same browser with different individual ID's 
</t>
  </si>
  <si>
    <t xml:space="preserve">Slot should be allocated to all the users and they should be redirected to video eKYC screen </t>
  </si>
  <si>
    <t>TC_Slot_availability_check_31</t>
  </si>
  <si>
    <r>
      <rPr>
        <sz val="11"/>
        <color theme="1"/>
        <rFont val="Arial"/>
      </rPr>
      <t xml:space="preserve">Verify that four users are attempting KYC process at the same time using different individual  ID's
</t>
    </r>
    <r>
      <rPr>
        <b/>
        <sz val="11"/>
        <color theme="1"/>
        <rFont val="Arial"/>
      </rPr>
      <t xml:space="preserve">Note: </t>
    </r>
    <r>
      <rPr>
        <sz val="11"/>
        <color theme="1"/>
        <rFont val="Arial"/>
      </rPr>
      <t>One user using two tabs, remaining users using two different machine with single tab</t>
    </r>
  </si>
  <si>
    <r>
      <rPr>
        <sz val="11"/>
        <color theme="1"/>
        <rFont val="Arial"/>
      </rPr>
      <t xml:space="preserve">One user using two tabs should get an error on both tabs  
</t>
    </r>
    <r>
      <rPr>
        <b/>
        <sz val="11"/>
        <color theme="1"/>
        <rFont val="Arial"/>
      </rPr>
      <t xml:space="preserve">Observation in Tab1: </t>
    </r>
    <r>
      <rPr>
        <sz val="11"/>
        <color theme="1"/>
        <rFont val="Arial"/>
      </rPr>
      <t xml:space="preserve">KYC was successful but displayed "access denied, please check your credential and try again".
</t>
    </r>
    <r>
      <rPr>
        <b/>
        <sz val="11"/>
        <color theme="1"/>
        <rFont val="Arial"/>
      </rPr>
      <t xml:space="preserve">Observation in Tab2: </t>
    </r>
    <r>
      <rPr>
        <sz val="11"/>
        <color theme="1"/>
        <rFont val="Arial"/>
      </rPr>
      <t xml:space="preserve">Request took too longer to process (error)
remaining users using two different machine with single tab should get KYC  successful and end to end flow should be passed 
</t>
    </r>
  </si>
  <si>
    <t>TC_Slot_availability_check_32</t>
  </si>
  <si>
    <t xml:space="preserve">Verify that four users are attempting KYC process at the same time using different individual  ID's in different machines 
</t>
  </si>
  <si>
    <r>
      <rPr>
        <sz val="11"/>
        <color theme="1"/>
        <rFont val="Arial"/>
      </rPr>
      <t>All three users  should  be redirected to eKYC process screen, and the fourth user should get an error</t>
    </r>
    <r>
      <rPr>
        <b/>
        <sz val="11"/>
        <color theme="1"/>
        <rFont val="Arial"/>
      </rPr>
      <t xml:space="preserve"> "We are experiencing a higher than usual demand, hence we are unable to proceed with the eKYC verification process at this moment. We regret the inconvenience and request you to please try again later. Thank you for your understanding"</t>
    </r>
    <r>
      <rPr>
        <sz val="11"/>
        <color theme="1"/>
        <rFont val="Arial"/>
      </rPr>
      <t xml:space="preserve">
</t>
    </r>
  </si>
  <si>
    <t>TC_Slot_availability_check_33</t>
  </si>
  <si>
    <t xml:space="preserve">MOSIP_SIGNUP_SLOT_MAX_COUNT =3
MOSIP_SIGNUP_SLOT_EXPIRE_IN_SECONDS=300
All 3 users attempted KYC process at the same time and closed the browser once liveliness check started.
</t>
  </si>
  <si>
    <t xml:space="preserve">Verify that three users are attempting KYC process at the same time using same different individual  ID's as used in pre-requisite in different machines 
</t>
  </si>
  <si>
    <r>
      <rPr>
        <sz val="11"/>
        <color theme="1"/>
        <rFont val="Arial"/>
      </rPr>
      <t xml:space="preserve"> Since we have not exhausted the expiry of all 3 users slots ID tried at first time, we should get an error saying </t>
    </r>
    <r>
      <rPr>
        <b/>
        <sz val="11"/>
        <color theme="1"/>
        <rFont val="Arial"/>
      </rPr>
      <t xml:space="preserve">"We are experiencing a higher than usual demand, hence we are unable to proceed with the eKYC verification process at this moment. We regret the inconvenience and request you to please try again later. Thank you for your understanding" </t>
    </r>
  </si>
  <si>
    <t>TC_Slot_availability_check_34</t>
  </si>
  <si>
    <t xml:space="preserve">Verify that three users are attempting KYC process at the same time using different individual  ID's in different machines 
</t>
  </si>
  <si>
    <r>
      <rPr>
        <sz val="11"/>
        <color theme="1"/>
        <rFont val="Arial"/>
      </rPr>
      <t xml:space="preserve"> Since we have not exhausted the expiry of all 3 users slots ID tried at first time, we should get an error saying </t>
    </r>
    <r>
      <rPr>
        <b/>
        <sz val="11"/>
        <color theme="1"/>
        <rFont val="Arial"/>
      </rPr>
      <t xml:space="preserve">"We are experiencing a higher than usual demand, hence we are unable to proceed with the eKYC verification process at this moment. We regret the inconvenience and request you to please try again later. Thank you for your understanding" </t>
    </r>
  </si>
  <si>
    <t>TC_Slot_availability_check_35</t>
  </si>
  <si>
    <t xml:space="preserve">MOSIP_SIGNUP_SLOT_MAX_COUNT =3
</t>
  </si>
  <si>
    <r>
      <rPr>
        <sz val="11"/>
        <color theme="1"/>
        <rFont val="Arial"/>
      </rPr>
      <t xml:space="preserve">Verify the user attempting KYC process at the same time using same individual  ID's in different browsers(chrome, firefox) in same machine.
</t>
    </r>
    <r>
      <rPr>
        <b/>
        <sz val="11"/>
        <color theme="1"/>
        <rFont val="Arial"/>
      </rPr>
      <t xml:space="preserve">Note: </t>
    </r>
    <r>
      <rPr>
        <sz val="11"/>
        <color theme="1"/>
        <rFont val="Arial"/>
      </rPr>
      <t xml:space="preserve">clicked on proceed in chrome browser first and then in the firefox browser </t>
    </r>
  </si>
  <si>
    <t>Chrome browser should get the camera access and Firefox browser should display camera access denied</t>
  </si>
  <si>
    <t>TC_Slot_availability_check_36</t>
  </si>
  <si>
    <t xml:space="preserve">Verify the three users attempting KYC process at the same time using same individual  ID in different browsers(Chrome, Firefox and edge
) in different machines.
</t>
  </si>
  <si>
    <t>Slot should be allocated to all the users and they should be redirected to video eKYC screen</t>
  </si>
  <si>
    <r>
      <rPr>
        <u/>
        <sz val="11"/>
        <color rgb="FF1155CC"/>
        <rFont val="Arial"/>
      </rPr>
      <t>https://mosip.atlassian.net/browse/ES-1964</t>
    </r>
  </si>
  <si>
    <t>ES-958</t>
  </si>
  <si>
    <t>L- eKYC Policy/Terms &amp; Conditions screen</t>
  </si>
  <si>
    <t>TC_Policy/Terms_Conditions_01</t>
  </si>
  <si>
    <t>1. The relying party is registered as a partner in e-Signet and has a Client ID associated with defined policies and as an enabler of Luser
2. The relying party has integrated with e-Signet / Unified Login feature
3. The user’s mobile number is registered via the Sign-Up portal, as defined in ES-391: LUser Flow - Register with Mobile Number and Password using Unified Login Feature</t>
  </si>
  <si>
    <t>Policy/Terms &amp; Conditions</t>
  </si>
  <si>
    <t>Verify the text labels, elements in “Policy/Terms &amp; Conditions” screen.</t>
  </si>
  <si>
    <t>1. click on login button in Relying party
2. click on "Sign-Up with Unified Login".       
3. click on "Continue" in login page
4. click for "proceed" button in eKYC process screen
5. click on "ok" on the pop-up
6. click on "proceed" button in eKYC service provider screen</t>
  </si>
  <si>
    <t>1.Header: “Terms &amp; Conditions” (Must be configurable)
2.Message: “Please read the terms &amp; conditions carefully”
3.Content body: “ “
---Clickable checkbox to accept terms and conditions
4.Option to click “Proceed” button  
5.Option to click “cancel” button 
---Header: Attention!
---Message
6.Buttons: Stay &amp; Discontinue
---Option to click “Stay” button  
---Option to click “Discontinue” button 
7. LOGO
8. Language dropdown
9.Powered by eSignet</t>
  </si>
  <si>
    <t>TC_Policy/Terms_Conditions_02</t>
  </si>
  <si>
    <t>Verify Upon clicking “Proceed” button in the “List of eKYC Providers” screen</t>
  </si>
  <si>
    <t>1. User should be directed to the “Policy/Terms &amp; Conditions” screen 
2. User should be able to view “Policy/Terms &amp; Conditions” screen.</t>
  </si>
  <si>
    <t>TC_Policy/Terms_Conditions_03</t>
  </si>
  <si>
    <t>Verify the Header Terms &amp; Conditions is displaying in the "Policy/Terms &amp; Conditions” screen.</t>
  </si>
  <si>
    <t xml:space="preserve">"Terms &amp; Conditions" should be displayed Header  </t>
  </si>
  <si>
    <t>TC_Policy/Terms_Conditions_04</t>
  </si>
  <si>
    <t>Verify the sub header message</t>
  </si>
  <si>
    <t xml:space="preserve">“Please read the terms &amp; conditions carefully” should  be displayed as subheader </t>
  </si>
  <si>
    <t>TC_Policy/Terms_Conditions_05</t>
  </si>
  <si>
    <t xml:space="preserve">Verify the header is configurable </t>
  </si>
  <si>
    <t>1. click on login button in Relying party
2. click on "Sign-Up with Unified Login".       
3. click on "Continue" in login page
4. click for "proceed" button in eKYC process screen
5. click on "ok" on the pop-up
6. click on "proceed" button in eKYC service provider screen
7.Restart artifactory and signup UI</t>
  </si>
  <si>
    <t>Header should be configurable</t>
  </si>
  <si>
    <t>TC_Policy/Terms_Conditions_06</t>
  </si>
  <si>
    <t>Verify the message in the sub-header is configurable</t>
  </si>
  <si>
    <t>sub-header message should be configurable</t>
  </si>
  <si>
    <t>TC_Policy/Terms_Conditions_07</t>
  </si>
  <si>
    <t xml:space="preserve">Verify  the contents in the Terms &amp; conditions details are readable </t>
  </si>
  <si>
    <t>Terms &amp; conditions details displaying  should be readable</t>
  </si>
  <si>
    <r>
      <rPr>
        <u/>
        <sz val="11"/>
        <color rgb="FF1155CC"/>
        <rFont val="Arial"/>
      </rPr>
      <t>config</t>
    </r>
    <r>
      <rPr>
        <u/>
        <sz val="11"/>
        <color rgb="FF1155CC"/>
        <rFont val="Arial"/>
      </rPr>
      <t xml:space="preserve"> : mosip:es</t>
    </r>
    <r>
      <rPr>
        <sz val="11"/>
        <rFont val="Arial"/>
      </rPr>
      <t>-qa 
 restart : mosipqa/signup-service:1.1.x
 mosipqa/artifactory-server:1.4.1-ES</t>
    </r>
  </si>
  <si>
    <t>TC_Policy/Terms_Conditions_08</t>
  </si>
  <si>
    <t>Verify that the content of the body is configurable</t>
  </si>
  <si>
    <t>1. click on login button in Relying party
2. click on "Sign-Up with Unified Login".       
3. click on "Continue" in login page
4. click for "proceed" button in eKYC process screen
5. click on "ok" on the pop-up
6. click on "proceed" button in eKYC service provider screen
7. Restart artifactory and signup UI</t>
  </si>
  <si>
    <t>The content of the body should be configurable</t>
  </si>
  <si>
    <t>TC_Policy/Terms_Conditions_09</t>
  </si>
  <si>
    <t>Verify the content body texts are aligned properly</t>
  </si>
  <si>
    <t>The content body texts should be aligned properly</t>
  </si>
  <si>
    <t>TC_Policy/Terms_Conditions_10</t>
  </si>
  <si>
    <t xml:space="preserve">Verify the content body text frame has scrollbar enabled </t>
  </si>
  <si>
    <t>The content body text frame should has scrollbar enabled</t>
  </si>
  <si>
    <t>TC_Policy/Terms_Conditions_11</t>
  </si>
  <si>
    <t>Verify  the text beside checkbox is "I agree to the terms and conditions as set out by the user agreement." in  "Policy/Terms &amp; Conditions” screen</t>
  </si>
  <si>
    <r>
      <rPr>
        <sz val="11"/>
        <color theme="1"/>
        <rFont val="Arial"/>
      </rPr>
      <t xml:space="preserve">The text beside checkbox should be </t>
    </r>
    <r>
      <rPr>
        <b/>
        <sz val="11"/>
        <color theme="1"/>
        <rFont val="Arial"/>
      </rPr>
      <t>"I agree to the terms and conditions as set out by the user agreement."</t>
    </r>
    <r>
      <rPr>
        <sz val="11"/>
        <color theme="1"/>
        <rFont val="Arial"/>
      </rPr>
      <t xml:space="preserve"> in  "Policy/Terms &amp; Conditions” screen   (config)</t>
    </r>
  </si>
  <si>
    <t>TC_Policy/Terms_Conditions_12</t>
  </si>
  <si>
    <t>Verify the message beside the check box is configurable</t>
  </si>
  <si>
    <t>The message beside the check box should be configurable</t>
  </si>
  <si>
    <t>TC_Policy/Terms_Conditions_13</t>
  </si>
  <si>
    <t>Verify the checkbox is selected by default in  "Policy/Terms &amp; Conditions” screen</t>
  </si>
  <si>
    <t xml:space="preserve"> The checkbox should not be selected by default in  "Policy/Terms &amp; Conditions” screen</t>
  </si>
  <si>
    <t>TC_Policy/Terms_Conditions_14</t>
  </si>
  <si>
    <t>Check  the checkbox is clickable in  "Policy/Terms &amp; Conditions” screen</t>
  </si>
  <si>
    <t>1. click on login button in Relying party
2. click on "Sign-Up with Unified Login".       
3. click on "Continue" in login page
4. click for "proceed" button in eKYC process screen
5. click on "ok" on the pop-up
6. click on "proceed" button in eKYC service provider screen
7. click on "check-box"</t>
  </si>
  <si>
    <t>Checkbox should be clickable</t>
  </si>
  <si>
    <t>TC_Policy/Terms_Conditions_15</t>
  </si>
  <si>
    <t>Verify that user can unselect after selecting the check box in "Policy/Terms &amp; Conditions” screen</t>
  </si>
  <si>
    <t>User should be able to deselect after selecting the check box in "Policy/Terms &amp; Conditions” screen</t>
  </si>
  <si>
    <t>TC_Policy/Terms_Conditions_16</t>
  </si>
  <si>
    <t>Verify the "Proceed" button is disabled by default before checking the checkbox</t>
  </si>
  <si>
    <t>1. click on login button in Relying party
2. click on "Sign-Up with Unified Login".       
3. click on "Continue" in login page
4. click for "proceed" button in eKYC process screen
5. click on "ok" on the pop-up
6. click on "proceed" button in eKYC service provider screen
7. Uncheck the checkbox</t>
  </si>
  <si>
    <t>1. "Proceed" button should be disabled by default before checking the terms and condition checkbox.</t>
  </si>
  <si>
    <t>TC_Policy/Terms_Conditions_17</t>
  </si>
  <si>
    <t xml:space="preserve">Verify that the “Proceed” button in  "Policy/Terms &amp; Conditions” screen is visible </t>
  </si>
  <si>
    <t xml:space="preserve"> “Proceed” button in  "Policy/Terms &amp; Conditions” screen should be visible </t>
  </si>
  <si>
    <t>TC_Policy/Terms_Conditions_18</t>
  </si>
  <si>
    <t>Verify that  the “Proceed” button in  "Policy/Terms &amp; Conditions” screen is clickable.</t>
  </si>
  <si>
    <t xml:space="preserve">1. click on login button in Relying party
2. click on "Sign-Up with Unified Login".       
3. click on "Continue" in login page
4. click for "proceed" button in eKYC process screen
5. click on "ok" on the pop-up
6. click on "proceed" button in eKYC service provider screen
7. click on “Proceed” button in  "Policy/Terms &amp; Conditions” screen </t>
  </si>
  <si>
    <t>“Proceed” button in  "Policy/Terms &amp; Conditions” screen should be clickable.</t>
  </si>
  <si>
    <t>TC_Policy/Terms_Conditions_19</t>
  </si>
  <si>
    <t>Verify the state of "Proceed" button when terms and condition checkbox is selected</t>
  </si>
  <si>
    <t>"Proceed" button should be in enable state.</t>
  </si>
  <si>
    <t>TC_Policy/Terms_Conditions_20</t>
  </si>
  <si>
    <t>Verify that on click of "Proceed" button, user is redirecting to the  "Pre-verification guide/ Video Preview" screen</t>
  </si>
  <si>
    <t>On click of proceed button, user should be redirected to the  "Pre-verification guide/ Video Preview" screen</t>
  </si>
  <si>
    <t>TC_Policy/Terms_Conditions_21</t>
  </si>
  <si>
    <t>Verify that the “Cancel” button in  "Policy/Terms &amp; Conditions” screen is clickable.</t>
  </si>
  <si>
    <t xml:space="preserve">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t>
  </si>
  <si>
    <t>The “Cancel” button in  "Policy/Terms &amp; Conditions” screen should be clickable.</t>
  </si>
  <si>
    <t>TC_Policy/Terms_Conditions_22</t>
  </si>
  <si>
    <t>Verify that on click of "Cancel" button, a warning pop up message is displaying</t>
  </si>
  <si>
    <t>On click of cancel button, a warning pop up message should be displayed</t>
  </si>
  <si>
    <t>TC_Policy/Terms_Conditions_23</t>
  </si>
  <si>
    <t xml:space="preserve">Verify the warning message in popup header </t>
  </si>
  <si>
    <t xml:space="preserve"> Warning message header should be Attention!</t>
  </si>
  <si>
    <t>TC_Policy/Terms_Conditions_24</t>
  </si>
  <si>
    <t>Verify that on click of  "cancel" button, proper message is displayed</t>
  </si>
  <si>
    <t xml:space="preserve">1. On click of  "cancel" button, the message should be  "&lt;Relying Party&gt; requires access in order to proceed further, do you still wish to discontinue?"
</t>
  </si>
  <si>
    <t>TC_Policy/Terms_Conditions_25</t>
  </si>
  <si>
    <t xml:space="preserve">Verify that the  buttons "Stay &amp; Discontinue" are available after click on  “cancel” button in  "Policy/Terms &amp; Conditions” screen  </t>
  </si>
  <si>
    <t xml:space="preserve">The  buttons "Stay" &amp; "Discontinue" are available. </t>
  </si>
  <si>
    <t>TC_Policy/Terms_Conditions_26</t>
  </si>
  <si>
    <t>Verify that the  buttons "Stay &amp; Discontinue" are accessible</t>
  </si>
  <si>
    <t>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8. click on "stay and continue" in the pop-up</t>
  </si>
  <si>
    <t xml:space="preserve"> The  buttons "Stay" &amp; "Discontinue" should be accessible.</t>
  </si>
  <si>
    <t>TC_Policy/Terms_Conditions_27</t>
  </si>
  <si>
    <t xml:space="preserve">Verify on click of “Stay” button in popup </t>
  </si>
  <si>
    <t>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8. click on "stay" in the pop-up</t>
  </si>
  <si>
    <t>On click of “Stay” button, the user should be redirected back to the "Policy/Terms &amp; Conditions" screen</t>
  </si>
  <si>
    <t>TC_Policy/Terms_Conditions_28</t>
  </si>
  <si>
    <t>Verify on click of "Discontinue" button</t>
  </si>
  <si>
    <t>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8. click on "discontinue" in the pop-up</t>
  </si>
  <si>
    <t>On click of “Discontinue”,  the user should be redirected to the “Redirect URI of eSignet” screen with the appropriate error code and message “We’re sorry! Your login was unsuccessful as consent was not shared.”</t>
  </si>
  <si>
    <t>TC_Policy/Terms_Conditions_29</t>
  </si>
  <si>
    <t>Checkbox in "Terms and Conditions" screen is not selected(unchecked)</t>
  </si>
  <si>
    <t>User should not be redirected to the  "Pre-verification guide/ Video Preview" screen</t>
  </si>
  <si>
    <t>TC_Policy/Terms_Conditions_30</t>
  </si>
  <si>
    <t>Checkbox in "Terms and Conditions" screen is  selected(checked)</t>
  </si>
  <si>
    <t>User should  be redirected back to the  "eKYC service provider" selection screen</t>
  </si>
  <si>
    <t>TC_Policy/Terms_Conditions_31</t>
  </si>
  <si>
    <t>Checkbox in "Terms and Conditions" screen is  selected(checked) and disconnected the internet</t>
  </si>
  <si>
    <t>User should stay in the "Terms and conditions" screen and display the error message saying "Check the internet connection"</t>
  </si>
  <si>
    <t>TC_Policy/Terms_Conditions_32</t>
  </si>
  <si>
    <t xml:space="preserve">Check that  UI is mobile responsive.                                                                                                                                 </t>
  </si>
  <si>
    <t xml:space="preserve">UI should be mobile responsive.                      </t>
  </si>
  <si>
    <r>
      <rPr>
        <u/>
        <sz val="11"/>
        <color rgb="FF1155CC"/>
        <rFont val="Arial"/>
      </rPr>
      <t>https://mosip.atlassian.net/browse/ES-1354</t>
    </r>
  </si>
  <si>
    <t>TC_Policy/Terms_Conditions_33</t>
  </si>
  <si>
    <t xml:space="preserve">Check the design is, as per the UX in terms of recommended fonts, themes etc.
</t>
  </si>
  <si>
    <t>TC_Policy/Terms_Conditions_34</t>
  </si>
  <si>
    <t xml:space="preserve">Check the Sign-Up portal, the UI theme, logos, text, policies are customisable by the Country
</t>
  </si>
  <si>
    <t>the Sign-Up portal, the UI theme, logos, text, policies should be customisable by the Country</t>
  </si>
  <si>
    <t>TC_Policy/Terms_Conditions_35</t>
  </si>
  <si>
    <t xml:space="preserve">Check the default language is English, with an option to also select the khmer supported language
                                                                                                                         </t>
  </si>
  <si>
    <t xml:space="preserve">The default language should be English, with an option to also select the khmer supported languages
                                                                                                                         </t>
  </si>
  <si>
    <r>
      <rPr>
        <u/>
        <sz val="11"/>
        <color rgb="FF1155CC"/>
        <rFont val="Arial"/>
      </rPr>
      <t>https://mosip.atlassian.net/browse/ES-1919</t>
    </r>
  </si>
  <si>
    <t>ES-983</t>
  </si>
  <si>
    <t>L- Pre-verification guide/ Video Preview</t>
  </si>
  <si>
    <t>TC_Pre_Video_Preview_01</t>
  </si>
  <si>
    <t>1. User successfully logs in with valid credentials.
 2. User selects "Proceed" in the "Consent to Update profile".
 3. User selects "Procced" in the "eKYC process".
 4. User select any eKYC Provider.
 5. User selects "Proceed" in the "Terms &amp; Conditions".</t>
  </si>
  <si>
    <t>Pre-verification guide/ Video Preview</t>
  </si>
  <si>
    <t>Verify that upon clicking "Proceed" in the "Policy/Terms &amp; Conditions" screen.</t>
  </si>
  <si>
    <t>1. Launch https://healthservices.camdgc-qa2.mosip.net/
 2. Login with eSignet.
 3. Follow pre-perquisites.
 4. Click on "Proceed" button in the "Policy/Terms &amp; Conditions" screen.</t>
  </si>
  <si>
    <t>1. User should be navigated to "Pre-verification guide/ Video Preview Key information screen".</t>
  </si>
  <si>
    <t>TC_Pre_Video_Preview_02</t>
  </si>
  <si>
    <t>Verify the text and elements present in "Pre verification guide/video preview" screen</t>
  </si>
  <si>
    <t>Pre verification screen should have below text and elements.
 1. Header: Key Information.
 2. "List of Instructions"
 3. Option to “Proceed” and "Cancel".
 4. Option to select the preferred Language from language dropdown.
 5. Logo of the Country
 6. Static text in the footer: Powered by e-Signet (logo)"</t>
  </si>
  <si>
    <t>TC_Pre_Video_Preview_03</t>
  </si>
  <si>
    <t>1. Camera access is already provided to browser.
 2. User should be navigating to portal for first time.
 3. User successfully logs in with valid credentials.
 4. User selects "Proceed" in the "Consent to Update profile".
 5. User selects "Procced" in the "eKYC process".
 6. User select any eKYC Provider.
 7. User selects "Proceed" in the "Terms &amp; Conditions".</t>
  </si>
  <si>
    <t>Verify Camera access is already provided to browser and user is accessing the portal for first time.</t>
  </si>
  <si>
    <t>User should be able to access the camera.</t>
  </si>
  <si>
    <t>TC_Pre_Video_Preview_04</t>
  </si>
  <si>
    <t>1. Camera access is not provided to browser.
 2. User should be navigating to portal for first time.
 3. User successfully logs in with valid credentials.
 4. User selects "Proceed" in the "Consent to Update profile".
 5. User selects "Procced" in the "eKYC process".
 6. User select any eKYC Provider.
 7. User selects "Proceed" in the "Terms &amp; Conditions".</t>
  </si>
  <si>
    <t>Verify Camera access is not provided to browser and user is accessing the portal for first time.</t>
  </si>
  <si>
    <t>1. User should get browser prompt message to request for camera access.</t>
  </si>
  <si>
    <t>TC_Pre_Video_Preview_05</t>
  </si>
  <si>
    <t>Verify the action when user denies the camera access.</t>
  </si>
  <si>
    <t>1. Launch https://healthservices.camdgc-qa2.mosip.net/
 2. Login with eSignet.
 3. Follow pre-perquisites.
 4. Click on "Proceed" button in the "Policy/Terms &amp; Conditions" screen.
 5. Disable camera access.</t>
  </si>
  <si>
    <t>1. "Camera access disabled" message should be displayed.
 2. Subtitle should be displayed - "Your camera permission has been disabled. Please enable camera permission from your browser settings"
 3. “Proceed” button should be disabled.</t>
  </si>
  <si>
    <t>TC_Pre_Video_Preview_06</t>
  </si>
  <si>
    <t>1. User successfully logs in with valid credentials.
 2. User selects "Proceed" in the "Consent to Update profile".
 3. User selects "Procced" in the "eKYC process".
 4. User select any eKYC Provider.
 5. User selects "Proceed" in the "Terms &amp; Conditions".
 6. Disable the camera access from browser settings.</t>
  </si>
  <si>
    <t>Verify "Proceed" button when camera access is denied</t>
  </si>
  <si>
    <t>“Proceed” button should be disabled in Pre-verification guide/ Video screen if camera access is not available.</t>
  </si>
  <si>
    <t>TC_Pre_Video_Preview_07</t>
  </si>
  <si>
    <t>1. User has already denied the camera access from prompt message.
 2. User successfully logs in with valid credentials.
 3. User selects "Proceed" in the "Consent to Update profile".
 4. User selects "Procced" in the "eKYC process".
 5. User select any eKYC Provider.
 6. User selects "Proceed" in the "Terms &amp; Conditions".</t>
  </si>
  <si>
    <t>Verify when users has already denied the camera access from prompt message by clicking don’t allow</t>
  </si>
  <si>
    <t>1. Launch https://healthservices.camdgc-qa2.mosip.net/
 2. Login with eSignet.
 3. Follow pre-perquisites.
 4. Click on "Proceed" button in the "Policy/Terms &amp; Conditions" screen.
 5. Generate slot unavailability for video eKYC.
 6. Click on "Proceed" button in the video preview screen.</t>
  </si>
  <si>
    <t>1. Prompt message should not appear again as user has denied the camera access.
 2. User should be able to allow the camera access from browser settings.</t>
  </si>
  <si>
    <t>TC_Pre_Video_Preview_08</t>
  </si>
  <si>
    <t>1. User successfully logs in with valid credentials.
 2. User selects "Proceed" in the "Consent to Update profile".
 3. User selects "Procced" in the "eKYC process".
 4. User select any eKYC Provider.
 5. User selects "Proceed" in the "Terms &amp; Conditions".
 6. Enable camera access from browser popup.</t>
  </si>
  <si>
    <t>Verify when camera access is enabled from browser popup</t>
  </si>
  <si>
    <t>1. Launch https://healthservices.camdgc-qa2.mosip.net/
 2. Login with eSignet.
 3. Follow pre-perquisites.
 4. Click on "Proceed" button in the "Policy/Terms &amp; Conditions" screen.
 5. Enabled camera access from browser popup.</t>
  </si>
  <si>
    <t>1. User should be able to view themselves via the video on screen.
 2. "Proceed" button should be enabled.</t>
  </si>
  <si>
    <t>TC_Pre_Video_Preview_09</t>
  </si>
  <si>
    <t>1. User successfully logs in with valid credentials.
 2. User selects "Proceed" in the "Consent to Update profile".
 3. User selects "Procced" in the "eKYC process".
 4. User select any eKYC Provider.
 5. User selects "Proceed" in the "Terms &amp; Conditions".
 6. Enable camera access from browser settings.</t>
  </si>
  <si>
    <t>Verify when camera access is enabled from browser settings</t>
  </si>
  <si>
    <t>1. Launch https://healthservices.camdgc-qa2.mosip.net/
 2. Login with eSignet.
 3. Follow pre-perquisites.
 4. Click on "Proceed" button in the "Policy/Terms &amp; Conditions" screen.
 5. Enabled camera access from browser settings -&gt; Navigate to settings -&gt; Click Privacy and security Site settings -&gt;Camera.</t>
  </si>
  <si>
    <t>TC_Pre_Video_Preview_10</t>
  </si>
  <si>
    <t>1. User successfully logs in with valid credentials.
 2. User selects "Proceed" in the "Consent to Update profile".
 3. User selects "Procced" in the "eKYC process".
 4. User select any eKYC Provider.
 5. User selects "Proceed" in the "Terms &amp; Conditions".
 6. Enable camera access,</t>
  </si>
  <si>
    <t>Verify the state of "Proceed" button, when camera access is enabled.</t>
  </si>
  <si>
    <t>1. Launch https://healthservices.camdgc-qa2.mosip.net/
 2. Login with eSignet.
 3. Follow pre-perquisites.
 4. Click on "Proceed" button in the "Policy/Terms &amp; Conditions" screen.
 5. Allow camera access.</t>
  </si>
  <si>
    <t>"Proceed" button should be enabled state.</t>
  </si>
  <si>
    <t>TC_Pre_Video_Preview_11</t>
  </si>
  <si>
    <t>Verify "List of instructions" present in video preview screen.</t>
  </si>
  <si>
    <t>1. Below "List of Instructions" should be provided for users,
a.Verify the functionality of your camera using the video preview on the right
b.Ensure you are positioned in a well-lit area to facilitate clear video capture
c.Position your face within the oval frame, ensuring your face is clearly visible
d.Remove any accessories or items that could obstruct your face, such as hats or sunglasses.
e.Maintain a stable posture throughout the video recording to prevent blurring
f.Be prepared to follow instructions provided on screen during the eKYC process, such as blinking or turning your head as directed.
g.Have your ID readily accessible for the verification purposes.</t>
  </si>
  <si>
    <t>Updated the instructions</t>
  </si>
  <si>
    <t>TC_Pre_Video_Preview_12</t>
  </si>
  <si>
    <t>Verify the "List of instructions" and "Video Preview" are together aligned properly.</t>
  </si>
  <si>
    <t>1. "List of instructions" and "Video Preview" must be together aligned properly.
 2. "Video Preview" must be aligned at right side.
 3. "List of instructions" must be aligned at left side.</t>
  </si>
  <si>
    <t>TC_Pre_Video_Preview_13</t>
  </si>
  <si>
    <t>Verify "List of instructions" are configurable</t>
  </si>
  <si>
    <t>"List of instructions" should be configurable.</t>
  </si>
  <si>
    <t>TC_Pre_Video_Preview_14</t>
  </si>
  <si>
    <t>Verify by configuring more "List of instructions" and scroll bar is available for "List of instructions"</t>
  </si>
  <si>
    <t>1. Scroll bar should be available for users in "List of instructions".
 2. Users should be able to scroll the List of instructions".</t>
  </si>
  <si>
    <t>TC_Pre_Video_Preview_15</t>
  </si>
  <si>
    <t>Verify by clicking "Cancel" button on Video Preview screen.</t>
  </si>
  <si>
    <t>1. Launch https://healthservices.camdgc-qa2.mosip.net/
 2. Login with eSignet.
 3. Follow pre-perquisites.
 4. Click on "Proceed" button in the "Policy/Terms &amp; Conditions" screen.
 5. Click on "Cancel" button.</t>
  </si>
  <si>
    <t>1. "Cancel" button should be accessible.
 2. Below content should be available.
 a. Header: Attention!
 b. Message: &lt;Relying Party&gt; requires access in order to proceed further, do you still wish to discontinue?
 c. Buttons: Stay &amp; Discontinue.
 3. Popup should appear on the same video preview screen.</t>
  </si>
  <si>
    <t>TC_Pre_Video_Preview_16</t>
  </si>
  <si>
    <t>Verify by clicking "Stay" button in the popup.</t>
  </si>
  <si>
    <t>1. Launch https://healthservices.camdgc-qa2.mosip.net/
 2. Login with eSignet.
 3. Follow pre-perquisites.
 4. Click on "Proceed" button in the "Policy/Terms &amp; Conditions" screen.
 5. Click on "Cancel" button.
 6. Attention Popup appears.
 7. Click on stay button.</t>
  </si>
  <si>
    <t>1. Upon clicking on "Stay" button the user must be redirected back to the Pre-verification guide/ Video Preview screen.</t>
  </si>
  <si>
    <t>TC_Pre_Video_Preview_17</t>
  </si>
  <si>
    <t>Verify by clicking "Discontinue" button in the popup.</t>
  </si>
  <si>
    <t>1. Launch https://healthservices.camdgc-qa2.mosip.net/
 2. Login with eSignet.
 3. Follow pre-perquisites.
 4. Click on "Proceed" button in the "Policy/Terms &amp; Conditions" screen.
 5. Click on "Cancel" button.
 6. Attention Popup appears.
 7. Click on discontinue button.</t>
  </si>
  <si>
    <t>1. Upon clicking on "Discontinue" button the user should be redirected to the "Redirect URI of eSignet"
 2. Proper error message should be displayed - "We’re sorry! Your login was unsuccessful as consent was not shared."</t>
  </si>
  <si>
    <t>TC_Pre_Video_Preview_18</t>
  </si>
  <si>
    <t>Verify by clicking "Proceed" button on video preview screen.</t>
  </si>
  <si>
    <t>1. Launch https://healthservices.camdgc-qa2.mosip.net/
 2. Login with eSignet.
 3. Follow pre-perquisites.
 4. Click on "Proceed" button in the "Policy/Terms &amp; Conditions" screen.
 5. Click on "Proceed" button.</t>
  </si>
  <si>
    <t>1. "Proceed" button should be accessible.
 2. Upon clicking on "Proceed" button, user must be redirected to the next screen Loading screen.</t>
  </si>
  <si>
    <t>TC_Pre_Video_Preview_19</t>
  </si>
  <si>
    <t>Verify loading screen message</t>
  </si>
  <si>
    <t>1. Proper loading message should be displayed for users,
 i. Header: “Loading !!!” 
 ii. Message: “Please wait while we are initializing your eKYC.</t>
  </si>
  <si>
    <t>TC_Pre_Video_Preview_20</t>
  </si>
  <si>
    <t>Verify the timeout session of video preview screen.</t>
  </si>
  <si>
    <t>1. Launch https://healthservices.camdgc-qa2.mosip.net/
 2. Login with eSignet.
 3. Follow pre-perquisites.
 4. Click on "Proceed" button in the "Policy/Terms &amp; Conditions" screen.
 5. Stay on the Video preview page.</t>
  </si>
  <si>
    <t xml:space="preserve">1. Error message should be displayed for users.
 2. After timeout session, user should be Redirect URI of the relying party. </t>
  </si>
  <si>
    <t>TC_Pre_Video_Preview_21</t>
  </si>
  <si>
    <t>Verify by closing browser, browser back and refresh browser.</t>
  </si>
  <si>
    <t>1. Launch https://healthservices.camdgc-qa2.mosip.net/
 2. Login with eSignet.
 3. Follow pre-perquisites.
 4. Click on "Proceed" button in the "Policy/Terms &amp; Conditions" screen.
 5. Perform below steps,
 a. close browser
 b. refresh browser
 c. browser back</t>
  </si>
  <si>
    <t>Below message should be displayed for user,
 1. Header: Leave site?
 2. Message: Changes you made may not be saved.
 3. Buttons: Leave, Cancel (Default browser dialog box)
 4. On click of “Cancel”, user will be retained on the same screen, with the data entered/selected also retained and the user can continue with the process
 5. On click of “Leave”, the browser should move back or close, based on the option selected</t>
  </si>
  <si>
    <t>TC_Pre_Video_Preview_22</t>
  </si>
  <si>
    <t>Verify the alignment of "List of Instructions on "Video preview" screen in mobile responsive</t>
  </si>
  <si>
    <t>1. Launch https://healthservices.camdgc-qa2.mosip.net/
 2. Login with eSignet.
 3. Follow pre-perquisites.
 4. Click on "Proceed" button in the "Policy/Terms &amp; Conditions" screen.
 5. Perform video preview functionality in mobile.</t>
  </si>
  <si>
    <t>1. "List of Instructions" should be aligned properly on the bottom of screen.</t>
  </si>
  <si>
    <t>TC_Pre_Video_Preview_23</t>
  </si>
  <si>
    <t>Verify "List of instructions" present in video preview screen in mobile responsive.</t>
  </si>
  <si>
    <t>TC_Pre_Video_Preview_24</t>
  </si>
  <si>
    <t>Verify the alignment of "Video preview" in mobile responsive</t>
  </si>
  <si>
    <t>1. Video Preview should be aligned properly on the top of screen.
 2. User should be able to view themselves via the video on screen.</t>
  </si>
  <si>
    <r>
      <rPr>
        <u/>
        <sz val="11"/>
        <color rgb="FF1155CC"/>
        <rFont val="Arial"/>
      </rPr>
      <t>https://mosip.atlassian.net/browse/ES-1895</t>
    </r>
  </si>
  <si>
    <t>TC_Pre_Video_Preview_25</t>
  </si>
  <si>
    <t>Verify by navigating to Pre-verification guide/ Video Preview screen in English language</t>
  </si>
  <si>
    <t>1. Launch https://healthservices.camdgc-qa2.mosip.net/
 2. Login with eSignet.
 3. Follow pre-perquisites.
 4. Click on "Proceed" button in the "Policy/Terms &amp; Conditions" screen.
 5. Navigate to video preview screen in English language</t>
  </si>
  <si>
    <t>1. User should be able to navigate to video preview verification screen in English language.
 2. All the controls and instructions should be in English language.</t>
  </si>
  <si>
    <t>TC_Pre_Video_Preview_26</t>
  </si>
  <si>
    <t>Verify by navigating to Pre-verification guide/ Video Preview screen in Khmer language</t>
  </si>
  <si>
    <t xml:space="preserve">1. Launch https://healthservices.camdgc-qa2.mosip.net/
2. Login with eSignet.
3. Click on proceed button from Attention screen
4. User redirects to sign up screen ie , on ekyc verfication steps screen
5. change the language to khmer on ekyc verfifcation step screen and proceed
</t>
  </si>
  <si>
    <t>1. User should be able to navigate to susquent screens on khmer language.
ie,kyc provider screen, terms and conditions ,video preview and susquent screens in Khmer language.
 2. All the controls and instructions should be in Khmer language.</t>
  </si>
  <si>
    <t>TC_Pre_Video_Preview_27</t>
  </si>
  <si>
    <t>Verify by changing the language to Khmer and vice versa in video preview screen</t>
  </si>
  <si>
    <t>1. Launch https://healthservices.camdgc-qa2.mosip.net/
 2. Login with eSignet.
 3. Follow pre-perquisites.
 4. Click on "Proceed" button in the "Policy/Terms &amp; Conditions" screen.
 5. Change the language from English to Khmer and vice versa in video preview screen.</t>
  </si>
  <si>
    <t>1. User should be able to change the language in video preview screen.
 2. When user changes the language, the video preview screen  should be available in the particular language selected and all the instructions and content should be available in the selected langauge.</t>
  </si>
  <si>
    <t>TC_Pre_Video_Preview_28</t>
  </si>
  <si>
    <t>Loading screen</t>
  </si>
  <si>
    <t>Verify the slot unavailability "Alert" popup message</t>
  </si>
  <si>
    <t>[MOSIP_SIGNUP_SLOT_MAX_COUNT =0]
1. Launch https://healthservices.camdgc-qa2.mosip.net/
 2. Login with eSignet.
 3. Follow pre-perquisites.
 4. Click on "Proceed" button in the "Policy/Terms &amp; Conditions" screen.
 5. Generate slot unavailability for video eKYC.
 6. Click on "Proceed" button in the video preview screen.</t>
  </si>
  <si>
    <t>1. Slot unavailability "Alert" popup message should be displayed for users.
 a. Header: “Alert !”
 b. Message: “We are experiencing a higher than usual demand, hence we are unable to proceed with the eKYC verification process at this moment. We regret the inconvenience and request you to please try again later. Thank you for your understanding” 
 c. Clickable “OK” button in the pop up</t>
  </si>
  <si>
    <t>TC_Pre_Video_Preview_29</t>
  </si>
  <si>
    <t>Verify the "OK" button in slot unavailability "Alert" popup message</t>
  </si>
  <si>
    <t>1. Launch https://healthservices.camdgc-qa2.mosip.net/
 2. Login with eSignet.
 3. Follow pre-perquisites.
 4. Click on "Proceed" button in the "Policy/Terms &amp; Conditions" screen.
 5. Generate slot unavailability for video eKYC.
 6. Click on "Proceed" button in the video preview screen.
 7. Slot unavailability popup appears.
 8. Click on "OK" button.</t>
  </si>
  <si>
    <t>Upon clicking on "OK" button in slot unavailability "Alert" popup message below actions should be performed, 
 1. User must be logged out.
 2. User must be "Redirect URI of eSignet".</t>
  </si>
  <si>
    <t>TC_Pre_Video_Preview_30</t>
  </si>
  <si>
    <t>Verify that once slot is available</t>
  </si>
  <si>
    <t>User should be directed to the “Video eKYC” screen, once slot is available.</t>
  </si>
  <si>
    <t>ES-675</t>
  </si>
  <si>
    <t>L- User consent to proceed with profile update</t>
  </si>
  <si>
    <t>TC_camdgc_ProfileUpdate_01</t>
  </si>
  <si>
    <t>1. The relying party is registered as a partner in e-Signet and has a Client ID associated with defined policies and as an enabler of  Luser
2. The relying party has integrated with e-Signet / Unified Login feature
3. The user’s mobile number is registered via the Sign-Up portal, as defined in ES-391: LUser Flow - Register with Mobile Number and Password using Unified Login Feature</t>
  </si>
  <si>
    <t>Profile Update</t>
  </si>
  <si>
    <t>Verify the action when user navigates to the login screen of relying party</t>
  </si>
  <si>
    <r>
      <rPr>
        <u/>
        <sz val="11"/>
        <color rgb="FF1155CC"/>
        <rFont val="Arial"/>
      </rPr>
      <t xml:space="preserve">1. Click on the URL : </t>
    </r>
    <r>
      <rPr>
        <u/>
        <sz val="11"/>
        <color rgb="FF1155CC"/>
        <rFont val="Arial"/>
      </rPr>
      <t>https://healthservices.camdgc-qa2.mosip.net/</t>
    </r>
  </si>
  <si>
    <t xml:space="preserve"> User should be able to navigates to the login screen of relying party</t>
  </si>
  <si>
    <t>TC_camdgc_ProfileUpdate_02</t>
  </si>
  <si>
    <t>Verify the action when the user clicks on Login button</t>
  </si>
  <si>
    <r>
      <rPr>
        <sz val="11"/>
        <rFont val="Arial"/>
      </rPr>
      <t xml:space="preserve">1. Click on the URL : </t>
    </r>
    <r>
      <rPr>
        <u/>
        <sz val="11"/>
        <color rgb="FF1155CC"/>
        <rFont val="Arial"/>
      </rPr>
      <t>https://healthservices.camdgc-qa2.mosip.net/</t>
    </r>
    <r>
      <rPr>
        <sz val="11"/>
        <rFont val="Arial"/>
      </rPr>
      <t xml:space="preserve">
2. Click on  "Sign In with eSignet"    </t>
    </r>
  </si>
  <si>
    <t>User should be redirected to login screen which has an option "Sign-Up with Unified Login".</t>
  </si>
  <si>
    <t>TC_camdgc_ProfileUpdate_03</t>
  </si>
  <si>
    <t>1. unverified claims exist in the database                          2. User has already consented to essential claims.</t>
  </si>
  <si>
    <t>Verify the user is redirecting to the "landing page of the relying party" on successful login credentials validation. 
(Lflow ie, without verfied and unverfied claim concepts)</t>
  </si>
  <si>
    <t xml:space="preserve">1. Click on the URL : https://healthservices.camdgc-qa2.mosip.net/   
2. Click on ""Sign-In with eSignet"                                      
3. Click on ""Continue"" in login page 
</t>
  </si>
  <si>
    <t xml:space="preserve">User should reredirect to the landing page of the relying party
</t>
  </si>
  <si>
    <t>TC_camdgc_ProfileUpdate_04</t>
  </si>
  <si>
    <t>1.unverified claims exist in the database                          2. User has  not consented to essential claims.</t>
  </si>
  <si>
    <t>Verify user is redirected to the "consent screen" on successful login credentials validation. 
(Lflow ie, without verfied and unverfied claim concepts)</t>
  </si>
  <si>
    <t xml:space="preserve">User should reredirect to the "eSignet consent screen" </t>
  </si>
  <si>
    <t>TC_camdgc_ProfileUpdate_05</t>
  </si>
  <si>
    <t>1.Verified claims exist in the database                          2. User has already consented to essential claims.</t>
  </si>
  <si>
    <t xml:space="preserve">Verify the user is redirecting to the "landing page of the relying party" on successful login credentials validation. </t>
  </si>
  <si>
    <t>TC_camdgc_ProfileUpdate_06</t>
  </si>
  <si>
    <t>Verify the text labels, elements in "Consent to Update profile” screen</t>
  </si>
  <si>
    <t xml:space="preserve">1.Header: Attention 
2.Header-: &lt;relying party&gt; requesting access to proceed further
3. List 
4.Essential Claims
--Phone number    (Available)
--Full name            (Available)
--Full name            (Not available)
--Profile photo        (Not available)
5.Voluntary Claims
--email address      (Not Available)
6..Option to click “i” icon 
---plane Text: Click on proceed to begin verification process
7.Option to click “Proceed” button 
8.Option to click “Cancel” button 
</t>
  </si>
  <si>
    <t>TC_camdgc_ProfileUpdate_07</t>
  </si>
  <si>
    <t>Verify that  List of essential and voluntary claims are available in the "Consent to Update profile” screen</t>
  </si>
  <si>
    <t>Essential claims and Voluntary claims should be available in the "Consent to Update profile” screen</t>
  </si>
  <si>
    <t>TC_camdgc_ProfileUpdate_08</t>
  </si>
  <si>
    <t>1. Claims are available in the database</t>
  </si>
  <si>
    <t>Verify the "Available" status is displaying against claims in the "Consent to Update profile” screen</t>
  </si>
  <si>
    <t xml:space="preserve">User must be able to view "Available" status against the claim which is available in the database </t>
  </si>
  <si>
    <t>TC_camdgc_ProfileUpdate_09</t>
  </si>
  <si>
    <t>1. Claims are not available in the database,</t>
  </si>
  <si>
    <t>Verify the "Not Available" status is displaying against claim in the "Consent to Update profile” screen</t>
  </si>
  <si>
    <t>User should be able to view "Not  Available" status against claim which is not available in the database</t>
  </si>
  <si>
    <t>TC_camdgc_ProfileUpdate_10</t>
  </si>
  <si>
    <t>1. Claims are verified</t>
  </si>
  <si>
    <t>Check that verified status is displaying against each verified claim, in the "Consent to Update profile” screen</t>
  </si>
  <si>
    <t xml:space="preserve">User should be able to view Verified status against  verified claim </t>
  </si>
  <si>
    <t>TC_camdgc_ProfileUpdate_11</t>
  </si>
  <si>
    <t>1. Claims are not verified</t>
  </si>
  <si>
    <t>Check that Unverified status is displaying against each non verified claim, in the "Consent to Update profile” screen</t>
  </si>
  <si>
    <t>1. Click on the URL : https://healthservices.camdgc-qa2.mosip.net/   
2. Click on ""Sign-In with eSignet"                                      
3. Click on ""Continue"" in login page 
4. Enter the registered mobile number                                 
5. Click on ""Continue"" in login page</t>
  </si>
  <si>
    <t xml:space="preserve">User should be able to view Unverified status against non verified claim </t>
  </si>
  <si>
    <t>TC_camdgc_ProfileUpdate_12</t>
  </si>
  <si>
    <t>Verify that “i” icon  is available for essential claims and voluntary claims, in the "Consent to Update profile” screen</t>
  </si>
  <si>
    <t>“i” icon  should be available for essential claims and Voluntary claims</t>
  </si>
  <si>
    <t>TC_camdgc_ProfileUpdate_13</t>
  </si>
  <si>
    <t>Verify that “i” icon  is clickable for essential claims, in the "Consent to Update profile” screen</t>
  </si>
  <si>
    <t xml:space="preserve">1. Click on the URL : https://healthservices.camdgc-qa2.mosip.net/   
2. Click on ""Sign-In with eSignet"                                      
3. Click on ""Continue"" in login page 
4. Enter the registered mobile number                                 
5. Click on ""Continue"" in login page
6. Click the "i" icon for essential claims </t>
  </si>
  <si>
    <t>“i” icon  should be clickable for essential claims</t>
  </si>
  <si>
    <t>TC_camdgc_ProfileUpdate_14</t>
  </si>
  <si>
    <t>Verify that "i” icon  is clickable for voluntary claims, in the "Consent to Update profile” screen</t>
  </si>
  <si>
    <t xml:space="preserve">1. Click on the URL : https://healthservices.camdgc-qa2.mosip.net/   
2. Click on ""Sign-In with eSignet"                                      
3. Click on ""Continue"" in login page 
4. Enter the registered mobile number                                 
5. Click on ""Continue"" in login page
6. Click the "i" icon for voluntary claims </t>
  </si>
  <si>
    <t xml:space="preserve"> "i” icon should be is clickable for voluntary claims</t>
  </si>
  <si>
    <t>TC_camdgc_ProfileUpdate_15</t>
  </si>
  <si>
    <t>Verify the message on clicking informative  icon for essential claims.</t>
  </si>
  <si>
    <t>Message should be displayed for essential claim, verified claim and unverfied claim as per design.
Essential Claims: Mandatory user information required by the Service Provider
Verified Claims: Information about a user that has been confirmed as accurate by a trusted source, such as a government agency or financial institution. Verified claims help establish trust and verify user identity in digital systems
Unverified Claims: Information about a user that has not been confirmed as accurate by a trusted source, such as a government agency or financial institution
Voluntary Claims: Additional user information you can choose to share with the Service Provider</t>
  </si>
  <si>
    <t>TC_camdgc_ProfileUpdate_16</t>
  </si>
  <si>
    <t>Verify the message on clicking  informative  icon for voluntary claims.</t>
  </si>
  <si>
    <t>Message should be " Additional user information you can choose to share with the Service Provider"</t>
  </si>
  <si>
    <t>TC_camdgc_ProfileUpdate_17</t>
  </si>
  <si>
    <t xml:space="preserve">Verify that i icon message is displaying after the click in essential claims in the "Consent to Update profile” screen </t>
  </si>
  <si>
    <t xml:space="preserve">Message should be displayed and properly aligned </t>
  </si>
  <si>
    <t>TC_camdgc_ProfileUpdate_18</t>
  </si>
  <si>
    <t xml:space="preserve">Verify that i icon message is displaying after the click in voluntary claims in the "Consent to Update profile” screen </t>
  </si>
  <si>
    <t>1. Click on the URL : https://healthservices.camdgc-qa2.mosip.net/   
2. Click on ""Sign-In with eSignet"                                      
3. Click on ""Continue"" in login page 
4. Enter the registered mobile number                                 
5. Click on ""Continue"" in login page
6. Click the "i" icon for voluntary claims</t>
  </si>
  <si>
    <t>TC_camdgc_ProfileUpdate_19</t>
  </si>
  <si>
    <t xml:space="preserve">Message is modified in Artifactory i-1bundal </t>
  </si>
  <si>
    <t>Verify that message for “i” icon  is configurable for essential claims, in the "Consent to Update profile” screen</t>
  </si>
  <si>
    <t>1. Click on the URL : https://healthservices.camdgc-qa2.mosip.net/   
2. Click on ""Sign-In with eSignet"                                      
3. Click on ""Continue"" in login page 
4. Enter the registered mobile number                                 
5. Click on ""Continue"" in login page
6. Click the "i" icon for essential claims</t>
  </si>
  <si>
    <t>“i” icon message  should be configurable for essential claims</t>
  </si>
  <si>
    <t>TC_camdgc_ProfileUpdate_20</t>
  </si>
  <si>
    <t>Verify that message for “i” icon   is configurable for voluntary claims, "Consent to Update profile” screen</t>
  </si>
  <si>
    <t>“i” icon message should be configurable for voluntary claims</t>
  </si>
  <si>
    <t>TC_camdgc_ProfileUpdate_21</t>
  </si>
  <si>
    <t>Verify  that essential claims section consists mandatory information only, in the "Consent to Update profile” screen</t>
  </si>
  <si>
    <t>Essential claims should only contain mandatory information</t>
  </si>
  <si>
    <t>TC_camdgc_ProfileUpdate_22</t>
  </si>
  <si>
    <t>Verify that Voluntary claims section consists only additional information in the "Consent to Update profile” screen.</t>
  </si>
  <si>
    <t>Voluntary claims should only contain Additional information that are optional</t>
  </si>
  <si>
    <t>TC_camdgc_ProfileUpdate_23</t>
  </si>
  <si>
    <t xml:space="preserve">Verify that the tooltip  closes on click on anywhere on the screen in essential claims </t>
  </si>
  <si>
    <t xml:space="preserve"> Tooltip should  close on click on anywhere on the screen for essential claim</t>
  </si>
  <si>
    <t>TC_camdgc_ProfileUpdate_24</t>
  </si>
  <si>
    <t xml:space="preserve">Verify that the tooltip  closes on click on anywhere on the screen in voluntery  claims </t>
  </si>
  <si>
    <t xml:space="preserve"> Tooltip should  close on click on anywhere on the screen for voluntery claim</t>
  </si>
  <si>
    <t>TC_camdgc_ProfileUpdate_25</t>
  </si>
  <si>
    <t>Verify that message "Click on proceed to begin with the verification process" is displaying in the "Consent to Update profile” screen</t>
  </si>
  <si>
    <t>1. Click on the URL : https://healthservices.camdgc-qa2.mosip.net/   
2. Click on ""Sign-In with eSignet"                                      
3. Click on ""Continue"" in login page 
4. Enter the registered mobile number                                 
5. Click on ""Continue"" in login page
6. Click on proceed button in "Consent to Update profile” screen</t>
  </si>
  <si>
    <t>The message "Click on proceed to begin with the verification process" should be displayed</t>
  </si>
  <si>
    <r>
      <rPr>
        <u/>
        <sz val="11"/>
        <color rgb="FF1155CC"/>
        <rFont val="Arial"/>
      </rPr>
      <t>https://mosip.atlassian.net/browse/ES-1339</t>
    </r>
  </si>
  <si>
    <t>ES-676</t>
  </si>
  <si>
    <t>TC_camdgc_ProfileUpdate_26</t>
  </si>
  <si>
    <t xml:space="preserve">Verify that if plain text (Click on proceed to begin verification process) displayed on Attention screen is clickable </t>
  </si>
  <si>
    <t xml:space="preserve">1. Click on the URL : https://healthservices.camdgc-qa2.mosip.net/   
2. Click on ""Sign-In with eSignet"                                      
3. Click on ""Continue"" in login page 
4. Enter the registered mobile number                                 
5. Click on ""Continue"" in login page
</t>
  </si>
  <si>
    <t>The plain text (Click on proceed to begin verification process)should not be clickable</t>
  </si>
  <si>
    <t>TC_camdgc_ProfileUpdate_27</t>
  </si>
  <si>
    <t>Verify the “Proceed” button is available in the "Consent to Update profile" screen</t>
  </si>
  <si>
    <t>The “Proceed” button should be  available</t>
  </si>
  <si>
    <t>TC_camdgc_ProfileUpdate_28</t>
  </si>
  <si>
    <t>Verify  the “Proceed” button is clickable, in the "Consent ot Update profile" screen</t>
  </si>
  <si>
    <t>“Proceed” button should be clickable</t>
  </si>
  <si>
    <t>TC_camdgc_ProfileUpdate_29</t>
  </si>
  <si>
    <t xml:space="preserve">Verify that On click of the "Proceed" button, user is  redirecting to the  "eKYC process Steps  screen" </t>
  </si>
  <si>
    <t>user should be redirect to the  "eKYC process Steps  screen"</t>
  </si>
  <si>
    <t>TC_camdgc_ProfileUpdate_30</t>
  </si>
  <si>
    <t>Verify the “Cancel” button is available in the "Consent ot Update profile" screen</t>
  </si>
  <si>
    <t>1. Click on the URL : https://healthservices.camdgc-qa2.mosip.net/   
2. Click on ""Sign-In with eSignet"                                      
3. Click on ""Continue"" in login page 
4. Enter the registered mobile number                                 
5. Click on ""Continue"" in login page
6. Click on Cancel button in "Consent to Update profile” screen</t>
  </si>
  <si>
    <t xml:space="preserve">The “Cancel” button should be available </t>
  </si>
  <si>
    <t>TC_camdgc_ProfileUpdate_31</t>
  </si>
  <si>
    <t>Verify the “Cancel” button is clickable, in the "Consent ot Update profile" screen</t>
  </si>
  <si>
    <t>The “Cancel” button should be clickable</t>
  </si>
  <si>
    <t>TC_camdgc_ProfileUpdate_32</t>
  </si>
  <si>
    <t>Verify that On click of the "Cancel" button, a warning message Pop up is displaying</t>
  </si>
  <si>
    <t xml:space="preserve"> On click of the "Cancel" button, a warning Pop up message should be displayed.</t>
  </si>
  <si>
    <t>TC_camdgc_ProfileUpdate_33</t>
  </si>
  <si>
    <t xml:space="preserve">Verify the Header  "Attention!" is visible in the  warning message once after the click on cancel button in consent to update screen </t>
  </si>
  <si>
    <t xml:space="preserve">Header "Attention" should be visible </t>
  </si>
  <si>
    <t>TC_camdgc_ProfileUpdate_34</t>
  </si>
  <si>
    <t xml:space="preserve">Verify the Message "&lt;Relying party&gt; requires access in order to proceed further, do you still wish to discontinue?" is displaying </t>
  </si>
  <si>
    <t xml:space="preserve">The message &lt;Relying party&gt; requires access in order to proceed further, do you still wish to discontinue? should be displayed </t>
  </si>
  <si>
    <t>TC_camdgc_ProfileUpdate_35</t>
  </si>
  <si>
    <t xml:space="preserve">Verify the "Stay" and "Discontinue" buttons available in alert warning pop-up which is displayed after clicking on cancel button </t>
  </si>
  <si>
    <t>alert pop-up screen should have "Stay" and "Discontinue" buttons.</t>
  </si>
  <si>
    <t>TC_camdgc_ProfileUpdate_36</t>
  </si>
  <si>
    <t>Verify the "Stay" button is clickable in the alert message page.</t>
  </si>
  <si>
    <t>1. Click on the URL : https://healthservices.camdgc-qa2.mosip.net/   
2. Click on ""Sign-In with eSignet"                                      
3. Click on ""Continue"" in login page 
4. Enter the registered mobile number                                 
5. Click on ""Continue"" in login page
6. Click on proceed button in "Consent to Update profile” screen
7. Click on Stay button</t>
  </si>
  <si>
    <t xml:space="preserve">"Stay" button should be clickable </t>
  </si>
  <si>
    <t>TC_camdgc_ProfileUpdate_37</t>
  </si>
  <si>
    <t>Verify the  "Discontinue" button is clickable in the alert message page.</t>
  </si>
  <si>
    <t>1. Click on the URL : https://healthservices.camdgc-qa2.mosip.net/   
2. Click on ""Sign-In with eSignet"                                      
3. Click on ""Continue"" in login page 
4. Enter the registered mobile number                                 
5. Click on ""Continue"" in login page
6. Click on proceed button in "Consent to Update profile” screen
7. Click on Discontinue button</t>
  </si>
  <si>
    <t>"Discontinue" button should be  clickable</t>
  </si>
  <si>
    <t>TC_camdgc_ProfileUpdate_38</t>
  </si>
  <si>
    <t>Verify that On click of “Stay”, the user is redirecting back to the "Consent to Update profile screen"</t>
  </si>
  <si>
    <t>On click of “Stay”, the user should  redirect back to the "Consent to Update profile screen"</t>
  </si>
  <si>
    <t>TC_camdgc_ProfileUpdate_39</t>
  </si>
  <si>
    <t xml:space="preserve">Verify, On click of “Discontinue”,  the user is redirected to the "Redirect URI of the relying party" </t>
  </si>
  <si>
    <t>1. User should be redirected to the "Redirect URI of the relying party"
2. User should be able to view the message saying “We’re sorry! Your login was unsuccessful as consent was not shared.”</t>
  </si>
  <si>
    <r>
      <rPr>
        <u/>
        <sz val="11"/>
        <color rgb="FF1155CC"/>
        <rFont val="Arial"/>
      </rPr>
      <t>https://mosip.atlassian.net/browse/ES-1310</t>
    </r>
  </si>
  <si>
    <t>TC_camdgc_ProfileUpdate_40</t>
  </si>
  <si>
    <t>Check that the user is redirecting  to the “eKYC process Steps” after clicking on “Proceed” in the “Consent to Update profile” screen</t>
  </si>
  <si>
    <t xml:space="preserve">1. Click on the URL : https://healthservices.camdgc-qa2.mosip.net/   
2. Click on ""Sign-In with eSignet"                                      
3. Click on ""Continue"" in login page 
4. Enter the registered mobile number                                 
5. Click on ""Continue"" in login page
6. Click on Proceed button in "Consent to Update profile” screen
</t>
  </si>
  <si>
    <t>User should be redirected  to the “eKYC process Steps”.</t>
  </si>
  <si>
    <t>TC_camdgc_ProfileUpdate_41</t>
  </si>
  <si>
    <t>1. Click on the URL : https://healthservices.camdgc-qa2.mosip.net/   
2. Login into eSignet with particular one language.</t>
  </si>
  <si>
    <t>TC_camdgc_ProfileUpdate_42</t>
  </si>
  <si>
    <t>1. Launch https://healthservices.camdgc-qa2.mosip.net/
2. Login into eSignet with particular one language.</t>
  </si>
  <si>
    <t>TC_camdgc_ProfileUpdate_43</t>
  </si>
  <si>
    <t xml:space="preserve">Check the default language is English, with an option to also select the six supported languages
                                                                                                                         </t>
  </si>
  <si>
    <t xml:space="preserve">The default language should be English, with an option to also select the six supported languages
                                                                                                                         </t>
  </si>
  <si>
    <t>TC_camdgc_ProfileUpdate_44</t>
  </si>
  <si>
    <t xml:space="preserve">Check the system enabling existence of multiple language bundles, and the UI screens are rendered in the language selected by the user </t>
  </si>
  <si>
    <t xml:space="preserve">The system should enable existence of multiple language bundles, and the UI screens should be rendered in the language selected by the user </t>
  </si>
  <si>
    <t>TC_camdgc_ProfileUpdate_45</t>
  </si>
  <si>
    <t>Single language testing with only English</t>
  </si>
  <si>
    <t>The user should be in English language till he chooses the other launguage in the complete flow</t>
  </si>
  <si>
    <t>ES-1013</t>
  </si>
  <si>
    <t>L- Consent Screen changes to handle unavailable/unverified voluntary claims</t>
  </si>
  <si>
    <t>TC_Consent_Screen_25</t>
  </si>
  <si>
    <t>Consent Screen changes to handle unavailable/unverified voluntary claims</t>
  </si>
  <si>
    <t>Check the availability of the Attention screen when the user logs in with a verified and available essential claim on the second attempt for the same individual ID 
OR,
Check if verified claims are available in database &amp; user has already consented to the essential claims for the specific relying partly
3b(i)</t>
  </si>
  <si>
    <t xml:space="preserve">1. Launch https://healthservices.camdgc-qa2.mosip.net/
2. Login with otp 
3. enter the valid otp and submit
</t>
  </si>
  <si>
    <t>User should be redirected to landing page of the relying party by bypassing attention and consent screen.</t>
  </si>
  <si>
    <t>TC_Consent_Screen_26</t>
  </si>
  <si>
    <t>Update the claim for the relying party, keeping the same verified claim as in the previous scenario, and try to log in to eSignet.
3b(ii)</t>
  </si>
  <si>
    <t>1.update one of the claim either essential to voluntary or voluntary to essential
2. Launch https://healthservices.camdgc-qa2.mosip.net/
3. Login with otp 
4. enter the valid otp and submit
5. Perform ekyc verfication followed by liveliness check
6. post successful ekyc, user redirected to consent screen</t>
  </si>
  <si>
    <t>User should be redirected to consent screen by bypassing ATTENTION screen</t>
  </si>
  <si>
    <t>TC_Consent_Screen_27</t>
  </si>
  <si>
    <t xml:space="preserve">Check unavailablity of Attention screen when logging in with verified and available voluntary claim in esignet </t>
  </si>
  <si>
    <t>"1. Launch https://healthservices.camdgc-qa2.mosip.net/
2. Login with otp 
3. enter the valid otp and submit</t>
  </si>
  <si>
    <t>User should be redirected to consent screen post successful authentication bu bypassing ATTENTION screen</t>
  </si>
  <si>
    <t>TC_Consent_Screen_29</t>
  </si>
  <si>
    <t>Check whether user is able to add additional verified claim along with existing verfied claim</t>
  </si>
  <si>
    <t>User should be able to add new verfied claim</t>
  </si>
  <si>
    <t>ES-1260</t>
  </si>
  <si>
    <t>Invalid URL Page not found accessibility flow</t>
  </si>
  <si>
    <t>1. Health service potal is up and running</t>
  </si>
  <si>
    <t>Manipulate the Domain URL of esignet and verify the error</t>
  </si>
  <si>
    <t>1. Open health service portal
 2. click on sign-in with eSignet button</t>
  </si>
  <si>
    <t>Should display error screen "This site can’t be reached"</t>
  </si>
  <si>
    <t>Manipulate the hash value in the URL of esignet and verify the error</t>
  </si>
  <si>
    <t>Should display error screen "Unable to process. Please try again"</t>
  </si>
  <si>
    <t>1. Health service potal is up and running
 2. Esignet supports multilanguage view</t>
  </si>
  <si>
    <t>Verify the error screen in multiple language</t>
  </si>
  <si>
    <t>1. Open health service portal
 2. click on sign-in with eSignet button
 3. Modify the hash value in the URL 
 4. view the message in different language using language dropdown</t>
  </si>
  <si>
    <t>The message "Unable to process. Please try again" should be displayed in all selected language from the dropdown.</t>
  </si>
  <si>
    <r>
      <rPr>
        <u/>
        <sz val="11"/>
        <color rgb="FF1155CC"/>
        <rFont val="Arial"/>
      </rPr>
      <t>https://mosip.atlassian.net/browse/ES-1979</t>
    </r>
  </si>
  <si>
    <t>Modify nonce value and hit the url</t>
  </si>
  <si>
    <t>Page should retain with out any error screen</t>
  </si>
  <si>
    <t>Remove nonce value in url and hit the url</t>
  </si>
  <si>
    <t>Modify state value in url and hit the url</t>
  </si>
  <si>
    <t>Remove state value in url and hit the url</t>
  </si>
  <si>
    <t>Modify route value and hit the url
 Route: login</t>
  </si>
  <si>
    <t>Should display "Oops! The page you are looking for does not exist."</t>
  </si>
  <si>
    <t>browser prompt display when modified the router</t>
  </si>
  <si>
    <t>Remove the route value and hit the url
 Route: login</t>
  </si>
  <si>
    <t>Modify route value and hit the url
 Route: authorize</t>
  </si>
  <si>
    <t>Remove the route value and hit the url
 Route: authorize</t>
  </si>
  <si>
    <t>labels not displayed properly , bug should be raised</t>
  </si>
  <si>
    <t>Modify route value and hit the url
 Route: consent</t>
  </si>
  <si>
    <t>Remove the route value and hit the url
 Route: consent</t>
  </si>
  <si>
    <t>with only question mark , well known endpoints page was displayed.</t>
  </si>
  <si>
    <t>Modify route value and hit the url
 Route: claim-details</t>
  </si>
  <si>
    <t>Remove the route value and hit the url
 Route: claim-details</t>
  </si>
  <si>
    <t>Signup</t>
  </si>
  <si>
    <t>Manipulate the Domain URL of signup and verify the error</t>
  </si>
  <si>
    <t>1. Open health service portal
 2. click on sign-in with eSignet button
 3. click on "sign up with unified login"
 4. Alter the domain url</t>
  </si>
  <si>
    <t>Manipulate the hash value in the URL of signup portal and verify the error when user is in identity-verification route</t>
  </si>
  <si>
    <t>1. Open health service portal
 2. click on sign-in with eSignet button
 3. click on "sign up with unified login"
 4. Alter the hash value in the url</t>
  </si>
  <si>
    <t>Should display error screen "Oops! The page you are looking for does not exist."</t>
  </si>
  <si>
    <t>Remove hash value completely and hit the url while user in identity-verification route</t>
  </si>
  <si>
    <t>1. Open health service portal
 2. click on sign-in with eSignet button
 3. click on "sign up with unified login"
 4. Remove hash value in the url</t>
  </si>
  <si>
    <t>1. Open health service portal
 2. click on sign-in with eSignet button
 3. click on "sign up with unified login"
 4. Modify the hash value in the URL 
 5. view the message in different language using language dropdown</t>
  </si>
  <si>
    <t>The message "Oops! The page you are looking for does not exist." should be displayed in all selected language from the dropdown.</t>
  </si>
  <si>
    <t>Modify route value and hit the url
 Route: signup</t>
  </si>
  <si>
    <t>1. Open health service portal
 2. click on sign-in with eSignet button
 3. click on "sign up with unified login"</t>
  </si>
  <si>
    <t>Should display error screen "Oops! The page you are looking for does not exist." with buttons.
 Reset Password
 Register</t>
  </si>
  <si>
    <t>Remove the route value and hit the url
 Route: signup</t>
  </si>
  <si>
    <t>Modify route value and hit the url
 Route: reset-password</t>
  </si>
  <si>
    <t>Remove the route value and hit the url
 Route: reset-password</t>
  </si>
  <si>
    <t>Modify route value and hit the url
 Route: identity-verification</t>
  </si>
  <si>
    <t>Remove the route value and hit the url
 Route: identity-verification</t>
  </si>
  <si>
    <t>Verify the error message for 
 Route: something-went-wrong</t>
  </si>
  <si>
    <t>Should display error screen "Something went wrong!
Our experts are working hard to make things working again."</t>
  </si>
  <si>
    <t>Something went wrong!
 Our experts are working hard to make things working again.</t>
  </si>
  <si>
    <t>Remove the route value and hit the url
 Route: something-went-wrong</t>
  </si>
  <si>
    <t>TC_Consent_Screen_01</t>
  </si>
  <si>
    <t>1. User suucessfully logs in with valid credentials.
2. User selects "Proceed" on concent screen.
3. User selects "Proceed" in the "Consent to Update profile".
4. User selects "Procced" in the "eKYC process".
5. User select any eKYC Provider.
6. User selects "Proceed" in the "Terms &amp; Conditions".
7. After successful video eKYC verification user clicks on "Proceed" button.</t>
  </si>
  <si>
    <t>Upon successful updating of claims verify redirection to the consent screen.</t>
  </si>
  <si>
    <t xml:space="preserve">1. Launch https://healthservices.camdgc-qa2.mosip.net/
2. Login with eSignet.
3. Follow pre-prequisties.
4. Click on "Proceed" button in the "Policy/Terms &amp; Conditions" screen.
5. Click on "Proceed" button in the video preview screen.
6. Navigate to Initiating ID verification screen.
</t>
  </si>
  <si>
    <t>Upon successful updating the claims in the ID repo &amp; IDA, the user must be redirected to the consent screen</t>
  </si>
  <si>
    <t>TC_Consent_Screen_02</t>
  </si>
  <si>
    <t>Validate that the UI of the consent screen matches the wireframe design accurately.</t>
  </si>
  <si>
    <t xml:space="preserve">1. Launch https://healthservices.camdgc-qa2.mosip.net/
2. Login with eSignet.
3. Follow pre-prequisties.
4. Click on "Proceed" button in the "Policy/Terms &amp; Conditions" screen.
5. Click on "Proceed" button in the video preview screen.
</t>
  </si>
  <si>
    <t>UI design should be as per design requirements.</t>
  </si>
  <si>
    <t>TC_Consent_Screen_03</t>
  </si>
  <si>
    <t>Verify the text labels, elements in  consent screen</t>
  </si>
  <si>
    <r>
      <rPr>
        <sz val="9"/>
        <color rgb="FFFF0000"/>
        <rFont val="Arial"/>
      </rPr>
      <t xml:space="preserve">1.Header: </t>
    </r>
    <r>
      <rPr>
        <sz val="9"/>
        <color theme="1"/>
        <rFont val="Arial"/>
      </rPr>
      <t xml:space="preserve">
2.Essential Claims
--Phone number    (Available)
--Full name            (Available)
--Profile photo        (Not available)
5.Verified Claims
--email address      (Not Available)
6..Option to click “i” icon 
---plane Text: Please take appropriate action in(timer)
7.Option to click “Proceed” button 
8.Option to click “Cancel” button 
</t>
    </r>
  </si>
  <si>
    <t>TC_Consent_Screen_04</t>
  </si>
  <si>
    <t>Verify the action message and timer in the consent screen</t>
  </si>
  <si>
    <t>The action message should be : Please take appropriate action in (timer)</t>
  </si>
  <si>
    <t>TC_Consent_Screen_05</t>
  </si>
  <si>
    <t xml:space="preserve">Verify by clicking "Allow" button, once timer is timed out </t>
  </si>
  <si>
    <t>1. User should be logged out
2. User should be redirected to the "Redirect URI of eSignet"</t>
  </si>
  <si>
    <t>TC_Consent_Screen_06</t>
  </si>
  <si>
    <t xml:space="preserve">Verify by clicking toggle on in voluntry claims once timer is timed out </t>
  </si>
  <si>
    <t>TC_Consent_Screen_07</t>
  </si>
  <si>
    <t>Ensure the presence of a list of essential and voluntary claims on the consent screen.</t>
  </si>
  <si>
    <t>List of essential &amp; voluntary claims should be available for users.</t>
  </si>
  <si>
    <t>TC_Consent_Screen_08</t>
  </si>
  <si>
    <t>Verify the toggle button is avilable for overall voluntary claims</t>
  </si>
  <si>
    <t>Toggle button should be available for overall voluntary cliams</t>
  </si>
  <si>
    <t>TC_Consent_Screen_09</t>
  </si>
  <si>
    <t>Verify the User is able to turn off and turn on toggle buttons.</t>
  </si>
  <si>
    <t>User should be able to turn off and turn on toggle buttons.</t>
  </si>
  <si>
    <t>TC_Consent_Screen_10</t>
  </si>
  <si>
    <t>Verify the functionality of toggle button for individual voluntary claims.</t>
  </si>
  <si>
    <t>1. Launch https://healthservices.camdgc-qa2.mosip.net/
2. Login with eSignet.
3. Follow pre-prequisties.
4. Click on "Proceed" button in the "Policy/Terms &amp; Conditions" screen.
5. Click on "Proceed" button in the video preview screen.
6. Navigate to Essential and Voluntary claim toggle buttons.</t>
  </si>
  <si>
    <t>There should be  one toggle button for each voluntary claim</t>
  </si>
  <si>
    <t>TC_Consent_Screen_11</t>
  </si>
  <si>
    <t>Verify by activating overall Voluntary claim toggle button</t>
  </si>
  <si>
    <t>Upon clicking on overall Voluntary claim toggle button, below individual Voluntary claim should be activated autoatically.</t>
  </si>
  <si>
    <t>TC_Consent_Screen_12</t>
  </si>
  <si>
    <t>Check that clicking the "Allow" button redirects the user to the Redirect URI of the relying party</t>
  </si>
  <si>
    <t>1. Launch https://healthservices.camdgc-qa2.mosip.net/
2. Login with eSignet.
3. Follow pre-prequisties.
4. Click on "Proceed" button in the "Policy/Terms &amp; Conditions" screen.
5. Click on "Proceed" button in the video preview screen.
6. Click on "Allow" button on Consent screen.</t>
  </si>
  <si>
    <t>Upon clicking on "Allow" button, user should be redirected to Redirect URI of the relying party</t>
  </si>
  <si>
    <t>TC_Consent_Screen_13</t>
  </si>
  <si>
    <t>Ensure triggering of a warning message pop-up upon clicking the "Cancel" button.</t>
  </si>
  <si>
    <t>1. Launch https://healthservices.camdgc-qa2.mosip.net/
2. Login with eSignet.
3. Follow pre-prequisties.
4. Click on "Proceed" button in the "Policy/Terms &amp; Conditions" screen.
5. Click on "Proceed" button in the video preview screen.
6. Click on "Cancel" button on Consent screen.</t>
  </si>
  <si>
    <t>Below message should be displayed in popup for users
a. Header: Attention!
b. Message: &lt;Relying Party&gt; requires access in order to proceed further, do you still wish to discontinue?
c. Buttons: Stay &amp; Discontinue
"Message is configurable"</t>
  </si>
  <si>
    <t>TC_Consent_Screen_14</t>
  </si>
  <si>
    <t>Validate the availability and functionality of "Stay" and "Discontinue" buttons in the warning message pop-up.</t>
  </si>
  <si>
    <t>In warning popup Stay &amp; Discontinue buttons should be available and accessible.</t>
  </si>
  <si>
    <t>TC_Consent_Screen_15</t>
  </si>
  <si>
    <t xml:space="preserve">Verify redirection to the Consent screen upon clicking "Stay" button in the pop-up </t>
  </si>
  <si>
    <t>1. Launch https://healthservices.camdgc-qa2.mosip.net/
2. Login with eSignet.
3. Follow pre-prequisties.
4. Click on "Proceed" button in the "Policy/Terms &amp; Conditions" screen.
5. Click on "Proceed" button in the video preview screen.
6. Click on "Cancel" button on Consent screen.
7. Click on "stay" button</t>
  </si>
  <si>
    <t>Upon clicking on "Stay" button, user should be redirected to consent screen.</t>
  </si>
  <si>
    <t>TC_Consent_Screen_16</t>
  </si>
  <si>
    <t>Ensure redirection to the login page of the relying party with appropriate error code and message upon clicking "Discontinue".</t>
  </si>
  <si>
    <t>1. Launch https://healthservices.camdgc-qa2.mosip.net/
2. Login with eSignet.
3. Follow pre-prequisties.
4. Click on "Proceed" button in the "Policy/Terms &amp; Conditions" screen.
5. Click on "Proceed" button in the video preview screen.
6. Click on "Cancel" button on Consent screen.
7. Click on "Discontinue" button.</t>
  </si>
  <si>
    <t>1. Upon clicking on “Discontinue” button, the user must be redirected to the “Redirect URI of the relying party".
2. Error message should be displayed for users - "We’re sorry! Your login was unsuccessful as consent was not shared."</t>
  </si>
  <si>
    <t>TC_Consent_Screen_17</t>
  </si>
  <si>
    <t>Confirm that the user is presented with options to share or not share consent.</t>
  </si>
  <si>
    <t>1. Launch https://healthservices.camdgc-qa2.mosip.net/
2. Login with eSignet.
3. Follow pre-prequisties.
4. Click on "Proceed" button in the "Policy/Terms &amp; Conditions" screen.
5. Click on "Proceed" button in the video preview screen.
6. Navigate to consent screen.</t>
  </si>
  <si>
    <t>The user should be presented with options to share or not share consent.</t>
  </si>
  <si>
    <t>TC_Consent_Screen_18</t>
  </si>
  <si>
    <t>Validate that upon clicking the "Allow" button, when voluntary claims are not available in databaes.</t>
  </si>
  <si>
    <t>1. Launch https://healthservices.camdgc-qa2.mosip.net/
2. Login with eSignet.
3. Follow pre-prequisties.
4. Click on "Proceed" button in the "Policy/Terms &amp; Conditions" screen.
5. Click on "Proceed" button in the video preview screen.
6. Navigate to consent screen.
7. Click on "Allow" button.</t>
  </si>
  <si>
    <t>Upon clicking on "Allow" button, user must be redirected to the List of eKYC Providers screen.</t>
  </si>
  <si>
    <t>TC_Consent_Screen_19</t>
  </si>
  <si>
    <t>Verify voluntary claims toggle button is disabled by default</t>
  </si>
  <si>
    <t>1. Launch https://healthservices.camdgc-qa2.mosip.net/
2. Login with eSignet.
3. Follow pre-prequisties.
4. Click on "Proceed" button in the "Policy/Terms &amp; Conditions" screen.
5. Click on "Proceed" button in the video preview screen.
6. Navigate to consent screen.
7. Navigate to voluntary claims toggle button.</t>
  </si>
  <si>
    <t>Voluntary claims toggle button should be disabled by default.</t>
  </si>
  <si>
    <t>TC_Consent_Screen_20</t>
  </si>
  <si>
    <t xml:space="preserve">Verify the info icon provided beside Essesntail claims  </t>
  </si>
  <si>
    <t>1. Launch https://healthservices.camdgc-qa2.mosip.net/
2. Login with eSignet.
3. Follow pre-prequisties.
4. Click on "Proceed" button in the "Policy/Terms &amp; Conditions" screen.
5. Click on "Proceed" button in the video preview screen.
6. Navigate to consent screen.
7. Navigate to Essential claims info button</t>
  </si>
  <si>
    <t>1. Essential claims info button should be accessible.
2. Info provided in Essential info button should be a proper message.</t>
  </si>
  <si>
    <t>TC_Consent_Screen_21</t>
  </si>
  <si>
    <t xml:space="preserve">Verify the info icon provided beside Voluntary claims  </t>
  </si>
  <si>
    <t>1. Launch https://healthservices.camdgc-qa2.mosip.net/
2. Login with eSignet.
3. Follow pre-prequisties.
4. Click on "Proceed" button in the "Policy/Terms &amp; Conditions" screen.
5. Click on "Proceed" button in the video preview screen.
6. Navigate to consent screen.
7. Navigate to Voluntary claims info button</t>
  </si>
  <si>
    <t>1. Voluntary claims info button should be accessible.
2. Info provided in voluntatry info button should be a proper message.</t>
  </si>
  <si>
    <t>TC_Consent_Screen_22</t>
  </si>
  <si>
    <t>Verify the behaviour when user has consented to the essential claims for the specific relying partly( ie, normal lflow)</t>
  </si>
  <si>
    <t xml:space="preserve">"1. Launch https://healthservices.camdgc-qa2.mosip.net/
2. Login with otp 
3. enter the valid otp and submit
</t>
  </si>
  <si>
    <t>User should be redirected to landing page of the relying party</t>
  </si>
  <si>
    <t>TC_Consent_Screen_23</t>
  </si>
  <si>
    <t>Verify the behaviour when claims are available in database &amp; user has not consented to the essential claims ( ie, normal lflow)</t>
  </si>
  <si>
    <t>User should be  directed to the “Consent Screen” after successful authetication.</t>
  </si>
  <si>
    <t>TC_Consent_Screen_24</t>
  </si>
  <si>
    <t>Check whether the user is seeing the Attention screen when logging in to eSignet for the first time with a verified and available essential claim.</t>
  </si>
  <si>
    <t>Upon successful authentication, user should be presented with "ATTENTION" screen which contains verfied, unverfied ,essential and voluntary claims.
&gt; user should be able to complete the ekyc process, should be able to provide consent and should complete the flow successfully</t>
  </si>
  <si>
    <t>TC_Consent_Screen_28</t>
  </si>
  <si>
    <t>Verify esignet when verified claims requested by relying party are unavailable in database
3b(iii)</t>
  </si>
  <si>
    <t>User must be directed to the “Consent to update profile” screen ie, ATTENTION screen.</t>
  </si>
  <si>
    <r>
      <rPr>
        <u/>
        <sz val="11"/>
        <color rgb="FF1155CC"/>
        <rFont val="Arial"/>
      </rPr>
      <t>https://mosip.atlassian.net/browse/ES-1826</t>
    </r>
  </si>
  <si>
    <t>1. Update the user story json with additional fieldId
2.Check identity mapping json and make sure that fieldId is mapped correctly
3. Launch https://healthservices.camdgc-qa2.mosip.net/
4. Login with otp 
5. enter the valid otp and submit
6. check claim details response in network tab</t>
  </si>
  <si>
    <t>ES-973</t>
  </si>
  <si>
    <t>L- List of eKYC providers screen</t>
  </si>
  <si>
    <t>TC_List_of_eKYC_providers_01</t>
  </si>
  <si>
    <t>List of eKYC providers</t>
  </si>
  <si>
    <t>Verify the text labels, elements in “List of eKYC providers” screen.</t>
  </si>
  <si>
    <t>1.Header: “Please select an eKYC serive provider” (Must be configurable)
2. search bar should be present
3.Tiles/boxes for each eKYC provider should be present
4.each eKYC provider should have a logo 
5. each eKYC provider should have a header.
6.Option to click “Cancel” button  
---Option to click “Proceed” button 
7. LOGO
8. Language dropdown
9.Powered by eSignet</t>
  </si>
  <si>
    <t>TC_List_of_eKYC_providers_03</t>
  </si>
  <si>
    <t xml:space="preserve">Verify the Header in eKYC service provider screen </t>
  </si>
  <si>
    <t>Header of the specific eKYC provider should be "Please select an eKYC service provider"</t>
  </si>
  <si>
    <t>TC_List_of_eKYC_providers_04</t>
  </si>
  <si>
    <t>Check the Logo of the specific eKYC provider  is  configurable</t>
  </si>
  <si>
    <t>1. Open GitHub https://github.com/
2. Click on mosip/mosip-config
3. Select camdgc-qabranch
4. Go to signup-identity-verifier-details.json
5. Select edit mode.
6. add/remove the specific logo of eKYC provider
7. Commit changes and raise PR
8. Once PR merged restart signup-service</t>
  </si>
  <si>
    <t>The Logo of the specific eKYC provider should be configurable</t>
  </si>
  <si>
    <t>TC_List_of_eKYC_providers_05</t>
  </si>
  <si>
    <t>Verify the header in eKYC service provider is Configurable</t>
  </si>
  <si>
    <t>1. Open GitHub https://github.com/
2. Click on mosip/mosip-config
3. Select camdgc-qabranch
4. Go to signup-identity-verifier-details.json
5. Select edit mode.
6. add/remove header of the specific eKYC serivice provider
7. Commit changes and raise PR
8. Once PR merged restart signup-service</t>
  </si>
  <si>
    <t>The header in eKYC service provider should be Configurable</t>
  </si>
  <si>
    <t>TC_List_of_eKYC_providers_06</t>
  </si>
  <si>
    <t>Check the eKYC Provider name of the eKYC providers is available</t>
  </si>
  <si>
    <t>The eKYC Provider name of the specific eKYC providers should be available.</t>
  </si>
  <si>
    <t>TC_List_of_eKYC_providers_07</t>
  </si>
  <si>
    <t>Check the eKYC Provider name of the eKYC providers is Configurable</t>
  </si>
  <si>
    <t>1. Open GitHub https://github.com/
2. Click on mosip/mosip-config
3. Select camdgc-qabranch
4. Go to signup-identity-verifier-details.json
5. Select edit mode.
6. add/remove eKYC provider name
7. Commit changes and raise PR
8. Once PR merged restart signup-service</t>
  </si>
  <si>
    <t>The eKYC Provider name of the eKYC providers should be configurable</t>
  </si>
  <si>
    <t>TC_List_of_eKYC_providers_08</t>
  </si>
  <si>
    <t xml:space="preserve">Check the "Foundational ID 1, Foundational ID 2:" is available in the eKYC provider screen
NOTE: If it is Configured </t>
  </si>
  <si>
    <t>The Foundational ID 1, Foundational ID of the  eKYC provider screen should be available.</t>
  </si>
  <si>
    <t>TC_List_of_eKYC_providers_09</t>
  </si>
  <si>
    <t>Verify  that search text box is clickable</t>
  </si>
  <si>
    <t>1. Click on the URL : https://healthservices.camdgc-qa2.mosip.net/ 
2. Click on "Sign-In with eSignet".     
3. Click on "Continue" in login page                                                                                                                           4. Click on "Proceed" button in "Consent to update profile" screen
5. Click on "Proceed" button in eKYC process screen                                                                            6. Click on "Search" input text box in eKYC provider screen</t>
  </si>
  <si>
    <t>The search text box should be clickable</t>
  </si>
  <si>
    <t>TC_List_of_eKYC_providers_10</t>
  </si>
  <si>
    <t>Verify that the User is able to search for eKYC providers names in the search bar</t>
  </si>
  <si>
    <t xml:space="preserve">1. Click on the URL : https://healthservices.camdgc-qa2.mosip.net/ 
2. Click on "Sign-In with eSignet".     
3. Click on "Continue" in login page                                                                                                                                          4. Click on "Proceed" button in "Consent to update profile" screen
5. Click on "Proceed" button in eKYC process screen                                                                                                              6. Click on "Search" input text box and search by eKYC provider name in eKYC provider screen.
</t>
  </si>
  <si>
    <t>The User should be  able to search for eKYC provider names in the search bar
Note: full name</t>
  </si>
  <si>
    <t>TC_List_of_eKYC_providers_11</t>
  </si>
  <si>
    <t>Verify, As the user types in search box, suggestive eKYC provider names is appearing in a dropdown menu.</t>
  </si>
  <si>
    <t>When  user types, suggestive eKYC provider names dropdown menu should have the matching names.</t>
  </si>
  <si>
    <t>TC_List_of_eKYC_providers_12</t>
  </si>
  <si>
    <t>Verify that searching for and selecting the eKYC provider, it must be displayed within the designated space.</t>
  </si>
  <si>
    <t>The selected eKYC provider should be displayed within the designated space.</t>
  </si>
  <si>
    <t>TC_List_of_eKYC_providers_13</t>
  </si>
  <si>
    <t>Verify that "Proceed" button is disable (gray in colour) when eKYC provider is not selected in eKYC providers screen</t>
  </si>
  <si>
    <t xml:space="preserve">1. Click on the URL : https://healthservices.camdgc-qa2.mosip.net/ 
2. Click on "Sign-In with eSignet".     
3. Click on "Continue" in login page                                                                                                                                          4. Click on "Proceed" button in "Consent to update profile" screen
5. Click on "Proceed" button in eKYC process screen                                                                                                              6. Click on "Proceed" button in eKYC provider screen                                                                                                                                              </t>
  </si>
  <si>
    <t>The "Proceed" button should be in gray color and disabled.</t>
  </si>
  <si>
    <t>TC_List_of_eKYC_providers_14</t>
  </si>
  <si>
    <t xml:space="preserve">Verify that "Proceed" button is clickable when button is in gray colour) </t>
  </si>
  <si>
    <t>The "Proceed" button should not be clickable</t>
  </si>
  <si>
    <t>TC_List_of_eKYC_providers_15</t>
  </si>
  <si>
    <t>Verify that "Proceed" button is enabling once the user selects an eKYC provider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</si>
  <si>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list</t>
  </si>
  <si>
    <t>The "Proceed" button should be clickable once the user selects an eKYC provider</t>
  </si>
  <si>
    <t>TC_List_of_eKYC_providers_16</t>
  </si>
  <si>
    <t>Verify that "Proceed" button is grayed out (enabling) once the user selects an eKYC provider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</si>
  <si>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"Proceed" button in eKYC provider screen</t>
  </si>
  <si>
    <t>"Proceed" button should gray out once the user selects an eKYC provider</t>
  </si>
  <si>
    <t>TC_List_of_eKYC_providers_17</t>
  </si>
  <si>
    <t>Verify that “Proceed” button is clickable once the user selects an eKYC provider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</si>
  <si>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"Proceed" button in eKYC provider screen</t>
  </si>
  <si>
    <t xml:space="preserve">“Proceed” button should be clickable </t>
  </si>
  <si>
    <t>TC_List_of_eKYC_providers_18</t>
  </si>
  <si>
    <t>Verify that  on click of proceed button, user is redirecting to the Policy/Terms &amp; Conditions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</si>
  <si>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"Proceed" button in eKYC provider screen</t>
  </si>
  <si>
    <t>User should be redirected to the next screen Policy/Terms &amp; Conditions screen</t>
  </si>
  <si>
    <t>TC_List_of_eKYC_providers_19</t>
  </si>
  <si>
    <t>Verify that "Cancel" button is visible in the list of eKYC service providers screen</t>
  </si>
  <si>
    <t xml:space="preserve">1. Click on the URL : https://healthservices.camdgc-qa2.mosip.net/ 
2. Click on "Sign-In with eSignet".     
3. Click on "Continue" in login page                                                                                                                                          4. Click on "Proceed" button in "Consent to update profile" screen
5. Click on "Proceed" button in eKYC process screen                                                                                                                                                                                                                                                          </t>
  </si>
  <si>
    <t>The "Cancel" button should be visible in the list of eKYC providers screen</t>
  </si>
  <si>
    <t>TC_List_of_eKYC_providers_20</t>
  </si>
  <si>
    <t>Verify that "Cancel" button is clickable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</si>
  <si>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"Cancel button in eKYC provider screen</t>
  </si>
  <si>
    <t>"Cancel" button should be clickable.</t>
  </si>
  <si>
    <t>TC_List_of_eKYC_providers_21</t>
  </si>
  <si>
    <t>Verify the action when user clicks on  "Cancel" button</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</si>
  <si>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t>
  </si>
  <si>
    <t>A warning message should be triggered (Pop up)</t>
  </si>
  <si>
    <t>TC_List_of_eKYC_providers_22</t>
  </si>
  <si>
    <t xml:space="preserve">Verify the header in the warning message </t>
  </si>
  <si>
    <t>The header should be "Attention!"</t>
  </si>
  <si>
    <t>TC_List_of_eKYC_providers_23</t>
  </si>
  <si>
    <t>Verify  the Message in the warning pop up when cancel button was clicked.</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</si>
  <si>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t>
  </si>
  <si>
    <t>Message should be "&lt;Relying Party&gt; requires access in order to proceed further, do you still wish to discontinue?"</t>
  </si>
  <si>
    <t>TC_List_of_eKYC_providers_24</t>
  </si>
  <si>
    <t>Verify that "Stay" button is visible in the popup warning message</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</si>
  <si>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t>
  </si>
  <si>
    <t>"Stay" button should be visible</t>
  </si>
  <si>
    <t>TC_List_of_eKYC_providers_25</t>
  </si>
  <si>
    <t>Verify that "Stay" button is clickable in the popup warning message</t>
  </si>
  <si>
    <t>"Stay" button should be clickable.</t>
  </si>
  <si>
    <t>TC_List_of_eKYC_providers_26</t>
  </si>
  <si>
    <t>Verify that "Discontinue" button is visible in the popup warning message</t>
  </si>
  <si>
    <t>"Discontinue" button should be visible</t>
  </si>
  <si>
    <t>TC_List_of_eKYC_providers_27</t>
  </si>
  <si>
    <t>Verify that "Discontinue" button is clickable in the popup warning message</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</si>
  <si>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                                                                                                                               7. Click on "Discontinue" button in pop up warning message(pop up) of cancel button</t>
  </si>
  <si>
    <t>"Discontinue" button should be clickable</t>
  </si>
  <si>
    <t>TC_List_of_eKYC_providers_28</t>
  </si>
  <si>
    <t>Verify that On click of “Stay” button, the user is redirected back to the List of eKYC Providers screen</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</si>
  <si>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                                                                                                                               7. Click on "Stay" button in pop up warning message(pop up) of cancel button</t>
  </si>
  <si>
    <t>The user should be redirected back to the List of eKYC Providers screen</t>
  </si>
  <si>
    <t>TC_List_of_eKYC_providers_29</t>
  </si>
  <si>
    <t>Verify that On click of “Discontinue”,  the user is redirecting to the “Redirect URI of eSignet”</t>
  </si>
  <si>
    <t>1. Click on the URL : https://healthservices.camdgc-qa2.mosip.net/ 
2. Click on "Sign-In with eSignet".     
3. Click on "Continue" in login page                                                                                                                                          4. Click on "Proceed" button in "Consent to update profile" screen
5. Click on "Proceed" button in eKYC process screen                                                                                                              6. Click on "Search" input text box                                                                                                                                                  7. Click on "Cancel" button in eKYC provider screen                                                                                                                               8. Click on "Discontinue" button in pop up warning message(pop up) of cancel button</t>
  </si>
  <si>
    <t>On click of “Discontinue”,  the user should be redirected to the “login page of the relying party” with the appropriate error code and message “We’re sorry! Your login was unsuccessful as consent was not shared.”</t>
  </si>
  <si>
    <t>TC_List_of_eKYC_providers_30</t>
  </si>
  <si>
    <t>TC_List_of_eKYC_providers_31</t>
  </si>
  <si>
    <t>TC_List_of_eKYC_providers_32</t>
  </si>
  <si>
    <t>TC_List_of_eKYC_providers_33</t>
  </si>
  <si>
    <t>TC_List_of_eKYC_providers_34</t>
  </si>
  <si>
    <t>TC_List_of_eKYC_providers_35</t>
  </si>
  <si>
    <t>TC_List_of_eKYC_providers_36</t>
  </si>
  <si>
    <t>TC_List_of_eKYC_providers_37</t>
  </si>
  <si>
    <t>TC_List_of_eKYC_providers_38</t>
  </si>
  <si>
    <t>verify KYC process when no KYC providers are configured</t>
  </si>
  <si>
    <t xml:space="preserve">1. Click on the URL : https://healthservices.camdgc-qa2.mosip.net/ 
2. Click on "Sign-In with eSignet".     
3. Click on "Continue" in login page                                                                                                                           4. Click on "Proceed" button in "Consent to update profile" screen
</t>
  </si>
  <si>
    <t>Should display an error message indicating no KYC providers.</t>
  </si>
  <si>
    <t>ES-1003</t>
  </si>
  <si>
    <t>L- Video eKYC &amp; eKYC status screens</t>
  </si>
  <si>
    <t>TC_Video_eKYC_Status_Screens_01</t>
  </si>
  <si>
    <t>1. User successfully logs in with valid credentials.
  2. User selects "Proceed" on consent screen.
  3. User selects "Proceed" in the "Consent to Update profile".
  4. User selects "Proceed" in the "eKYC process".
  5. User select any eKYC Provider.
  6. User selects "Proceed" in the "Terms &amp; Conditions".</t>
  </si>
  <si>
    <t>Video eKYC screen (Signup Portal)</t>
  </si>
  <si>
    <t>Verify the text labels, elements in Video eKYC screen</t>
  </si>
  <si>
    <t>1. Launch https://healthservices.camdgc-qa2.mosip.net/ 
  2. Login with eSignet. 
  3. Follow pre-prerequisites.
  4. Click on "Proceed" button in Video Preview screen.
  5. Video eKYC screen get displayed.</t>
  </si>
  <si>
    <t>1.The user should be able to view themselves via the video on screen
  2. The user must be able to view onscreen instructions (Above the video frame) sent from eKYC provider.
  3. LOGO
  4. Language dropdown
  5. Powered by eSignet</t>
  </si>
  <si>
    <t>TC_Video_eKYC_Status_Screens_02</t>
  </si>
  <si>
    <t>Verify that users can view themselves on Video eKyC screen.</t>
  </si>
  <si>
    <t>1. Launch https://healthservices.camdgc-qa2.mosip.net/
  2. Login with eSignet.
  3. Follow pre-prerequisites.
  4. Click on "Proceed" button in Video Preview screen.
  5. Video eKYC screen get displayed.</t>
  </si>
  <si>
    <t>Users should be able to view themselves via the video displayed on the screen.</t>
  </si>
  <si>
    <t>TC_Video_eKYC_Status_Screens_03</t>
  </si>
  <si>
    <t>1. User successfully logs in with valid credentials.
  2. User selects "Proceed" on consent screen.
  3. User selects "Proceed" in the "Consent to Update profile".
  4. User selects "Proceed" in the "eKYC process".
  5. User select any eKYC Provider.
  6. User selects "Proceed" in the "Terms &amp; Conditions".
  7. Disable camera access on Video eKYC screen.</t>
  </si>
  <si>
    <t>Verify by disabling camera access on Video eKYC screen</t>
  </si>
  <si>
    <t>1. Launch https://healthservices.camdgc-qa2.mosip.net/
  2. Login with eSignet.
  3. Follow pre-prerequisites.
  4. Click on "Proceed" button in Video Preview screen.
  5. Video eKYC screen get displayed.
  6. Wait for sometime to get session timeout.
  7. Enable camera access.</t>
  </si>
  <si>
    <t>1. Once camera access disabled after waiting for sometime, user should get session timeout message.
 Error message on relying party: “We’re sorry! Your login was unsuccessful as consent was not shared.”
 Error code in the url : verification_incomplete</t>
  </si>
  <si>
    <t>TC_Video_eKYC_Status_Screens_04</t>
  </si>
  <si>
    <t>Verify onscreen instructions provided above video frame</t>
  </si>
  <si>
    <t>1. Proper message should be displayed - "Welcome!" Initiating Identity verification process in 0seconds"</t>
  </si>
  <si>
    <t>TC_Video_eKYC_Status_Screens_05</t>
  </si>
  <si>
    <t>Verify onscreen instructions above the video frame are aligned properly.</t>
  </si>
  <si>
    <t>1. Instructions should be aligned properly above video frame.
  2. Instructions and video frame should be aligned properly.</t>
  </si>
  <si>
    <t>TC_Video_eKYC_Status_Screens_06</t>
  </si>
  <si>
    <t>Verify the solid colors and instructions across the full screen are visible for color-based frame verification.</t>
  </si>
  <si>
    <t>1. Solid colors across the full screen should be visible.
  2. Instructions and video frame should be aligned properly.</t>
  </si>
  <si>
    <t>TC_Video_eKYC_Status_Screens_07</t>
  </si>
  <si>
    <t>Verify the liveliness Passive verification via color verification.</t>
  </si>
  <si>
    <t>1. Launch https://healthservices.camdgc-qa2.mosip.net/
  2. Login with eSignet.
  3. Follow pre-prerequisites.
  4. Click on "Proceed" button in Video Preview screen.
  5. Video eKYC screen get displayed.
  6. Liveliness verification starts via color verification.</t>
  </si>
  <si>
    <t>Solid colors across the full screen should be visible for color-based frame verification.</t>
  </si>
  <si>
    <t>TC_Video_eKYC_Status_Screens_08</t>
  </si>
  <si>
    <t>Verify the liveliness active verification via onscreen instructions</t>
  </si>
  <si>
    <t>1. Launch https://healthservices.camdgc-qa2.mosip.net/
  2. Login with eSignet.
  3. Follow pre-prerequisites.
  4. Click on "Proceed" button in Video Preview screen.
  5. Video eKYC screen get displayed.
  6. Liveliness verification starts via onscreen instructions.</t>
  </si>
  <si>
    <t>1. Instructions should be provided for users via on screen instructions.</t>
  </si>
  <si>
    <t>TC_Video_eKYC_Status_Screens_09</t>
  </si>
  <si>
    <t>Verify in case of verification failure, the verification step is restarted</t>
  </si>
  <si>
    <t>1. Launch https://healthservices.camdgc-qa2.mosip.net/
  2. Login with eSignet.
  3. Follow pre-prerequisites.
  4. Click on "Proceed" button in Video Preview screen.
  5. Video eKYC screen get displayed..
  6. Fail verification step.</t>
  </si>
  <si>
    <t>1. After verification is failed, the video eKYC should be restarted.</t>
  </si>
  <si>
    <r>
      <rPr>
        <u/>
        <sz val="11"/>
        <color rgb="FF1155CC"/>
        <rFont val="Arial"/>
      </rPr>
      <t>https://mosip.atlassian.net/browse/ES-1369</t>
    </r>
  </si>
  <si>
    <t>TC_Video_eKYC_Status_Screens_10</t>
  </si>
  <si>
    <t>Verify in case of verification failure, onscreen banner error message is displayed</t>
  </si>
  <si>
    <t>1. Launch https://healthservices.camdgc-qa2.mosip.net/
  2. Login with eSignet.
  3. Follow pre-prerequisites.
  4. Click on "Proceed" button in Video Preview screen.
  5. Video eKYC screen get displayed.
  6.. Fail verification step.</t>
  </si>
  <si>
    <t>1. After verification is failed, onscreen banner error message should be displayed - "Verification was unsuccessful…starting in “5” seconds".</t>
  </si>
  <si>
    <r>
      <rPr>
        <u/>
        <sz val="11"/>
        <color rgb="FF1155CC"/>
        <rFont val="Arial"/>
      </rPr>
      <t>https://mosip.atlassian.net/browse/ES-1369</t>
    </r>
  </si>
  <si>
    <t>TC_Video_eKYC_Status_Screens_11</t>
  </si>
  <si>
    <t>Verify the countdown duration in the error message is configurable.</t>
  </si>
  <si>
    <t>The countdown duration in the error message should be configurable</t>
  </si>
  <si>
    <r>
      <rPr>
        <u/>
        <sz val="11"/>
        <color rgb="FF1155CC"/>
        <rFont val="Arial"/>
      </rPr>
      <t>https://mosip.atlassian.net/browse/ES-1369</t>
    </r>
  </si>
  <si>
    <t>TC_Video_eKYC_Status_Screens_12</t>
  </si>
  <si>
    <t>Verify the number of retries of each verification step.</t>
  </si>
  <si>
    <t>1. Launch https://healthservices.camdgc-qa2.mosip.net/
  2. Login with eSignet.
  3. Follow pre-prerequisites.
  4. Click on "Proceed" button in Video Preview screen.
  5. Video eKYC screen get displayed.
 6. Fail verification multiple times.</t>
  </si>
  <si>
    <r>
      <rPr>
        <u/>
        <sz val="11"/>
        <color rgb="FF1155CC"/>
        <rFont val="Arial"/>
      </rPr>
      <t>https://mosip.atlassian.net/browse/ES-1369</t>
    </r>
  </si>
  <si>
    <t>TC_Video_eKYC_Status_Screens_13</t>
  </si>
  <si>
    <t>Verify the number of retries for each verification step is configurable.</t>
  </si>
  <si>
    <t>1. Launch https://healthservices.camdgc-qa2.mosip.net/
  2. Login with eSignet.
  3. Follow pre-prerequisites.
  4. Click on "Proceed" button in Video Preview screen.
  5. Video eKYC screen get displayed.
  6. Number of retirees on each verification is configurable.</t>
  </si>
  <si>
    <t>The number of retries for each verification step should be configurable.</t>
  </si>
  <si>
    <r>
      <rPr>
        <u/>
        <sz val="11"/>
        <color rgb="FF1155CC"/>
        <rFont val="Arial"/>
      </rPr>
      <t>https://mosip.atlassian.net/browse/ES-1369</t>
    </r>
  </si>
  <si>
    <t>TC_Video_eKYC_Status_Screens_14</t>
  </si>
  <si>
    <t>Verify the unsuccessful verification popup</t>
  </si>
  <si>
    <t>1. Launch https://healthservices.camdgc-qa2.mosip.net/
  2. Login with eSignet.
  3. Follow pre-prerequisites.
  4. Click on "Proceed" button in Video Preview screen.
  5. Video eKYC screen get displayed.
  6. Create some technical issue.</t>
  </si>
  <si>
    <t>Popup message should be,
  1. Header: “Verification Unsuccessful” 
  2. Subtext: “Oops! We were unable to to complete the eKYC verification” 
  3. Clickable “Retry” button.</t>
  </si>
  <si>
    <r>
      <rPr>
        <u/>
        <sz val="11"/>
        <color rgb="FF1155CC"/>
        <rFont val="Arial"/>
      </rPr>
      <t>https://mosip.atlassian.net/browse/ES-1369</t>
    </r>
  </si>
  <si>
    <t>TC_Video_eKYC_Status_Screens_15</t>
  </si>
  <si>
    <t>Verify a clickable "Retry" button is available on the warning message screen.</t>
  </si>
  <si>
    <t>1. Launch https://healthservices.camdgc-qa2.mosip.net/
  2. Login with eSignet.
  3. Follow pre-prerequisites.
  4. Click on "Proceed" button in Video Preview screen.
  5. Video eKYC screen get displayed.
  6. Create some technical issue.
  7. Navigate to popup.</t>
  </si>
  <si>
    <t>1. "Retry" button should be available in the warning message.</t>
  </si>
  <si>
    <r>
      <rPr>
        <u/>
        <sz val="11"/>
        <color rgb="FF1155CC"/>
        <rFont val="Arial"/>
      </rPr>
      <t>https://mosip.atlassian.net/browse/ES-1369</t>
    </r>
  </si>
  <si>
    <t>TC_Video_eKYC_Status_Screens_16</t>
  </si>
  <si>
    <t>Verify clicking "Retry," button.</t>
  </si>
  <si>
    <t>1. Launch https://healthservices.camdgc-qa2.mosip.net/
  2. Login with eSignet.
  3. Follow pre-prerequisites.
  4. Click on "Proceed" button in Video Preview screen.
  5. Video eKYC screen get displayed.
  6. Create some technical issue.
  7. Navigate to popup.
  8. Click on Retry button.</t>
  </si>
  <si>
    <t>Upon clicking on "Retry" button, the user should be redirected to the "Loading Screen" and the system checks for an available slot.</t>
  </si>
  <si>
    <r>
      <rPr>
        <u/>
        <sz val="11"/>
        <color rgb="FF1155CC"/>
        <rFont val="Arial"/>
      </rPr>
      <t>https://mosip.atlassian.net/browse/ES-1369</t>
    </r>
  </si>
  <si>
    <t>TC_Video_eKYC_Status_Screens_17</t>
  </si>
  <si>
    <t>Verify disconnecting internet in video eKYC verification</t>
  </si>
  <si>
    <t>1. Launch https://healthservices.camdgc-qa2.mosip.net/
  2. Login with eSignet.
  3. Follow pre-prerequisites.
  4. Click on "Proceed" button in Video Preview screen.
  5. Video eKYC screen get displayed.
 6. Disconnect internet</t>
  </si>
  <si>
    <t>User should be displayed with error message</t>
  </si>
  <si>
    <r>
      <rPr>
        <u/>
        <sz val="11"/>
        <color rgb="FF1155CC"/>
        <rFont val="Calibri"/>
      </rPr>
      <t>https://mosip.atlassian.net/browse/ES-2021</t>
    </r>
  </si>
  <si>
    <t>TC_Video_eKYC_Status_Screens_18</t>
  </si>
  <si>
    <t>Verify UI is mobile responsive</t>
  </si>
  <si>
    <r>
      <rPr>
        <u/>
        <sz val="11"/>
        <color rgb="FF1155CC"/>
        <rFont val="&quot;Arial, sans-serif&quot;"/>
      </rPr>
      <t xml:space="preserve">1. Launch </t>
    </r>
    <r>
      <rPr>
        <u/>
        <sz val="11"/>
        <color rgb="FF1155CC"/>
        <rFont val="&quot;Arial, sans-serif&quot;"/>
      </rPr>
      <t>https://healthservices.camdgc-qa2.mosip.net/</t>
    </r>
    <r>
      <rPr>
        <u/>
        <sz val="11"/>
        <color rgb="FF1155CC"/>
        <rFont val="&quot;Arial, sans-serif&quot;"/>
      </rPr>
      <t xml:space="preserve"> in mobile</t>
    </r>
    <r>
      <rPr>
        <sz val="11"/>
        <rFont val="Arial"/>
      </rPr>
      <t xml:space="preserve">
  2. Login with eSignet.
  3. Follow pre-prerequisites.
  4. Click on "Proceed" button in Video Preview screen.
  5. Video eKYC screen get displayed.</t>
    </r>
  </si>
  <si>
    <t>Video eKYC verification UI screen should be mobile responsive</t>
  </si>
  <si>
    <t>TC_Video_eKYC_Status_Screens_19</t>
  </si>
  <si>
    <t>Verify by navigating to video eKYC screen in English language</t>
  </si>
  <si>
    <t>1. User should be able to navigate to video eKYC verification screen in English language.
  2. All the instructions should be in English language.</t>
  </si>
  <si>
    <t>TC_Video_eKYC_Status_Screens_20</t>
  </si>
  <si>
    <t>Verify by navigating to video eKYC verification screen in Khmer language</t>
  </si>
  <si>
    <t>1. User should be able to navigate to video eKYC verification screen in Khmer language.
  2. All the instructions should be in Khmer language.</t>
  </si>
  <si>
    <t>TC_Video_eKYC_Status_Screens_21</t>
  </si>
  <si>
    <t>Verify the language dropdown is accessible</t>
  </si>
  <si>
    <t>1. Launch https://healthservices.camdgc-qa2.mosip.net/
  2. Login with eSignet.
  3. Follow pre-prerequisites.
  4. Click on "Proceed" button in Video Preview screen.
  5. Video eKYC screen get displayed.
 6. navigate to langauge dropdown.</t>
  </si>
  <si>
    <t>1. Language dropdown should be accessible.
 2. User should be able to expand/collapse langauge dropdown.</t>
  </si>
  <si>
    <t>TC_Video_eKYC_Status_Screens_22</t>
  </si>
  <si>
    <t>1. Launch https://healthservices.camdgc-qa2.mosip.net/
  2. Login with eSignet.
  3. Follow pre-prerequisites.
  4. Click on "Proceed" button in Video Preview screen.
  5. Video eKYC screen get displayed.
 6. Change the language in video eKYC screen.</t>
  </si>
  <si>
    <t>1. User should be able to change the language in video eKYC screen.
  2. When user changes the language, the video eKYC verification screen should be available in the particular language selected and all the instructions and content should be available in the selected langauge.</t>
  </si>
  <si>
    <t>TC_Video_eKYC_Status_Screens_23</t>
  </si>
  <si>
    <t>Verify the error message, when KYC verification fails and KYC provider do not allow retrials</t>
  </si>
  <si>
    <r>
      <rPr>
        <sz val="11"/>
        <color theme="1"/>
        <rFont val="Arial"/>
      </rPr>
      <t xml:space="preserve">Should display error message pop up
</t>
    </r>
    <r>
      <rPr>
        <b/>
        <sz val="11"/>
        <color theme="1"/>
        <rFont val="Arial"/>
      </rPr>
      <t>Header</t>
    </r>
    <r>
      <rPr>
        <sz val="11"/>
        <color theme="1"/>
        <rFont val="Arial"/>
      </rPr>
      <t xml:space="preserve">: Verification  Unsuccessful 
</t>
    </r>
    <r>
      <rPr>
        <b/>
        <sz val="11"/>
        <color theme="1"/>
        <rFont val="Arial"/>
      </rPr>
      <t>message</t>
    </r>
    <r>
      <rPr>
        <sz val="11"/>
        <color theme="1"/>
        <rFont val="Arial"/>
      </rPr>
      <t xml:space="preserve">: Oops! We were unable to complete the eKYC verification 
</t>
    </r>
    <r>
      <rPr>
        <b/>
        <sz val="11"/>
        <color theme="1"/>
        <rFont val="Arial"/>
      </rPr>
      <t>Button</t>
    </r>
    <r>
      <rPr>
        <sz val="11"/>
        <color theme="1"/>
        <rFont val="Arial"/>
      </rPr>
      <t xml:space="preserve">: OKAY
</t>
    </r>
  </si>
  <si>
    <t>ES-1665</t>
  </si>
  <si>
    <t>Enable support for multiple pre fix and post fix type for the individual ID field in the eSignet UI login page</t>
  </si>
  <si>
    <t>Login id options are configured in property</t>
  </si>
  <si>
    <t>Verify the visibility of multiple login id options for auth type "Login with Otp".</t>
  </si>
  <si>
    <t>1. Open relying party portal
2. click on "sign In with eSignet"
3. click on "Login with Otp"</t>
  </si>
  <si>
    <t>Auth type "Login with Otp" should have following login id options:
1. Mobile Number
2. NRC ID
3. VID
4. Email</t>
  </si>
  <si>
    <t>Verify the visibility of multiple login id options for auth type "Login with Biometrics".</t>
  </si>
  <si>
    <t>1. Open relying party portal
2. click on "sign In with eSignet"
3. click on "Login with Biometrics"</t>
  </si>
  <si>
    <t>Auth type "Login with Biometrics" should have following login id options:
1. Mobile Number
2. NRC ID
3. VID
4. Email</t>
  </si>
  <si>
    <t>Verify the visibility of multiple login id options for auth type "Login with Password".</t>
  </si>
  <si>
    <t>1. Open relying party portal
2. click on "sign In with eSignet"
3. click on "Login with Password"</t>
  </si>
  <si>
    <t>Auth type "Login with Password" should have following login id options:
1. Mobile Number
2. NRC ID
3. VID
4. Email</t>
  </si>
  <si>
    <t>Verify labels, text and buttons when user clicks on "Login with Otp"</t>
  </si>
  <si>
    <t>The screen should have the following:
1. Header: Login using eSignet
2. sub header 1: Please use your credentials to login
3. sub header 2: Select a preferred ID to Login
4. Logo's of relying party portal and esignet
5. login Id options
6. Text field to provide input as per selected login Id options
7. Get Otp button
8. Language dropdown
9. Option to register new user
10. Captcha
11. Powered by eSignet
12. back arrow to navigate to previous screen</t>
  </si>
  <si>
    <t>Verify labels, text and buttons when user clicks on "Login with Biometrics"</t>
  </si>
  <si>
    <t>The screen should have the following:
1. Header: Login with eSignet
2. sub header 1: Please use your credentials to login
3. sub header 2: Select a preferred ID to Login
4. Logo's of relying party portal and esignet
5. login Id options
6. Text field to provide input as per selected login Id options
7. Scanning device should be discovered
8. Language dropdown
9. Option to register new user
10, Captcha
11. Powered by eSignet
12. back arrow to navifate to previous screen</t>
  </si>
  <si>
    <t>Verify labels, text and buttons when user clicks on "Login with Password"</t>
  </si>
  <si>
    <t>The screen should have the following:
1. Header: Login using eSignet
2. sub header 1: Please use your credentials to login
3. sub header 2: Select a preferred ID to Login
4. Logo's of relying party portal and esignet
5. login Id options
6. Text field to provide input as per selected login Id options
7.login
8. Language dropdown
9. Option to register new user
10. Captcha
11. Powered by eSignet
12. back arrow to navifate to previous screen</t>
  </si>
  <si>
    <t>Verify the default login Id options when user clicks on supported auth types</t>
  </si>
  <si>
    <t>1. Open relying party portal
2. click on "sign In with eSignet"
3. click on "Login with Password"/"Login with Otp"/"Login with Biometrics"</t>
  </si>
  <si>
    <t>The first element among the available login id options should be preselected (Margin is highlighted with current UI theme)</t>
  </si>
  <si>
    <t>Verify the state of "Get Otp" button when user lands on the screen</t>
  </si>
  <si>
    <t>"Get Otp" button should be disabled state.</t>
  </si>
  <si>
    <t>1. Login id options are configured in property
2. User selects Mobile Number as login Id options</t>
  </si>
  <si>
    <t>Verify the Prefix available for Mobile Number field</t>
  </si>
  <si>
    <t>1. Open relying party portal
2. click on "sign In with eSignet"
3. click on "Login with "Login with Otp"
4. click on Mobile Number</t>
  </si>
  <si>
    <t>configured prefix should be displayed with following details:
1. Country Flag
2. corresponding country Code in common braces
3. Followed by a icon to view the list of values available in the drop down</t>
  </si>
  <si>
    <t>Verify if user is able to switch between the country code as per the preference</t>
  </si>
  <si>
    <t>opted country code prefix should be selected in the drop down</t>
  </si>
  <si>
    <t>Select Prefix as "KHM" and enter valid the Mobile Number</t>
  </si>
  <si>
    <t>Get Otp button should be enabled</t>
  </si>
  <si>
    <t>Verify the action when user clicks on "Get Otp" button</t>
  </si>
  <si>
    <t>1. Open relying party portal
2. click on "sign In with eSignet"
3. click on "Login with "Login with Otp"
4. click on Mobile Number
5. click on "Get Otp"</t>
  </si>
  <si>
    <t>User should be redirected to Otp screen and should receive Otp to the registered Mobile Number</t>
  </si>
  <si>
    <t>Verify the text, labels and buttons in Otp screen</t>
  </si>
  <si>
    <t>The screen should have the following:
1. Header: Login with eSignet
2. sub header 1: &lt;Relying party&gt;is requesting authentication for login
3. sub header 2: Enter Otp
4. Logo's of relying party portal and esignet
5. login Id options
6. Text field to input Otp
7. Message: Please enter the 6-digit OTP sent to
XXXXXXX862838
8. Verify button
9. Resend Otp button
10. Language dropdown
11. Option to register new user
12. Powered by eSignet
13. back arrow to navifate to previous screen
14. Timer running on Otp expiry</t>
  </si>
  <si>
    <t>Verify the state of Verify Button when user lands on Otp screen</t>
  </si>
  <si>
    <t>Verify button should be in disabled state.</t>
  </si>
  <si>
    <t>Verify the state of Verify Button when all six digit Otp is entered</t>
  </si>
  <si>
    <t>Verify button should be enabled and clickable</t>
  </si>
  <si>
    <t>Verify the state of resend Otp button when Otp expires</t>
  </si>
  <si>
    <t>1. Open relying party portal
2. click on "sign In with eSignet"
3. click on "Login with "Login with Otp"
4. click on Mobile Number
5. click on "Get Otp"
6. Wait untill Otp expires/ timer drops to zero</t>
  </si>
  <si>
    <t>Resend Otp button should be enabled and clickable</t>
  </si>
  <si>
    <t>Verify the action when user enters valid Otp and clicks on Verify button</t>
  </si>
  <si>
    <t>1. Open relying party portal
2. click on "sign In with eSignet"
3. click on "Login with "Login with Otp"
4. click on Mobile Number
5. click on "Get Otp"
6. Click on Verify button</t>
  </si>
  <si>
    <t>User should be navigated to Attention screen.</t>
  </si>
  <si>
    <t>Verify the action when user enters invalid Otp and clicks on Verify button</t>
  </si>
  <si>
    <t>Should display error message "".
Please enter valid OTP.</t>
  </si>
  <si>
    <t>Select Prefix as "IND" and enter valid the Mobile Number</t>
  </si>
  <si>
    <t>Remove one of the configured prefix and verify the availability of removed prefix in the dropdown</t>
  </si>
  <si>
    <t>Removed prefix should not be listed in the dropdown</t>
  </si>
  <si>
    <t>Added new country code as a prefix and authenticate User with Otp
Reference: ISO 3166-country codes</t>
  </si>
  <si>
    <t>Authentication new prefix should be successful</t>
  </si>
  <si>
    <t>Verify the prefix dropdown when only one prefix is configured for Mobile Number</t>
  </si>
  <si>
    <t>Only one Prefix should be available with no option to select any other prefix</t>
  </si>
  <si>
    <t>Verify the precedence of the regex for Mobile Number, provide the input to regex field as per the criteria that is defined within the prefix</t>
  </si>
  <si>
    <t>If regex specified within a prefix, the values from the prefix will take precedence; otherwise, the outer values will be used. This follows a scope hierarchy where the inner scope takes priority over the outer scope.</t>
  </si>
  <si>
    <t>Verify the precedence of the regex for Mobile Number, provide the input to regex field as per the criteria that is defined outside prefix when regex is already defined within the prefix</t>
  </si>
  <si>
    <t>Verify the precedence of the maxLength for Mobile Number, provide the input to maxLength field as per the criteria that is defined with the prefix</t>
  </si>
  <si>
    <t>If maxLength specified within a prefix, the values from the prefix will take precedence; otherwise, the outer values will be used. This follows a scope hierarchy where the inner scope takes priority over the outer scope.</t>
  </si>
  <si>
    <t>Verify the precedence of the maxLength for Mobile Number, provide the input to maxLength field as per the criteria that is defined outside prefix when maxLength is already defined within the prefix</t>
  </si>
  <si>
    <t>Verify the Postfix for Mobile Number</t>
  </si>
  <si>
    <t>Post fix for Mobile Number should be @phone</t>
  </si>
  <si>
    <t>1. Login id options are configured in property
2. User selects VID as login Id options</t>
  </si>
  <si>
    <t>Verify the action when user clicks on "Get Otp" button with valid VID/UIN</t>
  </si>
  <si>
    <t>1. Open relying party portal
2. click on "sign In with eSignet"
3. click on "Login with "Login with Otp"
4. click on VID</t>
  </si>
  <si>
    <t>Otp should be sent to registered Mobile Number and Email and User should be navigated to Otp screen</t>
  </si>
  <si>
    <t>Verify the action when user clicks on "Get Otp" button with invalid VID</t>
  </si>
  <si>
    <t>Should display error message"". Please Enter Valid Individual ID.
Please enter a valid input.</t>
  </si>
  <si>
    <t>Enter special characters in VID field</t>
  </si>
  <si>
    <t>1. Open relying party portal
2. click on "sign In with eSignet"
3. click on "Login with "Login with Otp"
4. click on VID
5. click on get OTP</t>
  </si>
  <si>
    <t>Should display error message "".
"Please Enter Valid VID".</t>
  </si>
  <si>
    <t>Enter only spaces in VID field</t>
  </si>
  <si>
    <t>Should display error message "Please Enter valid VID".</t>
  </si>
  <si>
    <t>https://mosip.atlassian.net/browse/ES-2287</t>
  </si>
  <si>
    <t>Verify the Postfix for VID</t>
  </si>
  <si>
    <t>Post fix for VID should be @ID</t>
  </si>
  <si>
    <t>1. Login id options are configured in property
2. User selects email as login Id options</t>
  </si>
  <si>
    <t>Verify the action when user clicks on "Get Otp" button with valid email</t>
  </si>
  <si>
    <t>1. Open relying party portal
2. click on "sign In with eSignet"
3. click on "Login with "Login with Otp"
4. click on email</t>
  </si>
  <si>
    <t>Verify the action when user clicks on "Get Otp" button with invalid email</t>
  </si>
  <si>
    <t>Should display error message "".
Please Enter Valid Individual ID.</t>
  </si>
  <si>
    <t>https://mosip.atlassian.net/browse/ES-2293</t>
  </si>
  <si>
    <t>Enter special characters in email field</t>
  </si>
  <si>
    <t>Should display error message "".
“Please enter a valid input..“</t>
  </si>
  <si>
    <t>https://mosip.atlassian.net/browse/ES-2294</t>
  </si>
  <si>
    <t>Enter only spaces in email field</t>
  </si>
  <si>
    <t>Should display error message "".
“Please Enter Valid email".</t>
  </si>
  <si>
    <t>Verify the Postfix for email field</t>
  </si>
  <si>
    <t>Post fix for email should be @email</t>
  </si>
  <si>
    <t>1. Open relying party portal
2. click on "sign In with eSignet"
3. click on "Login with password"
4. click on Mobile Number</t>
  </si>
  <si>
    <t>Select Prefix as "KHM" and enter valid the Mobile Number and password and login</t>
  </si>
  <si>
    <t>Authentication should be successful and user should navigated to Attention screen</t>
  </si>
  <si>
    <t>Select Prefix as "KHM" and enter invalid the Mobile Number and password</t>
  </si>
  <si>
    <t>1. Open relying party portal
2. click on "sign In with eSignet"
3. click on "Login with password"
4. click on Mobile Number
5. click on "Get Otp"</t>
  </si>
  <si>
    <t>Should display error message "".</t>
  </si>
  <si>
    <t>Select Prefix as "IND" and enter valid the Mobile Number and password and login</t>
  </si>
  <si>
    <t>Select Prefix as "IND" and enter invalid the Mobile Number and password and login</t>
  </si>
  <si>
    <t>Verify the precedence of the regex for Mobile Number, provide the input to regex field as per the criteria that is defined with the prefix</t>
  </si>
  <si>
    <t>Verify the action when user clicks on "login" button with valid VID and password</t>
  </si>
  <si>
    <t>1. Open relying party portal
2. click on "sign In with eSignet"
3. click on "Login with password"
4. click on VID</t>
  </si>
  <si>
    <t>Verify the action when user clicks on "login" button with invalid VID</t>
  </si>
  <si>
    <t>Should display error message "".
Please Enter Valid Individual ID.
Please enter a valid input.</t>
  </si>
  <si>
    <t>Should display error message "".
Please enter a valid input.</t>
  </si>
  <si>
    <t>Login with different format of email ex: abc@mosip.co.in</t>
  </si>
  <si>
    <t>1. Open relying party portal
2. click on "sign In with eSignet"
3. click on "Login with password"
4. click on email</t>
  </si>
  <si>
    <t>Authentication should be successful and user should navigated to Attention screen
Please Enter Valid Individual ID.
The username you entered is not valid. Please enter valid username.</t>
  </si>
  <si>
    <t>Verify the action when user clicks on "login" button with invalid email</t>
  </si>
  <si>
    <t>Should display error message "". Please Enter Valid Individual ID.</t>
  </si>
  <si>
    <t>Should display error message "Please Enter Valid email".</t>
  </si>
  <si>
    <t>Configure only 3 login id options for all supported auth factors</t>
  </si>
  <si>
    <t>Only 3 login id options should be displayed in the UI</t>
  </si>
  <si>
    <t>Verify the UI screen alignments when only 3 login id options are configured</t>
  </si>
  <si>
    <t>UI alignments should be displayed properly</t>
  </si>
  <si>
    <t>Configure only login id options for all supported auth factors</t>
  </si>
  <si>
    <t>Only login id options should be displayed in the UI</t>
  </si>
  <si>
    <t>Verify the UI screen alignments when only login id options are configured</t>
  </si>
  <si>
    <t>Verify when mosip.esignet.ui.config.login-id.options is configured to be null</t>
  </si>
  <si>
    <t>UI should default to using VID login as the fallback login ID.</t>
  </si>
  <si>
    <t>Verify when mosip.esignet.ui.config.login-id.options is configured to be empty</t>
  </si>
  <si>
    <t>Verify when the internet got disconnected</t>
  </si>
  <si>
    <t>1. Appropriate network error screen is to be displayed to the user
2. Language dropdown should not be displayed
3. Page heading - “Network Error!”
4. Subtitle text - “Please check your internet connection and try again“</t>
  </si>
  <si>
    <t>Verify Once network is back user should be able to proceed from the same step.</t>
  </si>
  <si>
    <t>user should be able to proceed from the same step.</t>
  </si>
  <si>
    <r>
      <rPr>
        <sz val="10"/>
        <color theme="1"/>
        <rFont val="Arial"/>
      </rPr>
      <t xml:space="preserve">Verify that the info message </t>
    </r>
    <r>
      <rPr>
        <b/>
        <sz val="10"/>
        <color theme="1"/>
        <rFont val="Arial"/>
      </rPr>
      <t>Caps lock</t>
    </r>
    <r>
      <rPr>
        <sz val="10"/>
        <color theme="1"/>
        <rFont val="Arial"/>
      </rPr>
      <t xml:space="preserve"> is on is dynamically displayed or hidden in response to changes in the password input field's value</t>
    </r>
  </si>
  <si>
    <t>1. Open relying party portal
2. click on "sign In with eSignet"
3. click on "Signup with unified login"
4. Enter your mobile number and verify OTP
5. Enter your details to setup the account.</t>
  </si>
  <si>
    <t>User should be able to see caps lock is on info message</t>
  </si>
  <si>
    <t>https://mosip.atlassian.net/browse/ES-2290</t>
  </si>
  <si>
    <t>ES-1601</t>
  </si>
  <si>
    <t>Captcha validation support during send-binding-otp</t>
  </si>
  <si>
    <t>Captcha is enabled for send binding otp endpoint</t>
  </si>
  <si>
    <t>Invoke send-binding-otp with out captcha in the request body</t>
  </si>
  <si>
    <t>1. Get CSRF token
2. Execute binding-otp endpoint</t>
  </si>
  <si>
    <t>Invoke send-binding-otp with invalid captcha in the request body</t>
  </si>
  <si>
    <t>invoke send-binding-otp with captcha as empty value</t>
  </si>
  <si>
    <t>invoke send-binding-otp with captcha as empty string value</t>
  </si>
  <si>
    <t>invoke send-binding-otp with expired captcha</t>
  </si>
  <si>
    <t>ES-216</t>
  </si>
  <si>
    <t>e-Signet UI change based on different use cases</t>
  </si>
  <si>
    <t>Create OIDC client with pupose type as "login" and verify the changes in eSignet UI</t>
  </si>
  <si>
    <t>1. Open relying party portal
2. Click on "sign in with eSignet"</t>
  </si>
  <si>
    <t>Esignet UI should display purpose as login, all auth factors methods should start with login
Ex: Login with OTP</t>
  </si>
  <si>
    <t>Create OIDC client with pupose type as "verify" and verify the changes in eSignet UI</t>
  </si>
  <si>
    <t>Esignet UI should display purpose as verify, all auth factors methods should start with Verify
Ex: Verify with OTP</t>
  </si>
  <si>
    <t>Create OIDC client with pupose type as "link" and verify the changes in eSignet UI</t>
  </si>
  <si>
    <t>Esignet UI should display purpose as link, all auth factors methods should start with link
Ex: Link using OTP</t>
  </si>
  <si>
    <t>Create OIDC client with pupose type as "none" and verify the changes in eSignet UI</t>
  </si>
  <si>
    <t>Neither title nor subtile will be displayed on the eSignet UI screen</t>
  </si>
  <si>
    <t>Verify eSignet UI when client is created without pupose field in it</t>
  </si>
  <si>
    <t>Should fall back to the default type "login"</t>
  </si>
  <si>
    <t>Verify the title and subtitle in eSignet login page</t>
  </si>
  <si>
    <t>Title and subtitle should be displayed as per text that was given during client creation</t>
  </si>
  <si>
    <t>Update title &amp; subtitle for the client and verify the changes in eSignet UI</t>
  </si>
  <si>
    <t>Title and subtitle should be displayed as per updated text that was given while updating client details.</t>
  </si>
  <si>
    <t>Verify in eSignet UI screen when client is created with purpose type &amp; title without subtitle</t>
  </si>
  <si>
    <t>The default value for subtitle should be displayed under eSignet header.
Default value for subtitle:
1. Default value for the login subtitle - “{clientname} is requesting authentication for login“
2. Default value for verify subtitle - “{clientname} is requesting authentication for verification“
3. Default value for link subtitle - “{clientname} is requesting authentication to link your account“</t>
  </si>
  <si>
    <t>Verify in eSignet UI screen when client is created with purpose type &amp; subtitle and without title</t>
  </si>
  <si>
    <t>The default value for title should be displayed as eSignet header.
Default value for title:
1. Default value for the login title - “Login using eSignet“
2. Default value for verify title - “Verify using eSignet“
3. Default value for link title - “Link using eSignet“</t>
  </si>
  <si>
    <t>Verify in eSignet UI screen when client is created with purpose type but without title and without subtitle</t>
  </si>
  <si>
    <t>Default value should be displayed as header and subheader</t>
  </si>
  <si>
    <t>Verify in eSignet UI screen when purpose type is valid and title as null</t>
  </si>
  <si>
    <t>Default value should be displayed as header</t>
  </si>
  <si>
    <t>Verify in eSignet UI screen when purpose type is valid and title value passed as empty</t>
  </si>
  <si>
    <t>Title should not be displayed in the UI</t>
  </si>
  <si>
    <t>Verify in eSignet UI screen when purpose type is valid and title value passed as empty string</t>
  </si>
  <si>
    <t>Verify in eSignet UI screen when purpose type is valid and subtitle as null</t>
  </si>
  <si>
    <t>Default value should be displayed under header</t>
  </si>
  <si>
    <t>Verify in eSignet UI screen when purpose type is valid and subtitle value passed as empty</t>
  </si>
  <si>
    <t>subtitle should not be displayed in the UI</t>
  </si>
  <si>
    <t>Verify in eSignet UI screen when purpose type is valid and subtitle value passed as empty string</t>
  </si>
  <si>
    <t>Verify eSignet UI screen for selecting the preferred auth type</t>
  </si>
  <si>
    <t>Below text should be displayed:
“Select a preferred mode to continue”</t>
  </si>
  <si>
    <t>Verify eSignet UI screen when user selects one of the preferred auth type and have Login id options</t>
  </si>
  <si>
    <t>“Select the {ID Type} to Verify/Link/Login” based on the purpose {type}</t>
  </si>
  <si>
    <t>Verify eSignet UI screen when user selects one of the preferred auth type and have more than Login id options</t>
  </si>
  <si>
    <t>“Select preferred ID to Verify/Login/Link(based on the purpose {type}) “</t>
  </si>
  <si>
    <t>Verify eSignet UI screen when client is created with purpose type as empty and user selects one of the preferred auth type and have more than Login id options</t>
  </si>
  <si>
    <t>Text should be - “Select preferred ID to login“</t>
  </si>
  <si>
    <t>Verify eSignet UI screen when client is created with purpose type as none and user selects one of the preferred auth type and have more than Login id options</t>
  </si>
  <si>
    <t>MOSIP-40529</t>
  </si>
  <si>
    <t>Country deployment for eSignet Module</t>
  </si>
  <si>
    <t>1.Clone release-1.6.x branch or download ZIP from GitHub, 2.Ensure access to deploy folder 3. Ensure install-prereq.sh runs using only that deploy folder</t>
  </si>
  <si>
    <t>Fresh Deployment</t>
  </si>
  <si>
    <t>Verify that the script prompts the user with appropriate questions</t>
  </si>
  <si>
    <t>Execute the script and observe prompts</t>
  </si>
  <si>
    <t>User should be prompted with deployment-related questions</t>
  </si>
  <si>
    <t> </t>
  </si>
  <si>
    <t>Verify that answering 'y' to questions allows valid continuation and installing of services</t>
  </si>
  <si>
    <t>Provide 'y'</t>
  </si>
  <si>
    <t>user should be continuing to next questions for installation</t>
  </si>
  <si>
    <t>Verify that hsm question is prompted and accepts valid inputs (s, e, p)</t>
  </si>
  <si>
    <t>Observe the prompt ["hsm"] and enter valid values ( s, e, p)</t>
  </si>
  <si>
    <t>hsm should be deployed for esignet service with selected valid value (softHSM, external HSM, or pkcs)</t>
  </si>
  <si>
    <t>Verify that entering invalid input in hsm prompt shows error or re-prompts</t>
  </si>
  <si>
    <t>Enter invalid inputs like x, 1, yes, etc.</t>
  </si>
  <si>
    <t>Script should re-prompt or display an error message</t>
  </si>
  <si>
    <t>Verify that externalhsm question is asked only when 'e' is chosen for hsm</t>
  </si>
  <si>
    <t>Enter e at hsm prompt</t>
  </si>
  <si>
    <t>externalhsm question should appear only in this case</t>
  </si>
  <si>
    <t>Verify that externalhsm input accepts valid responses ('y' or 'n')</t>
  </si>
  <si>
    <t>Enter 'y' or 'n' for externalhsm prompt</t>
  </si>
  <si>
    <t>Script should proceed to connect to external HSM or skip based on input</t>
  </si>
  <si>
    <t>Verify that entering invalid input in externalhsm prompt shows an error or re-prompt</t>
  </si>
  <si>
    <t>Enter values like maybe, 1, etc.</t>
  </si>
  <si>
    <t>Script should re-prompt.</t>
  </si>
  <si>
    <t>Verify user inputs are left blank during prompt</t>
  </si>
  <si>
    <t>Just press Enter on prompts without typing anything</t>
  </si>
  <si>
    <t>By default the input will be considered as yes, user will be able to continue</t>
  </si>
  <si>
    <t>Verify that the ["externalhsm"] question is skipped when hsm is not equal to 'e'</t>
  </si>
  <si>
    <t>Set hsm = s or p</t>
  </si>
  <si>
    <t>externalhsm question should not be prompted</t>
  </si>
  <si>
    <t>Verify that questions e-g(iv-vi) are skipped if externalhsm = 'n'</t>
  </si>
  <si>
    <t>Set hsm = e, externalhsm = n</t>
  </si>
  <si>
    <t>Questions e-g(iv-vi) should not be prompted</t>
  </si>
  <si>
    <t>Verify that ["externalhsmclient"] input accepts a valid zip URL</t>
  </si>
  <si>
    <t>Input a valid URL to the client zip</t>
  </si>
  <si>
    <t>Script should accept and store the URL</t>
  </si>
  <si>
    <t>Verify that ["externalhsmhosturl"] accepts valid host URLs</t>
  </si>
  <si>
    <t>Input a valid host URL</t>
  </si>
  <si>
    <t>Script should accept the input</t>
  </si>
  <si>
    <t>Verify that ["externalhsmpassword"] input accepts a valid passwprd</t>
  </si>
  <si>
    <t>Input a valid password</t>
  </si>
  <si>
    <t>Script should accept and proceed with valid password</t>
  </si>
  <si>
    <t>Verify that externalhsmpassword input is masked</t>
  </si>
  <si>
    <t>Enter a password at prompt</t>
  </si>
  <si>
    <t>Password should not be visible on screen</t>
  </si>
  <si>
    <t>Verify that iamserverurl accepts a valid IAM URL</t>
  </si>
  <si>
    <t>Enter valid URL</t>
  </si>
  <si>
    <t>Valid iamserverurl should be accepted</t>
  </si>
  <si>
    <t>Verify that iamserverurl defaults to keycloak by pressing enter</t>
  </si>
  <si>
    <t>Enter valid URL or press Enter</t>
  </si>
  <si>
    <t>iamserverurl should default to keycloak for access control</t>
  </si>
  <si>
    <t>Verify that entering 'n' to kafka question skips the installation</t>
  </si>
  <si>
    <t>Enter 'n' to ["kafka"]</t>
  </si>
  <si>
    <t>kafka deployment should be skipped</t>
  </si>
  <si>
    <t>Verify that pressing Enter on kafka uses default 'y'</t>
  </si>
  <si>
    <t>Press Enter without entering any value</t>
  </si>
  <si>
    <t>Kafka should be deployed by default</t>
  </si>
  <si>
    <t>Verify that kafkaurl prompt is skipped if user accepts Kafka deployment (kafka = 'y')</t>
  </si>
  <si>
    <t>Enter 'y' at kafka prompt</t>
  </si>
  <si>
    <t>kafkaurl should not be prompted</t>
  </si>
  <si>
    <t>Verify that kafkaurl accepts a valid Kafka server URL</t>
  </si>
  <si>
    <t>Input a valid URL for Kafka</t>
  </si>
  <si>
    <t>Kafka URL should be accepted</t>
  </si>
  <si>
    <t>Verify that invalid or blank kafkaurl input shows error or prompts again</t>
  </si>
  <si>
    <t>Input malformed URL or leave blank</t>
  </si>
  <si>
    <t>Script should display error or re-prompt for correct input</t>
  </si>
  <si>
    <t>Verify postgres prompt is shown</t>
  </si>
  <si>
    <t>Run script</t>
  </si>
  <si>
    <t>postgres deployment question should appear</t>
  </si>
  <si>
    <t>Verify questions related to postgres are prompted only if postgres = 'y'</t>
  </si>
  <si>
    <t>Enter n at postgres prompt</t>
  </si>
  <si>
    <t>Questions (postgreshostname, postgresport, postgresusername, postgrespassword) should be asked</t>
  </si>
  <si>
    <t>Verify questions related to postgres are skipped only if postgres = 'n'</t>
  </si>
  <si>
    <t>press Enter with blank input at postgres prompt</t>
  </si>
  <si>
    <t>Questions (postgreshostname, postgresport, postgresusername, postgrespassword) should be skipped</t>
  </si>
  <si>
    <t>Verify that ["postgreshostname"] accepts the valid hostname</t>
  </si>
  <si>
    <t>Enter the valid hostname for ["postgreshostname"]</t>
  </si>
  <si>
    <t>Valid ["postgreshostname"] should be accepted</t>
  </si>
  <si>
    <t>Verify that ["postgresport"] accepts the valid port number</t>
  </si>
  <si>
    <t>Enter the valid portnumber for ["postgresport"]</t>
  </si>
  <si>
    <t>Valid ["postgreshotname"] should be accepted</t>
  </si>
  <si>
    <t>Verify that ["postgresusername"] accepts the valid username</t>
  </si>
  <si>
    <t>Enter the valid username for ["postgresusername"]</t>
  </si>
  <si>
    <t>Valid ["postgresusername"] should be accepted</t>
  </si>
  <si>
    <t>Verify that ["postgrespassword"] accepts the valid password</t>
  </si>
  <si>
    <t>Enter the valid password for ["postgrespassword"]</t>
  </si>
  <si>
    <t>Valid ["postgrespassword"] should be accepted</t>
  </si>
  <si>
    <t>Verify redis question is prompted</t>
  </si>
  <si>
    <t>Redis deployment question should appear</t>
  </si>
  <si>
    <t>Verify that questions related to redis are prompted only when redis = 'n'</t>
  </si>
  <si>
    <t>Enter n at redis prompt</t>
  </si>
  <si>
    <t>Questions related to ["redis"](redishostname, redisport, redis) should be prompted</t>
  </si>
  <si>
    <t>Verify questions related to redis are skipped when redis = 'y'</t>
  </si>
  <si>
    <t>Enter y at redis prompt</t>
  </si>
  <si>
    <t>Questions related to ["redis"](redishostname, redisport, redis) should be skipped</t>
  </si>
  <si>
    <t>Verify that ["redishostname"] accepts the valid hostname</t>
  </si>
  <si>
    <t>Enter the valid hostname for ["redishostname"]</t>
  </si>
  <si>
    <t>Valid ["redishostname"] should be accepted</t>
  </si>
  <si>
    <t>Verify that ["redisport"] accepts the valid port number</t>
  </si>
  <si>
    <t>Enter the valid portnumber for ["redisport"]</t>
  </si>
  <si>
    <t>Verify that ["redispassword"] accepts the valid password</t>
  </si>
  <si>
    <t>Enter the valid password for ["redispassword"]</t>
  </si>
  <si>
    <t>Valid ["redispassword"] should be accepted</t>
  </si>
  <si>
    <t>Verify captchavalidationservice prompt appears at the end of installation</t>
  </si>
  <si>
    <t>Complete installation flow</t>
  </si>
  <si>
    <t>Captcha validation prompt should be displayed</t>
  </si>
  <si>
    <t>Verify default value of captcha prompt is 'y'</t>
  </si>
  <si>
    <t>Captcha validation should be enabled by default</t>
  </si>
  <si>
    <t>Verify that user is prompted with warning when enabling captchaValidationService</t>
  </si>
  <si>
    <t>Warning: “It is not recommended to use the eSignet without captcha site key and captcha secret key in production env. Press enter to proceed” should appear</t>
  </si>
  <si>
    <t>Verify that prompt appears for captcha keys only when captchaValidationService = y</t>
  </si>
  <si>
    <t>Set ["captchavalidationservice"] = y</t>
  </si>
  <si>
    <t>Prompt for captchasitekey and captchasecretkey should appear</t>
  </si>
  <si>
    <t>Verify by providing a valid captcha site key</t>
  </si>
  <si>
    <t>Enter valid key manually at prompt</t>
  </si>
  <si>
    <t>Value is saved and accepted without error</t>
  </si>
  <si>
    <t>Verify by providing a valid captcha secret key</t>
  </si>
  <si>
    <t>Enter valid secret key manually at prompt</t>
  </si>
  <si>
    <t>Pre-requisite installation completed successfully</t>
  </si>
  <si>
    <t>Verify that initialise-prereq.sh script runs successfully after pre-requisite installation</t>
  </si>
  <si>
    <t>Enter the command ./initialise-prereq.sh</t>
  </si>
  <si>
    <t>Script initializes successfully with no errors</t>
  </si>
  <si>
    <t>Verify that user is prompted about presence of eSignet database based on provided Postgres URL</t>
  </si>
  <si>
    <t>User should be asked if database exists</t>
  </si>
  <si>
    <t>Validate guidance on adding IAM scope is followed when setting up deployment</t>
  </si>
  <si>
    <t>IAM scope should be included in deployment configuration (noted for documentation)</t>
  </si>
  <si>
    <t>Verify that user can choose whether to install eSignet with or without plugins</t>
  </si>
  <si>
    <t>Option should be presented to the user clearly</t>
  </si>
  <si>
    <t>Verify that navigating to esignet-with-plugins allows user to run installation command</t>
  </si>
  <si>
    <t>Plugin installation script should execute correctly when run from esignet-with-plugins</t>
  </si>
  <si>
    <t>Related detail prompts should appear correctly</t>
  </si>
  <si>
    <t>Verify that user is able to skip optional services by answering 'y'</t>
  </si>
  <si>
    <t>Enter y for optional services</t>
  </si>
  <si>
    <t>Prompts related to that service should not appear</t>
  </si>
  <si>
    <t>Verify plugin installation script execution</t>
  </si>
  <si>
    <t>Navigate to esignet-with-plugins and run ./install.sh</t>
  </si>
  <si>
    <t>Script should prompt user for plugin selection with "["esignetplugin"] = please choose the required plugin proceed with installation" message and four options</t>
  </si>
  <si>
    <t>Verify plugin list is shown to user</t>
  </si>
  <si>
    <t>Run the install script</t>
  </si>
  <si>
    <t>User should see list: esignet-mock-plugin, mosip-identity-plugin, sunbird-rc-plugin, custom-plugin</t>
  </si>
  <si>
    <t>Verify user can choose a plugin using option number</t>
  </si>
  <si>
    <t>Enter 1, 2, 3, or 4</t>
  </si>
  <si>
    <t>Corresponding plugin should be selected</t>
  </si>
  <si>
    <t>Validate behavior when user selects esignet-mock-plugin</t>
  </si>
  <si>
    <t>Select option 1</t>
  </si>
  <si>
    <t>Installation should refer to mock services guide: GitHub - esignet-mock-services</t>
  </si>
  <si>
    <t>Validate behavior when user selects mosip-identity-plugin</t>
  </si>
  <si>
    <t>Select option 2</t>
  </si>
  <si>
    <t>User should be prompted with questions and default URLs pre-filled</t>
  </si>
  <si>
    <t>Validate behavior when user selects sunbird-rc-plugin</t>
  </si>
  <si>
    <t>Select option 3</t>
  </si>
  <si>
    <t>User should be prompted for certificate and auth URLs with defaults pre-filled</t>
  </si>
  <si>
    <t>Verify ability to override default values with valid values</t>
  </si>
  <si>
    <t>Enter valid custom URLs</t>
  </si>
  <si>
    <t>Valid custom values should be accepted and saved</t>
  </si>
  <si>
    <t>Verify option for custom plugin</t>
  </si>
  <si>
    <t>Choose option 4</t>
  </si>
  <si>
    <t>System should prompt to provide name/path or config for the custom plugin</t>
  </si>
  <si>
    <t>Verify that only one plugin is installed at a time in multiple flows</t>
  </si>
  <si>
    <t>Try selecting multiple plugins</t>
  </si>
  <si>
    <t>Only one plugin should be installed and configured as per selection</t>
  </si>
  <si>
    <t>Validate that default values are displayed for esignet-with-mosip-id</t>
  </si>
  <si>
    <t>select option 2</t>
  </si>
  <si>
    <t>Default URL's should be displayed for esignet-with-mosip-id related questions</t>
  </si>
  <si>
    <t>Validate that all default values are pre-filled and modifiable</t>
  </si>
  <si>
    <t>Walk through plugin installation prompts</t>
  </si>
  <si>
    <t>All URLs should show default values and allow user input</t>
  </si>
  <si>
    <t>Validate custom cert URL can be entered</t>
  </si>
  <si>
    <t>Enter a new valid URL</t>
  </si>
  <si>
    <t>Custom cert URL should override the default</t>
  </si>
  <si>
    <t>Above inputs are taken from the user</t>
  </si>
  <si>
    <t>Verify that successful installation is triggered after valid inputs are given</t>
  </si>
  <si>
    <t>eSignet installation should be initialized and completed successfully</t>
  </si>
  <si>
    <t>Verify that default Sunbird URL is displayed when user selects eSignet-with-sunbird</t>
  </si>
  <si>
    <t>select option 3 in esignet plugin</t>
  </si>
  <si>
    <t>Default URL ["mosip.esignet.sunbird-rc.registry-get-url"] should be displayed with the prompt: "Please provide the URL for sunbird registry"</t>
  </si>
  <si>
    <t>Verify that error is shown on installation failure and user can restart the installation</t>
  </si>
  <si>
    <t xml:space="preserve">Enter any invalid inputs </t>
  </si>
  <si>
    <t>Error should be displayed and user should be able to restart installation</t>
  </si>
  <si>
    <t>Verify that system accepts both .zip and .jar plugin URLs</t>
  </si>
  <si>
    <t>upload .zip or .jar URLs</t>
  </si>
  <si>
    <t>Both file types should be accepted and installation should proceed</t>
  </si>
  <si>
    <t>Verify that theme selection prompt appears after installation</t>
  </si>
  <si>
    <t>Prompt message should be displayed: “Please provide the theme for the eSignet UI. Please choose between ‘blue’ or 'orange' for esignet default theme : Press enter for the default theme. Please provide URL for the custom theme"</t>
  </si>
  <si>
    <t>Verify that default theme is applied when no theme is selected</t>
  </si>
  <si>
    <t>select default theme blue or orange</t>
  </si>
  <si>
    <t>Default theme should be applied</t>
  </si>
  <si>
    <t>Verify that the theme for eSignet UI is provided as either 'blue', 'orange', or a valid custom theme URL</t>
  </si>
  <si>
    <t>choose blue, orage or custom theme</t>
  </si>
  <si>
    <t>The theme should be applied correctly to the eSignet UI</t>
  </si>
  <si>
    <t>Verify that pressing enter applies the default theme when no theme is provided</t>
  </si>
  <si>
    <t>Press enter with empty value</t>
  </si>
  <si>
    <t>Default theme should be applied automatically</t>
  </si>
  <si>
    <t>Verify that the default language for eSignet can be selected by pressing enter on empty value</t>
  </si>
  <si>
    <t xml:space="preserve">Click on enter </t>
  </si>
  <si>
    <t>The 'English' language should be set to default language</t>
  </si>
  <si>
    <t>Verify that the name for eSignet (idprovidername) is accepted when provided</t>
  </si>
  <si>
    <t xml:space="preserve">Provide idprovider name </t>
  </si>
  <si>
    <t>The provided name should be reflected on the login page and other relevant places instead of eSignet</t>
  </si>
  <si>
    <t>Verify that OIDC UI installation completes successfully after triggering</t>
  </si>
  <si>
    <t>OIDC UI installation should be completed successfully</t>
  </si>
  <si>
    <t>Verify that MISP onboarding completes successfully</t>
  </si>
  <si>
    <t>MISP onboarding should be completed without errors</t>
  </si>
  <si>
    <t>Verify that MISP onboarding is skipped when using mock plugin or custom plugin</t>
  </si>
  <si>
    <t>MISP onboarding step should be skipped as per configuration</t>
  </si>
  <si>
    <t>Verify that eSignet installation completes successfully</t>
  </si>
  <si>
    <t>eSignet installation should be completed successfully</t>
  </si>
  <si>
    <t>Verify that an error is shown when eSignet installation fails due to missing dependencies</t>
  </si>
  <si>
    <t>Installation should fail and an error should indicate missing dependencies</t>
  </si>
  <si>
    <t>Verify that user is informed about mock replying party portal for testing eSignet flow</t>
  </si>
  <si>
    <t>Informational message should be displayed clearly in deployment guide</t>
  </si>
  <si>
    <t>Verify that the directory for API test suites is created successfully on NFS server</t>
  </si>
  <si>
    <t>The directory should be created without errors</t>
  </si>
  <si>
    <t>we have multiple options.
Ex- NFS, S3&lt; minIO</t>
  </si>
  <si>
    <t>Verify that the directory for API test suites is created successfully at the specified NFS path</t>
  </si>
  <si>
    <t>The directory should be created without errors at /srv/nfs/mosip/&lt;sandbox&gt;/apitestrig/</t>
  </si>
  <si>
    <t>Verify that directory creation fails when invalid path or insufficient permissions are given</t>
  </si>
  <si>
    <t>An error should be displayed, and the directory should not be created</t>
  </si>
  <si>
    <t>Verify that the created directory has 77permissions after running chmod</t>
  </si>
  <si>
    <t>The directory should have full read, write, and execute permissions for all users (chmod 77/srv/nfs/mosip/&lt;sandbox&gt;/apitestrig)</t>
  </si>
  <si>
    <t>Verify that chmod command fails when the user lacks permission</t>
  </si>
  <si>
    <t>An error should be displayed and permissions should not be changed</t>
  </si>
  <si>
    <t>Verify that the correct NFS export entry is added to the /etc/exports file</t>
  </si>
  <si>
    <t>The export entry should be saved successfully with all specified options (/srv/nfs/mosip/&lt;sandbox&gt;/apitestrig *(ro,sync,no_root_squash,no_all_squash,insecure,subtree_check)))</t>
  </si>
  <si>
    <t>Verify that an incorrect format in the /etc/exports entry shows an error</t>
  </si>
  <si>
    <t>An error should be shown when running export-related services and the configuration should not be accepted</t>
  </si>
  <si>
    <t>Verify that the user is prompted to enter the Keycloak admin username when installing with MOSIP ID plugin</t>
  </si>
  <si>
    <t>Prompt should request admin username for master realm</t>
  </si>
  <si>
    <t>Verify that the user is prompted to enter the Keycloak admin password when installing with MOSIP ID plugin</t>
  </si>
  <si>
    <t>Prompt should request admin password for master realm</t>
  </si>
  <si>
    <t>Verify that the install.sh script runs successfully from the esignet-apitestrig folder</t>
  </si>
  <si>
    <t>The script should execute and install the API test suites without errors</t>
  </si>
  <si>
    <t>Verify that an error occurs if install.sh script is missing or lacks execute permission</t>
  </si>
  <si>
    <t>An error message should indicate the script could not be run</t>
  </si>
  <si>
    <t>Verify that the user is able to access the provided README file link after installation</t>
  </si>
  <si>
    <t>README file should be accessible and should contain correct steps to run API test rig(https://github.com/mosip/esignet/blob/release-1.6.x/deploy/README.md)</t>
  </si>
  <si>
    <t>Verify that user can access the automation report via the release section in the eSignet docs</t>
  </si>
  <si>
    <t>The link should open the latest automation report successfully</t>
  </si>
  <si>
    <t>Verify that automation report matches the expected benchmarks in the documentation</t>
  </si>
  <si>
    <t>The test results should align with the documented benchmarks</t>
  </si>
  <si>
    <t>Verify that the upgrade-all.sh script upgrades eSignet to the latest version successfully</t>
  </si>
  <si>
    <t>The upgrade process should complete with a confirmation message</t>
  </si>
  <si>
    <t>Verify that the required NFS export entry is successfully added to /etc/exports</t>
  </si>
  <si>
    <t>The export entry should be added with the correct options and accepted by NFS service(command here last page iv point)</t>
  </si>
  <si>
    <t>Verify that the correct NFS export entry is added to /etc/exports file</t>
  </si>
  <si>
    <t>The export entry should have correct format and parameters like,(ro,sync,no_root_squash,no_all_squash,insecure,subtree_check)</t>
  </si>
  <si>
    <t>Verify that user can navigate to the esignet-apitestrig folder</t>
  </si>
  <si>
    <t>The folder should be accessible and contain the required install script</t>
  </si>
  <si>
    <t>Verify that user is able to execute ./install.sh successfully</t>
  </si>
  <si>
    <t>The installation script should run and install the API test suites without errors</t>
  </si>
  <si>
    <t>Verify that user can follow the README to run the API test rig</t>
  </si>
  <si>
    <t>The README should open and contain correct, clear steps to run the API test rig(https://github.com/mosip/esignet/blob/release-1.5.x/deploy/esignet-apitestrig/README.md)</t>
  </si>
  <si>
    <t>ES-2058</t>
  </si>
  <si>
    <t>Enhance KBI form in eSignet UI</t>
  </si>
  <si>
    <t>KBI Form</t>
  </si>
  <si>
    <t>Verify there should not be any authentication required for UI schema sync.</t>
  </si>
  <si>
    <t>1. Launch health services.
2. Click on Sign in with e-Signet.
3. Click on the "login with KBI"</t>
  </si>
  <si>
    <t>When KBI UI makes the GET request to fetch the UI schema JSON, the API should be accessible without the need of authentication.</t>
  </si>
  <si>
    <t>Verify that UI loads based on the latest schema</t>
  </si>
  <si>
    <t>Fields and labels should be aligned to the latest schema</t>
  </si>
  <si>
    <t>Validate the field based on the regex passed in the schema</t>
  </si>
  <si>
    <t>Should throw appropriate error message when input field not meeting the regex criteria</t>
  </si>
  <si>
    <t>Verify that fields in KBI form are mandated based on the madatory flag in schema</t>
  </si>
  <si>
    <t>Optional and mandatory should be displayed according to the mandatory flag in the schema</t>
  </si>
  <si>
    <t>https://mosip.atlassian.net/browse/ES-2717</t>
  </si>
  <si>
    <t>Verify the astrik symbol (*) for mandatory fields</t>
  </si>
  <si>
    <t>All mandatory fields in KBI form should have asterisk symbol if that particular field is mandated from the schema</t>
  </si>
  <si>
    <t>Verify the inline error message when mandatory fields are not filled</t>
  </si>
  <si>
    <t>Should throw appropriate error message when mandatory fields are not filled according to the error message defined in the schema</t>
  </si>
  <si>
    <t>Displayed browser level error message</t>
  </si>
  <si>
    <t>Verify that fields in KBI form are not mandated when madatory flag in schema is set to false</t>
  </si>
  <si>
    <t>KBI authentication should be successful when optional fields in KBI form are not filled</t>
  </si>
  <si>
    <t>Verify the state of "Login" button when mandatory fields are not filled</t>
  </si>
  <si>
    <t>"Login" button should be in disabled state</t>
  </si>
  <si>
    <t>Button is always enabled
https://mosip.atlassian.net/browse/ES-2618</t>
  </si>
  <si>
    <t>Verify the state of "Login" button when all mandatory fields are filled</t>
  </si>
  <si>
    <t>"Login" button should be in enabled state and same should be clickable</t>
  </si>
  <si>
    <t>Authenticate when all mandatory fields are filled</t>
  </si>
  <si>
    <t>Authenticate by adding or more fields to the existing KBI form</t>
  </si>
  <si>
    <t>Authenticate by removing existing field from the KBI form</t>
  </si>
  <si>
    <t>Authenticate when only one field is configured in KBI form (configured full Name as default value)</t>
  </si>
  <si>
    <t>Since full name is not an unique id we have added phone-number field as single field</t>
  </si>
  <si>
    <t>Verify the supported input fields supported in UI Schema.</t>
  </si>
  <si>
    <t>Below input fields must be supported in UI Schema.
1.Text Input
2. Email
3. Number
4. Checkbox
5. Radio Buttons
6. Dropdown
7. Date</t>
  </si>
  <si>
    <t>Verify dropdown options in multiple languages</t>
  </si>
  <si>
    <t>All the dropdown values should be displayed in selected language.</t>
  </si>
  <si>
    <t>Verify Checkbox labels in multiple languages</t>
  </si>
  <si>
    <t>Checkbox text should be rendered in choosen language</t>
  </si>
  <si>
    <t>Verify labels in multiple languages</t>
  </si>
  <si>
    <t>Field label should be displayed in selected language.</t>
  </si>
  <si>
    <t>Verify the language in which UI is displayed</t>
  </si>
  <si>
    <t>UI should be rendered in default language</t>
  </si>
  <si>
    <t>Verify the buttons and messages in default language.
Eg: the default langauge as eng</t>
  </si>
  <si>
    <t>All the buttons and messages should be displayed in default language i.e., eng language.</t>
  </si>
  <si>
    <t>Verify when schema does not specify a default language.</t>
  </si>
  <si>
    <t>System should fallback to English by default.</t>
  </si>
  <si>
    <t>Verify if Network Disconnect</t>
  </si>
  <si>
    <t>If a network disconnect occurs, the UI should display the appropriate message and UI should reload the schema as a fresh entry to begin.</t>
  </si>
  <si>
    <t>Verify the Reload Warning</t>
  </si>
  <si>
    <t>If the user reloads the page, an alert should inform them about potential data loss.</t>
  </si>
  <si>
    <t>Verify the Fresh Entry</t>
  </si>
  <si>
    <t>If the user chooses to reload the page, UI reload the schema as a fresh entry to begin.</t>
  </si>
  <si>
    <t>ES-2429</t>
  </si>
  <si>
    <t>Signup Module - Singup UI registration Form - Add support to capture/upload the face photo for the user.</t>
  </si>
  <si>
    <t>Verify that the signup form displays the Face Photo field</t>
  </si>
  <si>
    <t>Navigate to the signup page</t>
  </si>
  <si>
    <t>The Face Photo field should be visible on the form</t>
  </si>
  <si>
    <t>Verify that captured photo is displayed in viewer</t>
  </si>
  <si>
    <t>Click Capture → allow camera access → take photo</t>
  </si>
  <si>
    <t>Captured photo should be displayed in viewer and converted to Base64</t>
  </si>
  <si>
    <t>Verify that camera flip works if multiple cameras are available</t>
  </si>
  <si>
    <t>Click Capture → switch camera</t>
  </si>
  <si>
    <t>Camera view should flip between front and back camera</t>
  </si>
  <si>
    <t>Mobile testing</t>
  </si>
  <si>
    <t>Verify that form blocks submission if mandatory photo is missing</t>
  </si>
  <si>
    <t>Leave photo field empty → submit form</t>
  </si>
  <si>
    <t>Error message “Face photo is required to continue.” should be displayed</t>
  </si>
  <si>
    <t>https://mosip.atlassian.net/browse/ES-2636</t>
  </si>
  <si>
    <t>Verify that registration API accepts multipart/form-data format</t>
  </si>
  <si>
    <t>Submit signup form with photo</t>
  </si>
  <si>
    <t>API request should be successfully received and processed</t>
  </si>
  <si>
    <t>Verify form works on desktop browsers</t>
  </si>
  <si>
    <t>Open signup form on Chrome/Firefox/Edge → upload/capture photo → submit</t>
  </si>
  <si>
    <t>Form submission should be successful, photo stored in backend</t>
  </si>
  <si>
    <t>Verify form works on mobile browsers</t>
  </si>
  <si>
    <t>Open signup form on Android/iOS → upload/capture photo → submit</t>
  </si>
  <si>
    <t>Verify field can be mandatory via config</t>
  </si>
  <si>
    <t>Configure field mandatory → leave empty → submit form</t>
  </si>
  <si>
    <t>Form submission blocked; error message displayed</t>
  </si>
  <si>
    <t>Verify tooltip is visible on hovering the photo icon</t>
  </si>
  <si>
    <t>Hover photo icon</t>
  </si>
  <si>
    <t>Tooltip should appear with correct guidance text</t>
  </si>
  <si>
    <t>https://mosip.atlassian.net/browse/ES-2651</t>
  </si>
  <si>
    <t>Verify camera access prompts on first use</t>
  </si>
  <si>
    <t>Click Capture</t>
  </si>
  <si>
    <t>Browser/device should request camera access permission</t>
  </si>
  <si>
    <t>Verify camera capture fails gracefully if denied</t>
  </si>
  <si>
    <t>Deny camera access → try Capture</t>
  </si>
  <si>
    <t>Appropriate message and fallback to upload should appear</t>
  </si>
  <si>
    <t>https://mosip.atlassian.net/browse/ES-2648</t>
  </si>
  <si>
    <t>Verify form submits successfully with all valid fields</t>
  </si>
  <si>
    <t>Fill form + photo + document type → submit</t>
  </si>
  <si>
    <t>Form should be successfully submitted;</t>
  </si>
  <si>
    <t>Verify loading indicator displays during photo capture</t>
  </si>
  <si>
    <t>Click Capture → take photo</t>
  </si>
  <si>
    <t>Loading spinner or progress indicator is visible until capture completes</t>
  </si>
  <si>
    <t>Verify mandatory Face Photo field is visually marked</t>
  </si>
  <si>
    <t>Open signup form with mandatory photo configured</t>
  </si>
  <si>
    <t>Face Photo field shows visual indicator (e.g., red asterisk) to denote it is mandatory</t>
  </si>
  <si>
    <t>Verify mobile keyboard does not overlap input fields</t>
  </si>
  <si>
    <t>On mobile, enter Reference ID</t>
  </si>
  <si>
    <t>Keyboard opens smoothly without hiding input or other fields</t>
  </si>
  <si>
    <t>ES-1644</t>
  </si>
  <si>
    <t>Registration form on the eSignet sign-up page should dynamically adjust its fields and layout based on a predefined UI schema</t>
  </si>
  <si>
    <t>As a user, I want the registration form on the sign-up page to adjust its fields and layout dynamically based on a predefined UI schema, So that I can have a seamless and intuitive experience that caters to my specific needs and the context in which I'm signing up.</t>
  </si>
  <si>
    <t>Verify the UI schema is as per the pre-defiend UI schema in Registration form on the eSignet sign-up page.</t>
  </si>
  <si>
    <t>1. Launch health services.
 2. Click on Sign in with e-Signet.
 3. Click on the Sign Up with Unified Login.
 4. Enter valid mobile number.
 5. Navigate to Setup account or register the user.</t>
  </si>
  <si>
    <t>The UI schema should be as per the pre-defiend UI schema in Registration form on the eSignet sign-up page.</t>
  </si>
  <si>
    <t>Verify the UI Schema maintains the dynamic configuration for the Sign up UI screen(s)</t>
  </si>
  <si>
    <t>The UI Schema should maintain the dynamic configuration for the Sign up UI screen(s)</t>
  </si>
  <si>
    <t>verify the eSignet signup UI is in sync with the UI Schema file as json for the screen configuration.</t>
  </si>
  <si>
    <t>The eSignet signup UI must load its screen layout and elements from a JSON-based UI Schema file, so the screen configuration is driven by that schema rather than being hard-coded.</t>
  </si>
  <si>
    <t>Veirfy the sync is to be done with simple get request api with actual schema as json response.</t>
  </si>
  <si>
    <t>1. The eSignet signup UI should not keep a local/static copy of the schema.
 2. Instead, whenever the signup screen is loaded, it should make a simple GET API request to the backend/server.
 3. The API should return the actual UI Schema in JSON format.
 4. The UI will then render the signup screen dynamically based on that JSON response.</t>
  </si>
  <si>
    <t>Veirfy there should not be any authentication required for UI schema sync.</t>
  </si>
  <si>
    <t>1. When the eSignet signup UI makes the GET request to fetch the UI schema JSON, the API should be publicly accessible.
 2. No authentication (no tokens, no API keys, no login) should be required to retrieve the schema.</t>
  </si>
  <si>
    <t>Verify the schema must be simple and no sensitive information will be stored inside schema.</t>
  </si>
  <si>
    <t>Schema should not contain any personally identifiable information (PII), credentials, secrets, or business-sensitive logic.</t>
  </si>
  <si>
    <t>Verify once the sync is done the eSignet signup UI should have the updated UI screen.</t>
  </si>
  <si>
    <t>1. The eSignet signup UI fetches the latest UI schema JSON from the backend (via GET API).
 2. Once the JSON is received, the UI should re-render the signup screen dynamically according to the new schema.</t>
  </si>
  <si>
    <t>Verify the schema caching in browser</t>
  </si>
  <si>
    <t>1. The cached schema JSON itself (stored in localStorage/sessionStorage/IndexedDB), OR
 2. The observable UI outcome (form rendered from cache, reduced API calls).</t>
  </si>
  <si>
    <t>Verify reloading the sign up form page.</t>
  </si>
  <si>
    <t>1. Launch health services.
 2. Click on Sign in with e-Signet.
 3. Click on the Sign Up with Unified Login.
 4. Enter valid mobile number.
 5. Navigate to Setup account or register the user.
 6. Reload the page.</t>
  </si>
  <si>
    <t>1. When form has unsaved data &amp; user tries to reload a browser alert/confirmation dialog should be displayed.
 2. Message informs the user that data will be lost if they continue.</t>
  </si>
  <si>
    <t>Verify by clicking on the back browser button of sign up form page.</t>
  </si>
  <si>
    <t>1. Launch health services.
 2. Click on Sign in with e-Signet.
 3. Click on the Sign Up with Unified Login.
 4. Enter valid mobile number.
 5. Navigate to Setup account or register the user.
 6. Click on the back browser button of the page.</t>
  </si>
  <si>
    <t>Verify if user click yes UI reload the schema from api as a fresh entry to begin.</t>
  </si>
  <si>
    <t>1. Launch health services.
 2. Click on Sign in with e-Signet.
 3. Click on the Sign Up with Unified Login.
 4. Enter valid mobile number.
 5. Navigate to Setup account or register the user.
 6. Reload the page.
 7. Click on the yes button.</t>
  </si>
  <si>
    <t>When user confirms reload, the signup UI should fetch the schema again from API and render the form as a new entry point with no prefilled data.</t>
  </si>
  <si>
    <t>Verify the UI spec should have display and validation rules.</t>
  </si>
  <si>
    <t>1. The UI specification (schema JSON) must contain:
 a. Display rules → how each field is shown (type, label, order, visibility, default value, read-only/hidden).
 b. Validation rules → how each field input is validated (required/optional, regex patterns, min/max length, range checks, cross-field dependencies).</t>
  </si>
  <si>
    <t>Verfiy the regex check in the data fields.</t>
  </si>
  <si>
    <t>The UI schema JSON should allow defining regex patterns for applicable fields (like email, phone, password, username).</t>
  </si>
  <si>
    <t>Verify by updating the Regex in the schema and the same Regex is updated in Sign up page.</t>
  </si>
  <si>
    <t>1. The user should be able to update the Regex in schema.
 2. The updated schema should be rendered in th sign up page.</t>
  </si>
  <si>
    <t>Verify the mandatory checks in sign up page.</t>
  </si>
  <si>
    <t>1. Mandatory checks should be pre-defined in UI spec as "required": true.
 2. The same should be mandatory in sign up page.</t>
  </si>
  <si>
    <t>Verify by keeping the different data fields as mandtory.</t>
  </si>
  <si>
    <t>1. User should be able to define different data fields as mandatory.</t>
  </si>
  <si>
    <t>Verify the schema defines Phone Number field with visible: true, required: false, and regex for digits.</t>
  </si>
  <si>
    <t>UI displays error “Phone must be digits”.</t>
  </si>
  <si>
    <t>Verify the password field uses regex to validate password strength.</t>
  </si>
  <si>
    <t>Sign up page should follow the regex for password regex validation correctly.</t>
  </si>
  <si>
    <t>Verify by updating the Regex in the schema for password validations and the same Regex is updated in Sign up page.</t>
  </si>
  <si>
    <t>1. The user should be able to update the password Regex in schema.
 2. The updated schema should be rendered in th sign up page.</t>
  </si>
  <si>
    <t>Verify invalid Regex for Password Field</t>
  </si>
  <si>
    <t>The UI displays an error message indicating a failure to validate the password due to an invalid regex, and the form does not render correctly.</t>
  </si>
  <si>
    <t>Verify minimum password length with Regex</t>
  </si>
  <si>
    <t>The password is accepted, and no validation errors are displayed.</t>
  </si>
  <si>
    <t>Verify if there is information about the mandatory and non-mandatory fields in all the screen.</t>
  </si>
  <si>
    <t>There should be information about the mandatory and non-mandatory fields in all the screen.</t>
  </si>
  <si>
    <t>Verify by not keeping any mandatory fields in schema.</t>
  </si>
  <si>
    <t>1. User should be able to submit the form.</t>
  </si>
  <si>
    <t>Verify (*) asterick for all the mandatory fields is defined.</t>
  </si>
  <si>
    <t>All the mandatory fields should be defined with (*) asterick.</t>
  </si>
  <si>
    <t>Verify appropriate inline validation messages for the mandatory fields is appearing or no.</t>
  </si>
  <si>
    <t>Proper inline validation error messages should be defined for all mandatory fields.</t>
  </si>
  <si>
    <r>
      <rPr>
        <sz val="11"/>
        <color theme="1"/>
        <rFont val="Arial"/>
      </rPr>
      <t xml:space="preserve">Below input fields must be supported in UI Schema.
 a. Text Input 
 b.Text area 
 c. Password 
 d. Email 
 e. Number
 f. Checkbox 
 g. </t>
    </r>
    <r>
      <rPr>
        <sz val="11"/>
        <color rgb="FFFF0000"/>
        <rFont val="Arial"/>
      </rPr>
      <t>Radio Buttons</t>
    </r>
    <r>
      <rPr>
        <sz val="11"/>
        <color theme="1"/>
        <rFont val="Arial"/>
      </rPr>
      <t xml:space="preserve"> 
 h. Dropdown 
 i.</t>
    </r>
    <r>
      <rPr>
        <sz val="11"/>
        <color rgb="FFFF0000"/>
        <rFont val="Arial"/>
      </rPr>
      <t xml:space="preserve"> File Upload </t>
    </r>
    <r>
      <rPr>
        <sz val="11"/>
        <color theme="1"/>
        <rFont val="Arial"/>
      </rPr>
      <t xml:space="preserve">
 j. Date or</t>
    </r>
    <r>
      <rPr>
        <sz val="11"/>
        <color rgb="FFFF0000"/>
        <rFont val="Arial"/>
      </rPr>
      <t xml:space="preserve"> Date Time </t>
    </r>
    <r>
      <rPr>
        <sz val="11"/>
        <color theme="1"/>
        <rFont val="Arial"/>
      </rPr>
      <t xml:space="preserve">
 k</t>
    </r>
    <r>
      <rPr>
        <sz val="11"/>
        <color rgb="FFFF0000"/>
        <rFont val="Arial"/>
      </rPr>
      <t>. Button</t>
    </r>
  </si>
  <si>
    <t>Below fields are out of scope:
File upload
Photo
Text area
Radio button
Button</t>
  </si>
  <si>
    <t>Verify if the values are already configured in the UI spec for the input types like dropdown, checkboxes</t>
  </si>
  <si>
    <t>1. Options from the schema are rendered in the UI.
 2. There should not be any API call is made for fetching options.</t>
  </si>
  <si>
    <t>Verify Date field with schema-defined format,
 Eg: Schema defines date format as DD-MM-YYYY
 {
            "id": "dateOfBirth",
            "description": "dateOfBirth",
            "label": {
                "khm": "DOB",
                "eng": "DOB"
            },</t>
  </si>
  <si>
    <t>1. Launch health services.
 2. Click on Sign in with e-Signet.
 3. Click on the Sign Up with Unified Login.
 4. Enter valid mobile number.
 5. Navigate to Setup account or register the user.
 6. Navigate to Date of Birth field.
 Enter 16-09-2025.</t>
  </si>
  <si>
    <t>1. Date field accepts and displays 16-09-2025.
 2. If entered as 09/16/2025, system should not allow to enter.</t>
  </si>
  <si>
    <t>Validate the Date field against the schema-defined range, including cases with out-of-range values such as future or past dates.</t>
  </si>
  <si>
    <t>1. Launch health services.
 2. Click on Sign in with e-Signet.
 3. Click on the Sign Up with Unified Login.
 4. Enter valid mobile number.
 5. Navigate to Setup account or register the user.
 6. Navigate to Date of Birth field.
 Enter future date 16-09-2026.</t>
  </si>
  <si>
    <t>The system should reject dates that fall outside the schema-defined range and only dates within the allowed range should be accepted</t>
  </si>
  <si>
    <t>VerifySchema defines datetime format as YYYY-MM-DD HH:mm.
 Eg: {
  "name": "appointment",
  "type": "datetime",
  "format": "YYYY-MM-DD HH:mm"
 }
 }</t>
  </si>
  <si>
    <t>1. Launch health services.
 2. Click on Sign in with e-Signet.
 3. Click on the Sign Up with Unified Login.
 4. Enter valid mobile number.
 5. Navigate to Setup account or register the user.
 6. Navigate to Appointment Date field.
 Enter 2025-09-110:30.</t>
  </si>
  <si>
    <t>1. DateTime field accepts and displays 2025-09-110:30.
 2. If entered as 16-09-20210:30 AM, error displayed: “Invalid datetime format. Use YYYY-MM-DD HH:mm.”</t>
  </si>
  <si>
    <t>All the dropdown options display in selected language or logged in language.</t>
  </si>
  <si>
    <t>Checkbox text should be changing dynamically according to language.</t>
  </si>
  <si>
    <t>Field label switches correctly with language.</t>
  </si>
  <si>
    <t>Verify buttons in multiple languages</t>
  </si>
  <si>
    <t xml:space="preserve">Button text updates based on chosen language.
eng and khm </t>
  </si>
  <si>
    <t>Verify the buttons and messages in default language.
 Eg: Keep the default langauge as khm</t>
  </si>
  <si>
    <t>All the buttons and messages in default language i.e., khm language.</t>
  </si>
  <si>
    <t>Verify the buttons and messages in default language.
 Eg: Keep the default langauge as eng
 {
  "languages": {
  "default": "en",
  "mandatory": ["en"],
  "optional": ["fr", "hi"]
  }
 }</t>
  </si>
  <si>
    <t>All the buttons and messages in default language i.e., eng language.</t>
  </si>
  <si>
    <t>Verify Schema does not specify a default language.</t>
  </si>
  <si>
    <t>Verify the form supports capturing a face photo via the device camera.</t>
  </si>
  <si>
    <t>Photo is captured and displayed correctly.</t>
  </si>
  <si>
    <t>Verify UI Schema defines face photo as mandatory.</t>
  </si>
  <si>
    <t>1. Submission is blocked.
 2. Error displayed: “Face photo is mandatory.”</t>
  </si>
  <si>
    <t>Verify User with Phone (Existing Functionality)</t>
  </si>
  <si>
    <t>Phone number is successfully verified.</t>
  </si>
  <si>
    <t>Verify Invalid Phone Number Format</t>
  </si>
  <si>
    <t>1. Error displayed: “Invalid phone number format.”
 2. Verification cannot proceed.</t>
  </si>
  <si>
    <t>Verify All fields in schema have labels for the configured languages.</t>
  </si>
  <si>
    <t>1. Form loads successfully.
 2. Labels for all fields are displayed in the selected language. en,khm</t>
  </si>
  <si>
    <t>Verify the Schema has unique keys for all fields (id = email, phone, password).</t>
  </si>
  <si>
    <t>Form loads successfully with no conflicts.</t>
  </si>
  <si>
    <t>Verify the Schema defines two fields with the same id (email).</t>
  </si>
  <si>
    <t>1. UI validation fails.
 2. Show error: “Duplicate key found: email.”
 3. Form should not render until schema is corrected.</t>
  </si>
  <si>
    <t>Schema defines mandatory: true for required fields (e.g., phone).</t>
  </si>
  <si>
    <t>All mandatory fields are present and correctly marked in the form.</t>
  </si>
  <si>
    <t>Verify Schema JSON is malformed or missing top-level keys.</t>
  </si>
  <si>
    <t>1. UI validation fails.
 2. Show error: “Invalid UI schema format.”
 3. Form should not load.</t>
  </si>
  <si>
    <t>If a network disconnect occurs, the UI should display the appropriate message and UI should reload the schema from api as a fresh entry to begin.</t>
  </si>
  <si>
    <t>Issue key</t>
  </si>
  <si>
    <t>Summary</t>
  </si>
  <si>
    <t>Severity</t>
  </si>
  <si>
    <t>ES-2733</t>
  </si>
  <si>
    <t>eSignet-MOSIP &amp; MOCK: Back button is getting overlapped with the text message</t>
  </si>
  <si>
    <t>Minor</t>
  </si>
  <si>
    <t>ES-2732</t>
  </si>
  <si>
    <t>eSignet-MOSIP &amp; MOCK: InjiWallet opens directly to Share page instead of VC Selection page during same-device flow when app isnâ€™t running (iPhone device)</t>
  </si>
  <si>
    <t>ES-2731</t>
  </si>
  <si>
    <t>eSignet-MOSIP &amp; MOCK: Sign-up Form Fails to Load on iPhone 7</t>
  </si>
  <si>
    <t>ES-2729</t>
  </si>
  <si>
    <t>eSignet-MOSIP &amp; MOCK: Password reset takes too long to process and ends with â€œPassword Reset Failed!â€</t>
  </si>
  <si>
    <t>Major</t>
  </si>
  <si>
    <t>ES-2728</t>
  </si>
  <si>
    <t>eSignet- signup:Camera Switching Not Supported on Older Android Devices During Signup</t>
  </si>
  <si>
    <t>ES-2725</t>
  </si>
  <si>
    <t>eSignet- mosipid: â€œUnsupported languageâ€ error displayed on Forgot Password page when using Khmer language</t>
  </si>
  <si>
    <t>ES-2724</t>
  </si>
  <si>
    <t>Tooltip does not auto-close and blocks input visibility on Signup page</t>
  </si>
  <si>
    <t>ES-2723</t>
  </si>
  <si>
    <t>eSignet-MOCK &amp; MOSIPid : Back button on Reset Password page not navigating to Forgot Password page</t>
  </si>
  <si>
    <t>ES-2721</t>
  </si>
  <si>
    <t>Mock: eKYC Failure on macOS Safari Browser</t>
  </si>
  <si>
    <t>ES-2720</t>
  </si>
  <si>
    <t>eSignet-MOSIP &amp; MOCK: Date Picker placeholder not visible on mobile devices in Sign-Up Form</t>
  </si>
  <si>
    <t>ES-2719</t>
  </si>
  <si>
    <t>Fix content for wallet_header on WLA login page</t>
  </si>
  <si>
    <t>ES-2718</t>
  </si>
  <si>
    <t>eSignet CRE â€“ System allows signup for users below 5 years but blocks login with inconsistent error</t>
  </si>
  <si>
    <t>ES-2717</t>
  </si>
  <si>
    <t>Incorrect image repository &amp; tag in esignet-apitest-rig/values.yaml</t>
  </si>
  <si>
    <t>ES-2716</t>
  </si>
  <si>
    <t>In Ui schema when emai is marked as optional field by default its taking as mandatory field</t>
  </si>
  <si>
    <t>Critical</t>
  </si>
  <si>
    <t>Critical with work around present.
Taken up in the patch release 1.7.1</t>
  </si>
  <si>
    <t>ES-2715</t>
  </si>
  <si>
    <t>eSignet-MOSIP &amp; MOCK: The error icon on the signup form is not displayed correctly on mobile devices.</t>
  </si>
  <si>
    <t>ES-2714</t>
  </si>
  <si>
    <t>eSignet-MOSIP &amp; MOCK: Error message for the password field is displayed in English even though the selected language is Khmer.</t>
  </si>
  <si>
    <t>ES-2711</t>
  </si>
  <si>
    <t>eSignet Mock: Email Login Fails in eSignet Mock for Valid Email</t>
  </si>
  <si>
    <t>ES-2710</t>
  </si>
  <si>
    <t>inji logo is not updated in esqa2</t>
  </si>
  <si>
    <t>ES-2709</t>
  </si>
  <si>
    <t>KBI login in mock is not working when captcha is enabled</t>
  </si>
  <si>
    <t>ES-2708</t>
  </si>
  <si>
    <t>eSignet-MOSIP &amp; MOCK: The mouse cursor/pointer is not visible when hovering over the date picker option.</t>
  </si>
  <si>
    <t>ES-2707</t>
  </si>
  <si>
    <t>eSignet - aud_claim in client-assertion is not accepting any three of par endpoint, token endpoint and issuer identifier.</t>
  </si>
  <si>
    <t>ES-2701</t>
  </si>
  <si>
    <t>When PAR is enabled, the language chosen in the mock-rp-ui is not being reflected in the oidc-ui.</t>
  </si>
  <si>
    <t>ES-2694</t>
  </si>
  <si>
    <t>Deployment : mock-relying-party-service image is pointing to release-0.10.x</t>
  </si>
  <si>
    <t>ES-2692</t>
  </si>
  <si>
    <t>Deployment : In deployment documentation cronjobs deployment scrip is not documented</t>
  </si>
  <si>
    <t>ES-2689</t>
  </si>
  <si>
    <t>Deployment eSignet-Signup: Keycloak Helm chart to version should be updated to version 12.0.2 and ConfigMap copy step has to remove to streamline the deployment process.</t>
  </si>
  <si>
    <t>ES-2687</t>
  </si>
  <si>
    <t>eSignet-Signup : Mobile number field validation not matching configured regex</t>
  </si>
  <si>
    <t>ES-2675</t>
  </si>
  <si>
    <t>Deployment: Location of the esignet-global-cm.yaml.sample file is not mentioned in document</t>
  </si>
  <si>
    <t>ES-2674</t>
  </si>
  <si>
    <t>Deployment : Re-captcha admin for which domain is not mentioned</t>
  </si>
  <si>
    <t>ES-2673</t>
  </si>
  <si>
    <t>eSignet-MOSIP &amp; MOCK: The Create OIDC Client API does not perform validation for the "alg", "use", and "n" fields in the public key.</t>
  </si>
  <si>
    <t>ES-2655</t>
  </si>
  <si>
    <t>Security : eSignet is handling public keys inconsistently</t>
  </si>
  <si>
    <t>ES-2651</t>
  </si>
  <si>
    <t>Future enhancement for capture photo field</t>
  </si>
  <si>
    <t>ES-2646</t>
  </si>
  <si>
    <t>eSignet-Mock &amp; Mosip : Allows duplicate file uploads â€” no validation for existing file</t>
  </si>
  <si>
    <t>ES-2642</t>
  </si>
  <si>
    <t>eSignet- Mock &amp; Mosip : Incorrectly accepts multiple file uploads for single profile_photo field</t>
  </si>
  <si>
    <t>ES-2641</t>
  </si>
  <si>
    <t>eSignet- Mock &amp; Mosip : Invalid file format (.pdf) accepted during upload in profile photo field</t>
  </si>
  <si>
    <t>ES-2639</t>
  </si>
  <si>
    <t>eSignet-MOCK &amp; MOSIPID: Page not redirecting after clicking the Back button â€” shows error â€œOops! It looks like thereâ€™s an issue with the URL. Please try again.â€</t>
  </si>
  <si>
    <t>ES-2638</t>
  </si>
  <si>
    <t>esignet-mosipid qa-base: user is not able to login using email-login method</t>
  </si>
  <si>
    <t>ES-2631</t>
  </si>
  <si>
    <t>eSignet-MOSIP : Login with password is not working with verified claims</t>
  </si>
  <si>
    <t>Blocker</t>
  </si>
  <si>
    <t>This bug will be fixed as part of IDA 1.2.2.0 release.</t>
  </si>
  <si>
    <t>ES-2625</t>
  </si>
  <si>
    <t>Date of Birth Placeholder in KBI is not getting displayed in gray colour</t>
  </si>
  <si>
    <t>ES-2618</t>
  </si>
  <si>
    <t>KBI: Login button is always enabled even when mandatory fields are not filled</t>
  </si>
  <si>
    <t>ES-2597</t>
  </si>
  <si>
    <t>Date field allows future dates and dates before despite regex validation</t>
  </si>
  <si>
    <t>ES-2578</t>
  </si>
  <si>
    <t>FAPI 2.0 Compliance - Server accepted a cipher that is not on the list of permitted ciphers</t>
  </si>
  <si>
    <t>ES-2536</t>
  </si>
  <si>
    <t>MOSIP ID - On the Consent screen, the "Essential Claims" information message is overlapping with the "Required" text.</t>
  </si>
  <si>
    <t>ES-2535</t>
  </si>
  <si>
    <t>MOSIP ID - The font color for the error messages &amp; asterisk (*) appears faded and lacks proper visibility.</t>
  </si>
  <si>
    <t>ES-2533</t>
  </si>
  <si>
    <t>Idle time in eSignet screen leading to network disconnect error</t>
  </si>
  <si>
    <t>ES-2529</t>
  </si>
  <si>
    <t>Spacing issue b/w checkbox and error message when checkbox is not filled</t>
  </si>
  <si>
    <t>ES-2513</t>
  </si>
  <si>
    <t>Automation : in today automation report for es-qa1 environment in mosip-id signup-cre 190 test cases are getting skipped and 54 test cases are getting failed.</t>
  </si>
  <si>
    <t>ES-2511</t>
  </si>
  <si>
    <t>eSignet-MOSIP &amp; MOCK: The error message "The user account is blocked..." is getting truncated.</t>
  </si>
  <si>
    <t>ES-2510</t>
  </si>
  <si>
    <t>eSignet-MOSIP &amp; MOCK: After switching to Desktop site mode on the Relying Party portal, the user is redirected back to the Consent screen. Once consent is provided again, the user is taken to the login screen with the error message 'Transaction Timeout'.</t>
  </si>
  <si>
    <t>ES-2489</t>
  </si>
  <si>
    <t>Kyc auth is returing data even if claim locale is not matching.</t>
  </si>
  <si>
    <t>ES-2466</t>
  </si>
  <si>
    <t>IDA side error encountered in the eSignet signup MOSIP ID report</t>
  </si>
  <si>
    <t>ES-2463</t>
  </si>
  <si>
    <t>Resolved dependabot PR in eisgnet-signup repo for signup-ui</t>
  </si>
  <si>
    <t>ES-2462</t>
  </si>
  <si>
    <t>Resolved dependabot PR in eisgnet repo for oidc-ui</t>
  </si>
  <si>
    <t>ES-2461</t>
  </si>
  <si>
    <t>Getting error in AddIdentity test cases as the handler are already present in DB in esignet-mosipid</t>
  </si>
  <si>
    <t>ES-2459</t>
  </si>
  <si>
    <t>Getting crypto_error while doing reset password in signup</t>
  </si>
  <si>
    <t>ES-2454</t>
  </si>
  <si>
    <t>Not able to update signup-client without empty userClaims</t>
  </si>
  <si>
    <t>ES-2449</t>
  </si>
  <si>
    <t>Having dummy authorization code in github repo</t>
  </si>
  <si>
    <t>ES-2430</t>
  </si>
  <si>
    <t>Automation : In mosipid-signup report test cases related to challenge are getting failed after enabling the dynamic OTP. it is still taking the default challenge.</t>
  </si>
  <si>
    <t>ES-2410</t>
  </si>
  <si>
    <t>When we try to register with the same phone number, which is already registered and has verified attributes, we are seeing unkown_error</t>
  </si>
  <si>
    <t>ES-2406</t>
  </si>
  <si>
    <t>Image rendering error when custom path used for OIDC-UI deployment</t>
  </si>
  <si>
    <t>ES-2387</t>
  </si>
  <si>
    <t>Remove `btoa` to `Buffer.from()` or encodeString from utils</t>
  </si>
  <si>
    <t>ES-2386</t>
  </si>
  <si>
    <t>eSignet Face Capture Should Support Liveness Detection for Enhanced Security in Authentication</t>
  </si>
  <si>
    <t>ES-2385</t>
  </si>
  <si>
    <t>eSignet Should Support Face Modality (Capture) for Authentication â€” Currently Only OTP, Fingerprint, and Other Modalities are Supported</t>
  </si>
  <si>
    <t>ES-2376</t>
  </si>
  <si>
    <t>INJIMOB- The eSignet login page does not display the Inji app icon at the center of the QR code</t>
  </si>
  <si>
    <t>ES-2375</t>
  </si>
  <si>
    <t>Unable to create OIDC client from PMS endpoint from postman</t>
  </si>
  <si>
    <t>ES-2373</t>
  </si>
  <si>
    <t>In Android web browser, user can enter as many character as they want, it is not restricted by max length</t>
  </si>
  <si>
    <t>ES-2359</t>
  </si>
  <si>
    <t>Getting invalid_request when the additional_config is added for the client</t>
  </si>
  <si>
    <t>ES-2350</t>
  </si>
  <si>
    <t>Multiple failure in esignet-mock, esignet-moispid, esignet-sunbirdrc automation report in released env</t>
  </si>
  <si>
    <t>ES-2331</t>
  </si>
  <si>
    <t>Security testing: WebSocket connection is not closing properly</t>
  </si>
  <si>
    <t>ES-2330</t>
  </si>
  <si>
    <t>Security testing: secuirty headers and flags are disabled</t>
  </si>
  <si>
    <t>ES-2329</t>
  </si>
  <si>
    <t>Security testing: regex not properly working on signup form page</t>
  </si>
  <si>
    <t>ES-2328</t>
  </si>
  <si>
    <t>Security testing: improper error handling during re-registering</t>
  </si>
  <si>
    <t>ES-2327</t>
  </si>
  <si>
    <t>there is no home button during network error</t>
  </si>
  <si>
    <t>ES-2326</t>
  </si>
  <si>
    <t>Security testing: esignet portal forgot password option allows old passwords</t>
  </si>
  <si>
    <t>ES-2310</t>
  </si>
  <si>
    <t>Datatype mismatch in SBI Auth capture request</t>
  </si>
  <si>
    <t>ES-2289</t>
  </si>
  <si>
    <t>Esignet Oauth API is failing intermittently</t>
  </si>
  <si>
    <t>ES-2287</t>
  </si>
  <si>
    <t>In mock, User is not able to see error message when spaces are entered in VID field and email field</t>
  </si>
  <si>
    <t>ES-2277</t>
  </si>
  <si>
    <t>Collab Env: Not getting any email notification in eSignet</t>
  </si>
  <si>
    <t>ES-2255</t>
  </si>
  <si>
    <t>Error message is not correct for already registered user</t>
  </si>
  <si>
    <t>ES-2241</t>
  </si>
  <si>
    <t>In Mock IDA User can give two different passwords and register for single mobile number</t>
  </si>
  <si>
    <t>ES-2237</t>
  </si>
  <si>
    <t>For the first capture the previousHash should be the SHA256 hash of an empty UTF-8 string</t>
  </si>
  <si>
    <t>ES-2191</t>
  </si>
  <si>
    <t>Running API test rig without changing any config property</t>
  </si>
  <si>
    <t>ES-2177</t>
  </si>
  <si>
    <t>Jsonb datatype not supported by H2 database which is used in junit tests.</t>
  </si>
  <si>
    <t>ES-2131</t>
  </si>
  <si>
    <t>esignet-plugins and esignet-signup repos are inter-connected</t>
  </si>
  <si>
    <t>ES-2124</t>
  </si>
  <si>
    <t>Two bugs are reported in the sonar report of esignet in develop branch</t>
  </si>
  <si>
    <t>ES-2122</t>
  </si>
  <si>
    <t>Partner onboarder steps are not documented for Mock ID deployment</t>
  </si>
  <si>
    <t>ES-2121</t>
  </si>
  <si>
    <t>Unable to complete end to end flow on trying to login with one of the idv transactionId among two active idvtransactionId with different identifiers.</t>
  </si>
  <si>
    <t>ES-2046</t>
  </si>
  <si>
    <t>Able to get two inji app suggestion to open when clicks on QR code</t>
  </si>
  <si>
    <t>ES-2045</t>
  </si>
  <si>
    <t>The "Go to Landing Page" screen, displayed after exhausting the OTP attempts, is not aligned properly on the Mobile device.</t>
  </si>
  <si>
    <t>ES-2044</t>
  </si>
  <si>
    <t>An alert with the message "higher than the usual demand" appears for 2 seconds on the supported browser.</t>
  </si>
  <si>
    <t>ES-2043</t>
  </si>
  <si>
    <t>In iPhone XS, Signup flow while entering the otp, keyboard is not visible.</t>
  </si>
  <si>
    <t>ES-2041</t>
  </si>
  <si>
    <t>Incorrect error message displayed when Complete Signup verification and Resume halted transaction Endpoint called after identity verification status 'FAILED'</t>
  </si>
  <si>
    <t>ES-2040</t>
  </si>
  <si>
    <t>In ekyc process steps screen, on click of cancel button, in attention popup user is unable to see the discontinue and stay buttons in landscape mode.</t>
  </si>
  <si>
    <t>ES-2037</t>
  </si>
  <si>
    <t>In iPhone XS, Consent to update screen Alignment and eKYC process steps screen is not properly aligned and the theme color is not displaying.</t>
  </si>
  <si>
    <t>ES-2036</t>
  </si>
  <si>
    <t>In iPhone XS, Login with inji mobile app, logo is not visible.</t>
  </si>
  <si>
    <t>ES-2024</t>
  </si>
  <si>
    <t>An eye icon is displayed in the last box of the OTP text field during sign-up when entering the OTP using a long press in edge browser</t>
  </si>
  <si>
    <t>ES-2020</t>
  </si>
  <si>
    <t>MacBook Air: Unable to paste texts using keyboard shortcut keys in the â€œFull Name (Khmer)â€ field on the â€œSet Up Accountâ€ page and in the â€œEnter Mobile Numberâ€ field across all browsers.</t>
  </si>
  <si>
    <t>ES-2019</t>
  </si>
  <si>
    <t>User is able to login, complete Liveliness check and can share the consent twice in two different devices or tabs using same UIN with old and new password parallelly</t>
  </si>
  <si>
    <t>ES-2018</t>
  </si>
  <si>
    <t>When user is navigating back to the relying party screen, user is getting incorrect error message</t>
  </si>
  <si>
    <t>ES-2017</t>
  </si>
  <si>
    <t>In Redmi-A1 and mac-book displaying incorrect error message when user clicked on browser back button</t>
  </si>
  <si>
    <t>ES-2016</t>
  </si>
  <si>
    <t>In Samsung Galaxy S8, in edge (sign in with eSignet) button is not displaying</t>
  </si>
  <si>
    <t>ES-2015</t>
  </si>
  <si>
    <t>Camera screen for eKYC verification is misaligned in the Firefox browser</t>
  </si>
  <si>
    <t>ES-1994</t>
  </si>
  <si>
    <t>"Forbidden" message is not getting translated to Khmer language.</t>
  </si>
  <si>
    <t>ES-1990</t>
  </si>
  <si>
    <t>The error message displayed is incorrect when the user clicks the browser's back button.</t>
  </si>
  <si>
    <t>ES-1984</t>
  </si>
  <si>
    <t>Some of the values are coming in as integers where they are expected to be in string format</t>
  </si>
  <si>
    <t>ES-1959</t>
  </si>
  <si>
    <t>When user is already logged in, they can change the password in other tab. and use the old password and complete the eKYC process and share there consent.</t>
  </si>
  <si>
    <t>ES-1935</t>
  </si>
  <si>
    <t>WebSocket connection remains active and UI is stuck in liveness check screen for extended period after increasing the startup delay time in mock user story.</t>
  </si>
  <si>
    <t>ES-1925</t>
  </si>
  <si>
    <t>Collab - Delay on the replying party portal to open landing page, when using Inji wallet for logging in.</t>
  </si>
  <si>
    <t>ES-1922</t>
  </si>
  <si>
    <t>RECEIVED MESSAGE from server is getting duplicated for start step code while using python script</t>
  </si>
  <si>
    <t>ES-1907</t>
  </si>
  <si>
    <t>On click of browser back button in any of the screen after eKYC process steps screen, user is redirecting back to forgot password flow.</t>
  </si>
  <si>
    <t>ES-1905</t>
  </si>
  <si>
    <t>Alignment issues for mobile devices</t>
  </si>
  <si>
    <t>ES-1896</t>
  </si>
  <si>
    <t>In eKYC process steps screen, Removal of the steps from the existing list and proceed the eKYC flow is not configurable.</t>
  </si>
  <si>
    <t>ES-1895</t>
  </si>
  <si>
    <t>Mobile(iphone-7): There is no video preview as well as users are unable to view themselves in ekyc video verification</t>
  </si>
  <si>
    <t>ES-1893</t>
  </si>
  <si>
    <t>Mobile : Camera activates in landscape mode during the eKYC verification process, difficulties in capturing the full face</t>
  </si>
  <si>
    <t>ES-1889</t>
  </si>
  <si>
    <t>In eKYC process steps screen, step1 (Choose an eKYC provider) should not be displayed, when only one eKYC provider is available.</t>
  </si>
  <si>
    <t>ES-1883</t>
  </si>
  <si>
    <t>Sign up portal is breaking when language is selected other than english on esignet UI screen</t>
  </si>
  <si>
    <t>ES-1859</t>
  </si>
  <si>
    <t>In chrome browser when user clicks on browser back button, user is redirected back to relying party with incorrect pop up message</t>
  </si>
  <si>
    <t>ES-1805</t>
  </si>
  <si>
    <t>When disabling / reenabling camera, the camera frames displayed in plain black screen (Camera is either not getting disabled nor getting enabled).</t>
  </si>
  <si>
    <t>ES-1677</t>
  </si>
  <si>
    <t>Error message when slots are not available is not proper when language switch is made.</t>
  </si>
  <si>
    <t>ES-1666</t>
  </si>
  <si>
    <t>IDRepo Identity service is throwing ConcurrentModificationException on update identity when selected handles is not null</t>
  </si>
  <si>
    <t>ES-1626</t>
  </si>
  <si>
    <t>In forgot password flow, when user chooses khmer language, still the validation error message â€œFull Name has to be greater than or equal to 1 characters.â€œ displaying is in english.</t>
  </si>
  <si>
    <t>ES-1625</t>
  </si>
  <si>
    <t>In Android device : for forgot password flow, when user chooses khmer language, still the validation error message â€œFull Name has to be greater than or equal to 1 characters.â€œ displaying is in english.</t>
  </si>
  <si>
    <t>ES-1616</t>
  </si>
  <si>
    <t>After successful login, when user clicks on browser back button in health portal, he is navigating to error message â€œgrant exchange failedâ€œ screen</t>
  </si>
  <si>
    <t>ES-1612</t>
  </si>
  <si>
    <t>MacBook: Once camera access is disabled from the pop up user is unable to set back the camera permission</t>
  </si>
  <si>
    <t>ES-1588</t>
  </si>
  <si>
    <t>Redirect with specified retriable error code</t>
  </si>
  <si>
    <t>ES-1578</t>
  </si>
  <si>
    <t>When user is trying to login in two devices at a time with registered number, he is able to login and continue the process.</t>
  </si>
  <si>
    <t>ES-1565</t>
  </si>
  <si>
    <t>Scanning QR Code with Normal Camera to Redirect to mobile app</t>
  </si>
  <si>
    <t>ES-1564</t>
  </si>
  <si>
    <t>In todays automation report, GenerateVID is failing.</t>
  </si>
  <si>
    <t>ES-1559</t>
  </si>
  <si>
    <t>Android Device: Terms &amp; Conditions and Privacy Policy, text are not aligned properly</t>
  </si>
  <si>
    <t>ES-1449</t>
  </si>
  <si>
    <t>INJIUI:- signup text is missing from esignet login page</t>
  </si>
  <si>
    <t>ES-1439</t>
  </si>
  <si>
    <t>Typo error in the message when camera access is disabled in video eKYC screen.</t>
  </si>
  <si>
    <t>ES-1371</t>
  </si>
  <si>
    <t>In todays automation report we have 956 skips for inji environment</t>
  </si>
  <si>
    <t>ES-1369</t>
  </si>
  <si>
    <t>Handle the Retry button functionality when the eKYC verification is unsuccessful.</t>
  </si>
  <si>
    <t>ES-1360</t>
  </si>
  <si>
    <t>Security testing: inji web- need input validation on search fields.</t>
  </si>
  <si>
    <t>ES-1320</t>
  </si>
  <si>
    <t>In mock set up username.max-length': 9, value is not considered instead it takes the value from 'username.regex': '^[0-9]{10,30}$'</t>
  </si>
  <si>
    <t>ES-1311</t>
  </si>
  <si>
    <t>Video preview layout alignment issue while re-sizing the screen.</t>
  </si>
  <si>
    <t>ES-1307</t>
  </si>
  <si>
    <t>"i" icon popover alignment issue in both desktop and mobile devices of claim-details screen.</t>
  </si>
  <si>
    <t>ES-1304</t>
  </si>
  <si>
    <t>User is not able to navigate using keyboard in "eSignet" portal.</t>
  </si>
  <si>
    <t>ES-1235</t>
  </si>
  <si>
    <t>When user tries to perform, "sign in and reset password" in different tabs, "Identifier Mismatch" error message is displayed.</t>
  </si>
  <si>
    <t>ES-1217</t>
  </si>
  <si>
    <t>Issue Verifiable Credential With fields, only coming from the Registry</t>
  </si>
  <si>
    <t>ES-1691</t>
  </si>
  <si>
    <t>After navigating to Issuer type page , close/back button is missing in the esignet page</t>
  </si>
  <si>
    <t>ES-1206</t>
  </si>
  <si>
    <t>Injiweb: For some dimensions at e-signet authentication window after "sign up with unified Login" extra space observed</t>
  </si>
  <si>
    <t>ES-1171</t>
  </si>
  <si>
    <t>In Login flow username, keyboard is allowing dot (.) in username text field and password text field it is allowing more than 20 characters.</t>
  </si>
  <si>
    <t>ES-1212</t>
  </si>
  <si>
    <t>INJIWEB: At authentication window entered text appeared at left side instead of right for RTL.</t>
  </si>
  <si>
    <t>ES-1214</t>
  </si>
  <si>
    <t>INJIWEB: Error message is not completely displayed in choosen lang when the authentication is failed</t>
  </si>
  <si>
    <t>ES-1135</t>
  </si>
  <si>
    <t>Tool tips message card layout and background colour is not in sync with tooltips that is in signup portal</t>
  </si>
  <si>
    <t>ES-1134</t>
  </si>
  <si>
    <t>Displayed tooltips when cursor placed in the User name &amp; password text field.</t>
  </si>
  <si>
    <t>ES-1131</t>
  </si>
  <si>
    <t>BioAuthIdp testcases are failing at output validation</t>
  </si>
  <si>
    <t>ES-1129</t>
  </si>
  <si>
    <t>LinkedAuthenticationConsentWla failing with error code IDA-MLC-018 and dependant testcases are also failing.</t>
  </si>
  <si>
    <t>ES-1128</t>
  </si>
  <si>
    <t>Failures in KycBioAuth endpoint.</t>
  </si>
  <si>
    <t>ES-1213</t>
  </si>
  <si>
    <t>Inji-web: For Safari broswer calender at authenticatication page considering dd/mm/yyyy format But in other browsers mm/dd/yyyy format</t>
  </si>
  <si>
    <t>ES-1215</t>
  </si>
  <si>
    <t>Inji-web: After entering the data, user is not getting "do not Click Backâ€ button or â€œ Refreshâ€ the page message</t>
  </si>
  <si>
    <t>ES-893</t>
  </si>
  <si>
    <t>AuthenticateUser endpoint is failing at output validation.</t>
  </si>
  <si>
    <t>ES-864</t>
  </si>
  <si>
    <t>In Single language environment, simpleType fields in the VC is given as json object instead of array</t>
  </si>
  <si>
    <t>ES-852</t>
  </si>
  <si>
    <t>Error message for below scenarios should be revised.</t>
  </si>
  <si>
    <t>ES-840</t>
  </si>
  <si>
    <t>IDRepo: Credential issue failed for handles with slash to IDA from credential-service</t>
  </si>
  <si>
    <t>ES-835</t>
  </si>
  <si>
    <t>Reset password for same identifier fails with multiple users .</t>
  </si>
  <si>
    <t>ES-803</t>
  </si>
  <si>
    <t>IdRepo - Need to cache credential status</t>
  </si>
  <si>
    <t>ES-790</t>
  </si>
  <si>
    <t>Confirm password do not match message displayed when password field was empty</t>
  </si>
  <si>
    <t>ES-734</t>
  </si>
  <si>
    <t>Textbox alignment issue</t>
  </si>
  <si>
    <t>ES-727</t>
  </si>
  <si>
    <t>Wallet binding API is failing with error message "binding_auth_failed".</t>
  </si>
  <si>
    <t>ES-717</t>
  </si>
  <si>
    <t>Safari Browser(Mac Book and Mobile device): Inputs provided in Username text field is not getting keyboard restricted.</t>
  </si>
  <si>
    <t>ES-703</t>
  </si>
  <si>
    <t>Mock relying party UI language dropdown does not have Khmer language in the list due to which the message is displayed in English even though user was using the portal in Khmer language.</t>
  </si>
  <si>
    <t>ES-695</t>
  </si>
  <si>
    <t>Account setup screen : The info icon message is not as per the story requirements.</t>
  </si>
  <si>
    <t>ES-674</t>
  </si>
  <si>
    <t>UI not match to user story</t>
  </si>
  <si>
    <t>ES-664</t>
  </si>
  <si>
    <t>Password mask/unmask icon is overlapped in specific browser view.</t>
  </si>
  <si>
    <t>ES-660</t>
  </si>
  <si>
    <t>Mobile(IPhone 7): info icon is not displayed with Username in login screen.</t>
  </si>
  <si>
    <t>ES-579</t>
  </si>
  <si>
    <t>iOS: When browser tab is closed the portal is also closed without any prompt.</t>
  </si>
  <si>
    <t>ES-577</t>
  </si>
  <si>
    <t>Consent screen: The message in 'i' informative icon for Voluntary claims is not as per requirement [ES-393].</t>
  </si>
  <si>
    <t>ES-540</t>
  </si>
  <si>
    <t>Get credential endpoint is failing with error "VCI exchange failed"</t>
  </si>
  <si>
    <t>ES-493</t>
  </si>
  <si>
    <t>Biometrics device are not detected in emulator for biometrics login</t>
  </si>
  <si>
    <t>ES-492</t>
  </si>
  <si>
    <t>VCI: Received invalid credential type in response body for mock VC issuance</t>
  </si>
  <si>
    <t>ES-378</t>
  </si>
  <si>
    <t>/linked-authorization/v2/authenticate api not sending correct consentAction in dev2 env</t>
  </si>
  <si>
    <t>ES-374</t>
  </si>
  <si>
    <t>VCI: unable to request VC with valid access token for the second time with MOSIP IDA</t>
  </si>
  <si>
    <t>Feature list (UI Based)</t>
  </si>
  <si>
    <t>Health Check</t>
  </si>
  <si>
    <t xml:space="preserve">Signup </t>
  </si>
  <si>
    <t>Login with password</t>
  </si>
  <si>
    <t>Forgot password</t>
  </si>
  <si>
    <t>Identity verification process</t>
  </si>
  <si>
    <t>Create &amp; update OIDC with additional config</t>
  </si>
  <si>
    <t>DPOP</t>
  </si>
  <si>
    <t>PAR</t>
  </si>
  <si>
    <t>Device</t>
  </si>
  <si>
    <t>Browser</t>
  </si>
  <si>
    <t>Browser version</t>
  </si>
  <si>
    <t>OS version</t>
  </si>
  <si>
    <t>Display resolution</t>
  </si>
  <si>
    <t>Screen size (inch)</t>
  </si>
  <si>
    <t>iPhone 7</t>
  </si>
  <si>
    <t>Safari</t>
  </si>
  <si>
    <t>15.7.9</t>
  </si>
  <si>
    <t>750x 133px</t>
  </si>
  <si>
    <t>OnePlus 9R</t>
  </si>
  <si>
    <t>Chrome, Edge</t>
  </si>
  <si>
    <t>Chrome (142.0.7444.171),
Edge (142.0.3595.93)</t>
  </si>
  <si>
    <t>Android 14</t>
  </si>
  <si>
    <t>1080 x 2400 pixels</t>
  </si>
  <si>
    <t>Redmi 7A</t>
  </si>
  <si>
    <t>Chrome</t>
  </si>
  <si>
    <t>142.0.7444.171</t>
  </si>
  <si>
    <t>Android 10</t>
  </si>
  <si>
    <t>1440 × 720 pixels</t>
  </si>
  <si>
    <t>5.4inches</t>
  </si>
  <si>
    <t>Vivo Y20</t>
  </si>
  <si>
    <t>Android 13</t>
  </si>
  <si>
    <t>720 × 1600 pixels</t>
  </si>
  <si>
    <t>6.5inches</t>
  </si>
  <si>
    <t>One plus nord 2T</t>
  </si>
  <si>
    <t>Android 15</t>
  </si>
  <si>
    <t>2400 × 1080 pixels</t>
  </si>
  <si>
    <t>6.43 inches</t>
  </si>
  <si>
    <t>iPhone 14</t>
  </si>
  <si>
    <t>253× 1170 pixels</t>
  </si>
  <si>
    <t>6.inches</t>
  </si>
  <si>
    <t>iPhone 13</t>
  </si>
  <si>
    <t>253× 1170</t>
  </si>
  <si>
    <t>Browsers: Browser Compatibility for desktop and mobile</t>
  </si>
  <si>
    <t>Google Chrome, Version: 118. 0.5993.7and above</t>
  </si>
  <si>
    <t>Firefox, Version: 118.0.and above</t>
  </si>
  <si>
    <t>Edge, Version: 118.0.2088.4and above</t>
  </si>
  <si>
    <t>Safari, Version: 14.and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</si>
</sst>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8">
    <font>
      <sz val="11"/>
      <color theme="1"/>
      <name val="Calibri"/>
      <scheme val="minor"/>
    </font>
    <font>
      <sz val="11"/>
      <color theme="1"/>
      <name val="Calibri"/>
    </font>
    <font>
      <b/>
      <sz val="8"/>
      <color theme="1"/>
      <name val="Verdana"/>
    </font>
    <font>
      <b/>
      <sz val="8"/>
      <color rgb="FFFFFFFF"/>
      <name val="Verdana"/>
    </font>
    <font>
      <sz val="11"/>
      <name val="Calibri"/>
    </font>
    <font>
      <b/>
      <sz val="11"/>
      <color rgb="FFFFFFFF"/>
      <name val="Calibri"/>
    </font>
    <font>
      <i/>
      <sz val="11"/>
      <color theme="1"/>
      <name val="Calibri"/>
    </font>
    <font>
      <i/>
      <u/>
      <sz val="11"/>
      <color theme="1"/>
      <name val="Calibri"/>
    </font>
    <font>
      <u/>
      <sz val="11"/>
      <color theme="1"/>
      <name val="Calibri"/>
    </font>
    <font>
      <b/>
      <sz val="7"/>
      <color theme="1"/>
      <name val="Verdana"/>
    </font>
    <font>
      <sz val="8"/>
      <color theme="1"/>
      <name val="Verdana"/>
    </font>
    <font>
      <sz val="8"/>
      <color rgb="FF57BB8A"/>
      <name val="Verdana"/>
    </font>
    <font>
      <sz val="8"/>
      <color rgb="FFFF0000"/>
      <name val="Verdana"/>
    </font>
    <font>
      <b/>
      <sz val="8"/>
      <color rgb="FFFF9900"/>
      <name val="Verdana"/>
    </font>
    <font>
      <b/>
      <sz val="11"/>
      <color theme="1"/>
      <name val="Calibri"/>
    </font>
    <font>
      <b/>
      <sz val="11"/>
      <color rgb="FF00B050"/>
      <name val="Calibri"/>
    </font>
    <font>
      <b/>
      <sz val="11"/>
      <color rgb="FFFF0000"/>
      <name val="Calibri"/>
    </font>
    <font>
      <b/>
      <sz val="11"/>
      <color rgb="FFFF9900"/>
      <name val="Calibri"/>
    </font>
    <font>
      <b/>
      <sz val="8"/>
      <color rgb="FFF6B26B"/>
      <name val="Verdana"/>
    </font>
    <font>
      <b/>
      <sz val="11"/>
      <color rgb="FF70AD47"/>
      <name val="Calibri"/>
    </font>
    <font>
      <b/>
      <i/>
      <sz val="8"/>
      <color rgb="FF1C4587"/>
      <name val="Verdana"/>
    </font>
    <font>
      <sz val="11"/>
      <color theme="1"/>
      <name val="Calibri"/>
      <scheme val="minor"/>
    </font>
    <font>
      <u/>
      <sz val="11"/>
      <color theme="1"/>
      <name val="Calibri"/>
    </font>
    <font>
      <u/>
      <sz val="11"/>
      <color theme="1"/>
      <name val="Calibri"/>
    </font>
    <font>
      <sz val="11"/>
      <color rgb="FF000000"/>
      <name val="Calibri"/>
    </font>
    <font>
      <sz val="11"/>
      <color rgb="FFFFFFFF"/>
      <name val="Calibri"/>
    </font>
    <font>
      <b/>
      <sz val="9"/>
      <color rgb="FF000000"/>
      <name val="Verdana"/>
    </font>
    <font>
      <sz val="9"/>
      <color rgb="FF000000"/>
      <name val="Calibri"/>
    </font>
    <font>
      <sz val="9"/>
      <color rgb="FFFF0000"/>
      <name val="Calibri"/>
    </font>
    <font>
      <sz val="11"/>
      <color rgb="FF38761D"/>
      <name val="Calibri"/>
    </font>
    <font>
      <sz val="11"/>
      <color rgb="FFE69138"/>
      <name val="Calibri"/>
    </font>
    <font>
      <sz val="11"/>
      <color rgb="FFFF0000"/>
      <name val="Calibri"/>
    </font>
    <font>
      <sz val="10"/>
      <color rgb="FF009919"/>
      <name val="Inter"/>
    </font>
    <font>
      <sz val="11"/>
      <color theme="9"/>
      <name val="Calibri"/>
    </font>
    <font>
      <sz val="11"/>
      <color theme="5"/>
      <name val="Calibri"/>
    </font>
    <font>
      <sz val="11"/>
      <color rgb="FFF3F3F3"/>
      <name val="Calibri"/>
    </font>
    <font>
      <u/>
      <sz val="11"/>
      <color rgb="FF0000FF"/>
      <name val="Calibri"/>
    </font>
    <font>
      <u/>
      <sz val="11"/>
      <color rgb="FF0563C1"/>
      <name val="Calibri"/>
    </font>
    <font>
      <u/>
      <sz val="11"/>
      <color rgb="FF0563C1"/>
      <name val="Calibri"/>
    </font>
    <font>
      <u/>
      <sz val="11"/>
      <color rgb="FF0000FF"/>
      <name val="Calibri"/>
    </font>
    <font>
      <sz val="11"/>
      <color rgb="FF262626"/>
      <name val="Calibri"/>
    </font>
    <font>
      <u/>
      <sz val="11"/>
      <color rgb="FF0000FF"/>
      <name val="Calibri"/>
    </font>
    <font>
      <u/>
      <sz val="11"/>
      <color rgb="FF000000"/>
      <name val="Calibri"/>
    </font>
    <font>
      <sz val="11"/>
      <color rgb="FF0563C1"/>
      <name val="Calibri"/>
    </font>
    <font>
      <u/>
      <sz val="11"/>
      <color theme="10"/>
      <name val="Calibri"/>
    </font>
    <font>
      <u/>
      <sz val="11"/>
      <color rgb="FF0563C1"/>
      <name val="Calibri"/>
    </font>
    <font>
      <sz val="11"/>
      <color rgb="FFEA4335"/>
      <name val="Calibri"/>
    </font>
    <font>
      <sz val="10"/>
      <color theme="1"/>
      <name val="Calibri"/>
    </font>
    <font>
      <sz val="10"/>
      <color theme="1"/>
      <name val="Arial"/>
    </font>
    <font>
      <sz val="11"/>
      <color rgb="FF000000"/>
      <name val="Arial"/>
    </font>
    <font>
      <sz val="11"/>
      <color theme="1"/>
      <name val="Arial"/>
    </font>
    <font>
      <u/>
      <sz val="11"/>
      <color theme="10"/>
      <name val="Calibri"/>
    </font>
    <font>
      <sz val="11"/>
      <color rgb="FFFFFFFF"/>
      <name val="Arial"/>
    </font>
    <font>
      <sz val="10"/>
      <color rgb="FF980000"/>
      <name val="Calibri"/>
    </font>
    <font>
      <u/>
      <sz val="11"/>
      <color rgb="FF1155CC"/>
      <name val="Arial"/>
    </font>
    <font>
      <u/>
      <sz val="11"/>
      <color rgb="FF0000FF"/>
      <name val="Arial"/>
    </font>
    <font>
      <sz val="10"/>
      <color rgb="FF1F1F1F"/>
      <name val="Arial"/>
    </font>
    <font>
      <u/>
      <sz val="11"/>
      <color rgb="FF1155CC"/>
      <name val="Arial"/>
    </font>
    <font>
      <sz val="9"/>
      <color theme="1"/>
      <name val="Calibri"/>
    </font>
    <font>
      <b/>
      <sz val="12"/>
      <color rgb="FFFFFFFF"/>
      <name val="Calibri"/>
    </font>
    <font>
      <u/>
      <sz val="11"/>
      <color rgb="FF1155CC"/>
      <name val="Calibri"/>
    </font>
    <font>
      <u/>
      <sz val="11"/>
      <color theme="1"/>
      <name val="Calibri"/>
    </font>
    <font>
      <sz val="11"/>
      <color rgb="FF172B4D"/>
      <name val="Quattrocento Sans"/>
    </font>
    <font>
      <u/>
      <sz val="11"/>
      <color rgb="FF1155CC"/>
      <name val="Calibri"/>
    </font>
    <font>
      <b/>
      <sz val="14"/>
      <color rgb="FF262626"/>
      <name val="Arial"/>
    </font>
    <font>
      <sz val="11"/>
      <color theme="1"/>
      <name val="Aptos Narrow"/>
    </font>
    <font>
      <sz val="12"/>
      <color rgb="FFFFFFFF"/>
      <name val="Calibri"/>
    </font>
    <font>
      <u/>
      <sz val="11"/>
      <color theme="10"/>
      <name val="Calibri"/>
    </font>
    <font>
      <sz val="10"/>
      <color theme="1"/>
      <name val="Aptos Narrow"/>
    </font>
    <font>
      <sz val="10"/>
      <color rgb="FF292A2E"/>
      <name val="Quattrocento Sans"/>
    </font>
    <font>
      <sz val="10"/>
      <color rgb="FF292A2E"/>
      <name val="Aptos Narrow"/>
    </font>
    <font>
      <u/>
      <sz val="11"/>
      <color theme="10"/>
      <name val="Calibri"/>
    </font>
    <font>
      <sz val="10"/>
      <color rgb="FF292A2E"/>
      <name val="Calibri"/>
    </font>
    <font>
      <u/>
      <sz val="11"/>
      <color theme="10"/>
      <name val="Calibri"/>
    </font>
    <font>
      <sz val="10"/>
      <color rgb="FFFFFFFF"/>
      <name val="Arial"/>
    </font>
    <font>
      <sz val="11"/>
      <color rgb="FF292A2E"/>
      <name val="Calibri"/>
    </font>
    <font>
      <u/>
      <sz val="11"/>
      <color rgb="FF1155CC"/>
      <name val="Arial"/>
    </font>
    <font>
      <u/>
      <sz val="11"/>
      <color theme="10"/>
      <name val="Calibri"/>
    </font>
    <font>
      <u/>
      <sz val="11"/>
      <color rgb="FF1155CC"/>
      <name val="Calibri"/>
    </font>
    <font>
      <u/>
      <sz val="11"/>
      <color rgb="FF0000FF"/>
      <name val="Calibri"/>
    </font>
    <font>
      <u/>
      <sz val="11"/>
      <color rgb="FF0000FF"/>
      <name val="Calibri"/>
    </font>
    <font>
      <u/>
      <sz val="11"/>
      <color rgb="FF0563C1"/>
      <name val="Calibri"/>
    </font>
    <font>
      <u/>
      <sz val="11"/>
      <color rgb="FF0563C1"/>
      <name val="Calibri"/>
    </font>
    <font>
      <sz val="11"/>
      <color rgb="FF00B050"/>
      <name val="Calibri"/>
    </font>
    <font>
      <u/>
      <sz val="11"/>
      <color rgb="FF000000"/>
      <name val="Calibri"/>
    </font>
    <font>
      <sz val="11"/>
      <color rgb="FF172B4D"/>
      <name val="Arial"/>
    </font>
    <font>
      <u/>
      <sz val="11"/>
      <color rgb="FF0000FF"/>
      <name val="Arial"/>
    </font>
    <font>
      <u/>
      <sz val="11"/>
      <color rgb="FF1155CC"/>
      <name val="Arial"/>
    </font>
    <font>
      <u/>
      <sz val="11"/>
      <color rgb="FF1155CC"/>
      <name val="Arial"/>
    </font>
    <font>
      <u/>
      <sz val="11"/>
      <color rgb="FF0000FF"/>
      <name val="Arial"/>
    </font>
    <font>
      <sz val="9"/>
      <color theme="1"/>
      <name val="Arial"/>
    </font>
    <font>
      <sz val="11"/>
      <color rgb="FF1F1F1F"/>
      <name val="Arial"/>
    </font>
    <font>
      <sz val="11"/>
      <color rgb="FF172B4D"/>
      <name val="-apple-system"/>
    </font>
    <font>
      <u/>
      <sz val="11"/>
      <color theme="10"/>
      <name val="Calibri"/>
    </font>
    <font>
      <b/>
      <sz val="11"/>
      <color rgb="FFFFFFFF"/>
      <name val="Arial"/>
    </font>
    <font>
      <b/>
      <sz val="11"/>
      <color rgb="FFFFFFFF"/>
      <name val="Aptos Narrow"/>
    </font>
    <font>
      <sz val="10"/>
      <color rgb="FF000000"/>
      <name val="Calibri"/>
    </font>
    <font>
      <sz val="10"/>
      <color rgb="FF172B4D"/>
      <name val="Calibri"/>
    </font>
    <font>
      <sz val="10"/>
      <color rgb="FF000000"/>
      <name val="Arial"/>
    </font>
    <font>
      <sz val="11"/>
      <color rgb="FF000000"/>
      <name val="Aptos Narrow"/>
    </font>
    <font>
      <sz val="10"/>
      <color rgb="FF000000"/>
      <name val="Arimo"/>
    </font>
    <font>
      <sz val="10"/>
      <color rgb="FF000000"/>
      <name val="Aptos Narrow"/>
    </font>
    <font>
      <u/>
      <sz val="11"/>
      <color theme="10"/>
      <name val="Calibri"/>
    </font>
    <font>
      <sz val="10"/>
      <color rgb="FF292A2E"/>
      <name val="Arial"/>
    </font>
    <font>
      <u/>
      <sz val="11"/>
      <color theme="10"/>
      <name val="Calibri"/>
    </font>
    <font>
      <sz val="11"/>
      <color theme="1"/>
      <name val="Calibri"/>
    </font>
    <font>
      <sz val="11"/>
      <color theme="1"/>
      <name val="Arial"/>
    </font>
    <font>
      <b/>
      <sz val="11"/>
      <color rgb="FF1D1C1D"/>
      <name val="Slack-Lato"/>
    </font>
    <font>
      <sz val="11"/>
      <color rgb="FF1D1C1D"/>
      <name val="Slack-Lato"/>
    </font>
    <font>
      <b/>
      <sz val="10"/>
      <color theme="1"/>
      <name val="Arial"/>
    </font>
    <font>
      <sz val="11"/>
      <color theme="10"/>
      <name val="Calibri"/>
    </font>
    <font>
      <sz val="10"/>
      <color rgb="FFFFFFFF"/>
      <name val="Calibri"/>
    </font>
    <font>
      <b/>
      <sz val="11"/>
      <color theme="1"/>
      <name val="Arial"/>
    </font>
    <font>
      <b/>
      <sz val="10"/>
      <color rgb="FFFF0000"/>
      <name val="Arial"/>
    </font>
    <font>
      <sz val="11"/>
      <color rgb="FFFF0000"/>
      <name val="Arial"/>
    </font>
    <font>
      <sz val="11"/>
      <name val="Arial"/>
    </font>
    <font>
      <sz val="9"/>
      <color rgb="FFFF0000"/>
      <name val="Arial"/>
    </font>
    <font>
      <u/>
      <sz val="11"/>
      <color rgb="FF1155CC"/>
      <name val="&quot;Arial, sans-serif&quot;"/>
    </font>
  </fonts>
  <fills count="18">
    <fill>
      <patternFill patternType="none"/>
    </fill>
    <fill>
      <patternFill patternType="gray125"/>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3D85C6"/>
        <bgColor rgb="FF3D85C6"/>
      </patternFill>
    </fill>
    <fill>
      <patternFill patternType="solid">
        <fgColor rgb="FFFFFF00"/>
        <bgColor rgb="FFFFFF00"/>
      </patternFill>
    </fill>
    <fill>
      <patternFill patternType="solid">
        <fgColor rgb="FFFFFFFF"/>
        <bgColor rgb="FFFFFFFF"/>
      </patternFill>
    </fill>
    <fill>
      <patternFill patternType="solid">
        <fgColor rgb="FF274E13"/>
        <bgColor rgb="FF274E13"/>
      </patternFill>
    </fill>
    <fill>
      <patternFill patternType="solid">
        <fgColor rgb="FFFF9900"/>
        <bgColor rgb="FFFF9900"/>
      </patternFill>
    </fill>
    <fill>
      <patternFill patternType="solid">
        <fgColor rgb="FFFF0000"/>
        <bgColor rgb="FFFF0000"/>
      </patternFill>
    </fill>
    <fill>
      <patternFill patternType="solid">
        <fgColor rgb="FF385623"/>
        <bgColor rgb="FF385623"/>
      </patternFill>
    </fill>
    <fill>
      <patternFill patternType="solid">
        <fgColor rgb="FF34A853"/>
        <bgColor rgb="FF34A853"/>
      </patternFill>
    </fill>
    <fill>
      <patternFill patternType="solid">
        <fgColor rgb="FF38761D"/>
        <bgColor rgb="FF38761D"/>
      </patternFill>
    </fill>
    <fill>
      <patternFill patternType="solid">
        <fgColor rgb="FF990000"/>
        <bgColor rgb="FF990000"/>
      </patternFill>
    </fill>
    <fill>
      <patternFill patternType="solid">
        <fgColor rgb="FFF4CCCC"/>
        <bgColor rgb="FFF4CCCC"/>
      </patternFill>
    </fill>
    <fill>
      <patternFill patternType="solid">
        <fgColor rgb="FFE2EFD9"/>
        <bgColor rgb="FFE2EFD9"/>
      </patternFill>
    </fill>
  </fills>
  <borders count="4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right style="thin">
        <color rgb="FF000000"/>
      </right>
      <top/>
      <bottom style="thin">
        <color rgb="FF000000"/>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diagonal/>
    </border>
    <border>
      <left style="thin">
        <color rgb="FF5E5D60"/>
      </left>
      <right style="thin">
        <color rgb="FF5E5D60"/>
      </right>
      <top style="thin">
        <color rgb="FF5E5D60"/>
      </top>
      <bottom style="thin">
        <color rgb="FF5E5D60"/>
      </bottom>
      <diagonal/>
    </border>
    <border>
      <left/>
      <right style="thin">
        <color rgb="FF5E5D60"/>
      </right>
      <top style="thin">
        <color rgb="FF5E5D60"/>
      </top>
      <bottom style="thin">
        <color rgb="FF5E5D60"/>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5E5D60"/>
      </left>
      <right style="thin">
        <color rgb="FF5E5D60"/>
      </right>
      <top/>
      <bottom style="thin">
        <color rgb="FF5E5D60"/>
      </bottom>
      <diagonal/>
    </border>
    <border>
      <left/>
      <right style="thin">
        <color rgb="FF5E5D60"/>
      </right>
      <top/>
      <bottom style="thin">
        <color rgb="FF5E5D60"/>
      </bottom>
      <diagonal/>
    </border>
    <border>
      <left style="thin">
        <color rgb="FFCCCCCC"/>
      </left>
      <right style="thin">
        <color rgb="FFCCCCCC"/>
      </right>
      <top style="thin">
        <color rgb="FFCCCCCC"/>
      </top>
      <bottom/>
      <diagonal/>
    </border>
    <border>
      <left style="thin">
        <color rgb="FF000000"/>
      </left>
      <right style="thin">
        <color rgb="FFCCCCCC"/>
      </right>
      <top style="thin">
        <color rgb="FFCCCCCC"/>
      </top>
      <bottom/>
      <diagonal/>
    </border>
    <border>
      <left style="thin">
        <color rgb="FF000000"/>
      </left>
      <right style="thin">
        <color rgb="FFCCCCCC"/>
      </right>
      <top style="thin">
        <color rgb="FFCCCCCC"/>
      </top>
      <bottom style="thin">
        <color rgb="FF000000"/>
      </bottom>
      <diagonal/>
    </border>
    <border>
      <left style="thin">
        <color rgb="FF000000"/>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style="thin">
        <color rgb="FFCCCCCC"/>
      </right>
      <top/>
      <bottom style="thin">
        <color rgb="FFCCCCCC"/>
      </bottom>
      <diagonal/>
    </border>
    <border>
      <left style="thin">
        <color rgb="FF000000"/>
      </left>
      <right style="thin">
        <color rgb="FFCCCCCC"/>
      </right>
      <top style="thin">
        <color rgb="FFCCCCCC"/>
      </top>
      <bottom style="thin">
        <color rgb="FFCCCCCC"/>
      </bottom>
      <diagonal/>
    </border>
  </borders>
  <cellStyleXfs count="1">
    <xf numFmtId="0" fontId="0" fillId="0" borderId="0"/>
  </cellStyleXfs>
  <cellXfs count="379">
    <xf numFmtId="0" fontId="0" fillId="0" borderId="0" xfId="0"/>
    <xf numFmtId="0" fontId="1" fillId="0" borderId="0" xfId="0" applyFont="1"/>
    <xf numFmtId="0" fontId="1" fillId="0" borderId="1" xfId="0" applyFont="1" applyBorder="1"/>
    <xf numFmtId="0" fontId="2" fillId="3" borderId="1" xfId="0" applyFont="1" applyFill="1" applyBorder="1" applyAlignment="1">
      <alignment horizontal="center"/>
    </xf>
    <xf numFmtId="0" fontId="5" fillId="5" borderId="6" xfId="0" applyFont="1" applyFill="1" applyBorder="1" applyAlignment="1">
      <alignment horizontal="center"/>
    </xf>
    <xf numFmtId="0" fontId="5" fillId="5" borderId="1" xfId="0" applyFont="1" applyFill="1" applyBorder="1" applyAlignment="1">
      <alignment horizontal="center"/>
    </xf>
    <xf numFmtId="0" fontId="3" fillId="4" borderId="1" xfId="0" applyFont="1" applyFill="1" applyBorder="1" applyAlignment="1">
      <alignment horizontal="center" wrapText="1"/>
    </xf>
    <xf numFmtId="0" fontId="3" fillId="6" borderId="1" xfId="0" applyFont="1" applyFill="1" applyBorder="1" applyAlignment="1">
      <alignment horizontal="center"/>
    </xf>
    <xf numFmtId="0" fontId="3" fillId="6" borderId="1" xfId="0" applyFont="1" applyFill="1" applyBorder="1" applyAlignment="1">
      <alignment horizontal="center" wrapText="1"/>
    </xf>
    <xf numFmtId="0" fontId="6" fillId="7" borderId="8" xfId="0" applyFont="1" applyFill="1" applyBorder="1"/>
    <xf numFmtId="0" fontId="1" fillId="0" borderId="9" xfId="0" applyFont="1" applyBorder="1"/>
    <xf numFmtId="0" fontId="7" fillId="0" borderId="3" xfId="0" applyFont="1" applyBorder="1"/>
    <xf numFmtId="0" fontId="8" fillId="0" borderId="1" xfId="0" applyFont="1" applyBorder="1"/>
    <xf numFmtId="0" fontId="9" fillId="8" borderId="1" xfId="0" applyFont="1" applyFill="1" applyBorder="1" applyAlignment="1">
      <alignment horizontal="center" vertical="center" wrapText="1"/>
    </xf>
    <xf numFmtId="0" fontId="10" fillId="8" borderId="1" xfId="0" applyFont="1" applyFill="1" applyBorder="1" applyAlignment="1">
      <alignment horizontal="center" wrapText="1"/>
    </xf>
    <xf numFmtId="0" fontId="10" fillId="0" borderId="1" xfId="0" applyFont="1" applyBorder="1" applyAlignment="1">
      <alignment horizontal="center" wrapText="1"/>
    </xf>
    <xf numFmtId="0" fontId="11" fillId="8" borderId="1" xfId="0" applyFont="1" applyFill="1" applyBorder="1" applyAlignment="1">
      <alignment horizontal="center" wrapText="1"/>
    </xf>
    <xf numFmtId="0" fontId="12" fillId="0" borderId="1" xfId="0" applyFont="1" applyBorder="1" applyAlignment="1">
      <alignment horizontal="center" wrapText="1"/>
    </xf>
    <xf numFmtId="0" fontId="13" fillId="8" borderId="1" xfId="0" applyFont="1" applyFill="1" applyBorder="1" applyAlignment="1">
      <alignment horizontal="center" wrapText="1"/>
    </xf>
    <xf numFmtId="0" fontId="6" fillId="0" borderId="1" xfId="0" applyFont="1" applyBorder="1"/>
    <xf numFmtId="0" fontId="14" fillId="0" borderId="1" xfId="0" applyFont="1" applyBorder="1" applyAlignment="1">
      <alignment horizontal="center"/>
    </xf>
    <xf numFmtId="0" fontId="15" fillId="0" borderId="1" xfId="0" applyFont="1" applyBorder="1" applyAlignment="1">
      <alignment horizontal="center"/>
    </xf>
    <xf numFmtId="0" fontId="16" fillId="0" borderId="1" xfId="0" applyFont="1" applyBorder="1" applyAlignment="1">
      <alignment horizontal="center"/>
    </xf>
    <xf numFmtId="0" fontId="17" fillId="0" borderId="1" xfId="0" applyFont="1" applyBorder="1" applyAlignment="1">
      <alignment horizontal="center"/>
    </xf>
    <xf numFmtId="0" fontId="12" fillId="8" borderId="1" xfId="0" applyFont="1" applyFill="1" applyBorder="1" applyAlignment="1">
      <alignment horizontal="center" wrapText="1"/>
    </xf>
    <xf numFmtId="0" fontId="18" fillId="0" borderId="1" xfId="0" applyFont="1" applyBorder="1" applyAlignment="1">
      <alignment horizontal="center" wrapText="1"/>
    </xf>
    <xf numFmtId="0" fontId="1" fillId="0" borderId="1" xfId="0" applyFont="1" applyBorder="1" applyAlignment="1">
      <alignment horizontal="center" vertical="center"/>
    </xf>
    <xf numFmtId="0" fontId="1" fillId="8" borderId="1" xfId="0" applyFont="1" applyFill="1" applyBorder="1"/>
    <xf numFmtId="0" fontId="19" fillId="0" borderId="1" xfId="0" applyFont="1" applyBorder="1" applyAlignment="1">
      <alignment horizontal="center"/>
    </xf>
    <xf numFmtId="0" fontId="1" fillId="7" borderId="18" xfId="0" applyFont="1" applyFill="1" applyBorder="1"/>
    <xf numFmtId="0" fontId="6" fillId="0" borderId="3" xfId="0" applyFont="1" applyBorder="1"/>
    <xf numFmtId="0" fontId="1" fillId="0" borderId="2" xfId="0" applyFont="1" applyBorder="1"/>
    <xf numFmtId="0" fontId="17" fillId="0" borderId="2" xfId="0" applyFont="1" applyBorder="1" applyAlignment="1">
      <alignment horizontal="center"/>
    </xf>
    <xf numFmtId="0" fontId="6" fillId="0" borderId="0" xfId="0" applyFont="1"/>
    <xf numFmtId="0" fontId="21" fillId="0" borderId="1" xfId="0" applyFont="1" applyBorder="1"/>
    <xf numFmtId="0" fontId="22" fillId="0" borderId="1" xfId="0" applyFont="1" applyBorder="1" applyAlignment="1">
      <alignment wrapText="1"/>
    </xf>
    <xf numFmtId="0" fontId="23" fillId="0" borderId="1" xfId="0" applyFont="1" applyBorder="1"/>
    <xf numFmtId="0" fontId="24" fillId="0" borderId="0" xfId="0" applyFont="1"/>
    <xf numFmtId="0" fontId="25" fillId="5" borderId="1" xfId="0" applyFont="1" applyFill="1" applyBorder="1" applyAlignment="1">
      <alignment horizontal="center"/>
    </xf>
    <xf numFmtId="0" fontId="24" fillId="2" borderId="1" xfId="0" applyFont="1" applyFill="1" applyBorder="1" applyAlignment="1">
      <alignment horizontal="center"/>
    </xf>
    <xf numFmtId="0" fontId="1" fillId="0" borderId="3" xfId="0" applyFont="1" applyBorder="1"/>
    <xf numFmtId="0" fontId="24" fillId="0" borderId="1" xfId="0" applyFont="1" applyBorder="1"/>
    <xf numFmtId="0" fontId="25" fillId="5" borderId="19" xfId="0" applyFont="1" applyFill="1" applyBorder="1" applyAlignment="1">
      <alignment horizontal="center"/>
    </xf>
    <xf numFmtId="0" fontId="26" fillId="0" borderId="1" xfId="0" applyFont="1" applyBorder="1" applyAlignment="1">
      <alignment horizontal="left"/>
    </xf>
    <xf numFmtId="0" fontId="27" fillId="0" borderId="1" xfId="0" applyFont="1" applyBorder="1" applyAlignment="1">
      <alignment horizontal="center"/>
    </xf>
    <xf numFmtId="0" fontId="28" fillId="0" borderId="1" xfId="0" applyFont="1" applyBorder="1" applyAlignment="1">
      <alignment horizontal="center"/>
    </xf>
    <xf numFmtId="0" fontId="29" fillId="0" borderId="1" xfId="0" applyFont="1" applyBorder="1" applyAlignment="1">
      <alignment horizontal="center"/>
    </xf>
    <xf numFmtId="0" fontId="30" fillId="0" borderId="3" xfId="0" applyFont="1" applyBorder="1" applyAlignment="1">
      <alignment horizontal="center"/>
    </xf>
    <xf numFmtId="0" fontId="30" fillId="0" borderId="1" xfId="0" applyFont="1" applyBorder="1" applyAlignment="1">
      <alignment horizontal="center"/>
    </xf>
    <xf numFmtId="0" fontId="31" fillId="0" borderId="1" xfId="0" applyFont="1" applyBorder="1" applyAlignment="1">
      <alignment horizontal="center"/>
    </xf>
    <xf numFmtId="0" fontId="24" fillId="0" borderId="1" xfId="0" applyFont="1" applyBorder="1" applyAlignment="1">
      <alignment horizontal="center"/>
    </xf>
    <xf numFmtId="0" fontId="26" fillId="0" borderId="0" xfId="0" applyFont="1" applyAlignment="1">
      <alignment horizontal="left"/>
    </xf>
    <xf numFmtId="0" fontId="24" fillId="0" borderId="0" xfId="0" applyFont="1" applyAlignment="1">
      <alignment horizontal="center"/>
    </xf>
    <xf numFmtId="0" fontId="31" fillId="0" borderId="0" xfId="0" applyFont="1" applyAlignment="1">
      <alignment horizontal="center"/>
    </xf>
    <xf numFmtId="0" fontId="29" fillId="0" borderId="0" xfId="0" applyFont="1" applyAlignment="1">
      <alignment horizontal="center"/>
    </xf>
    <xf numFmtId="0" fontId="30" fillId="0" borderId="0" xfId="0" applyFont="1" applyAlignment="1">
      <alignment horizontal="center"/>
    </xf>
    <xf numFmtId="0" fontId="32" fillId="0" borderId="0" xfId="0" applyFont="1"/>
    <xf numFmtId="0" fontId="24" fillId="0" borderId="1" xfId="0" applyFont="1" applyBorder="1" applyAlignment="1">
      <alignment horizontal="center" vertical="center"/>
    </xf>
    <xf numFmtId="0" fontId="33" fillId="0" borderId="1" xfId="0" applyFont="1" applyBorder="1" applyAlignment="1">
      <alignment horizontal="center" vertical="center"/>
    </xf>
    <xf numFmtId="0" fontId="34" fillId="0" borderId="1" xfId="0" applyFont="1" applyBorder="1" applyAlignment="1">
      <alignment horizontal="center" vertical="center"/>
    </xf>
    <xf numFmtId="0" fontId="25" fillId="4" borderId="1" xfId="0" applyFont="1" applyFill="1" applyBorder="1" applyAlignment="1">
      <alignment horizontal="center" vertical="center" wrapText="1"/>
    </xf>
    <xf numFmtId="0" fontId="25" fillId="4" borderId="1" xfId="0" applyFont="1" applyFill="1" applyBorder="1" applyAlignment="1">
      <alignment horizontal="left" vertical="top" wrapText="1"/>
    </xf>
    <xf numFmtId="0" fontId="25"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25" fillId="4" borderId="1" xfId="0" applyFont="1" applyFill="1" applyBorder="1" applyAlignment="1">
      <alignment horizontal="left" vertical="center" wrapText="1"/>
    </xf>
    <xf numFmtId="0" fontId="1" fillId="4" borderId="18" xfId="0" applyFont="1" applyFill="1" applyBorder="1" applyAlignment="1">
      <alignment horizontal="left" vertical="top" wrapText="1"/>
    </xf>
    <xf numFmtId="0" fontId="25" fillId="4" borderId="18" xfId="0" applyFont="1" applyFill="1" applyBorder="1" applyAlignment="1">
      <alignment horizontal="left" vertical="top" wrapText="1"/>
    </xf>
    <xf numFmtId="0" fontId="1" fillId="0" borderId="0" xfId="0" applyFont="1" applyAlignment="1">
      <alignment horizontal="left" vertical="top" wrapText="1"/>
    </xf>
    <xf numFmtId="0" fontId="24" fillId="0" borderId="1" xfId="0" applyFont="1" applyBorder="1" applyAlignment="1">
      <alignment horizontal="center" vertical="center" wrapText="1"/>
    </xf>
    <xf numFmtId="0" fontId="24" fillId="0" borderId="1" xfId="0" applyFont="1" applyBorder="1" applyAlignment="1">
      <alignment horizontal="left" vertical="top" wrapText="1"/>
    </xf>
    <xf numFmtId="0" fontId="25" fillId="9" borderId="1" xfId="0" applyFont="1" applyFill="1" applyBorder="1" applyAlignment="1">
      <alignment horizontal="center" vertical="center"/>
    </xf>
    <xf numFmtId="0" fontId="24" fillId="0" borderId="1" xfId="0" applyFont="1" applyBorder="1" applyAlignment="1">
      <alignment horizontal="left" vertical="center" wrapText="1"/>
    </xf>
    <xf numFmtId="0" fontId="35" fillId="9" borderId="1" xfId="0" applyFont="1" applyFill="1" applyBorder="1" applyAlignment="1">
      <alignment horizontal="center" vertical="center"/>
    </xf>
    <xf numFmtId="0" fontId="24" fillId="0" borderId="0" xfId="0" applyFont="1" applyAlignment="1">
      <alignment horizontal="left" vertical="top" wrapText="1"/>
    </xf>
    <xf numFmtId="0" fontId="24" fillId="10" borderId="1" xfId="0" applyFont="1" applyFill="1" applyBorder="1" applyAlignment="1">
      <alignment horizontal="center" vertical="center"/>
    </xf>
    <xf numFmtId="0" fontId="24" fillId="8" borderId="1" xfId="0" applyFont="1" applyFill="1" applyBorder="1" applyAlignment="1">
      <alignment horizontal="left" vertical="top" wrapText="1"/>
    </xf>
    <xf numFmtId="0" fontId="36" fillId="0" borderId="1" xfId="0" applyFont="1" applyBorder="1" applyAlignment="1">
      <alignment horizontal="left" vertical="top" wrapText="1"/>
    </xf>
    <xf numFmtId="0" fontId="37" fillId="0" borderId="1" xfId="0" applyFont="1" applyBorder="1" applyAlignment="1">
      <alignment horizontal="left" vertical="center" wrapText="1"/>
    </xf>
    <xf numFmtId="0" fontId="38" fillId="0" borderId="1" xfId="0" applyFont="1" applyBorder="1" applyAlignment="1">
      <alignment horizontal="left" vertical="top" wrapText="1"/>
    </xf>
    <xf numFmtId="0" fontId="25" fillId="11" borderId="1" xfId="0" applyFont="1" applyFill="1" applyBorder="1" applyAlignment="1">
      <alignment horizontal="center" vertical="center"/>
    </xf>
    <xf numFmtId="0" fontId="39" fillId="0" borderId="1" xfId="0" applyFont="1" applyBorder="1" applyAlignment="1">
      <alignment horizontal="left" vertical="center" wrapText="1"/>
    </xf>
    <xf numFmtId="0" fontId="1" fillId="0" borderId="0" xfId="0" applyFont="1" applyAlignment="1">
      <alignment horizontal="left" vertical="top" wrapText="1" readingOrder="1"/>
    </xf>
    <xf numFmtId="0" fontId="40" fillId="0" borderId="1" xfId="0" applyFont="1" applyBorder="1" applyAlignment="1">
      <alignment horizontal="left" vertical="top" wrapText="1"/>
    </xf>
    <xf numFmtId="0" fontId="41" fillId="0" borderId="1" xfId="0" applyFont="1" applyBorder="1" applyAlignment="1">
      <alignment horizontal="left" vertical="top" wrapText="1"/>
    </xf>
    <xf numFmtId="0" fontId="42"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43" fillId="0" borderId="1" xfId="0" applyFont="1" applyBorder="1" applyAlignment="1">
      <alignment horizontal="left" vertical="center" wrapText="1"/>
    </xf>
    <xf numFmtId="0" fontId="1" fillId="8" borderId="1" xfId="0" applyFont="1" applyFill="1" applyBorder="1" applyAlignment="1">
      <alignment horizontal="left" vertical="top" wrapText="1"/>
    </xf>
    <xf numFmtId="0" fontId="44" fillId="0" borderId="1" xfId="0" applyFont="1" applyBorder="1" applyAlignment="1">
      <alignment horizontal="left" vertical="top" wrapText="1"/>
    </xf>
    <xf numFmtId="0" fontId="40" fillId="8" borderId="1" xfId="0" applyFont="1" applyFill="1" applyBorder="1" applyAlignment="1">
      <alignment horizontal="left" vertical="top" wrapText="1"/>
    </xf>
    <xf numFmtId="0" fontId="24" fillId="8" borderId="1" xfId="0" applyFont="1" applyFill="1" applyBorder="1" applyAlignment="1">
      <alignment horizontal="left" vertical="center" wrapText="1"/>
    </xf>
    <xf numFmtId="0" fontId="45" fillId="8" borderId="1" xfId="0" applyFont="1" applyFill="1" applyBorder="1" applyAlignment="1">
      <alignment horizontal="left" vertical="center" wrapText="1"/>
    </xf>
    <xf numFmtId="0" fontId="31" fillId="0" borderId="1" xfId="0" applyFont="1" applyBorder="1" applyAlignment="1">
      <alignment horizontal="left" vertical="top" wrapText="1"/>
    </xf>
    <xf numFmtId="0" fontId="46" fillId="0" borderId="1" xfId="0" applyFont="1" applyBorder="1" applyAlignment="1">
      <alignment horizontal="left" vertical="top" wrapText="1"/>
    </xf>
    <xf numFmtId="0" fontId="24" fillId="0" borderId="1" xfId="0" applyFont="1" applyBorder="1" applyAlignment="1">
      <alignment horizontal="left" vertical="top"/>
    </xf>
    <xf numFmtId="0" fontId="24" fillId="8" borderId="1" xfId="0" applyFont="1" applyFill="1" applyBorder="1" applyAlignment="1">
      <alignment horizontal="left" vertical="top"/>
    </xf>
    <xf numFmtId="0" fontId="47" fillId="0" borderId="1" xfId="0" applyFont="1" applyBorder="1" applyAlignment="1">
      <alignment horizontal="center" vertical="center"/>
    </xf>
    <xf numFmtId="0" fontId="47" fillId="0" borderId="1" xfId="0" applyFont="1" applyBorder="1" applyAlignment="1">
      <alignment horizontal="left" vertical="top" wrapText="1"/>
    </xf>
    <xf numFmtId="0" fontId="47" fillId="0" borderId="1" xfId="0" applyFont="1" applyBorder="1" applyAlignment="1">
      <alignment horizontal="center" vertical="center" wrapText="1"/>
    </xf>
    <xf numFmtId="0" fontId="48" fillId="0" borderId="1" xfId="0" applyFont="1" applyBorder="1" applyAlignment="1">
      <alignment horizontal="left" vertical="top"/>
    </xf>
    <xf numFmtId="0" fontId="49" fillId="0" borderId="1" xfId="0" applyFont="1" applyBorder="1" applyAlignment="1">
      <alignment horizontal="left" vertical="center" wrapText="1"/>
    </xf>
    <xf numFmtId="0" fontId="50" fillId="0" borderId="0" xfId="0" applyFont="1"/>
    <xf numFmtId="0" fontId="1" fillId="0" borderId="0" xfId="0" applyFont="1" applyAlignment="1">
      <alignment vertical="top"/>
    </xf>
    <xf numFmtId="0" fontId="47" fillId="8" borderId="1" xfId="0" applyFont="1" applyFill="1" applyBorder="1" applyAlignment="1">
      <alignment horizontal="left" vertical="top"/>
    </xf>
    <xf numFmtId="0" fontId="47" fillId="8" borderId="1" xfId="0" applyFont="1" applyFill="1" applyBorder="1" applyAlignment="1">
      <alignment horizontal="left" vertical="top" wrapText="1"/>
    </xf>
    <xf numFmtId="0" fontId="50" fillId="0" borderId="0" xfId="0" applyFont="1" applyAlignment="1">
      <alignment vertical="top"/>
    </xf>
    <xf numFmtId="0" fontId="51" fillId="0" borderId="1" xfId="0" applyFont="1" applyBorder="1" applyAlignment="1">
      <alignment horizontal="left" vertical="center" wrapText="1"/>
    </xf>
    <xf numFmtId="0" fontId="47" fillId="0" borderId="1" xfId="0" applyFont="1" applyBorder="1" applyAlignment="1">
      <alignment vertical="top" wrapText="1"/>
    </xf>
    <xf numFmtId="0" fontId="50" fillId="0" borderId="0" xfId="0" applyFont="1" applyAlignment="1">
      <alignment horizontal="right" wrapText="1"/>
    </xf>
    <xf numFmtId="0" fontId="47" fillId="0" borderId="1" xfId="0" applyFont="1" applyBorder="1" applyAlignment="1">
      <alignment wrapText="1"/>
    </xf>
    <xf numFmtId="0" fontId="48" fillId="0" borderId="1" xfId="0" applyFont="1" applyBorder="1"/>
    <xf numFmtId="0" fontId="48" fillId="0" borderId="1" xfId="0" applyFont="1" applyBorder="1" applyAlignment="1">
      <alignment wrapText="1"/>
    </xf>
    <xf numFmtId="0" fontId="52" fillId="11" borderId="1" xfId="0" applyFont="1" applyFill="1" applyBorder="1" applyAlignment="1">
      <alignment horizontal="left" vertical="center"/>
    </xf>
    <xf numFmtId="0" fontId="48" fillId="0" borderId="1" xfId="0" applyFont="1" applyBorder="1" applyAlignment="1">
      <alignment vertical="top"/>
    </xf>
    <xf numFmtId="0" fontId="47" fillId="8" borderId="1" xfId="0" applyFont="1" applyFill="1" applyBorder="1" applyAlignment="1">
      <alignment vertical="top" wrapText="1"/>
    </xf>
    <xf numFmtId="0" fontId="53" fillId="0" borderId="1" xfId="0" applyFont="1" applyBorder="1" applyAlignment="1">
      <alignment vertical="top" wrapText="1"/>
    </xf>
    <xf numFmtId="0" fontId="54" fillId="0" borderId="1" xfId="0" applyFont="1" applyBorder="1" applyAlignment="1">
      <alignment horizontal="left" vertical="center" wrapText="1"/>
    </xf>
    <xf numFmtId="0" fontId="55" fillId="0" borderId="1" xfId="0" applyFont="1" applyBorder="1" applyAlignment="1">
      <alignment horizontal="left" vertical="center" wrapText="1"/>
    </xf>
    <xf numFmtId="0" fontId="24" fillId="10" borderId="1" xfId="0" applyFont="1" applyFill="1" applyBorder="1" applyAlignment="1">
      <alignment horizontal="left" vertical="center"/>
    </xf>
    <xf numFmtId="0" fontId="48" fillId="0" borderId="1" xfId="0" applyFont="1" applyBorder="1" applyAlignment="1">
      <alignment horizontal="left" vertical="top" wrapText="1"/>
    </xf>
    <xf numFmtId="0" fontId="56" fillId="8" borderId="1" xfId="0" applyFont="1" applyFill="1" applyBorder="1" applyAlignment="1">
      <alignment horizontal="left" vertical="top" wrapText="1"/>
    </xf>
    <xf numFmtId="0" fontId="1" fillId="0" borderId="1" xfId="0" applyFont="1" applyBorder="1" applyAlignment="1">
      <alignment horizontal="left" vertical="center" wrapText="1"/>
    </xf>
    <xf numFmtId="0" fontId="25" fillId="11" borderId="1" xfId="0" applyFont="1" applyFill="1" applyBorder="1" applyAlignment="1">
      <alignment horizontal="left" vertical="center"/>
    </xf>
    <xf numFmtId="0" fontId="48" fillId="0" borderId="1" xfId="0" applyFont="1" applyBorder="1" applyAlignment="1">
      <alignment horizontal="center" vertical="center" wrapText="1"/>
    </xf>
    <xf numFmtId="0" fontId="48" fillId="8" borderId="1" xfId="0" applyFont="1" applyFill="1" applyBorder="1" applyAlignment="1">
      <alignment horizontal="left" vertical="top" wrapText="1"/>
    </xf>
    <xf numFmtId="0" fontId="1" fillId="0" borderId="1" xfId="0" applyFont="1" applyBorder="1" applyAlignment="1">
      <alignment vertical="top" wrapText="1"/>
    </xf>
    <xf numFmtId="0" fontId="50" fillId="0" borderId="1" xfId="0" applyFont="1" applyBorder="1" applyAlignment="1">
      <alignment vertical="top"/>
    </xf>
    <xf numFmtId="0" fontId="50" fillId="0" borderId="1" xfId="0" applyFont="1" applyBorder="1" applyAlignment="1">
      <alignment wrapText="1"/>
    </xf>
    <xf numFmtId="0" fontId="57" fillId="0" borderId="1" xfId="0" applyFont="1" applyBorder="1" applyAlignment="1">
      <alignment wrapText="1"/>
    </xf>
    <xf numFmtId="0" fontId="1" fillId="8" borderId="1" xfId="0" applyFont="1" applyFill="1" applyBorder="1" applyAlignment="1">
      <alignment vertical="top" wrapText="1"/>
    </xf>
    <xf numFmtId="0" fontId="58" fillId="0" borderId="0" xfId="0" applyFont="1" applyAlignment="1">
      <alignment wrapText="1"/>
    </xf>
    <xf numFmtId="0" fontId="1" fillId="0" borderId="0" xfId="0" applyFont="1" applyAlignment="1">
      <alignment wrapText="1"/>
    </xf>
    <xf numFmtId="0" fontId="58" fillId="0" borderId="1" xfId="0" applyFont="1" applyBorder="1" applyAlignment="1">
      <alignment vertical="top" wrapText="1"/>
    </xf>
    <xf numFmtId="0" fontId="1" fillId="8" borderId="1" xfId="0" applyFont="1" applyFill="1" applyBorder="1" applyAlignment="1">
      <alignment horizontal="center" vertical="top" wrapText="1"/>
    </xf>
    <xf numFmtId="0" fontId="1" fillId="0" borderId="1" xfId="0" applyFont="1" applyBorder="1" applyAlignment="1">
      <alignment horizontal="center" vertical="top" wrapText="1"/>
    </xf>
    <xf numFmtId="0" fontId="59" fillId="9" borderId="1" xfId="0" applyFont="1" applyFill="1" applyBorder="1" applyAlignment="1">
      <alignment horizontal="center" vertical="center"/>
    </xf>
    <xf numFmtId="0" fontId="50" fillId="0" borderId="1" xfId="0" applyFont="1" applyBorder="1" applyAlignment="1">
      <alignment horizontal="left" vertical="center" wrapText="1"/>
    </xf>
    <xf numFmtId="0" fontId="50" fillId="0" borderId="1" xfId="0" applyFont="1" applyBorder="1" applyAlignment="1">
      <alignment vertical="top" wrapText="1"/>
    </xf>
    <xf numFmtId="0" fontId="60" fillId="0" borderId="1" xfId="0" applyFont="1" applyBorder="1" applyAlignment="1">
      <alignment horizontal="left" vertical="center" wrapText="1"/>
    </xf>
    <xf numFmtId="0" fontId="61" fillId="0" borderId="1" xfId="0" applyFont="1" applyBorder="1" applyAlignment="1">
      <alignment horizontal="left" vertical="top" wrapText="1"/>
    </xf>
    <xf numFmtId="0" fontId="1" fillId="0" borderId="1" xfId="0" applyFont="1" applyBorder="1" applyAlignment="1">
      <alignment wrapText="1"/>
    </xf>
    <xf numFmtId="0" fontId="50" fillId="8" borderId="1" xfId="0" applyFont="1" applyFill="1" applyBorder="1" applyAlignment="1">
      <alignment vertical="top" wrapText="1"/>
    </xf>
    <xf numFmtId="0" fontId="62" fillId="0" borderId="1" xfId="0" applyFont="1" applyBorder="1" applyAlignment="1">
      <alignment vertical="top" wrapText="1"/>
    </xf>
    <xf numFmtId="0" fontId="50" fillId="0" borderId="1" xfId="0" quotePrefix="1" applyFont="1" applyBorder="1" applyAlignment="1">
      <alignment vertical="top"/>
    </xf>
    <xf numFmtId="0" fontId="63" fillId="0" borderId="1" xfId="0" applyFont="1" applyBorder="1" applyAlignment="1">
      <alignment vertical="top" wrapText="1"/>
    </xf>
    <xf numFmtId="0" fontId="1" fillId="0" borderId="0" xfId="0" applyFont="1" applyAlignment="1">
      <alignment horizontal="right" vertical="top" wrapText="1"/>
    </xf>
    <xf numFmtId="0" fontId="25" fillId="12" borderId="1" xfId="0" applyFont="1" applyFill="1" applyBorder="1" applyAlignment="1">
      <alignment horizontal="center" vertical="center"/>
    </xf>
    <xf numFmtId="0" fontId="64" fillId="8" borderId="1" xfId="0" applyFont="1" applyFill="1" applyBorder="1" applyAlignment="1">
      <alignment vertical="top"/>
    </xf>
    <xf numFmtId="0" fontId="50" fillId="8" borderId="1" xfId="0" applyFont="1" applyFill="1" applyBorder="1"/>
    <xf numFmtId="0" fontId="62" fillId="0" borderId="1" xfId="0" applyFont="1" applyBorder="1" applyAlignment="1">
      <alignment horizontal="left" vertical="top" wrapText="1"/>
    </xf>
    <xf numFmtId="0" fontId="49" fillId="0" borderId="1" xfId="0" applyFont="1" applyBorder="1" applyAlignment="1">
      <alignment vertical="top" wrapText="1"/>
    </xf>
    <xf numFmtId="0" fontId="40" fillId="8" borderId="1" xfId="0" applyFont="1" applyFill="1" applyBorder="1" applyAlignment="1">
      <alignment horizontal="left" wrapText="1"/>
    </xf>
    <xf numFmtId="0" fontId="49" fillId="0" borderId="1" xfId="0" applyFont="1" applyBorder="1" applyAlignment="1">
      <alignment horizontal="left" vertical="top" wrapText="1"/>
    </xf>
    <xf numFmtId="0" fontId="65" fillId="0" borderId="1" xfId="0" applyFont="1" applyBorder="1" applyAlignment="1">
      <alignment horizontal="center" vertical="center" wrapText="1" readingOrder="1"/>
    </xf>
    <xf numFmtId="0" fontId="65" fillId="0" borderId="1" xfId="0" applyFont="1" applyBorder="1" applyAlignment="1">
      <alignment horizontal="left" wrapText="1" readingOrder="1"/>
    </xf>
    <xf numFmtId="0" fontId="48" fillId="0" borderId="1" xfId="0" applyFont="1" applyBorder="1" applyAlignment="1">
      <alignment horizontal="left" readingOrder="1"/>
    </xf>
    <xf numFmtId="0" fontId="25" fillId="9" borderId="1" xfId="0" applyFont="1" applyFill="1" applyBorder="1" applyAlignment="1">
      <alignment horizontal="left" wrapText="1" readingOrder="1"/>
    </xf>
    <xf numFmtId="0" fontId="48" fillId="0" borderId="1" xfId="0" applyFont="1" applyBorder="1" applyAlignment="1">
      <alignment horizontal="left" wrapText="1" readingOrder="1"/>
    </xf>
    <xf numFmtId="0" fontId="48" fillId="0" borderId="0" xfId="0" applyFont="1" applyAlignment="1">
      <alignment horizontal="left" readingOrder="1"/>
    </xf>
    <xf numFmtId="0" fontId="50" fillId="0" borderId="1" xfId="0" applyFont="1" applyBorder="1" applyAlignment="1">
      <alignment horizontal="left" wrapText="1" readingOrder="1"/>
    </xf>
    <xf numFmtId="0" fontId="25" fillId="9" borderId="1" xfId="0" applyFont="1" applyFill="1" applyBorder="1" applyAlignment="1">
      <alignment horizontal="center" vertical="center" wrapText="1" readingOrder="1"/>
    </xf>
    <xf numFmtId="0" fontId="48" fillId="0" borderId="0" xfId="0" applyFont="1" applyAlignment="1">
      <alignment horizontal="left" wrapText="1" readingOrder="1"/>
    </xf>
    <xf numFmtId="0" fontId="66" fillId="11" borderId="1" xfId="0" applyFont="1" applyFill="1" applyBorder="1" applyAlignment="1">
      <alignment horizontal="center" vertical="center" wrapText="1" readingOrder="1"/>
    </xf>
    <xf numFmtId="0" fontId="67" fillId="0" borderId="1" xfId="0" applyFont="1" applyBorder="1" applyAlignment="1">
      <alignment horizontal="left" wrapText="1" readingOrder="1"/>
    </xf>
    <xf numFmtId="0" fontId="48" fillId="0" borderId="1" xfId="0" applyFont="1" applyBorder="1" applyAlignment="1">
      <alignment horizontal="center" vertical="center" wrapText="1" readingOrder="1"/>
    </xf>
    <xf numFmtId="0" fontId="27" fillId="8" borderId="1" xfId="0" applyFont="1" applyFill="1" applyBorder="1" applyAlignment="1">
      <alignment horizontal="left" wrapText="1" readingOrder="1"/>
    </xf>
    <xf numFmtId="0" fontId="25" fillId="11" borderId="1" xfId="0" applyFont="1" applyFill="1" applyBorder="1" applyAlignment="1">
      <alignment horizontal="left" wrapText="1" readingOrder="1"/>
    </xf>
    <xf numFmtId="0" fontId="68" fillId="0" borderId="1" xfId="0" applyFont="1" applyBorder="1" applyAlignment="1">
      <alignment horizontal="center" vertical="center" wrapText="1" readingOrder="1"/>
    </xf>
    <xf numFmtId="0" fontId="69" fillId="0" borderId="21" xfId="0" applyFont="1" applyBorder="1" applyAlignment="1">
      <alignment horizontal="left" vertical="center" wrapText="1" readingOrder="1"/>
    </xf>
    <xf numFmtId="0" fontId="68" fillId="0" borderId="21" xfId="0" applyFont="1" applyBorder="1" applyAlignment="1">
      <alignment horizontal="center" vertical="center" wrapText="1" readingOrder="1"/>
    </xf>
    <xf numFmtId="0" fontId="68" fillId="0" borderId="21" xfId="0" applyFont="1" applyBorder="1" applyAlignment="1">
      <alignment horizontal="left" wrapText="1" readingOrder="1"/>
    </xf>
    <xf numFmtId="0" fontId="48" fillId="0" borderId="21" xfId="0" applyFont="1" applyBorder="1" applyAlignment="1">
      <alignment horizontal="left" readingOrder="1"/>
    </xf>
    <xf numFmtId="0" fontId="48" fillId="0" borderId="21" xfId="0" applyFont="1" applyBorder="1" applyAlignment="1">
      <alignment horizontal="left" wrapText="1" readingOrder="1"/>
    </xf>
    <xf numFmtId="0" fontId="48" fillId="13" borderId="22" xfId="0" applyFont="1" applyFill="1" applyBorder="1" applyAlignment="1">
      <alignment horizontal="center" vertical="center" wrapText="1" readingOrder="1"/>
    </xf>
    <xf numFmtId="0" fontId="48" fillId="0" borderId="23" xfId="0" applyFont="1" applyBorder="1" applyAlignment="1">
      <alignment horizontal="left" readingOrder="1"/>
    </xf>
    <xf numFmtId="0" fontId="48" fillId="0" borderId="24" xfId="0" applyFont="1" applyBorder="1" applyAlignment="1">
      <alignment horizontal="left" readingOrder="1"/>
    </xf>
    <xf numFmtId="0" fontId="1" fillId="0" borderId="0" xfId="0" applyFont="1" applyAlignment="1">
      <alignment vertical="center" wrapText="1"/>
    </xf>
    <xf numFmtId="0" fontId="1" fillId="0" borderId="0" xfId="0" applyFont="1" applyAlignment="1">
      <alignment vertical="center"/>
    </xf>
    <xf numFmtId="0" fontId="68" fillId="0" borderId="25" xfId="0" applyFont="1" applyBorder="1" applyAlignment="1">
      <alignment horizontal="center" vertical="center" wrapText="1" readingOrder="1"/>
    </xf>
    <xf numFmtId="0" fontId="69" fillId="0" borderId="22" xfId="0" applyFont="1" applyBorder="1" applyAlignment="1">
      <alignment horizontal="left" vertical="center" wrapText="1" readingOrder="1"/>
    </xf>
    <xf numFmtId="0" fontId="68" fillId="0" borderId="22" xfId="0" applyFont="1" applyBorder="1" applyAlignment="1">
      <alignment horizontal="center" vertical="center" wrapText="1" readingOrder="1"/>
    </xf>
    <xf numFmtId="0" fontId="68" fillId="0" borderId="22" xfId="0" applyFont="1" applyBorder="1" applyAlignment="1">
      <alignment horizontal="left" wrapText="1" readingOrder="1"/>
    </xf>
    <xf numFmtId="0" fontId="48" fillId="0" borderId="22" xfId="0" applyFont="1" applyBorder="1" applyAlignment="1">
      <alignment horizontal="left" readingOrder="1"/>
    </xf>
    <xf numFmtId="0" fontId="48" fillId="0" borderId="22" xfId="0" applyFont="1" applyBorder="1" applyAlignment="1">
      <alignment horizontal="left" wrapText="1" readingOrder="1"/>
    </xf>
    <xf numFmtId="0" fontId="48" fillId="0" borderId="25" xfId="0" applyFont="1" applyBorder="1" applyAlignment="1">
      <alignment horizontal="left" wrapText="1" readingOrder="1"/>
    </xf>
    <xf numFmtId="0" fontId="48" fillId="0" borderId="26" xfId="0" applyFont="1" applyBorder="1" applyAlignment="1">
      <alignment horizontal="left" readingOrder="1"/>
    </xf>
    <xf numFmtId="0" fontId="70" fillId="0" borderId="21" xfId="0" applyFont="1" applyBorder="1" applyAlignment="1">
      <alignment horizontal="left" wrapText="1" readingOrder="1"/>
    </xf>
    <xf numFmtId="0" fontId="48" fillId="13" borderId="21" xfId="0" applyFont="1" applyFill="1" applyBorder="1" applyAlignment="1">
      <alignment horizontal="center" vertical="center" wrapText="1" readingOrder="1"/>
    </xf>
    <xf numFmtId="0" fontId="24" fillId="0" borderId="1" xfId="0" applyFont="1" applyBorder="1" applyAlignment="1">
      <alignment horizontal="left" vertical="center"/>
    </xf>
    <xf numFmtId="0" fontId="48" fillId="0" borderId="0" xfId="0" applyFont="1" applyAlignment="1">
      <alignment wrapText="1"/>
    </xf>
    <xf numFmtId="0" fontId="1" fillId="0" borderId="0" xfId="0" applyFont="1" applyAlignment="1">
      <alignment horizontal="left" vertical="top"/>
    </xf>
    <xf numFmtId="0" fontId="70" fillId="0" borderId="22" xfId="0" applyFont="1" applyBorder="1" applyAlignment="1">
      <alignment horizontal="left" wrapText="1" readingOrder="1"/>
    </xf>
    <xf numFmtId="0" fontId="48" fillId="0" borderId="27" xfId="0" applyFont="1" applyBorder="1" applyAlignment="1">
      <alignment horizontal="left" wrapText="1" readingOrder="1"/>
    </xf>
    <xf numFmtId="0" fontId="48" fillId="8" borderId="22" xfId="0" applyFont="1" applyFill="1" applyBorder="1" applyAlignment="1">
      <alignment horizontal="left" wrapText="1" readingOrder="1"/>
    </xf>
    <xf numFmtId="0" fontId="48" fillId="11" borderId="22" xfId="0" applyFont="1" applyFill="1" applyBorder="1" applyAlignment="1">
      <alignment horizontal="center" vertical="center" wrapText="1" readingOrder="1"/>
    </xf>
    <xf numFmtId="0" fontId="71" fillId="0" borderId="0" xfId="0" applyFont="1" applyAlignment="1">
      <alignment wrapText="1"/>
    </xf>
    <xf numFmtId="0" fontId="48" fillId="0" borderId="25" xfId="0" applyFont="1" applyBorder="1" applyAlignment="1">
      <alignment horizontal="left" readingOrder="1"/>
    </xf>
    <xf numFmtId="0" fontId="48" fillId="0" borderId="28" xfId="0" applyFont="1" applyBorder="1" applyAlignment="1">
      <alignment horizontal="left" readingOrder="1"/>
    </xf>
    <xf numFmtId="0" fontId="48" fillId="0" borderId="28" xfId="0" applyFont="1" applyBorder="1" applyAlignment="1">
      <alignment horizontal="left" wrapText="1" readingOrder="1"/>
    </xf>
    <xf numFmtId="0" fontId="47" fillId="0" borderId="1" xfId="0" applyFont="1" applyBorder="1" applyAlignment="1">
      <alignment horizontal="center" vertical="center" readingOrder="1"/>
    </xf>
    <xf numFmtId="0" fontId="72" fillId="0" borderId="21" xfId="0" applyFont="1" applyBorder="1" applyAlignment="1">
      <alignment horizontal="left" wrapText="1" readingOrder="1"/>
    </xf>
    <xf numFmtId="0" fontId="47" fillId="0" borderId="21" xfId="0" applyFont="1" applyBorder="1" applyAlignment="1">
      <alignment horizontal="center" vertical="center" readingOrder="1"/>
    </xf>
    <xf numFmtId="0" fontId="65" fillId="0" borderId="21" xfId="0" applyFont="1" applyBorder="1" applyAlignment="1">
      <alignment horizontal="left" wrapText="1" readingOrder="1"/>
    </xf>
    <xf numFmtId="0" fontId="48" fillId="13" borderId="21" xfId="0" applyFont="1" applyFill="1" applyBorder="1" applyAlignment="1">
      <alignment horizontal="left" wrapText="1" readingOrder="1"/>
    </xf>
    <xf numFmtId="0" fontId="47" fillId="0" borderId="25" xfId="0" applyFont="1" applyBorder="1" applyAlignment="1">
      <alignment horizontal="center" vertical="center" readingOrder="1"/>
    </xf>
    <xf numFmtId="0" fontId="47" fillId="0" borderId="22" xfId="0" applyFont="1" applyBorder="1" applyAlignment="1">
      <alignment horizontal="center" vertical="center" readingOrder="1"/>
    </xf>
    <xf numFmtId="0" fontId="50" fillId="0" borderId="22" xfId="0" applyFont="1" applyBorder="1" applyAlignment="1">
      <alignment horizontal="left" wrapText="1" readingOrder="1"/>
    </xf>
    <xf numFmtId="0" fontId="65" fillId="0" borderId="22" xfId="0" applyFont="1" applyBorder="1" applyAlignment="1">
      <alignment horizontal="left" wrapText="1" readingOrder="1"/>
    </xf>
    <xf numFmtId="0" fontId="48" fillId="13" borderId="22" xfId="0" applyFont="1" applyFill="1" applyBorder="1" applyAlignment="1">
      <alignment horizontal="left" wrapText="1" readingOrder="1"/>
    </xf>
    <xf numFmtId="0" fontId="65" fillId="8" borderId="22" xfId="0" applyFont="1" applyFill="1" applyBorder="1" applyAlignment="1">
      <alignment horizontal="left" wrapText="1" readingOrder="1"/>
    </xf>
    <xf numFmtId="0" fontId="50" fillId="8" borderId="22" xfId="0" applyFont="1" applyFill="1" applyBorder="1" applyAlignment="1">
      <alignment horizontal="left" wrapText="1" readingOrder="1"/>
    </xf>
    <xf numFmtId="0" fontId="48" fillId="11" borderId="22" xfId="0" applyFont="1" applyFill="1" applyBorder="1" applyAlignment="1">
      <alignment horizontal="left" wrapText="1" readingOrder="1"/>
    </xf>
    <xf numFmtId="0" fontId="73" fillId="0" borderId="22" xfId="0" applyFont="1" applyBorder="1" applyAlignment="1">
      <alignment horizontal="left" wrapText="1" readingOrder="1"/>
    </xf>
    <xf numFmtId="0" fontId="48" fillId="0" borderId="1" xfId="0" applyFont="1" applyBorder="1" applyAlignment="1">
      <alignment horizontal="center" vertical="center" readingOrder="1"/>
    </xf>
    <xf numFmtId="0" fontId="48" fillId="0" borderId="21" xfId="0" applyFont="1" applyBorder="1" applyAlignment="1">
      <alignment horizontal="center" vertical="center" readingOrder="1"/>
    </xf>
    <xf numFmtId="0" fontId="74" fillId="14" borderId="21" xfId="0" applyFont="1" applyFill="1" applyBorder="1" applyAlignment="1">
      <alignment horizontal="left" readingOrder="1"/>
    </xf>
    <xf numFmtId="0" fontId="48" fillId="0" borderId="25" xfId="0" applyFont="1" applyBorder="1" applyAlignment="1">
      <alignment horizontal="center" vertical="center" readingOrder="1"/>
    </xf>
    <xf numFmtId="0" fontId="48" fillId="0" borderId="22" xfId="0" applyFont="1" applyBorder="1" applyAlignment="1">
      <alignment horizontal="center" vertical="center" readingOrder="1"/>
    </xf>
    <xf numFmtId="0" fontId="74" fillId="14" borderId="22" xfId="0" applyFont="1" applyFill="1" applyBorder="1" applyAlignment="1">
      <alignment horizontal="left" readingOrder="1"/>
    </xf>
    <xf numFmtId="0" fontId="74" fillId="15" borderId="22" xfId="0" applyFont="1" applyFill="1" applyBorder="1" applyAlignment="1">
      <alignment horizontal="left" readingOrder="1"/>
    </xf>
    <xf numFmtId="0" fontId="48" fillId="8" borderId="22" xfId="0" applyFont="1" applyFill="1" applyBorder="1" applyAlignment="1">
      <alignment horizontal="left" readingOrder="1"/>
    </xf>
    <xf numFmtId="0" fontId="1" fillId="0" borderId="1" xfId="0" applyFont="1" applyBorder="1" applyAlignment="1">
      <alignment horizontal="center" vertical="center" readingOrder="1"/>
    </xf>
    <xf numFmtId="0" fontId="75" fillId="0" borderId="21" xfId="0" applyFont="1" applyBorder="1" applyAlignment="1">
      <alignment horizontal="left" wrapText="1" readingOrder="1"/>
    </xf>
    <xf numFmtId="0" fontId="1" fillId="0" borderId="21" xfId="0" applyFont="1" applyBorder="1" applyAlignment="1">
      <alignment horizontal="center" vertical="center" readingOrder="1"/>
    </xf>
    <xf numFmtId="0" fontId="50" fillId="0" borderId="21" xfId="0" applyFont="1" applyBorder="1" applyAlignment="1">
      <alignment horizontal="left" wrapText="1" readingOrder="1"/>
    </xf>
    <xf numFmtId="0" fontId="1" fillId="14" borderId="21" xfId="0" applyFont="1" applyFill="1" applyBorder="1" applyAlignment="1">
      <alignment horizontal="left" readingOrder="1"/>
    </xf>
    <xf numFmtId="0" fontId="48" fillId="14" borderId="21" xfId="0" applyFont="1" applyFill="1" applyBorder="1" applyAlignment="1">
      <alignment horizontal="left" readingOrder="1"/>
    </xf>
    <xf numFmtId="0" fontId="1" fillId="0" borderId="25" xfId="0" applyFont="1" applyBorder="1" applyAlignment="1">
      <alignment horizontal="center" vertical="center" readingOrder="1"/>
    </xf>
    <xf numFmtId="0" fontId="75" fillId="0" borderId="22" xfId="0" applyFont="1" applyBorder="1" applyAlignment="1">
      <alignment horizontal="left" wrapText="1" readingOrder="1"/>
    </xf>
    <xf numFmtId="0" fontId="1" fillId="0" borderId="22" xfId="0" applyFont="1" applyBorder="1" applyAlignment="1">
      <alignment horizontal="center" vertical="center" readingOrder="1"/>
    </xf>
    <xf numFmtId="0" fontId="1" fillId="14" borderId="22" xfId="0" applyFont="1" applyFill="1" applyBorder="1" applyAlignment="1">
      <alignment horizontal="left" readingOrder="1"/>
    </xf>
    <xf numFmtId="0" fontId="48" fillId="14" borderId="22" xfId="0" applyFont="1" applyFill="1" applyBorder="1" applyAlignment="1">
      <alignment horizontal="left" readingOrder="1"/>
    </xf>
    <xf numFmtId="0" fontId="76" fillId="0" borderId="22" xfId="0" applyFont="1" applyBorder="1" applyAlignment="1">
      <alignment horizontal="left" wrapText="1" readingOrder="1"/>
    </xf>
    <xf numFmtId="0" fontId="1" fillId="8" borderId="25" xfId="0" applyFont="1" applyFill="1" applyBorder="1" applyAlignment="1">
      <alignment horizontal="center" vertical="center" readingOrder="1"/>
    </xf>
    <xf numFmtId="0" fontId="75" fillId="8" borderId="22" xfId="0" applyFont="1" applyFill="1" applyBorder="1" applyAlignment="1">
      <alignment horizontal="left" wrapText="1" readingOrder="1"/>
    </xf>
    <xf numFmtId="0" fontId="77" fillId="8" borderId="22" xfId="0" applyFont="1" applyFill="1" applyBorder="1" applyAlignment="1">
      <alignment horizontal="left" wrapText="1" readingOrder="1"/>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5" fillId="4" borderId="1" xfId="0" applyFont="1" applyFill="1" applyBorder="1" applyAlignment="1">
      <alignment horizontal="left" vertical="center" wrapText="1"/>
    </xf>
    <xf numFmtId="0" fontId="1" fillId="0" borderId="1" xfId="0" applyFont="1" applyBorder="1" applyAlignment="1">
      <alignment vertical="center" wrapText="1"/>
    </xf>
    <xf numFmtId="0" fontId="24" fillId="0" borderId="1" xfId="0" applyFont="1" applyBorder="1" applyAlignment="1">
      <alignment vertical="center"/>
    </xf>
    <xf numFmtId="0" fontId="43" fillId="0" borderId="1" xfId="0" applyFont="1" applyBorder="1" applyAlignment="1">
      <alignment vertical="center"/>
    </xf>
    <xf numFmtId="0" fontId="78" fillId="0" borderId="1" xfId="0" applyFont="1" applyBorder="1" applyAlignment="1">
      <alignment vertical="center"/>
    </xf>
    <xf numFmtId="0" fontId="79" fillId="0" borderId="1" xfId="0" applyFont="1" applyBorder="1" applyAlignment="1">
      <alignment horizontal="left" vertical="center"/>
    </xf>
    <xf numFmtId="0" fontId="1" fillId="8" borderId="1" xfId="0" applyFont="1" applyFill="1" applyBorder="1" applyAlignment="1">
      <alignment vertical="center" wrapText="1"/>
    </xf>
    <xf numFmtId="0" fontId="24" fillId="0" borderId="1" xfId="0" applyFont="1" applyBorder="1" applyAlignment="1">
      <alignment vertical="center" wrapText="1"/>
    </xf>
    <xf numFmtId="0" fontId="24" fillId="8" borderId="1" xfId="0" applyFont="1" applyFill="1" applyBorder="1" applyAlignment="1">
      <alignment vertical="center" wrapText="1"/>
    </xf>
    <xf numFmtId="0" fontId="80" fillId="0" borderId="1" xfId="0" applyFont="1" applyBorder="1" applyAlignment="1">
      <alignment vertical="center" wrapText="1"/>
    </xf>
    <xf numFmtId="0" fontId="81" fillId="0" borderId="1" xfId="0" applyFont="1" applyBorder="1" applyAlignment="1">
      <alignment vertical="center" wrapText="1"/>
    </xf>
    <xf numFmtId="0" fontId="24" fillId="8" borderId="1" xfId="0" applyFont="1" applyFill="1" applyBorder="1" applyAlignment="1">
      <alignment vertical="center"/>
    </xf>
    <xf numFmtId="0" fontId="82" fillId="0" borderId="1" xfId="0" applyFont="1" applyBorder="1" applyAlignment="1">
      <alignment vertical="center"/>
    </xf>
    <xf numFmtId="0" fontId="83" fillId="8" borderId="1" xfId="0" applyFont="1" applyFill="1" applyBorder="1" applyAlignment="1">
      <alignment vertical="center" wrapText="1"/>
    </xf>
    <xf numFmtId="0" fontId="84" fillId="0" borderId="1" xfId="0" applyFont="1" applyBorder="1" applyAlignment="1">
      <alignment vertical="center"/>
    </xf>
    <xf numFmtId="0" fontId="24" fillId="8" borderId="1" xfId="0" applyFont="1" applyFill="1" applyBorder="1" applyAlignment="1">
      <alignment horizontal="center" vertical="center" wrapText="1"/>
    </xf>
    <xf numFmtId="0" fontId="50" fillId="0" borderId="1" xfId="0" applyFont="1" applyBorder="1" applyAlignment="1">
      <alignment vertical="center" wrapText="1"/>
    </xf>
    <xf numFmtId="0" fontId="85" fillId="8" borderId="1" xfId="0" applyFont="1" applyFill="1" applyBorder="1" applyAlignment="1">
      <alignment vertical="center" wrapText="1"/>
    </xf>
    <xf numFmtId="0" fontId="50" fillId="0" borderId="1" xfId="0" applyFont="1" applyBorder="1" applyAlignment="1">
      <alignment horizontal="center" vertical="center" wrapText="1"/>
    </xf>
    <xf numFmtId="0" fontId="49" fillId="0" borderId="1" xfId="0" applyFont="1" applyBorder="1" applyAlignment="1">
      <alignment vertical="center"/>
    </xf>
    <xf numFmtId="0" fontId="50" fillId="8" borderId="1" xfId="0" applyFont="1" applyFill="1" applyBorder="1" applyAlignment="1">
      <alignment vertical="center" wrapText="1"/>
    </xf>
    <xf numFmtId="0" fontId="86" fillId="0" borderId="1" xfId="0" applyFont="1" applyBorder="1" applyAlignment="1">
      <alignment horizontal="left" vertical="center"/>
    </xf>
    <xf numFmtId="0" fontId="50" fillId="0" borderId="1" xfId="0" applyFont="1" applyBorder="1" applyAlignment="1">
      <alignment vertical="center"/>
    </xf>
    <xf numFmtId="0" fontId="49" fillId="8" borderId="1" xfId="0" applyFont="1" applyFill="1" applyBorder="1" applyAlignment="1">
      <alignment vertical="center"/>
    </xf>
    <xf numFmtId="0" fontId="50" fillId="0" borderId="0" xfId="0" applyFont="1" applyAlignment="1">
      <alignment vertical="center"/>
    </xf>
    <xf numFmtId="0" fontId="50" fillId="0" borderId="1" xfId="0" applyFont="1" applyBorder="1" applyAlignment="1">
      <alignment horizontal="left" vertical="center"/>
    </xf>
    <xf numFmtId="0" fontId="50" fillId="8" borderId="1" xfId="0" applyFont="1" applyFill="1" applyBorder="1" applyAlignment="1">
      <alignment vertical="center"/>
    </xf>
    <xf numFmtId="0" fontId="49" fillId="0" borderId="1" xfId="0" applyFont="1" applyBorder="1" applyAlignment="1">
      <alignment horizontal="left" vertical="center"/>
    </xf>
    <xf numFmtId="0" fontId="87" fillId="0" borderId="1" xfId="0" applyFont="1" applyBorder="1" applyAlignment="1">
      <alignment vertical="center"/>
    </xf>
    <xf numFmtId="0" fontId="88" fillId="0" borderId="1" xfId="0" applyFont="1" applyBorder="1" applyAlignment="1">
      <alignment vertical="center" wrapText="1"/>
    </xf>
    <xf numFmtId="0" fontId="89" fillId="0" borderId="1" xfId="0" applyFont="1" applyBorder="1" applyAlignment="1">
      <alignment vertical="center" wrapText="1"/>
    </xf>
    <xf numFmtId="0" fontId="90" fillId="8" borderId="1" xfId="0" applyFont="1" applyFill="1" applyBorder="1" applyAlignment="1">
      <alignment vertical="center" wrapText="1"/>
    </xf>
    <xf numFmtId="0" fontId="91" fillId="8" borderId="1" xfId="0" applyFont="1" applyFill="1" applyBorder="1" applyAlignment="1">
      <alignment vertical="center" wrapText="1"/>
    </xf>
    <xf numFmtId="0" fontId="85" fillId="0" borderId="1" xfId="0" applyFont="1" applyBorder="1" applyAlignment="1">
      <alignment vertical="center" wrapText="1"/>
    </xf>
    <xf numFmtId="0" fontId="92" fillId="8" borderId="1" xfId="0" applyFont="1" applyFill="1" applyBorder="1" applyAlignment="1">
      <alignment vertical="center" wrapText="1"/>
    </xf>
    <xf numFmtId="0" fontId="1" fillId="0" borderId="1" xfId="0" applyFont="1" applyBorder="1" applyAlignment="1">
      <alignment horizontal="left" vertical="center"/>
    </xf>
    <xf numFmtId="0" fontId="65" fillId="0" borderId="1" xfId="0" applyFont="1" applyBorder="1" applyAlignment="1">
      <alignment horizontal="center" vertical="center" readingOrder="1"/>
    </xf>
    <xf numFmtId="0" fontId="65" fillId="0" borderId="1" xfId="0" applyFont="1" applyBorder="1" applyAlignment="1">
      <alignment horizontal="left" vertical="center" wrapText="1" readingOrder="1"/>
    </xf>
    <xf numFmtId="0" fontId="48" fillId="0" borderId="1" xfId="0" applyFont="1" applyBorder="1" applyAlignment="1">
      <alignment horizontal="left" vertical="center" readingOrder="1"/>
    </xf>
    <xf numFmtId="0" fontId="50" fillId="0" borderId="1" xfId="0" applyFont="1" applyBorder="1" applyAlignment="1">
      <alignment horizontal="left" vertical="center" readingOrder="1"/>
    </xf>
    <xf numFmtId="0" fontId="50" fillId="0" borderId="1" xfId="0" applyFont="1" applyBorder="1" applyAlignment="1">
      <alignment horizontal="left" vertical="center" wrapText="1" readingOrder="1"/>
    </xf>
    <xf numFmtId="0" fontId="50" fillId="8" borderId="1" xfId="0" applyFont="1" applyFill="1" applyBorder="1" applyAlignment="1">
      <alignment horizontal="left" vertical="center" wrapText="1" readingOrder="1"/>
    </xf>
    <xf numFmtId="0" fontId="65" fillId="8" borderId="1" xfId="0" applyFont="1" applyFill="1" applyBorder="1" applyAlignment="1">
      <alignment horizontal="left" vertical="center" wrapText="1" readingOrder="1"/>
    </xf>
    <xf numFmtId="0" fontId="93" fillId="0" borderId="1" xfId="0" applyFont="1" applyBorder="1" applyAlignment="1">
      <alignment horizontal="left" vertical="center" wrapText="1" readingOrder="1"/>
    </xf>
    <xf numFmtId="0" fontId="94" fillId="11" borderId="1" xfId="0" applyFont="1" applyFill="1" applyBorder="1" applyAlignment="1">
      <alignment horizontal="center" vertical="center" readingOrder="1"/>
    </xf>
    <xf numFmtId="0" fontId="95" fillId="11" borderId="1" xfId="0" applyFont="1" applyFill="1" applyBorder="1" applyAlignment="1">
      <alignment horizontal="center" vertical="center" readingOrder="1"/>
    </xf>
    <xf numFmtId="0" fontId="49" fillId="0" borderId="1" xfId="0" applyFont="1" applyBorder="1" applyAlignment="1">
      <alignment horizontal="left" vertical="center" wrapText="1" readingOrder="1"/>
    </xf>
    <xf numFmtId="0" fontId="49" fillId="8" borderId="1" xfId="0" applyFont="1" applyFill="1" applyBorder="1" applyAlignment="1">
      <alignment horizontal="left" vertical="center" wrapText="1" readingOrder="1"/>
    </xf>
    <xf numFmtId="0" fontId="48" fillId="0" borderId="1" xfId="0" applyFont="1" applyBorder="1" applyAlignment="1">
      <alignment horizontal="left" vertical="center" wrapText="1" readingOrder="1"/>
    </xf>
    <xf numFmtId="0" fontId="48" fillId="8" borderId="1" xfId="0" applyFont="1" applyFill="1" applyBorder="1" applyAlignment="1">
      <alignment horizontal="left" vertical="center" wrapText="1" readingOrder="1"/>
    </xf>
    <xf numFmtId="0" fontId="48" fillId="0" borderId="0" xfId="0" applyFont="1" applyAlignment="1">
      <alignment horizontal="left" vertical="center" readingOrder="1"/>
    </xf>
    <xf numFmtId="0" fontId="96" fillId="0" borderId="1" xfId="0" applyFont="1" applyBorder="1" applyAlignment="1">
      <alignment horizontal="center" vertical="center" wrapText="1"/>
    </xf>
    <xf numFmtId="0" fontId="97" fillId="0" borderId="1" xfId="0" applyFont="1" applyBorder="1" applyAlignment="1">
      <alignment vertical="center" wrapText="1"/>
    </xf>
    <xf numFmtId="0" fontId="98" fillId="0" borderId="1" xfId="0" applyFont="1" applyBorder="1" applyAlignment="1">
      <alignment vertical="center" wrapText="1"/>
    </xf>
    <xf numFmtId="0" fontId="99" fillId="0" borderId="1" xfId="0" applyFont="1" applyBorder="1" applyAlignment="1">
      <alignment vertical="center" wrapText="1"/>
    </xf>
    <xf numFmtId="0" fontId="100" fillId="0" borderId="1" xfId="0" applyFont="1" applyBorder="1" applyAlignment="1">
      <alignment vertical="center" wrapText="1"/>
    </xf>
    <xf numFmtId="0" fontId="49" fillId="0" borderId="1" xfId="0" applyFont="1" applyBorder="1" applyAlignment="1">
      <alignment vertical="center" wrapText="1"/>
    </xf>
    <xf numFmtId="0" fontId="101" fillId="0" borderId="1" xfId="0" applyFont="1" applyBorder="1" applyAlignment="1">
      <alignment vertical="center" wrapText="1"/>
    </xf>
    <xf numFmtId="0" fontId="96" fillId="0" borderId="1" xfId="0" applyFont="1" applyBorder="1" applyAlignment="1">
      <alignment vertical="center" wrapText="1"/>
    </xf>
    <xf numFmtId="0" fontId="102" fillId="0" borderId="1" xfId="0" applyFont="1" applyBorder="1" applyAlignment="1">
      <alignment vertical="center" wrapText="1"/>
    </xf>
    <xf numFmtId="0" fontId="1" fillId="0" borderId="21" xfId="0" applyFont="1" applyBorder="1" applyAlignment="1">
      <alignment horizontal="center" vertical="center" wrapText="1" readingOrder="1"/>
    </xf>
    <xf numFmtId="0" fontId="1" fillId="0" borderId="21" xfId="0" applyFont="1" applyBorder="1" applyAlignment="1">
      <alignment horizontal="left" wrapText="1" readingOrder="1"/>
    </xf>
    <xf numFmtId="0" fontId="1" fillId="0" borderId="22" xfId="0" applyFont="1" applyBorder="1" applyAlignment="1">
      <alignment horizontal="center" vertical="center" wrapText="1" readingOrder="1"/>
    </xf>
    <xf numFmtId="0" fontId="1" fillId="0" borderId="22" xfId="0" applyFont="1" applyBorder="1" applyAlignment="1">
      <alignment horizontal="left" wrapText="1" readingOrder="1"/>
    </xf>
    <xf numFmtId="0" fontId="103" fillId="0" borderId="21" xfId="0" applyFont="1" applyBorder="1" applyAlignment="1">
      <alignment horizontal="left" wrapText="1" readingOrder="1"/>
    </xf>
    <xf numFmtId="0" fontId="103" fillId="0" borderId="22" xfId="0" applyFont="1" applyBorder="1" applyAlignment="1">
      <alignment horizontal="left" wrapText="1" readingOrder="1"/>
    </xf>
    <xf numFmtId="0" fontId="104" fillId="0" borderId="25" xfId="0" applyFont="1" applyBorder="1" applyAlignment="1">
      <alignment horizontal="left" wrapText="1" readingOrder="1"/>
    </xf>
    <xf numFmtId="0" fontId="105" fillId="0" borderId="1" xfId="0" applyFont="1" applyBorder="1" applyAlignment="1">
      <alignment horizontal="center" vertical="center" wrapText="1"/>
    </xf>
    <xf numFmtId="0" fontId="105" fillId="0" borderId="20" xfId="0" applyFont="1" applyBorder="1" applyAlignment="1">
      <alignment vertical="top" wrapText="1"/>
    </xf>
    <xf numFmtId="0" fontId="106" fillId="0" borderId="1" xfId="0" applyFont="1" applyBorder="1" applyAlignment="1">
      <alignment vertical="top"/>
    </xf>
    <xf numFmtId="0" fontId="105" fillId="0" borderId="1" xfId="0" applyFont="1" applyBorder="1" applyAlignment="1">
      <alignment vertical="top" wrapText="1"/>
    </xf>
    <xf numFmtId="0" fontId="106" fillId="13" borderId="1" xfId="0" applyFont="1" applyFill="1" applyBorder="1" applyAlignment="1">
      <alignment horizontal="center" vertical="center" wrapText="1"/>
    </xf>
    <xf numFmtId="0" fontId="106" fillId="0" borderId="20" xfId="0" applyFont="1" applyBorder="1" applyAlignment="1">
      <alignment vertical="top"/>
    </xf>
    <xf numFmtId="0" fontId="65" fillId="0" borderId="1" xfId="0" applyFont="1" applyBorder="1" applyAlignment="1">
      <alignment vertical="top" wrapText="1"/>
    </xf>
    <xf numFmtId="0" fontId="1" fillId="0" borderId="0" xfId="0" applyFont="1" applyAlignment="1">
      <alignment horizontal="center" vertical="center" wrapText="1"/>
    </xf>
    <xf numFmtId="0" fontId="24" fillId="0" borderId="0" xfId="0" applyFont="1" applyAlignment="1">
      <alignment horizontal="center" vertical="center"/>
    </xf>
    <xf numFmtId="0" fontId="24" fillId="0" borderId="0" xfId="0" applyFont="1" applyAlignment="1">
      <alignment vertical="center" wrapText="1"/>
    </xf>
    <xf numFmtId="0" fontId="1" fillId="0" borderId="0" xfId="0" applyFont="1" applyAlignment="1">
      <alignment horizontal="center" vertical="center"/>
    </xf>
    <xf numFmtId="0" fontId="48" fillId="0" borderId="0" xfId="0" applyFont="1" applyAlignment="1">
      <alignment horizontal="left" vertical="center" wrapText="1"/>
    </xf>
    <xf numFmtId="0" fontId="1" fillId="0" borderId="0" xfId="0" applyFont="1" applyAlignment="1">
      <alignment horizontal="left" vertical="center" wrapText="1"/>
    </xf>
    <xf numFmtId="0" fontId="48" fillId="0" borderId="1" xfId="0" applyFont="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xf>
    <xf numFmtId="0" fontId="1" fillId="0" borderId="0" xfId="0" applyFont="1" applyAlignment="1">
      <alignment horizontal="center"/>
    </xf>
    <xf numFmtId="0" fontId="14" fillId="0" borderId="0" xfId="0" applyFont="1"/>
    <xf numFmtId="0" fontId="1" fillId="0" borderId="1" xfId="0" applyFont="1" applyBorder="1" applyAlignment="1">
      <alignment horizontal="left"/>
    </xf>
    <xf numFmtId="0" fontId="25" fillId="9" borderId="1" xfId="0" applyFont="1" applyFill="1" applyBorder="1" applyAlignment="1">
      <alignment vertical="center"/>
    </xf>
    <xf numFmtId="0" fontId="24" fillId="0" borderId="5" xfId="0" applyFont="1" applyBorder="1" applyAlignment="1">
      <alignment horizontal="center" vertical="center"/>
    </xf>
    <xf numFmtId="0" fontId="1" fillId="0" borderId="1" xfId="0" applyFont="1" applyBorder="1" applyAlignment="1">
      <alignment horizontal="left" wrapText="1"/>
    </xf>
    <xf numFmtId="0" fontId="24" fillId="0" borderId="7" xfId="0" applyFont="1" applyBorder="1" applyAlignment="1">
      <alignment horizontal="center" vertical="center"/>
    </xf>
    <xf numFmtId="0" fontId="24" fillId="0" borderId="29" xfId="0" applyFont="1" applyBorder="1" applyAlignment="1">
      <alignment horizontal="center" vertical="center"/>
    </xf>
    <xf numFmtId="0" fontId="1" fillId="0" borderId="2" xfId="0" applyFont="1" applyBorder="1" applyAlignment="1">
      <alignment horizontal="left"/>
    </xf>
    <xf numFmtId="0" fontId="25" fillId="9" borderId="2" xfId="0" applyFont="1" applyFill="1" applyBorder="1" applyAlignment="1">
      <alignment vertical="center"/>
    </xf>
    <xf numFmtId="0" fontId="24" fillId="0" borderId="20" xfId="0" applyFont="1" applyBorder="1" applyAlignment="1">
      <alignment horizontal="center" vertical="center"/>
    </xf>
    <xf numFmtId="0" fontId="24" fillId="0" borderId="9" xfId="0" applyFont="1" applyBorder="1" applyAlignment="1">
      <alignment horizontal="center" vertical="center"/>
    </xf>
    <xf numFmtId="0" fontId="48" fillId="0" borderId="30" xfId="0" applyFont="1" applyBorder="1" applyAlignment="1">
      <alignment horizontal="left" readingOrder="1"/>
    </xf>
    <xf numFmtId="0" fontId="48" fillId="0" borderId="31" xfId="0" applyFont="1" applyBorder="1" applyAlignment="1">
      <alignment horizontal="left" readingOrder="1"/>
    </xf>
    <xf numFmtId="0" fontId="107" fillId="16" borderId="32" xfId="0" applyFont="1" applyFill="1" applyBorder="1" applyAlignment="1">
      <alignment horizontal="left" vertical="top"/>
    </xf>
    <xf numFmtId="0" fontId="107" fillId="16" borderId="33" xfId="0" applyFont="1" applyFill="1" applyBorder="1" applyAlignment="1">
      <alignment horizontal="left" vertical="top"/>
    </xf>
    <xf numFmtId="0" fontId="48" fillId="0" borderId="34" xfId="0" applyFont="1" applyBorder="1" applyAlignment="1">
      <alignment horizontal="left" readingOrder="1"/>
    </xf>
    <xf numFmtId="0" fontId="48" fillId="0" borderId="35" xfId="0" applyFont="1" applyBorder="1" applyAlignment="1">
      <alignment horizontal="left" readingOrder="1"/>
    </xf>
    <xf numFmtId="0" fontId="48" fillId="0" borderId="36" xfId="0" applyFont="1" applyBorder="1" applyAlignment="1">
      <alignment horizontal="left" readingOrder="1"/>
    </xf>
    <xf numFmtId="0" fontId="108" fillId="0" borderId="37" xfId="0" applyFont="1" applyBorder="1" applyAlignment="1">
      <alignment horizontal="left" vertical="top"/>
    </xf>
    <xf numFmtId="0" fontId="108" fillId="0" borderId="38" xfId="0" applyFont="1" applyBorder="1" applyAlignment="1">
      <alignment horizontal="left" vertical="top"/>
    </xf>
    <xf numFmtId="0" fontId="48" fillId="0" borderId="39" xfId="0" applyFont="1" applyBorder="1" applyAlignment="1">
      <alignment horizontal="left" readingOrder="1"/>
    </xf>
    <xf numFmtId="0" fontId="48" fillId="0" borderId="40" xfId="0" applyFont="1" applyBorder="1" applyAlignment="1">
      <alignment horizontal="left" readingOrder="1"/>
    </xf>
    <xf numFmtId="0" fontId="48" fillId="0" borderId="41" xfId="0" applyFont="1" applyBorder="1" applyAlignment="1">
      <alignment horizontal="left" readingOrder="1"/>
    </xf>
    <xf numFmtId="0" fontId="48" fillId="0" borderId="44" xfId="0" applyFont="1" applyBorder="1" applyAlignment="1">
      <alignment horizontal="left" readingOrder="1"/>
    </xf>
    <xf numFmtId="0" fontId="48" fillId="0" borderId="45" xfId="0" applyFont="1" applyBorder="1" applyAlignment="1">
      <alignment horizontal="left" readingOrder="1"/>
    </xf>
    <xf numFmtId="0" fontId="20" fillId="0" borderId="13" xfId="0" applyFont="1" applyBorder="1" applyAlignment="1">
      <alignment wrapText="1"/>
    </xf>
    <xf numFmtId="0" fontId="0" fillId="0" borderId="0" xfId="0"/>
    <xf numFmtId="0" fontId="4" fillId="0" borderId="14" xfId="0" applyFont="1" applyBorder="1"/>
    <xf numFmtId="0" fontId="20" fillId="0" borderId="15" xfId="0" applyFont="1" applyBorder="1" applyAlignment="1">
      <alignment wrapText="1"/>
    </xf>
    <xf numFmtId="0" fontId="4" fillId="0" borderId="16" xfId="0" applyFont="1" applyBorder="1"/>
    <xf numFmtId="0" fontId="4" fillId="0" borderId="17" xfId="0" applyFont="1" applyBorder="1"/>
    <xf numFmtId="0" fontId="2" fillId="2" borderId="2" xfId="0" applyFont="1" applyFill="1" applyBorder="1" applyAlignment="1">
      <alignment horizontal="center" wrapText="1"/>
    </xf>
    <xf numFmtId="0" fontId="4" fillId="0" borderId="7" xfId="0" applyFont="1" applyBorder="1"/>
    <xf numFmtId="0" fontId="3" fillId="4" borderId="3" xfId="0" applyFont="1" applyFill="1" applyBorder="1" applyAlignment="1">
      <alignment horizontal="center" wrapText="1"/>
    </xf>
    <xf numFmtId="0" fontId="4" fillId="0" borderId="4" xfId="0" applyFont="1" applyBorder="1"/>
    <xf numFmtId="0" fontId="4" fillId="0" borderId="5" xfId="0" applyFont="1" applyBorder="1"/>
    <xf numFmtId="0" fontId="3" fillId="4" borderId="3" xfId="0" applyFont="1" applyFill="1" applyBorder="1" applyAlignment="1">
      <alignment horizontal="center"/>
    </xf>
    <xf numFmtId="0" fontId="2" fillId="3" borderId="3" xfId="0" applyFont="1" applyFill="1" applyBorder="1" applyAlignment="1">
      <alignment horizontal="center"/>
    </xf>
    <xf numFmtId="0" fontId="20" fillId="0" borderId="10" xfId="0" applyFont="1" applyBorder="1" applyAlignment="1">
      <alignment wrapText="1"/>
    </xf>
    <xf numFmtId="0" fontId="4" fillId="0" borderId="11" xfId="0" applyFont="1" applyBorder="1"/>
    <xf numFmtId="0" fontId="4" fillId="0" borderId="12" xfId="0" applyFont="1" applyBorder="1"/>
    <xf numFmtId="0" fontId="24" fillId="0" borderId="2" xfId="0" applyFont="1" applyBorder="1" applyAlignment="1">
      <alignment horizontal="left" vertical="top" wrapText="1"/>
    </xf>
    <xf numFmtId="0" fontId="4" fillId="0" borderId="20" xfId="0" applyFont="1" applyBorder="1"/>
    <xf numFmtId="0" fontId="1" fillId="0" borderId="2" xfId="0" applyFont="1" applyBorder="1" applyAlignment="1">
      <alignment horizontal="left" vertical="top" wrapText="1"/>
    </xf>
    <xf numFmtId="0" fontId="24" fillId="8" borderId="2" xfId="0" applyFont="1" applyFill="1" applyBorder="1" applyAlignment="1">
      <alignment horizontal="left" vertical="top" wrapText="1"/>
    </xf>
    <xf numFmtId="0" fontId="24" fillId="0" borderId="2" xfId="0" applyFont="1" applyBorder="1" applyAlignment="1">
      <alignment horizontal="left" vertical="top"/>
    </xf>
    <xf numFmtId="0" fontId="65" fillId="0" borderId="2" xfId="0" applyFont="1" applyBorder="1" applyAlignment="1">
      <alignment horizontal="left" wrapText="1" readingOrder="1"/>
    </xf>
    <xf numFmtId="0" fontId="47" fillId="0" borderId="2" xfId="0" applyFont="1" applyBorder="1" applyAlignment="1">
      <alignment horizontal="left" vertical="top" wrapText="1"/>
    </xf>
    <xf numFmtId="0" fontId="58" fillId="0" borderId="2" xfId="0" applyFont="1" applyBorder="1" applyAlignment="1">
      <alignment vertical="top" wrapText="1"/>
    </xf>
    <xf numFmtId="0" fontId="1" fillId="0" borderId="2" xfId="0" applyFont="1" applyBorder="1" applyAlignment="1">
      <alignment vertical="top" wrapText="1"/>
    </xf>
    <xf numFmtId="0" fontId="24" fillId="0" borderId="2" xfId="0" applyFont="1" applyBorder="1" applyAlignment="1">
      <alignment vertical="center" wrapText="1"/>
    </xf>
    <xf numFmtId="0" fontId="1" fillId="0" borderId="2" xfId="0" applyFont="1" applyBorder="1" applyAlignment="1">
      <alignment vertical="center" wrapText="1"/>
    </xf>
    <xf numFmtId="0" fontId="24" fillId="8" borderId="2" xfId="0" applyFont="1" applyFill="1" applyBorder="1" applyAlignment="1">
      <alignment vertical="center" wrapText="1"/>
    </xf>
    <xf numFmtId="0" fontId="109" fillId="17" borderId="42" xfId="0" applyFont="1" applyFill="1" applyBorder="1" applyAlignment="1">
      <alignment horizontal="left" readingOrder="1"/>
    </xf>
    <xf numFmtId="0" fontId="4" fillId="0" borderId="43" xfId="0" applyFont="1" applyBorder="1"/>
    <xf numFmtId="0" fontId="48" fillId="0" borderId="42" xfId="0" applyFont="1" applyBorder="1" applyAlignment="1">
      <alignment horizontal="left" readingOrder="1"/>
    </xf>
  </cellXfs>
  <cellStyles count="1">
    <cellStyle name="Normal" xfId="0" builtinId="0"/>
  </cellStyles>
  <dxfs count="47">
    <dxf>
      <font>
        <color rgb="FFFFFFFF"/>
      </font>
      <fill>
        <patternFill patternType="solid">
          <fgColor rgb="FFFFFFFF"/>
          <bgColor rgb="FFFFFFFF"/>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000000"/>
      </font>
      <fill>
        <patternFill patternType="solid">
          <fgColor rgb="FFFF9900"/>
          <bgColor rgb="FFFF99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000000"/>
      </font>
      <fill>
        <patternFill patternType="solid">
          <fgColor rgb="FFFF9900"/>
          <bgColor rgb="FFFF9900"/>
        </patternFill>
      </fill>
    </dxf>
    <dxf>
      <font>
        <color rgb="FFFFFFFF"/>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Feature list</a:t>
            </a:r>
          </a:p>
        </c:rich>
      </c:tx>
      <c:overlay val="0"/>
    </c:title>
    <c:autoTitleDeleted val="0"/>
    <c:plotArea>
      <c:layout/>
      <c:barChart>
        <c:barDir val="bar"/>
        <c:grouping val="percentStacked"/>
        <c:varyColors val="1"/>
        <c:ser>
          <c:idx val="0"/>
          <c:order val="0"/>
          <c:tx>
            <c:v>Pass</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'Feature Health'!$B$3:$B$9</c:f>
              <c:strCache>
                <c:ptCount val="7"/>
                <c:pt idx="0">
                  <c:v>Signup </c:v>
                </c:pt>
                <c:pt idx="1">
                  <c:v>Login with password</c:v>
                </c:pt>
                <c:pt idx="2">
                  <c:v>Forgot password</c:v>
                </c:pt>
                <c:pt idx="3">
                  <c:v>Identity verification process</c:v>
                </c:pt>
                <c:pt idx="4">
                  <c:v>Create &amp; update OIDC with additional config</c:v>
                </c:pt>
                <c:pt idx="5">
                  <c:v>DPOP</c:v>
                </c:pt>
                <c:pt idx="6">
                  <c:v>PAR</c:v>
                </c:pt>
              </c:strCache>
            </c:strRef>
          </c:cat>
          <c:val>
            <c:numRef>
              <c:f>'Feature Health'!$D$3:$D$9</c:f>
              <c:numCache>
                <c:formatCode>General</c:formatCode>
                <c:ptCount val="7"/>
                <c:pt idx="0">
                  <c:v>144</c:v>
                </c:pt>
                <c:pt idx="1">
                  <c:v>97</c:v>
                </c:pt>
                <c:pt idx="2">
                  <c:v>104</c:v>
                </c:pt>
                <c:pt idx="3">
                  <c:v>468</c:v>
                </c:pt>
                <c:pt idx="4">
                  <c:v>96</c:v>
                </c:pt>
                <c:pt idx="5">
                  <c:v>52</c:v>
                </c:pt>
                <c:pt idx="6">
                  <c:v>53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25-4A7D-B05D-8DD2C3F9A694}"/>
            </c:ext>
          </c:extLst>
        </c:ser>
        <c:ser>
          <c:idx val="1"/>
          <c:order val="1"/>
          <c:tx>
            <c:v>Fail</c:v>
          </c:tx>
          <c:spPr>
            <a:solidFill>
              <a:srgbClr val="ED7D31"/>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'Feature Health'!$B$3:$B$9</c:f>
              <c:strCache>
                <c:ptCount val="7"/>
                <c:pt idx="0">
                  <c:v>Signup </c:v>
                </c:pt>
                <c:pt idx="1">
                  <c:v>Login with password</c:v>
                </c:pt>
                <c:pt idx="2">
                  <c:v>Forgot password</c:v>
                </c:pt>
                <c:pt idx="3">
                  <c:v>Identity verification process</c:v>
                </c:pt>
                <c:pt idx="4">
                  <c:v>Create &amp; update OIDC with additional config</c:v>
                </c:pt>
                <c:pt idx="5">
                  <c:v>DPOP</c:v>
                </c:pt>
                <c:pt idx="6">
                  <c:v>PAR</c:v>
                </c:pt>
              </c:strCache>
            </c:strRef>
          </c:cat>
          <c:val>
            <c:numRef>
              <c:f>'Feature Health'!$E$3:$E$9</c:f>
              <c:numCache>
                <c:formatCode>General</c:formatCode>
                <c:ptCount val="7"/>
                <c:pt idx="0">
                  <c:v>0</c:v>
                </c:pt>
                <c:pt idx="1">
                  <c:v>1</c:v>
                </c:pt>
                <c:pt idx="2">
                  <c:v>0</c:v>
                </c:pt>
                <c:pt idx="3">
                  <c:v>17</c:v>
                </c:pt>
                <c:pt idx="4">
                  <c:v>1</c:v>
                </c:pt>
                <c:pt idx="5">
                  <c:v>7</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25-4A7D-B05D-8DD2C3F9A694}"/>
            </c:ext>
          </c:extLst>
        </c:ser>
        <c:dLbls>
          <c:showLegendKey val="0"/>
          <c:showVal val="0"/>
          <c:showCatName val="0"/>
          <c:showSerName val="0"/>
          <c:showPercent val="0"/>
          <c:showBubbleSize val="0"/>
        </c:dLbls>
        <c:gapWidth val="150"/>
        <c:overlap val="100"/>
        <c:axId val="232301076"/>
        <c:axId val="188188914"/>
      </c:barChart>
      <c:catAx>
        <c:axId val="232301076"/>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88188914"/>
        <c:crosses val="autoZero"/>
        <c:auto val="1"/>
        <c:lblAlgn val="ctr"/>
        <c:lblOffset val="100"/>
        <c:noMultiLvlLbl val="1"/>
      </c:catAx>
      <c:valAx>
        <c:axId val="188188914"/>
        <c:scaling>
          <c:orientation val="minMax"/>
        </c:scaling>
        <c:delete val="0"/>
        <c:axPos val="b"/>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232301076"/>
        <c:crosses val="max"/>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266700</xdr:colOff>
      <xdr:row>0</xdr:row>
      <xdr:rowOff>161925</xdr:rowOff>
    </xdr:from>
    <xdr:ext cx="5819775" cy="2819400"/>
    <xdr:graphicFrame macro="">
      <xdr:nvGraphicFramePr>
        <xdr:cNvPr id="2092826291" name="Chart 1" title="Chart">
          <a:extLst>
            <a:ext uri="{FF2B5EF4-FFF2-40B4-BE49-F238E27FC236}">
              <a16:creationId xmlns:a16="http://schemas.microsoft.com/office/drawing/2014/main" id="{00000000-0008-0000-0500-0000B3FEB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docker.io/mosipqa/keycloak-init:develop" TargetMode="External"/><Relationship Id="rId21" Type="http://schemas.openxmlformats.org/officeDocument/2006/relationships/hyperlink" Target="http://docker.io/mosipid/redis:7.0.5-debian-11-r25" TargetMode="External"/><Relationship Id="rId42" Type="http://schemas.openxmlformats.org/officeDocument/2006/relationships/hyperlink" Target="http://docker.io/mosipid/esignet:1.4.1" TargetMode="External"/><Relationship Id="rId63" Type="http://schemas.openxmlformats.org/officeDocument/2006/relationships/hyperlink" Target="http://docker.io/mosipid/mock-relying-party-service:0.9.3" TargetMode="External"/><Relationship Id="rId84" Type="http://schemas.openxmlformats.org/officeDocument/2006/relationships/hyperlink" Target="http://docker.io/mosipid/registration-processor-notification-service:1.2.1.1" TargetMode="External"/><Relationship Id="rId16" Type="http://schemas.openxmlformats.org/officeDocument/2006/relationships/hyperlink" Target="http://docker.io/mosipid/artifactory-server:1.2.0.2" TargetMode="External"/><Relationship Id="rId107" Type="http://schemas.openxmlformats.org/officeDocument/2006/relationships/hyperlink" Target="http://docker.io/mosipqa/compliance-toolkit-service:1.4.2" TargetMode="External"/><Relationship Id="rId11" Type="http://schemas.openxmlformats.org/officeDocument/2006/relationships/hyperlink" Target="http://docker.io/mosipid/os-shell:12-debian-12-r46" TargetMode="External"/><Relationship Id="rId32" Type="http://schemas.openxmlformats.org/officeDocument/2006/relationships/hyperlink" Target="http://docker.io/mosipid/data-share-service:1.3.0-beta.2" TargetMode="External"/><Relationship Id="rId37" Type="http://schemas.openxmlformats.org/officeDocument/2006/relationships/hyperlink" Target="http://docker.io/mosipqa/keycloak-init:develop" TargetMode="External"/><Relationship Id="rId53" Type="http://schemas.openxmlformats.org/officeDocument/2006/relationships/hyperlink" Target="http://docker.io/mosipid/kernel-otpmanager-service:1.2.0.1" TargetMode="External"/><Relationship Id="rId58" Type="http://schemas.openxmlformats.org/officeDocument/2006/relationships/hyperlink" Target="http://docker.io/mosipid/mimoto:0.13.0" TargetMode="External"/><Relationship Id="rId74" Type="http://schemas.openxmlformats.org/officeDocument/2006/relationships/hyperlink" Target="http://docker.io/mosipid/pre-registration-application-service:1.2.0.1" TargetMode="External"/><Relationship Id="rId79" Type="http://schemas.openxmlformats.org/officeDocument/2006/relationships/hyperlink" Target="http://docker.io/mosipid/pre-registration-ui:1.2.0.1" TargetMode="External"/><Relationship Id="rId102" Type="http://schemas.openxmlformats.org/officeDocument/2006/relationships/hyperlink" Target="http://docker.io/mosipint/authentication-service:1.2.2.x" TargetMode="External"/><Relationship Id="rId123" Type="http://schemas.openxmlformats.org/officeDocument/2006/relationships/hyperlink" Target="http://docker.io/mosipdev/alpine:latest" TargetMode="External"/><Relationship Id="rId128" Type="http://schemas.openxmlformats.org/officeDocument/2006/relationships/hyperlink" Target="http://docker.io/mosipdev/auditsweeper:develop" TargetMode="External"/><Relationship Id="rId5" Type="http://schemas.openxmlformats.org/officeDocument/2006/relationships/hyperlink" Target="http://docker.io/mosipid/keycloak-init:1.2.0.1" TargetMode="External"/><Relationship Id="rId90" Type="http://schemas.openxmlformats.org/officeDocument/2006/relationships/hyperlink" Target="http://docker.io/mosipid/registration-processor-stage-group-3:1.2.1.1" TargetMode="External"/><Relationship Id="rId95" Type="http://schemas.openxmlformats.org/officeDocument/2006/relationships/hyperlink" Target="http://docker.io/mosipid/registration-processor-workflow-manager-service:1.2.1.1" TargetMode="External"/><Relationship Id="rId22" Type="http://schemas.openxmlformats.org/officeDocument/2006/relationships/hyperlink" Target="http://docker.io/mosipid/biosdk-server:1.2.0.1" TargetMode="External"/><Relationship Id="rId27" Type="http://schemas.openxmlformats.org/officeDocument/2006/relationships/hyperlink" Target="http://docker.io/mosipint/elasticsearch:7.17.2-debian-10-r4" TargetMode="External"/><Relationship Id="rId43" Type="http://schemas.openxmlformats.org/officeDocument/2006/relationships/hyperlink" Target="http://docker.io/mosipqa/mock-relying-party-ui:0.12.x" TargetMode="External"/><Relationship Id="rId48" Type="http://schemas.openxmlformats.org/officeDocument/2006/relationships/hyperlink" Target="http://docker.io/mosipid/kernel-idgenerator-service:1.2.0.1" TargetMode="External"/><Relationship Id="rId64" Type="http://schemas.openxmlformats.org/officeDocument/2006/relationships/hyperlink" Target="http://docker.io/mosipid/mock-relying-party-ui:0.9.3" TargetMode="External"/><Relationship Id="rId69" Type="http://schemas.openxmlformats.org/officeDocument/2006/relationships/hyperlink" Target="http://docker.io/mosipid/partner-onboarder:1.2.0.1" TargetMode="External"/><Relationship Id="rId113" Type="http://schemas.openxmlformats.org/officeDocument/2006/relationships/hyperlink" Target="http://docker.io/mosipqa/kernel-config-server:develop" TargetMode="External"/><Relationship Id="rId118" Type="http://schemas.openxmlformats.org/officeDocument/2006/relationships/hyperlink" Target="http://docker.io/mosipqa/mosip-artemis-keycloak:develop" TargetMode="External"/><Relationship Id="rId134" Type="http://schemas.openxmlformats.org/officeDocument/2006/relationships/hyperlink" Target="http://docker.io/mosipdev/id-repository-identity-service:release-1.2.3.x-backup" TargetMode="External"/><Relationship Id="rId80" Type="http://schemas.openxmlformats.org/officeDocument/2006/relationships/hyperlink" Target="http://docker.io/mosipid/print:1.2.0.1" TargetMode="External"/><Relationship Id="rId85" Type="http://schemas.openxmlformats.org/officeDocument/2006/relationships/hyperlink" Target="http://docker.io/mosipid/registration-processor-registration-status-service:1.2.1.1" TargetMode="External"/><Relationship Id="rId12" Type="http://schemas.openxmlformats.org/officeDocument/2006/relationships/hyperlink" Target="http://docker.io/mosipid/apitest-prereg:1.2.0.2" TargetMode="External"/><Relationship Id="rId17" Type="http://schemas.openxmlformats.org/officeDocument/2006/relationships/hyperlink" Target="http://docker.io/mosipid/postgresql:14.2.0-debian-10-r70" TargetMode="External"/><Relationship Id="rId33" Type="http://schemas.openxmlformats.org/officeDocument/2006/relationships/hyperlink" Target="http://docker.io/mosipqa/config-server:1.1.2" TargetMode="External"/><Relationship Id="rId38" Type="http://schemas.openxmlformats.org/officeDocument/2006/relationships/hyperlink" Target="http://docker.io/mosipid/dsl-packetcreator:1.2.0.1" TargetMode="External"/><Relationship Id="rId59" Type="http://schemas.openxmlformats.org/officeDocument/2006/relationships/hyperlink" Target="http://docker.io/mosipid/mimoto:0.19.2" TargetMode="External"/><Relationship Id="rId103" Type="http://schemas.openxmlformats.org/officeDocument/2006/relationships/hyperlink" Target="http://docker.io/mosipqa/activemq-artemis:1.1.5" TargetMode="External"/><Relationship Id="rId108" Type="http://schemas.openxmlformats.org/officeDocument/2006/relationships/hyperlink" Target="http://docker.io/mosipqa/compliance-toolkit-ui:1.4.3" TargetMode="External"/><Relationship Id="rId124" Type="http://schemas.openxmlformats.org/officeDocument/2006/relationships/hyperlink" Target="http://docker.io/mosipdev/apitest-esignet:develop" TargetMode="External"/><Relationship Id="rId129" Type="http://schemas.openxmlformats.org/officeDocument/2006/relationships/hyperlink" Target="http://docker.io/mosipdev/captcha-validation-service:develop" TargetMode="External"/><Relationship Id="rId54" Type="http://schemas.openxmlformats.org/officeDocument/2006/relationships/hyperlink" Target="http://docker.io/mosipid/kernel-pridgenerator-service:1.2.0.1" TargetMode="External"/><Relationship Id="rId70" Type="http://schemas.openxmlformats.org/officeDocument/2006/relationships/hyperlink" Target="http://docker.io/mosipid/pmp-revamp-ui:1.2.2.1" TargetMode="External"/><Relationship Id="rId75" Type="http://schemas.openxmlformats.org/officeDocument/2006/relationships/hyperlink" Target="http://docker.io/mosipid/pre-registration-batchjob:1.2.0.1" TargetMode="External"/><Relationship Id="rId91" Type="http://schemas.openxmlformats.org/officeDocument/2006/relationships/hyperlink" Target="http://docker.io/mosipid/registration-processor-stage-group-4:1.2.1.1" TargetMode="External"/><Relationship Id="rId96" Type="http://schemas.openxmlformats.org/officeDocument/2006/relationships/hyperlink" Target="http://docker.io/mosipid/resident-service:1.2.1.1" TargetMode="External"/><Relationship Id="rId1" Type="http://schemas.openxmlformats.org/officeDocument/2006/relationships/hyperlink" Target="http://docker.io/mosipid/captcha-validation-service:0.1.0-beta.1" TargetMode="External"/><Relationship Id="rId6" Type="http://schemas.openxmlformats.org/officeDocument/2006/relationships/hyperlink" Target="http://docker.io/mosipid/apitest-idrepo:1.2.2.2" TargetMode="External"/><Relationship Id="rId23" Type="http://schemas.openxmlformats.org/officeDocument/2006/relationships/hyperlink" Target="http://docker.io/mosipid/softhsm:v2" TargetMode="External"/><Relationship Id="rId28" Type="http://schemas.openxmlformats.org/officeDocument/2006/relationships/hyperlink" Target="http://docker.io/mosipid/consolidator-websub-service:1.2.0.1" TargetMode="External"/><Relationship Id="rId49" Type="http://schemas.openxmlformats.org/officeDocument/2006/relationships/hyperlink" Target="http://docker.io/mosipqa/signup-ui:1.3.x" TargetMode="External"/><Relationship Id="rId114" Type="http://schemas.openxmlformats.org/officeDocument/2006/relationships/hyperlink" Target="http://docker.io/mosipqa/kernel-masterdata-service:release-1.2.1.x" TargetMode="External"/><Relationship Id="rId119" Type="http://schemas.openxmlformats.org/officeDocument/2006/relationships/hyperlink" Target="http://docker.io/mosipqa/self-registration-ui:0.0.1" TargetMode="External"/><Relationship Id="rId44" Type="http://schemas.openxmlformats.org/officeDocument/2006/relationships/hyperlink" Target="http://docker.io/mosipid/kernel-auditmanager-service:1.2.0.1" TargetMode="External"/><Relationship Id="rId60" Type="http://schemas.openxmlformats.org/officeDocument/2006/relationships/hyperlink" Target="http://docker.io/mosipid/mock-abis:1.2.0.1" TargetMode="External"/><Relationship Id="rId65" Type="http://schemas.openxmlformats.org/officeDocument/2006/relationships/hyperlink" Target="http://docker.io/mosipid/mock-smtp:1.0.0" TargetMode="External"/><Relationship Id="rId81" Type="http://schemas.openxmlformats.org/officeDocument/2006/relationships/hyperlink" Target="http://docker.io/mosipid/registration-client:1.2.0.2" TargetMode="External"/><Relationship Id="rId86" Type="http://schemas.openxmlformats.org/officeDocument/2006/relationships/hyperlink" Target="http://docker.io/mosipid/registration-processor-registration-transaction-service:1.2.1.1" TargetMode="External"/><Relationship Id="rId130" Type="http://schemas.openxmlformats.org/officeDocument/2006/relationships/hyperlink" Target="http://docker.io/mosipdev/credential-request-generator:release-1.2.3.x-backup" TargetMode="External"/><Relationship Id="rId135" Type="http://schemas.openxmlformats.org/officeDocument/2006/relationships/hyperlink" Target="http://docker.io/mosipdev/id-repository-vid-service:release-1.2.3.x-backup" TargetMode="External"/><Relationship Id="rId13" Type="http://schemas.openxmlformats.org/officeDocument/2006/relationships/hyperlink" Target="http://docker.io/mosipid/partner-management-service:1.2.2.2" TargetMode="External"/><Relationship Id="rId18" Type="http://schemas.openxmlformats.org/officeDocument/2006/relationships/hyperlink" Target="http://docker.io/mosipid/artifactory-server:1.3.0-beta.1" TargetMode="External"/><Relationship Id="rId39" Type="http://schemas.openxmlformats.org/officeDocument/2006/relationships/hyperlink" Target="http://docker.io/mosipqa/mock-identity-system:0.12.x" TargetMode="External"/><Relationship Id="rId109" Type="http://schemas.openxmlformats.org/officeDocument/2006/relationships/hyperlink" Target="http://docker.io/mosipqa/dsl-orchestrator:develop" TargetMode="External"/><Relationship Id="rId34" Type="http://schemas.openxmlformats.org/officeDocument/2006/relationships/hyperlink" Target="http://docker.io/mosipid/digital-card-service:1.2.0.1" TargetMode="External"/><Relationship Id="rId50" Type="http://schemas.openxmlformats.org/officeDocument/2006/relationships/hyperlink" Target="http://docker.io/mosipid/kernel-keymanager-service:1.2.1.0" TargetMode="External"/><Relationship Id="rId55" Type="http://schemas.openxmlformats.org/officeDocument/2006/relationships/hyperlink" Target="http://docker.io/mosipid/kernel-ridgenerator-service:1.2.0.1" TargetMode="External"/><Relationship Id="rId76" Type="http://schemas.openxmlformats.org/officeDocument/2006/relationships/hyperlink" Target="http://docker.io/mosipid/pre-registration-booking-service:1.2.0.1" TargetMode="External"/><Relationship Id="rId97" Type="http://schemas.openxmlformats.org/officeDocument/2006/relationships/hyperlink" Target="http://docker.io/mosipid/resident-ui:0.9.1" TargetMode="External"/><Relationship Id="rId104" Type="http://schemas.openxmlformats.org/officeDocument/2006/relationships/hyperlink" Target="http://docker.io/mosipqa/admin-service:release-1.2.1.x" TargetMode="External"/><Relationship Id="rId120" Type="http://schemas.openxmlformats.org/officeDocument/2006/relationships/hyperlink" Target="http://docker.io/mosipqa/self-registration:0.0.1" TargetMode="External"/><Relationship Id="rId125" Type="http://schemas.openxmlformats.org/officeDocument/2006/relationships/hyperlink" Target="http://docker.io/mosipdev/apitest-masterdata:release-1.2.1.x" TargetMode="External"/><Relationship Id="rId7" Type="http://schemas.openxmlformats.org/officeDocument/2006/relationships/hyperlink" Target="http://docker.io/mosipid/kibana:7.17.2-debian-10-r0" TargetMode="External"/><Relationship Id="rId71" Type="http://schemas.openxmlformats.org/officeDocument/2006/relationships/hyperlink" Target="http://docker.io/mosipid/policy-management-service:1.2.2.1" TargetMode="External"/><Relationship Id="rId92" Type="http://schemas.openxmlformats.org/officeDocument/2006/relationships/hyperlink" Target="http://docker.io/mosipid/registration-processor-stage-group-5:1.2.1.1" TargetMode="External"/><Relationship Id="rId2" Type="http://schemas.openxmlformats.org/officeDocument/2006/relationships/hyperlink" Target="http://docker.io/mosipid/admin-ui:1.2.0.1" TargetMode="External"/><Relationship Id="rId29" Type="http://schemas.openxmlformats.org/officeDocument/2006/relationships/hyperlink" Target="http://docker.io/mosipqa/apitest-esignet-signup:1.3.x" TargetMode="External"/><Relationship Id="rId24" Type="http://schemas.openxmlformats.org/officeDocument/2006/relationships/hyperlink" Target="http://docker.io/mosipid/commons-packet-service:1.2.0.3" TargetMode="External"/><Relationship Id="rId40" Type="http://schemas.openxmlformats.org/officeDocument/2006/relationships/hyperlink" Target="http://docker.io/mosipid/dsl-packetcreator:1.2.1.0" TargetMode="External"/><Relationship Id="rId45" Type="http://schemas.openxmlformats.org/officeDocument/2006/relationships/hyperlink" Target="http://docker.io/mosipqa/oidc-ui:1.7.x" TargetMode="External"/><Relationship Id="rId66" Type="http://schemas.openxmlformats.org/officeDocument/2006/relationships/hyperlink" Target="http://docker.io/mosipid/mosip-file-server:1.2.0.1" TargetMode="External"/><Relationship Id="rId87" Type="http://schemas.openxmlformats.org/officeDocument/2006/relationships/hyperlink" Target="http://docker.io/mosipid/registration-processor-reprocessor:1.2.1.1" TargetMode="External"/><Relationship Id="rId110" Type="http://schemas.openxmlformats.org/officeDocument/2006/relationships/hyperlink" Target="http://docker.io/mosipqa/dsl-orchestrator@sha256:8b1863cf274cb8d5a6322ef0e153f46f1e554f8b6f35de2135f5b06c296c0770" TargetMode="External"/><Relationship Id="rId115" Type="http://schemas.openxmlformats.org/officeDocument/2006/relationships/hyperlink" Target="http://docker.io/mosipqa/kernel-syncdata-service:release-1.2.1.x" TargetMode="External"/><Relationship Id="rId131" Type="http://schemas.openxmlformats.org/officeDocument/2006/relationships/hyperlink" Target="http://docker.io/mosipdev/credential-service:release-1.2.3.x-backup" TargetMode="External"/><Relationship Id="rId136" Type="http://schemas.openxmlformats.org/officeDocument/2006/relationships/hyperlink" Target="http://docker.io/mosipdev/minio-client-util:latest" TargetMode="External"/><Relationship Id="rId61" Type="http://schemas.openxmlformats.org/officeDocument/2006/relationships/hyperlink" Target="http://docker.io/mosipid/mock-identity-system:0.9.3" TargetMode="External"/><Relationship Id="rId82" Type="http://schemas.openxmlformats.org/officeDocument/2006/relationships/hyperlink" Target="http://docker.io/mosipid/registration-processor-common-camel-bridge:1.2.1.1" TargetMode="External"/><Relationship Id="rId19" Type="http://schemas.openxmlformats.org/officeDocument/2006/relationships/hyperlink" Target="http://docker.io/mosipid/postgresql:16.0.0-debian-11-r13" TargetMode="External"/><Relationship Id="rId14" Type="http://schemas.openxmlformats.org/officeDocument/2006/relationships/hyperlink" Target="http://docker.io/mosipid/apitest-resident:1.2.1.2" TargetMode="External"/><Relationship Id="rId30" Type="http://schemas.openxmlformats.org/officeDocument/2006/relationships/hyperlink" Target="http://docker.io/mosipid/data-share-service:1.2.0.1" TargetMode="External"/><Relationship Id="rId35" Type="http://schemas.openxmlformats.org/officeDocument/2006/relationships/hyperlink" Target="http://docker.io/mosipqa/esignet-with-plugins:1.7.x" TargetMode="External"/><Relationship Id="rId56" Type="http://schemas.openxmlformats.org/officeDocument/2006/relationships/hyperlink" Target="http://docker.io/mosipid/keycloak-init:1.2.0.1" TargetMode="External"/><Relationship Id="rId77" Type="http://schemas.openxmlformats.org/officeDocument/2006/relationships/hyperlink" Target="http://docker.io/mosipid/pre-registration-captcha-service:1.2.0.1" TargetMode="External"/><Relationship Id="rId100" Type="http://schemas.openxmlformats.org/officeDocument/2006/relationships/hyperlink" Target="http://docker.io/mosipint/authentication-internal-service:1.2.2.x" TargetMode="External"/><Relationship Id="rId105" Type="http://schemas.openxmlformats.org/officeDocument/2006/relationships/hyperlink" Target="http://docker.io/mosipqa/certmanager:develop" TargetMode="External"/><Relationship Id="rId126" Type="http://schemas.openxmlformats.org/officeDocument/2006/relationships/hyperlink" Target="http://docker.io/mosipdev/apitest-mimoto:develop" TargetMode="External"/><Relationship Id="rId8" Type="http://schemas.openxmlformats.org/officeDocument/2006/relationships/hyperlink" Target="http://docker.io/mosipid/apitest-masterdata:1.2.1.2" TargetMode="External"/><Relationship Id="rId51" Type="http://schemas.openxmlformats.org/officeDocument/2006/relationships/hyperlink" Target="http://docker.io/mosipqa/signup-with-plugins:1.3.x" TargetMode="External"/><Relationship Id="rId72" Type="http://schemas.openxmlformats.org/officeDocument/2006/relationships/hyperlink" Target="http://1docker.io/mosipid/postgres-init:1.2.0.1" TargetMode="External"/><Relationship Id="rId93" Type="http://schemas.openxmlformats.org/officeDocument/2006/relationships/hyperlink" Target="http://docker.io/mosipid/registration-processor-stage-group-6:1.2.1.1" TargetMode="External"/><Relationship Id="rId98" Type="http://schemas.openxmlformats.org/officeDocument/2006/relationships/hyperlink" Target="http://docker.io/mosipid/softhsm:v2" TargetMode="External"/><Relationship Id="rId121" Type="http://schemas.openxmlformats.org/officeDocument/2006/relationships/hyperlink" Target="http://docker.io/mosipqa/uitest-admin:1.3.x" TargetMode="External"/><Relationship Id="rId3" Type="http://schemas.openxmlformats.org/officeDocument/2006/relationships/hyperlink" Target="http://docker.io/mosipid/kafka:3.2.1-debian-11-r9" TargetMode="External"/><Relationship Id="rId25" Type="http://schemas.openxmlformats.org/officeDocument/2006/relationships/hyperlink" Target="http://docker.io/mosipid/zookeeper:3.8.0-debian-11-r30" TargetMode="External"/><Relationship Id="rId46" Type="http://schemas.openxmlformats.org/officeDocument/2006/relationships/hyperlink" Target="http://docker.io/mosipid/kernel-auth-service:1.2.0.1" TargetMode="External"/><Relationship Id="rId67" Type="http://schemas.openxmlformats.org/officeDocument/2006/relationships/hyperlink" Target="http://docker.io/mosipid/oidc-ui:1.4.1" TargetMode="External"/><Relationship Id="rId116" Type="http://schemas.openxmlformats.org/officeDocument/2006/relationships/hyperlink" Target="http://docker.io/mosipqa/keycloak-init:1.2.0.1" TargetMode="External"/><Relationship Id="rId137" Type="http://schemas.openxmlformats.org/officeDocument/2006/relationships/hyperlink" Target="http://docker.io/mosipdev/uitest-admin:release-1.3.x" TargetMode="External"/><Relationship Id="rId20" Type="http://schemas.openxmlformats.org/officeDocument/2006/relationships/hyperlink" Target="http://docker.io/mosipid/artifactory-server:1.4.1-ES" TargetMode="External"/><Relationship Id="rId41" Type="http://schemas.openxmlformats.org/officeDocument/2006/relationships/hyperlink" Target="http://docker.io/mosipqa/mock-relying-party-service:0.12.x" TargetMode="External"/><Relationship Id="rId62" Type="http://schemas.openxmlformats.org/officeDocument/2006/relationships/hyperlink" Target="http://docker.io/mosipid/mock-mv:1.2.0.1" TargetMode="External"/><Relationship Id="rId83" Type="http://schemas.openxmlformats.org/officeDocument/2006/relationships/hyperlink" Target="http://docker.io/mosipid/registration-processor-dmz-packet-server:1.2.1.1" TargetMode="External"/><Relationship Id="rId88" Type="http://schemas.openxmlformats.org/officeDocument/2006/relationships/hyperlink" Target="http://docker.io/mosipid/registration-processor-stage-group-1:1.2.1.1" TargetMode="External"/><Relationship Id="rId111" Type="http://schemas.openxmlformats.org/officeDocument/2006/relationships/hyperlink" Target="http://docker.io/mosipqa/dsl-packetcreator:develop" TargetMode="External"/><Relationship Id="rId132" Type="http://schemas.openxmlformats.org/officeDocument/2006/relationships/hyperlink" Target="http://docker.io/mosipdev/dsl-orchestrator:develop" TargetMode="External"/><Relationship Id="rId15" Type="http://schemas.openxmlformats.org/officeDocument/2006/relationships/hyperlink" Target="http://docker.io/mosipid/policy-management-service:1.2.2.2" TargetMode="External"/><Relationship Id="rId36" Type="http://schemas.openxmlformats.org/officeDocument/2006/relationships/hyperlink" Target="http://docker.io/mosipid/dsl-orchestrator:1.2.1.0" TargetMode="External"/><Relationship Id="rId57" Type="http://schemas.openxmlformats.org/officeDocument/2006/relationships/hyperlink" Target="http://docker.io/mosipid/keys-generator:1.3.0-beta.2" TargetMode="External"/><Relationship Id="rId106" Type="http://schemas.openxmlformats.org/officeDocument/2006/relationships/hyperlink" Target="http://docker.io/mosipqa/compliance-toolkit-batch-job:1.4.2" TargetMode="External"/><Relationship Id="rId127" Type="http://schemas.openxmlformats.org/officeDocument/2006/relationships/hyperlink" Target="http://docker.io/mosipdev/artifactory-server:MOSIP-42452" TargetMode="External"/><Relationship Id="rId10" Type="http://schemas.openxmlformats.org/officeDocument/2006/relationships/hyperlink" Target="http://docker.io/mosipid/apitest-pms:1.2.2.2" TargetMode="External"/><Relationship Id="rId31" Type="http://schemas.openxmlformats.org/officeDocument/2006/relationships/hyperlink" Target="http://docker.io/mosipqa/apitest-esignet:1.7.x" TargetMode="External"/><Relationship Id="rId52" Type="http://schemas.openxmlformats.org/officeDocument/2006/relationships/hyperlink" Target="http://docker.io/mosipid/kernel-notification-service:1.2.0.1" TargetMode="External"/><Relationship Id="rId73" Type="http://schemas.openxmlformats.org/officeDocument/2006/relationships/hyperlink" Target="http://docker.io/mosipid/postgres-init:1.2.0.2" TargetMode="External"/><Relationship Id="rId78" Type="http://schemas.openxmlformats.org/officeDocument/2006/relationships/hyperlink" Target="http://docker.io/mosipid/pre-registration-datasync-service:1.2.0.1" TargetMode="External"/><Relationship Id="rId94" Type="http://schemas.openxmlformats.org/officeDocument/2006/relationships/hyperlink" Target="http://docker.io/mosipid/registration-processor-stage-group-7:1.2.1.1" TargetMode="External"/><Relationship Id="rId99" Type="http://schemas.openxmlformats.org/officeDocument/2006/relationships/hyperlink" Target="http://docker.io/mosipid/websub-service:1.2.0.1" TargetMode="External"/><Relationship Id="rId101" Type="http://schemas.openxmlformats.org/officeDocument/2006/relationships/hyperlink" Target="http://docker.io/mosipint/authentication-otp-service:1.2.2.x" TargetMode="External"/><Relationship Id="rId122" Type="http://schemas.openxmlformats.org/officeDocument/2006/relationships/hyperlink" Target="http://docker.io/mosipqa/uitest-resident:develop" TargetMode="External"/><Relationship Id="rId4" Type="http://schemas.openxmlformats.org/officeDocument/2006/relationships/hyperlink" Target="http://docker.io/mosipid/apitest-auth:1.2.1.1-beta.1" TargetMode="External"/><Relationship Id="rId9" Type="http://schemas.openxmlformats.org/officeDocument/2006/relationships/hyperlink" Target="http://docker.io/mosipid/mosip-artemis-keycloak:1.2.0.1" TargetMode="External"/><Relationship Id="rId26" Type="http://schemas.openxmlformats.org/officeDocument/2006/relationships/hyperlink" Target="http://docker.io/mosipid/config-server:1.1.2" TargetMode="External"/><Relationship Id="rId47" Type="http://schemas.openxmlformats.org/officeDocument/2006/relationships/hyperlink" Target="http://docker.io/mosipqa/postgres-init:develop" TargetMode="External"/><Relationship Id="rId68" Type="http://schemas.openxmlformats.org/officeDocument/2006/relationships/hyperlink" Target="http://docker.io/mosipid/partner-management-service:1.2.2.1" TargetMode="External"/><Relationship Id="rId89" Type="http://schemas.openxmlformats.org/officeDocument/2006/relationships/hyperlink" Target="http://docker.io/mosipid/registration-processor-stage-group-2:1.2.1.1" TargetMode="External"/><Relationship Id="rId112" Type="http://schemas.openxmlformats.org/officeDocument/2006/relationships/hyperlink" Target="http://docker.io/mosipqa/hotlist-service:release-1.2.1.x" TargetMode="External"/><Relationship Id="rId133" Type="http://schemas.openxmlformats.org/officeDocument/2006/relationships/hyperlink" Target="http://docker.io/mosipdev/dsl-packetcreator:develop"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esignet.collab.mosip.net/v1/esignet/client-mgmt/client/%7bclient_id%7d" TargetMode="External"/><Relationship Id="rId21" Type="http://schemas.openxmlformats.org/officeDocument/2006/relationships/hyperlink" Target="https://github.com/mosip/mosip-config/blob/qa-121/idp-default.properties" TargetMode="External"/><Relationship Id="rId42" Type="http://schemas.openxmlformats.org/officeDocument/2006/relationships/hyperlink" Target="https://api.qa-121.mosip.net/v1/idp/wallet-binding" TargetMode="External"/><Relationship Id="rId63" Type="http://schemas.openxmlformats.org/officeDocument/2006/relationships/hyperlink" Target="https://api.qa-1201-b2.mosip.net/v1/esignet/linked-authorization/authenticate" TargetMode="External"/><Relationship Id="rId84" Type="http://schemas.openxmlformats.org/officeDocument/2006/relationships/hyperlink" Target="https://mosip.atlassian.net/browse/ES-726" TargetMode="External"/><Relationship Id="rId16" Type="http://schemas.openxmlformats.org/officeDocument/2006/relationships/hyperlink" Target="https://api.qa-1201-b2.mosip.net/v1/esignet/oauth/token" TargetMode="External"/><Relationship Id="rId107" Type="http://schemas.openxmlformats.org/officeDocument/2006/relationships/hyperlink" Target="https://signup.collab.mosip.net/v1/signup/identity-verification/status" TargetMode="External"/><Relationship Id="rId11" Type="http://schemas.openxmlformats.org/officeDocument/2006/relationships/hyperlink" Target="https://dev.mosip.net/v1/idp/authorization/authenticate" TargetMode="External"/><Relationship Id="rId32" Type="http://schemas.openxmlformats.org/officeDocument/2006/relationships/hyperlink" Target="https://api.qa-121.mosip.net/v1/idp/wallet-binding" TargetMode="External"/><Relationship Id="rId37" Type="http://schemas.openxmlformats.org/officeDocument/2006/relationships/hyperlink" Target="https://api.qa-121.mosip.net/v1/idp/wallet-binding" TargetMode="External"/><Relationship Id="rId53" Type="http://schemas.openxmlformats.org/officeDocument/2006/relationships/hyperlink" Target="https://api.qa-1201-b2.mosip.net/v1/esignet/linked-authorization/link-status" TargetMode="External"/><Relationship Id="rId58" Type="http://schemas.openxmlformats.org/officeDocument/2006/relationships/hyperlink" Target="https://api.qa-121.mosip.net/v1/idp/linked-authorization/link-status" TargetMode="External"/><Relationship Id="rId74" Type="http://schemas.openxmlformats.org/officeDocument/2006/relationships/hyperlink" Target="https://api-internal.qatriple.mosip.net/v1/esignet/linked-authorization/V2/authenticate" TargetMode="External"/><Relationship Id="rId79" Type="http://schemas.openxmlformats.org/officeDocument/2006/relationships/hyperlink" Target="https://mosip.atlassian.net/browse/ES-852" TargetMode="External"/><Relationship Id="rId102" Type="http://schemas.openxmlformats.org/officeDocument/2006/relationships/hyperlink" Target="https://signup.collab.mosip.net/v1/signup/identity-verification/status" TargetMode="External"/><Relationship Id="rId123" Type="http://schemas.openxmlformats.org/officeDocument/2006/relationships/hyperlink" Target="https://mosip.atlassian.net/browse/ES-2616" TargetMode="External"/><Relationship Id="rId128" Type="http://schemas.openxmlformats.org/officeDocument/2006/relationships/hyperlink" Target="https://mosip.atlassian.net/browse/ES-2643" TargetMode="External"/><Relationship Id="rId5" Type="http://schemas.openxmlformats.org/officeDocument/2006/relationships/hyperlink" Target="https://dev.mosip.net/v1/idp/authorization/oauth-details" TargetMode="External"/><Relationship Id="rId90" Type="http://schemas.openxmlformats.org/officeDocument/2006/relationships/hyperlink" Target="https://api.qa-1201-b2.mosip.net/v1/esignet/oidc/userinfo" TargetMode="External"/><Relationship Id="rId95" Type="http://schemas.openxmlformats.org/officeDocument/2006/relationships/hyperlink" Target="https://mosip.atlassian.net/browse/ES-1807" TargetMode="External"/><Relationship Id="rId22" Type="http://schemas.openxmlformats.org/officeDocument/2006/relationships/hyperlink" Target="https://api.qa-121.mosip.net/v1/idp/oauth/token" TargetMode="External"/><Relationship Id="rId27" Type="http://schemas.openxmlformats.org/officeDocument/2006/relationships/hyperlink" Target="https://api.qa-121.mosip.net/v1/idp/send-binding-otp" TargetMode="External"/><Relationship Id="rId43" Type="http://schemas.openxmlformats.org/officeDocument/2006/relationships/hyperlink" Target="https://api.qa-121.mosip.net/v1/idp/wallet-binding" TargetMode="External"/><Relationship Id="rId48" Type="http://schemas.openxmlformats.org/officeDocument/2006/relationships/hyperlink" Target="https://mosip.atlassian.net/browse/MOSIP-25643" TargetMode="External"/><Relationship Id="rId64" Type="http://schemas.openxmlformats.org/officeDocument/2006/relationships/hyperlink" Target="https://api.qa-1201-b2.mosip.net/v1/esignet/linked-authorization/authenticate" TargetMode="External"/><Relationship Id="rId69" Type="http://schemas.openxmlformats.org/officeDocument/2006/relationships/hyperlink" Target="https://api-internal.qatriple.mosip.net/v1/esignet/linked-authorization/V2/authenticate" TargetMode="External"/><Relationship Id="rId113" Type="http://schemas.openxmlformats.org/officeDocument/2006/relationships/hyperlink" Target="https://jwt.io/" TargetMode="External"/><Relationship Id="rId118" Type="http://schemas.openxmlformats.org/officeDocument/2006/relationships/hyperlink" Target="https://mosip.atlassian.net/browse/ES-2610" TargetMode="External"/><Relationship Id="rId80" Type="http://schemas.openxmlformats.org/officeDocument/2006/relationships/hyperlink" Target="https://mosip.atlassian.net/browse/ES-852" TargetMode="External"/><Relationship Id="rId85" Type="http://schemas.openxmlformats.org/officeDocument/2006/relationships/hyperlink" Target="https://api.qa-1201-b2.mosip.net/v1/esignet/oauth/token" TargetMode="External"/><Relationship Id="rId12" Type="http://schemas.openxmlformats.org/officeDocument/2006/relationships/hyperlink" Target="https://dev.mosip.net/v1/idp/authorization/authenticate" TargetMode="External"/><Relationship Id="rId17" Type="http://schemas.openxmlformats.org/officeDocument/2006/relationships/hyperlink" Target="https://api.qa-1201-b2.mosip.net/v1/esignet/oidc/userinfo" TargetMode="External"/><Relationship Id="rId33" Type="http://schemas.openxmlformats.org/officeDocument/2006/relationships/hyperlink" Target="https://api.qa-121.mosip.net/v1/idp/wallet-binding" TargetMode="External"/><Relationship Id="rId38" Type="http://schemas.openxmlformats.org/officeDocument/2006/relationships/hyperlink" Target="https://api.qa-121.mosip.net/v1/idp/wallet-binding" TargetMode="External"/><Relationship Id="rId59" Type="http://schemas.openxmlformats.org/officeDocument/2006/relationships/hyperlink" Target="https://api.qa-121.mosip.net/v1/idp/linked-authorization/link-status" TargetMode="External"/><Relationship Id="rId103" Type="http://schemas.openxmlformats.org/officeDocument/2006/relationships/hyperlink" Target="https://signup.collab.mosip.net/v1/signup/identity-verification/status" TargetMode="External"/><Relationship Id="rId108" Type="http://schemas.openxmlformats.org/officeDocument/2006/relationships/hyperlink" Target="https://signup.collab.mosip.net/v1/signup/identity-verification/status" TargetMode="External"/><Relationship Id="rId124" Type="http://schemas.openxmlformats.org/officeDocument/2006/relationships/hyperlink" Target="https://mosip.atlassian.net/browse/ES-2628" TargetMode="External"/><Relationship Id="rId129" Type="http://schemas.openxmlformats.org/officeDocument/2006/relationships/hyperlink" Target="https://mosip.atlassian.net/browse/ES-2644" TargetMode="External"/><Relationship Id="rId54" Type="http://schemas.openxmlformats.org/officeDocument/2006/relationships/hyperlink" Target="https://api.qa-121.mosip.net/v1/idp/linked-authorization/link-status" TargetMode="External"/><Relationship Id="rId70" Type="http://schemas.openxmlformats.org/officeDocument/2006/relationships/hyperlink" Target="https://api-internal.qatriple.mosip.net/v1/esignet/linked-authorization/v2/consent" TargetMode="External"/><Relationship Id="rId75" Type="http://schemas.openxmlformats.org/officeDocument/2006/relationships/hyperlink" Target="https://api.qa-triad.mosip.net/v1/esignet/linked-authorization/V2/authenticate" TargetMode="External"/><Relationship Id="rId91" Type="http://schemas.openxmlformats.org/officeDocument/2006/relationships/hyperlink" Target="https://api.qa-1201-b2.mosip.net/v1/esignet/oidc/userinfo" TargetMode="External"/><Relationship Id="rId96" Type="http://schemas.openxmlformats.org/officeDocument/2006/relationships/hyperlink" Target="https://mosip.atlassian.net/browse/ES-1935" TargetMode="External"/><Relationship Id="rId1" Type="http://schemas.openxmlformats.org/officeDocument/2006/relationships/hyperlink" Target="https://idp.qa-121.mosip.net/authorize" TargetMode="External"/><Relationship Id="rId6" Type="http://schemas.openxmlformats.org/officeDocument/2006/relationships/hyperlink" Target="https://api.qa-1201-b2.mosip.net/v1/esignet/authorization/send-otp" TargetMode="External"/><Relationship Id="rId23" Type="http://schemas.openxmlformats.org/officeDocument/2006/relationships/hyperlink" Target="https://api.qa-121.mosip.net/v1/idp/send-binding-otp" TargetMode="External"/><Relationship Id="rId28" Type="http://schemas.openxmlformats.org/officeDocument/2006/relationships/hyperlink" Target="https://api.qa-121.mosip.net/v1/idp/send-binding-otp" TargetMode="External"/><Relationship Id="rId49" Type="http://schemas.openxmlformats.org/officeDocument/2006/relationships/hyperlink" Target="https://mosip.atlassian.net/browse/MOSIP-25643" TargetMode="External"/><Relationship Id="rId114" Type="http://schemas.openxmlformats.org/officeDocument/2006/relationships/hyperlink" Target="https://mosip.atlassian.net/browse/ES-1422" TargetMode="External"/><Relationship Id="rId119" Type="http://schemas.openxmlformats.org/officeDocument/2006/relationships/hyperlink" Target="https://mosip.atlassian.net/browse/ES-2612" TargetMode="External"/><Relationship Id="rId44" Type="http://schemas.openxmlformats.org/officeDocument/2006/relationships/hyperlink" Target="https://mosip.atlassian.net/browse/MOSIP-25538" TargetMode="External"/><Relationship Id="rId60" Type="http://schemas.openxmlformats.org/officeDocument/2006/relationships/hyperlink" Target="https://api.qa-1201-b2.mosip.net/v1/esignet/linked-authorization/link-transaction" TargetMode="External"/><Relationship Id="rId65" Type="http://schemas.openxmlformats.org/officeDocument/2006/relationships/hyperlink" Target="https://api.qa-1201-b2.mosip.net/v1/esignet/linked-authorization/consent" TargetMode="External"/><Relationship Id="rId81" Type="http://schemas.openxmlformats.org/officeDocument/2006/relationships/hyperlink" Target="https://mosip.atlassian.net/browse/ES-852" TargetMode="External"/><Relationship Id="rId86" Type="http://schemas.openxmlformats.org/officeDocument/2006/relationships/hyperlink" Target="https://api.qa-1201-b2.mosip.net/v1/esignet/oauth/token" TargetMode="External"/><Relationship Id="rId130" Type="http://schemas.openxmlformats.org/officeDocument/2006/relationships/hyperlink" Target="https://mosip.atlassian.net/browse/ES-2645" TargetMode="External"/><Relationship Id="rId13" Type="http://schemas.openxmlformats.org/officeDocument/2006/relationships/hyperlink" Target="https://api.qa-1201-b2.mosip.net/v1/esignet/oauth/token" TargetMode="External"/><Relationship Id="rId18" Type="http://schemas.openxmlformats.org/officeDocument/2006/relationships/hyperlink" Target="https://api.qa-1201-b2.mosip.net/v1/esignet/oidc/userinfo" TargetMode="External"/><Relationship Id="rId39" Type="http://schemas.openxmlformats.org/officeDocument/2006/relationships/hyperlink" Target="https://api.qa-121.mosip.net/v1/idp/wallet-binding" TargetMode="External"/><Relationship Id="rId109" Type="http://schemas.openxmlformats.org/officeDocument/2006/relationships/hyperlink" Target="https://signup.collab.mosip.net/v1/signup/identity-verification/status" TargetMode="External"/><Relationship Id="rId34" Type="http://schemas.openxmlformats.org/officeDocument/2006/relationships/hyperlink" Target="https://api.qa-121.mosip.net/v1/idp/wallet-binding" TargetMode="External"/><Relationship Id="rId50" Type="http://schemas.openxmlformats.org/officeDocument/2006/relationships/hyperlink" Target="https://api.qa-1201-b2.mosip.net/v1/esignet/linked-authorization/link-code" TargetMode="External"/><Relationship Id="rId55" Type="http://schemas.openxmlformats.org/officeDocument/2006/relationships/hyperlink" Target="https://api.qa-121.mosip.net/v1/idp/linked-authorization/link-status" TargetMode="External"/><Relationship Id="rId76" Type="http://schemas.openxmlformats.org/officeDocument/2006/relationships/hyperlink" Target="https://api.qa-triad.mosip.net/v1/esignet/authorization/v2/oauth-details" TargetMode="External"/><Relationship Id="rId97" Type="http://schemas.openxmlformats.org/officeDocument/2006/relationships/hyperlink" Target="https://mosip.atlassian.net/browse/ES-2041" TargetMode="External"/><Relationship Id="rId104" Type="http://schemas.openxmlformats.org/officeDocument/2006/relationships/hyperlink" Target="https://signup.collab.mosip.net/v1/signup/identity-verification/status" TargetMode="External"/><Relationship Id="rId120" Type="http://schemas.openxmlformats.org/officeDocument/2006/relationships/hyperlink" Target="https://mosip.atlassian.net/browse/ES-2613" TargetMode="External"/><Relationship Id="rId125" Type="http://schemas.openxmlformats.org/officeDocument/2006/relationships/hyperlink" Target="https://mosip.atlassian.net/browse/ES-2628" TargetMode="External"/><Relationship Id="rId7" Type="http://schemas.openxmlformats.org/officeDocument/2006/relationships/hyperlink" Target="https://api.qa-1201-b2.mosip.net/v1/esignet/authorization/authenticate" TargetMode="External"/><Relationship Id="rId71" Type="http://schemas.openxmlformats.org/officeDocument/2006/relationships/hyperlink" Target="https://api.qa-triad.mosip.net/v1/esignet/linked-authorization/V2/authenticate" TargetMode="External"/><Relationship Id="rId92" Type="http://schemas.openxmlformats.org/officeDocument/2006/relationships/hyperlink" Target="https://mosip.atlassian.net/browse/ES-852" TargetMode="External"/><Relationship Id="rId2" Type="http://schemas.openxmlformats.org/officeDocument/2006/relationships/hyperlink" Target="https://idp.qa-121.mosip.net/authorize" TargetMode="External"/><Relationship Id="rId29" Type="http://schemas.openxmlformats.org/officeDocument/2006/relationships/hyperlink" Target="https://api.qa-121.mosip.net/v1/idp/send-binding-otp" TargetMode="External"/><Relationship Id="rId24" Type="http://schemas.openxmlformats.org/officeDocument/2006/relationships/hyperlink" Target="https://api.qa-121.mosip.net/v1/idp/send-binding-otp" TargetMode="External"/><Relationship Id="rId40" Type="http://schemas.openxmlformats.org/officeDocument/2006/relationships/hyperlink" Target="https://api.qa-121.mosip.net/v1/idp/wallet-binding" TargetMode="External"/><Relationship Id="rId45" Type="http://schemas.openxmlformats.org/officeDocument/2006/relationships/hyperlink" Target="https://mosip.atlassian.net/browse/MOSIP-25538" TargetMode="External"/><Relationship Id="rId66" Type="http://schemas.openxmlformats.org/officeDocument/2006/relationships/hyperlink" Target="https://api.qa-1201-b2.mosip.net/v1/esignet/linked-authorization/consent" TargetMode="External"/><Relationship Id="rId87" Type="http://schemas.openxmlformats.org/officeDocument/2006/relationships/hyperlink" Target="https://api.qa-1201-b2.mosip.net/v1/esignet/oauth/token" TargetMode="External"/><Relationship Id="rId110" Type="http://schemas.openxmlformats.org/officeDocument/2006/relationships/hyperlink" Target="https://signup.collab.mosip.net/v1/signup/identity-verification/status" TargetMode="External"/><Relationship Id="rId115" Type="http://schemas.openxmlformats.org/officeDocument/2006/relationships/hyperlink" Target="https://mosip.atlassian.net/browse/ES-1423" TargetMode="External"/><Relationship Id="rId131" Type="http://schemas.openxmlformats.org/officeDocument/2006/relationships/hyperlink" Target="https://mosip.atlassian.net/browse/ES-2646" TargetMode="External"/><Relationship Id="rId61" Type="http://schemas.openxmlformats.org/officeDocument/2006/relationships/hyperlink" Target="https://api.qa-121.mosip.net/v1/idp/linked-authorization/link-status" TargetMode="External"/><Relationship Id="rId82" Type="http://schemas.openxmlformats.org/officeDocument/2006/relationships/hyperlink" Target="https://mosip.atlassian.net/browse/ES-726" TargetMode="External"/><Relationship Id="rId19" Type="http://schemas.openxmlformats.org/officeDocument/2006/relationships/hyperlink" Target="https://github.com/mosip/mosip-config/blob/qa-121/idp-default.properties" TargetMode="External"/><Relationship Id="rId14" Type="http://schemas.openxmlformats.org/officeDocument/2006/relationships/hyperlink" Target="https://api.qa-1201-b2.mosip.net/v1/esignet/oauth/token" TargetMode="External"/><Relationship Id="rId30" Type="http://schemas.openxmlformats.org/officeDocument/2006/relationships/hyperlink" Target="https://api.qa-1201-b2.mosip.net/v1/esignet/binding/wallet-binding" TargetMode="External"/><Relationship Id="rId35" Type="http://schemas.openxmlformats.org/officeDocument/2006/relationships/hyperlink" Target="https://api.qa-121.mosip.net/v1/idp/wallet-binding" TargetMode="External"/><Relationship Id="rId56" Type="http://schemas.openxmlformats.org/officeDocument/2006/relationships/hyperlink" Target="https://api.qa-121.mosip.net/v1/idp/linked-authorization/link-status" TargetMode="External"/><Relationship Id="rId77" Type="http://schemas.openxmlformats.org/officeDocument/2006/relationships/hyperlink" Target="https://api.qa-triad.mosip.net/v1/esignet/linked-authorization/v2/link-transaction" TargetMode="External"/><Relationship Id="rId100" Type="http://schemas.openxmlformats.org/officeDocument/2006/relationships/hyperlink" Target="https://signup.collab.mosip.net/v1/signup/identity-verification/status" TargetMode="External"/><Relationship Id="rId105" Type="http://schemas.openxmlformats.org/officeDocument/2006/relationships/hyperlink" Target="https://signup.collab.mosip.net/v1/signup/identity-verification/status" TargetMode="External"/><Relationship Id="rId126" Type="http://schemas.openxmlformats.org/officeDocument/2006/relationships/hyperlink" Target="https://mosip.atlassian.net/browse/ES-2641" TargetMode="External"/><Relationship Id="rId8" Type="http://schemas.openxmlformats.org/officeDocument/2006/relationships/hyperlink" Target="https://api.qa-1201-b2.mosip.net/v1/esignet/authorization/authenticate" TargetMode="External"/><Relationship Id="rId51" Type="http://schemas.openxmlformats.org/officeDocument/2006/relationships/hyperlink" Target="https://api.qa-1201-b2.mosip.net/v1/esignet/linked-authorization/link-code" TargetMode="External"/><Relationship Id="rId72" Type="http://schemas.openxmlformats.org/officeDocument/2006/relationships/hyperlink" Target="https://api.qa-triad.mosip.net/v1/esignet/linked-authorization/v2/consent" TargetMode="External"/><Relationship Id="rId93" Type="http://schemas.openxmlformats.org/officeDocument/2006/relationships/hyperlink" Target="https://mosip.atlassian.net/browse/ES-852" TargetMode="External"/><Relationship Id="rId98" Type="http://schemas.openxmlformats.org/officeDocument/2006/relationships/hyperlink" Target="https://signup.collab.mosip.net/v1/signup/identity-verification/status" TargetMode="External"/><Relationship Id="rId121" Type="http://schemas.openxmlformats.org/officeDocument/2006/relationships/hyperlink" Target="https://mosip.atlassian.net/browse/ES-2614" TargetMode="External"/><Relationship Id="rId3" Type="http://schemas.openxmlformats.org/officeDocument/2006/relationships/hyperlink" Target="https://api.qa-1201-b2.mosip.net/v1/esignet/authorization/oauth-details" TargetMode="External"/><Relationship Id="rId25" Type="http://schemas.openxmlformats.org/officeDocument/2006/relationships/hyperlink" Target="https://api.qa-121.mosip.net/v1/idp/send-binding-otp" TargetMode="External"/><Relationship Id="rId46" Type="http://schemas.openxmlformats.org/officeDocument/2006/relationships/hyperlink" Target="https://mosip.atlassian.net/browse/MOSIP-25643" TargetMode="External"/><Relationship Id="rId67" Type="http://schemas.openxmlformats.org/officeDocument/2006/relationships/hyperlink" Target="https://api.qa-1201-b2.mosip.net/v1/esignet/linked-authorization/link-auth-code" TargetMode="External"/><Relationship Id="rId116" Type="http://schemas.openxmlformats.org/officeDocument/2006/relationships/hyperlink" Target="https://mosip.atlassian.net/browse/ES-2347" TargetMode="External"/><Relationship Id="rId20" Type="http://schemas.openxmlformats.org/officeDocument/2006/relationships/hyperlink" Target="https://api.qa-121.mosip.net/v1/idp/oauth/token" TargetMode="External"/><Relationship Id="rId41" Type="http://schemas.openxmlformats.org/officeDocument/2006/relationships/hyperlink" Target="https://api.qa-121.mosip.net/v1/idp/wallet-binding" TargetMode="External"/><Relationship Id="rId62" Type="http://schemas.openxmlformats.org/officeDocument/2006/relationships/hyperlink" Target="https://api.qa-1201-b2.mosip.net/v1/esignet/linked-authorization/link-transaction" TargetMode="External"/><Relationship Id="rId83" Type="http://schemas.openxmlformats.org/officeDocument/2006/relationships/hyperlink" Target="https://mosip.atlassian.net/browse/ES-852" TargetMode="External"/><Relationship Id="rId88" Type="http://schemas.openxmlformats.org/officeDocument/2006/relationships/hyperlink" Target="https://api.qa-1201-b2.mosip.net/v1/esignet/oauth/token" TargetMode="External"/><Relationship Id="rId111" Type="http://schemas.openxmlformats.org/officeDocument/2006/relationships/hyperlink" Target="https://signup.collab.mosip.net/v1/signup/identity-verification/status" TargetMode="External"/><Relationship Id="rId132" Type="http://schemas.openxmlformats.org/officeDocument/2006/relationships/hyperlink" Target="https://mosip.atlassian.net/browse/ES-2647" TargetMode="External"/><Relationship Id="rId15" Type="http://schemas.openxmlformats.org/officeDocument/2006/relationships/hyperlink" Target="https://api.qa-1201-b2.mosip.net/v1/esignet/oauth/token" TargetMode="External"/><Relationship Id="rId36" Type="http://schemas.openxmlformats.org/officeDocument/2006/relationships/hyperlink" Target="https://api.qa-121.mosip.net/v1/idp/wallet-binding" TargetMode="External"/><Relationship Id="rId57" Type="http://schemas.openxmlformats.org/officeDocument/2006/relationships/hyperlink" Target="https://api.qa-121.mosip.net/v1/idp/linked-authorization/link-status" TargetMode="External"/><Relationship Id="rId106" Type="http://schemas.openxmlformats.org/officeDocument/2006/relationships/hyperlink" Target="https://signup.collab.mosip.net/v1/signup/identity-verification/status" TargetMode="External"/><Relationship Id="rId127" Type="http://schemas.openxmlformats.org/officeDocument/2006/relationships/hyperlink" Target="https://mosip.atlassian.net/browse/ES-2642" TargetMode="External"/><Relationship Id="rId10" Type="http://schemas.openxmlformats.org/officeDocument/2006/relationships/hyperlink" Target="https://dev.mosip.net/v1/idp/authorization/authenticate" TargetMode="External"/><Relationship Id="rId31" Type="http://schemas.openxmlformats.org/officeDocument/2006/relationships/hyperlink" Target="https://api.qa-1201-b2.mosip.net/v1/esignet/binding/wallet-binding" TargetMode="External"/><Relationship Id="rId52" Type="http://schemas.openxmlformats.org/officeDocument/2006/relationships/hyperlink" Target="https://api.qa-1201-b2.mosip.net/v1/esignet/linked-authorization/link-status" TargetMode="External"/><Relationship Id="rId73" Type="http://schemas.openxmlformats.org/officeDocument/2006/relationships/hyperlink" Target="https://api.qa-triad.mosip.net/v1/esignet/linked-authorization/v2/consent" TargetMode="External"/><Relationship Id="rId78" Type="http://schemas.openxmlformats.org/officeDocument/2006/relationships/hyperlink" Target="https://mosip.atlassian.net/browse/ES-852" TargetMode="External"/><Relationship Id="rId94" Type="http://schemas.openxmlformats.org/officeDocument/2006/relationships/hyperlink" Target="http://jwt.io/" TargetMode="External"/><Relationship Id="rId99" Type="http://schemas.openxmlformats.org/officeDocument/2006/relationships/hyperlink" Target="https://signup.collab.mosip.net/v1/signup/identity-verification/status" TargetMode="External"/><Relationship Id="rId101" Type="http://schemas.openxmlformats.org/officeDocument/2006/relationships/hyperlink" Target="https://signup.collab.mosip.net/v1/signup/identity-verification/status" TargetMode="External"/><Relationship Id="rId122" Type="http://schemas.openxmlformats.org/officeDocument/2006/relationships/hyperlink" Target="https://mosip.atlassian.net/browse/ES-2621" TargetMode="External"/><Relationship Id="rId4" Type="http://schemas.openxmlformats.org/officeDocument/2006/relationships/hyperlink" Target="https://healthservices.qa-1201-b2.mosip.net/userprofile/authorization/oauth-details" TargetMode="External"/><Relationship Id="rId9" Type="http://schemas.openxmlformats.org/officeDocument/2006/relationships/hyperlink" Target="https://dev.mosip.net/v1/idp/authorization/authenticate" TargetMode="External"/><Relationship Id="rId26" Type="http://schemas.openxmlformats.org/officeDocument/2006/relationships/hyperlink" Target="https://api.qa-121.mosip.net/v1/idp/send-binding-otp" TargetMode="External"/><Relationship Id="rId47" Type="http://schemas.openxmlformats.org/officeDocument/2006/relationships/hyperlink" Target="https://mosip.atlassian.net/browse/MOSIP-25643" TargetMode="External"/><Relationship Id="rId68" Type="http://schemas.openxmlformats.org/officeDocument/2006/relationships/hyperlink" Target="https://api.qa-1201-b2.mosip.net/v1/esignet/linked-authorization/link-auth-code" TargetMode="External"/><Relationship Id="rId89" Type="http://schemas.openxmlformats.org/officeDocument/2006/relationships/hyperlink" Target="https://api.qa-1201-b2.mosip.net/v1/esignet/oauth/token" TargetMode="External"/><Relationship Id="rId112" Type="http://schemas.openxmlformats.org/officeDocument/2006/relationships/hyperlink" Target="https://jwt.io/" TargetMode="External"/><Relationship Id="rId133" Type="http://schemas.openxmlformats.org/officeDocument/2006/relationships/hyperlink" Target="https://mosip.atlassian.net/browse/ES-2649"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mosip.atlassian.net/browse/ES-1889" TargetMode="External"/><Relationship Id="rId18" Type="http://schemas.openxmlformats.org/officeDocument/2006/relationships/hyperlink" Target="https://github.com/mosip/artifactory-ref-impl/tree/qa-1.3.x" TargetMode="External"/><Relationship Id="rId26" Type="http://schemas.openxmlformats.org/officeDocument/2006/relationships/hyperlink" Target="https://mosip.atlassian.net/browse/ES-1979" TargetMode="External"/><Relationship Id="rId39" Type="http://schemas.openxmlformats.org/officeDocument/2006/relationships/hyperlink" Target="https://mosip.atlassian.net/browse/ES-2293" TargetMode="External"/><Relationship Id="rId21" Type="http://schemas.openxmlformats.org/officeDocument/2006/relationships/hyperlink" Target="https://mosip.atlassian.net/browse/ES-1895" TargetMode="External"/><Relationship Id="rId34" Type="http://schemas.openxmlformats.org/officeDocument/2006/relationships/hyperlink" Target="https://mosip.atlassian.net/browse/ES-1369" TargetMode="External"/><Relationship Id="rId42" Type="http://schemas.openxmlformats.org/officeDocument/2006/relationships/hyperlink" Target="https://mosip.atlassian.net/browse/ES-2287" TargetMode="External"/><Relationship Id="rId47" Type="http://schemas.openxmlformats.org/officeDocument/2006/relationships/hyperlink" Target="https://mosip.atlassian.net/browse/ES-2636" TargetMode="External"/><Relationship Id="rId7" Type="http://schemas.openxmlformats.org/officeDocument/2006/relationships/hyperlink" Target="https://healthservices.qa-triad.mosip.net/" TargetMode="External"/><Relationship Id="rId2" Type="http://schemas.openxmlformats.org/officeDocument/2006/relationships/hyperlink" Target="https://mosip.atlassian.net/browse/ES-577" TargetMode="External"/><Relationship Id="rId16" Type="http://schemas.openxmlformats.org/officeDocument/2006/relationships/hyperlink" Target="https://github.com/mosip/artifactory-ref-impl/blob/qa-1.3.x/artifacts/src/i18n/esignet-signup-i18n-bundle/en.json" TargetMode="External"/><Relationship Id="rId29" Type="http://schemas.openxmlformats.org/officeDocument/2006/relationships/hyperlink" Target="https://mosip.atlassian.net/browse/ES-1369" TargetMode="External"/><Relationship Id="rId11" Type="http://schemas.openxmlformats.org/officeDocument/2006/relationships/hyperlink" Target="https://healthservices.qa-1201-b2.mosip.net/" TargetMode="External"/><Relationship Id="rId24" Type="http://schemas.openxmlformats.org/officeDocument/2006/relationships/hyperlink" Target="https://mosip.atlassian.net/browse/ES-1339" TargetMode="External"/><Relationship Id="rId32" Type="http://schemas.openxmlformats.org/officeDocument/2006/relationships/hyperlink" Target="https://mosip.atlassian.net/browse/ES-1369" TargetMode="External"/><Relationship Id="rId37" Type="http://schemas.openxmlformats.org/officeDocument/2006/relationships/hyperlink" Target="https://healthservices.camdgc-qa2.mosip.net/" TargetMode="External"/><Relationship Id="rId40" Type="http://schemas.openxmlformats.org/officeDocument/2006/relationships/hyperlink" Target="https://mosip.atlassian.net/browse/ES-2294" TargetMode="External"/><Relationship Id="rId45" Type="http://schemas.openxmlformats.org/officeDocument/2006/relationships/hyperlink" Target="https://github.com/mosip/esignet-mock-services" TargetMode="External"/><Relationship Id="rId5" Type="http://schemas.openxmlformats.org/officeDocument/2006/relationships/hyperlink" Target="https://healthservices.qa-1201-b2.mosip.net/" TargetMode="External"/><Relationship Id="rId15" Type="http://schemas.openxmlformats.org/officeDocument/2006/relationships/hyperlink" Target="https://mosip.atlassian.net/browse/ES-1444" TargetMode="External"/><Relationship Id="rId23" Type="http://schemas.openxmlformats.org/officeDocument/2006/relationships/hyperlink" Target="https://healthservices.camdgc-qa2.mosip.net/" TargetMode="External"/><Relationship Id="rId28" Type="http://schemas.openxmlformats.org/officeDocument/2006/relationships/hyperlink" Target="https://mosip.atlassian.net/browse/ES-1369" TargetMode="External"/><Relationship Id="rId36" Type="http://schemas.openxmlformats.org/officeDocument/2006/relationships/hyperlink" Target="https://mosip.atlassian.net/browse/ES-2021" TargetMode="External"/><Relationship Id="rId49" Type="http://schemas.openxmlformats.org/officeDocument/2006/relationships/hyperlink" Target="https://mosip.atlassian.net/browse/ES-2648" TargetMode="External"/><Relationship Id="rId10" Type="http://schemas.openxmlformats.org/officeDocument/2006/relationships/hyperlink" Target="https://healthservices.qa-triad.mosip.net/" TargetMode="External"/><Relationship Id="rId19" Type="http://schemas.openxmlformats.org/officeDocument/2006/relationships/hyperlink" Target="https://mosip.atlassian.net/browse/ES-1354" TargetMode="External"/><Relationship Id="rId31" Type="http://schemas.openxmlformats.org/officeDocument/2006/relationships/hyperlink" Target="https://mosip.atlassian.net/browse/ES-1369" TargetMode="External"/><Relationship Id="rId44" Type="http://schemas.openxmlformats.org/officeDocument/2006/relationships/hyperlink" Target="https://mosip.atlassian.net/browse/ES-2290" TargetMode="External"/><Relationship Id="rId4" Type="http://schemas.openxmlformats.org/officeDocument/2006/relationships/hyperlink" Target="https://idp.dev.mosip.net/login" TargetMode="External"/><Relationship Id="rId9" Type="http://schemas.openxmlformats.org/officeDocument/2006/relationships/hyperlink" Target="https://healthservices.qa-triad.mosip.net/" TargetMode="External"/><Relationship Id="rId14" Type="http://schemas.openxmlformats.org/officeDocument/2006/relationships/hyperlink" Target="https://mosip.atlassian.net/browse/ES-1857" TargetMode="External"/><Relationship Id="rId22" Type="http://schemas.openxmlformats.org/officeDocument/2006/relationships/hyperlink" Target="https://healthservices.camdgc-qa2.mosip.net/" TargetMode="External"/><Relationship Id="rId27" Type="http://schemas.openxmlformats.org/officeDocument/2006/relationships/hyperlink" Target="https://mosip.atlassian.net/browse/ES-1826" TargetMode="External"/><Relationship Id="rId30" Type="http://schemas.openxmlformats.org/officeDocument/2006/relationships/hyperlink" Target="https://mosip.atlassian.net/browse/ES-1369" TargetMode="External"/><Relationship Id="rId35" Type="http://schemas.openxmlformats.org/officeDocument/2006/relationships/hyperlink" Target="https://mosip.atlassian.net/browse/ES-1369" TargetMode="External"/><Relationship Id="rId43" Type="http://schemas.openxmlformats.org/officeDocument/2006/relationships/hyperlink" Target="https://mosip.atlassian.net/browse/ES-2287" TargetMode="External"/><Relationship Id="rId48" Type="http://schemas.openxmlformats.org/officeDocument/2006/relationships/hyperlink" Target="https://mosip.atlassian.net/browse/ES-2651" TargetMode="External"/><Relationship Id="rId8" Type="http://schemas.openxmlformats.org/officeDocument/2006/relationships/hyperlink" Target="https://healthservices.qa-triad.mosip.net/" TargetMode="External"/><Relationship Id="rId3" Type="http://schemas.openxmlformats.org/officeDocument/2006/relationships/hyperlink" Target="https://healthservices.qa-1201-b2.mosip.net/" TargetMode="External"/><Relationship Id="rId12" Type="http://schemas.openxmlformats.org/officeDocument/2006/relationships/hyperlink" Target="https://mosip.atlassian.net/browse/ES-1896" TargetMode="External"/><Relationship Id="rId17" Type="http://schemas.openxmlformats.org/officeDocument/2006/relationships/hyperlink" Target="https://mosip.atlassian.net/browse/ES-1964" TargetMode="External"/><Relationship Id="rId25" Type="http://schemas.openxmlformats.org/officeDocument/2006/relationships/hyperlink" Target="https://mosip.atlassian.net/browse/ES-1310" TargetMode="External"/><Relationship Id="rId33" Type="http://schemas.openxmlformats.org/officeDocument/2006/relationships/hyperlink" Target="https://mosip.atlassian.net/browse/ES-1369" TargetMode="External"/><Relationship Id="rId38" Type="http://schemas.openxmlformats.org/officeDocument/2006/relationships/hyperlink" Target="https://mosip.atlassian.net/browse/ES-2287" TargetMode="External"/><Relationship Id="rId46" Type="http://schemas.openxmlformats.org/officeDocument/2006/relationships/hyperlink" Target="https://mosip.atlassian.net/browse/ES-2618" TargetMode="External"/><Relationship Id="rId20" Type="http://schemas.openxmlformats.org/officeDocument/2006/relationships/hyperlink" Target="https://mosip.atlassian.net/browse/ES-1919" TargetMode="External"/><Relationship Id="rId41" Type="http://schemas.openxmlformats.org/officeDocument/2006/relationships/hyperlink" Target="https://mosip.atlassian.net/browse/ES-2287" TargetMode="External"/><Relationship Id="rId1" Type="http://schemas.openxmlformats.org/officeDocument/2006/relationships/hyperlink" Target="https://mosip.atlassian.net/browse/ES-791" TargetMode="External"/><Relationship Id="rId6" Type="http://schemas.openxmlformats.org/officeDocument/2006/relationships/hyperlink" Target="https://healthservices.qa-1201-b2.mosip.ne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workbookViewId="0"/>
  </sheetViews>
  <sheetFormatPr defaultColWidth="14.453125" defaultRowHeight="15" customHeight="1"/>
  <cols>
    <col min="1" max="1" width="2.54296875" customWidth="1"/>
    <col min="2" max="2" width="15.453125" customWidth="1"/>
    <col min="3" max="3" width="11.54296875" customWidth="1"/>
    <col min="4" max="4" width="9.453125" customWidth="1"/>
    <col min="5" max="5" width="14.54296875" customWidth="1"/>
    <col min="6" max="6" width="11" customWidth="1"/>
    <col min="7" max="7" width="5.453125" customWidth="1"/>
    <col min="8" max="8" width="5.08984375" customWidth="1"/>
    <col min="9" max="9" width="5" customWidth="1"/>
    <col min="10" max="10" width="3" customWidth="1"/>
    <col min="12" max="12" width="5.54296875" customWidth="1"/>
    <col min="13" max="13" width="5.453125" customWidth="1"/>
    <col min="14" max="14" width="5.08984375" customWidth="1"/>
    <col min="15" max="15" width="6" customWidth="1"/>
    <col min="16" max="16" width="22.81640625" customWidth="1"/>
    <col min="17" max="17" width="5.453125" customWidth="1"/>
    <col min="18" max="18" width="5.54296875" customWidth="1"/>
    <col min="19" max="19" width="5" customWidth="1"/>
    <col min="20" max="20" width="5.54296875" customWidth="1"/>
    <col min="21" max="21" width="1" customWidth="1"/>
    <col min="22" max="22" width="37.81640625" hidden="1" customWidth="1"/>
    <col min="23" max="23" width="1" customWidth="1"/>
    <col min="24" max="24" width="56.453125" customWidth="1"/>
    <col min="25" max="25" width="67" customWidth="1"/>
  </cols>
  <sheetData>
    <row r="1" spans="1:27">
      <c r="A1" s="1"/>
      <c r="B1" s="1"/>
      <c r="C1" s="1"/>
      <c r="D1" s="1"/>
      <c r="E1" s="1"/>
      <c r="F1" s="1"/>
      <c r="G1" s="1"/>
      <c r="H1" s="1"/>
      <c r="I1" s="1"/>
      <c r="J1" s="1"/>
      <c r="K1" s="2"/>
      <c r="L1" s="2"/>
      <c r="M1" s="2"/>
      <c r="N1" s="2"/>
      <c r="O1" s="2"/>
      <c r="P1" s="2"/>
      <c r="Q1" s="2"/>
      <c r="R1" s="2"/>
      <c r="S1" s="2"/>
      <c r="T1" s="2"/>
      <c r="U1" s="1"/>
      <c r="V1" s="1"/>
      <c r="W1" s="1"/>
      <c r="X1" s="2"/>
      <c r="Y1" s="2"/>
      <c r="Z1" s="1"/>
      <c r="AA1" s="1"/>
    </row>
    <row r="2" spans="1:27">
      <c r="A2" s="1"/>
      <c r="B2" s="354" t="s">
        <v>0</v>
      </c>
      <c r="C2" s="3" t="s">
        <v>1</v>
      </c>
      <c r="D2" s="356" t="s">
        <v>2</v>
      </c>
      <c r="E2" s="357"/>
      <c r="F2" s="357"/>
      <c r="G2" s="357"/>
      <c r="H2" s="357"/>
      <c r="I2" s="358"/>
      <c r="J2" s="1"/>
      <c r="K2" s="359" t="s">
        <v>3</v>
      </c>
      <c r="L2" s="357"/>
      <c r="M2" s="357"/>
      <c r="N2" s="357"/>
      <c r="O2" s="358"/>
      <c r="P2" s="359" t="s">
        <v>4</v>
      </c>
      <c r="Q2" s="357"/>
      <c r="R2" s="357"/>
      <c r="S2" s="357"/>
      <c r="T2" s="358"/>
      <c r="U2" s="1"/>
      <c r="V2" s="4" t="s">
        <v>5</v>
      </c>
      <c r="W2" s="1"/>
      <c r="X2" s="5" t="s">
        <v>6</v>
      </c>
      <c r="Y2" s="5" t="s">
        <v>7</v>
      </c>
      <c r="Z2" s="1"/>
      <c r="AA2" s="1"/>
    </row>
    <row r="3" spans="1:27">
      <c r="A3" s="1"/>
      <c r="B3" s="355"/>
      <c r="C3" s="6" t="s">
        <v>8</v>
      </c>
      <c r="D3" s="7" t="s">
        <v>8</v>
      </c>
      <c r="E3" s="7" t="s">
        <v>9</v>
      </c>
      <c r="F3" s="7" t="s">
        <v>10</v>
      </c>
      <c r="G3" s="7" t="s">
        <v>11</v>
      </c>
      <c r="H3" s="7" t="s">
        <v>12</v>
      </c>
      <c r="I3" s="7" t="s">
        <v>13</v>
      </c>
      <c r="J3" s="1"/>
      <c r="K3" s="8" t="s">
        <v>14</v>
      </c>
      <c r="L3" s="360" t="s">
        <v>15</v>
      </c>
      <c r="M3" s="357"/>
      <c r="N3" s="357"/>
      <c r="O3" s="358"/>
      <c r="P3" s="8" t="s">
        <v>14</v>
      </c>
      <c r="Q3" s="360" t="s">
        <v>15</v>
      </c>
      <c r="R3" s="357"/>
      <c r="S3" s="357"/>
      <c r="T3" s="358"/>
      <c r="U3" s="1"/>
      <c r="V3" s="9" t="s">
        <v>16</v>
      </c>
      <c r="W3" s="10"/>
      <c r="X3" s="11" t="s">
        <v>17</v>
      </c>
      <c r="Y3" s="12" t="s">
        <v>18</v>
      </c>
      <c r="Z3" s="1"/>
      <c r="AA3" s="1"/>
    </row>
    <row r="4" spans="1:27">
      <c r="A4" s="1"/>
      <c r="B4" s="13" t="str">
        <f>K2</f>
        <v>API Based Testing</v>
      </c>
      <c r="C4" s="14">
        <f t="array" aca="1" ref="C4" ca="1">COUNTA(_xludf.UNIQUE(_xlws.FILTER('eSignet API - Test Cases'!A2:A2489, 'eSignet API - Test Cases'!A2:A2489 &lt;&gt; "")))</f>
        <v>1</v>
      </c>
      <c r="D4" s="15">
        <f>COUNTA('eSignet API - Test Cases'!C2:C4506)</f>
        <v>2192</v>
      </c>
      <c r="E4" s="15">
        <f ca="1">SUM(L4:L19)</f>
        <v>1537</v>
      </c>
      <c r="F4" s="15">
        <f t="shared" ref="F4:F5" ca="1" si="0">D4-E4</f>
        <v>655</v>
      </c>
      <c r="G4" s="16">
        <f>COUNTIF('eSignet API - Test Cases'!I2:I4506, "Pass")</f>
        <v>2129</v>
      </c>
      <c r="H4" s="17">
        <f>COUNTIF('eSignet API - Test Cases'!I2:I4472, "Fail")</f>
        <v>28</v>
      </c>
      <c r="I4" s="18">
        <f t="shared" ref="I4:I5" si="1">D4-G4-H4</f>
        <v>35</v>
      </c>
      <c r="J4" s="1"/>
      <c r="K4" s="19" t="str">
        <f ca="1">IFERROR(__xludf.DUMMYFUNCTION("UNIQUE(FILTER('eSignet API - Test Cases'!A2:A4491, ('eSignet API - Test Cases'!A2:A4491 &lt;&gt; """")))"),"MOSIP-22715")</f>
        <v>MOSIP-22715</v>
      </c>
      <c r="L4" s="20">
        <f ca="1">COUNTIFS('eSignet API - Test Cases'!A2:A4474,K4,'eSignet API - Test Cases'!C2:C4474,"&lt;&gt;"&amp;"")</f>
        <v>70</v>
      </c>
      <c r="M4" s="21">
        <f ca="1">COUNTIFS('eSignet API - Test Cases'!A2:A4474,K4,'eSignet API - Test Cases'!C2:C4474,"&lt;&gt;"&amp;"",'eSignet API - Test Cases'!I2:I4474,"Pass")</f>
        <v>70</v>
      </c>
      <c r="N4" s="22">
        <f ca="1">COUNTIFS('eSignet API - Test Cases'!A2:A4474,K4,'eSignet API - Test Cases'!C2:C4474,"&lt;&gt;"&amp;"",'eSignet API - Test Cases'!I2:I4474,"Fail")</f>
        <v>0</v>
      </c>
      <c r="O4" s="23">
        <f t="shared" ref="O4:O7" ca="1" si="2">L4-M4-N4</f>
        <v>0</v>
      </c>
      <c r="P4" s="19" t="str">
        <f ca="1">IFERROR(__xludf.DUMMYFUNCTION("UNIQUE(FILTER('eSignet UI - Test Cases'!A2:A4889, ('eSignet UI - Test Cases'!A2:A4889 &lt;&gt; """")))"),"ES-391")</f>
        <v>ES-391</v>
      </c>
      <c r="Q4" s="20">
        <f ca="1">COUNTIFS('eSignet UI - Test Cases'!A2:A4882,P4,'eSignet UI - Test Cases'!C2:C4882,"&lt;&gt;"&amp;"")</f>
        <v>144</v>
      </c>
      <c r="R4" s="21">
        <f ca="1">COUNTIFS('eSignet UI - Test Cases'!A2:A4882,P4,'eSignet UI - Test Cases'!C2:C4882,"&lt;&gt;"&amp;"",'eSignet UI - Test Cases'!I2:I4882,"Pass")</f>
        <v>144</v>
      </c>
      <c r="S4" s="22">
        <f ca="1">COUNTIFS('eSignet UI - Test Cases'!A2:A4882,P4,'eSignet UI - Test Cases'!C2:C4882,"&lt;&gt;"&amp;"",'eSignet UI - Test Cases'!I2:I4882,"Fail")</f>
        <v>0</v>
      </c>
      <c r="T4" s="23">
        <f t="shared" ref="T4:T42" ca="1" si="3">Q4-R4-S4</f>
        <v>0</v>
      </c>
      <c r="U4" s="1"/>
      <c r="V4" s="9" t="s">
        <v>19</v>
      </c>
      <c r="W4" s="10"/>
      <c r="X4" s="11" t="s">
        <v>20</v>
      </c>
      <c r="Y4" s="12" t="s">
        <v>21</v>
      </c>
      <c r="Z4" s="1"/>
      <c r="AA4" s="1"/>
    </row>
    <row r="5" spans="1:27">
      <c r="A5" s="1"/>
      <c r="B5" s="13" t="str">
        <f>P2</f>
        <v>UI Based Testing</v>
      </c>
      <c r="C5" s="14">
        <f t="array" aca="1" ref="C5" ca="1">COUNTA(_xludf.UNIQUE(_xlws.FILTER('eSignet UI - Test Cases'!A2:A3880, 'eSignet UI - Test Cases'!A2:A3880 &lt;&gt; "")))</f>
        <v>1</v>
      </c>
      <c r="D5" s="15">
        <f>COUNTA('eSignet UI - Test Cases'!C2:C2882)</f>
        <v>1251</v>
      </c>
      <c r="E5" s="15">
        <f ca="1">SUM(Q4:Q24)</f>
        <v>595</v>
      </c>
      <c r="F5" s="15">
        <f t="shared" ca="1" si="0"/>
        <v>656</v>
      </c>
      <c r="G5" s="16">
        <f>COUNTIF('eSignet UI - Test Cases'!I2:I2883, "Pass")</f>
        <v>1228</v>
      </c>
      <c r="H5" s="24">
        <f>COUNTIF('eSignet UI - Test Cases'!I2:I2883, "Fail")</f>
        <v>23</v>
      </c>
      <c r="I5" s="25">
        <f t="shared" si="1"/>
        <v>0</v>
      </c>
      <c r="J5" s="1"/>
      <c r="K5" s="19" t="str">
        <f ca="1">IFERROR(__xludf.DUMMYFUNCTION("""COMPUTED_VALUE"""),"MOSIP-22717")</f>
        <v>MOSIP-22717</v>
      </c>
      <c r="L5" s="20">
        <f ca="1">COUNTIFS('eSignet API - Test Cases'!A3:A4475,K5,'eSignet API - Test Cases'!C3:C4475,"&lt;&gt;"&amp;"")</f>
        <v>186</v>
      </c>
      <c r="M5" s="21">
        <f ca="1">COUNTIFS('eSignet API - Test Cases'!A3:A4475,K5,'eSignet API - Test Cases'!C3:C4475,"&lt;&gt;"&amp;"",'eSignet API - Test Cases'!I3:I4475,"Pass")</f>
        <v>186</v>
      </c>
      <c r="N5" s="22">
        <f ca="1">COUNTIFS('eSignet API - Test Cases'!A3:A4475,K5,'eSignet API - Test Cases'!C3:C4475,"&lt;&gt;"&amp;"",'eSignet API - Test Cases'!I3:I4475,"Fail")</f>
        <v>0</v>
      </c>
      <c r="O5" s="23">
        <f t="shared" ca="1" si="2"/>
        <v>0</v>
      </c>
      <c r="P5" s="19" t="str">
        <f ca="1">IFERROR(__xludf.DUMMYFUNCTION("""COMPUTED_VALUE"""),"ES-393")</f>
        <v>ES-393</v>
      </c>
      <c r="Q5" s="20">
        <f ca="1">COUNTIFS('eSignet UI - Test Cases'!A3:A4883,P5,'eSignet UI - Test Cases'!C3:C4883,"&lt;&gt;"&amp;"")</f>
        <v>98</v>
      </c>
      <c r="R5" s="21">
        <f ca="1">COUNTIFS('eSignet UI - Test Cases'!A3:A4883,P5,'eSignet UI - Test Cases'!C3:C4883,"&lt;&gt;"&amp;"",'eSignet UI - Test Cases'!I3:I4883,"Pass")</f>
        <v>97</v>
      </c>
      <c r="S5" s="22">
        <f ca="1">COUNTIFS('eSignet UI - Test Cases'!A3:A4883,P5,'eSignet UI - Test Cases'!C3:C4883,"&lt;&gt;"&amp;"",'eSignet UI - Test Cases'!I3:I4883,"Fail")</f>
        <v>1</v>
      </c>
      <c r="T5" s="23">
        <f t="shared" ca="1" si="3"/>
        <v>0</v>
      </c>
      <c r="U5" s="1"/>
      <c r="V5" s="9" t="s">
        <v>22</v>
      </c>
      <c r="W5" s="10"/>
      <c r="X5" s="11" t="s">
        <v>23</v>
      </c>
      <c r="Y5" s="12" t="s">
        <v>24</v>
      </c>
      <c r="Z5" s="1"/>
      <c r="AA5" s="1"/>
    </row>
    <row r="6" spans="1:27">
      <c r="A6" s="1"/>
      <c r="B6" s="26"/>
      <c r="C6" s="2"/>
      <c r="D6" s="2"/>
      <c r="E6" s="2"/>
      <c r="F6" s="2"/>
      <c r="G6" s="2"/>
      <c r="H6" s="2"/>
      <c r="I6" s="27"/>
      <c r="J6" s="1"/>
      <c r="K6" s="19" t="str">
        <f ca="1">IFERROR(__xludf.DUMMYFUNCTION("""COMPUTED_VALUE"""),"MOSIP-24753")</f>
        <v>MOSIP-24753</v>
      </c>
      <c r="L6" s="20">
        <f ca="1">COUNTIFS('eSignet API - Test Cases'!A4:A4476,K6,'eSignet API - Test Cases'!C4:C4476,"&lt;&gt;"&amp;"")</f>
        <v>10</v>
      </c>
      <c r="M6" s="21">
        <f ca="1">COUNTIFS('eSignet API - Test Cases'!A4:A4476,K6,'eSignet API - Test Cases'!C4:C4476,"&lt;&gt;"&amp;"",'eSignet API - Test Cases'!I4:I4476,"Pass")</f>
        <v>10</v>
      </c>
      <c r="N6" s="22">
        <f ca="1">COUNTIFS('eSignet API - Test Cases'!A4:A4476,K6,'eSignet API - Test Cases'!C4:C4476,"&lt;&gt;"&amp;"",'eSignet API - Test Cases'!I4:I4476,"Fail")</f>
        <v>0</v>
      </c>
      <c r="O6" s="23">
        <f t="shared" ca="1" si="2"/>
        <v>0</v>
      </c>
      <c r="P6" s="19" t="str">
        <f ca="1">IFERROR(__xludf.DUMMYFUNCTION("""COMPUTED_VALUE"""),"ES-414")</f>
        <v>ES-414</v>
      </c>
      <c r="Q6" s="20">
        <f ca="1">COUNTIFS('eSignet UI - Test Cases'!A4:A4884,P6,'eSignet UI - Test Cases'!C4:C4884,"&lt;&gt;"&amp;"")</f>
        <v>104</v>
      </c>
      <c r="R6" s="21">
        <f ca="1">COUNTIFS('eSignet UI - Test Cases'!A4:A4884,P6,'eSignet UI - Test Cases'!C4:C4884,"&lt;&gt;"&amp;"",'eSignet UI - Test Cases'!I4:I4884,"Pass")</f>
        <v>104</v>
      </c>
      <c r="S6" s="22">
        <f ca="1">COUNTIFS('eSignet UI - Test Cases'!A4:A4884,P6,'eSignet UI - Test Cases'!C4:C4884,"&lt;&gt;"&amp;"",'eSignet UI - Test Cases'!I4:I4884,"Fail")</f>
        <v>0</v>
      </c>
      <c r="T6" s="23">
        <f t="shared" ca="1" si="3"/>
        <v>0</v>
      </c>
      <c r="U6" s="1"/>
      <c r="V6" s="9" t="s">
        <v>25</v>
      </c>
      <c r="W6" s="10"/>
      <c r="X6" s="11" t="s">
        <v>26</v>
      </c>
      <c r="Y6" s="12" t="s">
        <v>27</v>
      </c>
      <c r="Z6" s="1"/>
      <c r="AA6" s="1"/>
    </row>
    <row r="7" spans="1:27">
      <c r="A7" s="1"/>
      <c r="B7" s="13" t="s">
        <v>28</v>
      </c>
      <c r="C7" s="20">
        <f t="shared" ref="C7:I7" ca="1" si="4">SUM(C4:C6)</f>
        <v>2</v>
      </c>
      <c r="D7" s="20">
        <f t="shared" si="4"/>
        <v>3443</v>
      </c>
      <c r="E7" s="20">
        <f t="shared" ca="1" si="4"/>
        <v>2132</v>
      </c>
      <c r="F7" s="20">
        <f t="shared" ca="1" si="4"/>
        <v>1311</v>
      </c>
      <c r="G7" s="28">
        <f t="shared" si="4"/>
        <v>3357</v>
      </c>
      <c r="H7" s="22">
        <f t="shared" si="4"/>
        <v>51</v>
      </c>
      <c r="I7" s="23">
        <f t="shared" si="4"/>
        <v>35</v>
      </c>
      <c r="J7" s="1"/>
      <c r="K7" s="19" t="str">
        <f ca="1">IFERROR(__xludf.DUMMYFUNCTION("""COMPUTED_VALUE"""),"MOSIP-24923")</f>
        <v>MOSIP-24923</v>
      </c>
      <c r="L7" s="20">
        <f ca="1">COUNTIFS('eSignet API - Test Cases'!A5:A4477,K7,'eSignet API - Test Cases'!C5:C4477,"&lt;&gt;"&amp;"")</f>
        <v>100</v>
      </c>
      <c r="M7" s="21">
        <f ca="1">COUNTIFS('eSignet API - Test Cases'!A5:A4477,K7,'eSignet API - Test Cases'!C5:C4477,"&lt;&gt;"&amp;"",'eSignet API - Test Cases'!I5:I4477,"Pass")</f>
        <v>100</v>
      </c>
      <c r="N7" s="22">
        <f ca="1">COUNTIFS('eSignet API - Test Cases'!A5:A4477,K7,'eSignet API - Test Cases'!C5:C4477,"&lt;&gt;"&amp;"",'eSignet API - Test Cases'!I5:I4477,"Fail")</f>
        <v>0</v>
      </c>
      <c r="O7" s="23">
        <f t="shared" ca="1" si="2"/>
        <v>0</v>
      </c>
      <c r="P7" s="2" t="str">
        <f ca="1">IFERROR(__xludf.DUMMYFUNCTION("""COMPUTED_VALUE"""),"MOSIP-22717")</f>
        <v>MOSIP-22717</v>
      </c>
      <c r="Q7" s="20">
        <f ca="1">COUNTIFS('eSignet UI - Test Cases'!A5:A4885,P7,'eSignet UI - Test Cases'!C5:C4885,"&lt;&gt;"&amp;"")</f>
        <v>44</v>
      </c>
      <c r="R7" s="21">
        <f ca="1">COUNTIFS('eSignet UI - Test Cases'!A5:A4885,P7,'eSignet UI - Test Cases'!C5:C4885,"&lt;&gt;"&amp;"",'eSignet UI - Test Cases'!I5:I4885,"Pass")</f>
        <v>44</v>
      </c>
      <c r="S7" s="22">
        <f ca="1">COUNTIFS('eSignet UI - Test Cases'!A5:A4885,P7,'eSignet UI - Test Cases'!C5:C4885,"&lt;&gt;"&amp;"",'eSignet UI - Test Cases'!I5:I4885,"Fail")</f>
        <v>0</v>
      </c>
      <c r="T7" s="23">
        <f t="shared" ca="1" si="3"/>
        <v>0</v>
      </c>
      <c r="U7" s="1"/>
      <c r="V7" s="9" t="s">
        <v>29</v>
      </c>
      <c r="W7" s="10"/>
      <c r="X7" s="11" t="s">
        <v>30</v>
      </c>
      <c r="Y7" s="12" t="s">
        <v>31</v>
      </c>
      <c r="Z7" s="1"/>
      <c r="AA7" s="1"/>
    </row>
    <row r="8" spans="1:27">
      <c r="A8" s="1"/>
      <c r="B8" s="1"/>
      <c r="C8" s="1"/>
      <c r="D8" s="1"/>
      <c r="E8" s="1"/>
      <c r="F8" s="1"/>
      <c r="G8" s="1"/>
      <c r="H8" s="1"/>
      <c r="I8" s="1"/>
      <c r="J8" s="1"/>
      <c r="K8" s="19" t="str">
        <f ca="1">IFERROR(__xludf.DUMMYFUNCTION("""COMPUTED_VALUE"""),"MOSIP-22705")</f>
        <v>MOSIP-22705</v>
      </c>
      <c r="L8" s="20">
        <f ca="1">COUNTIFS('eSignet API - Test Cases'!A6:A4478,K8,'eSignet API - Test Cases'!C6:C4478,"&lt;&gt;"&amp;"")</f>
        <v>55</v>
      </c>
      <c r="M8" s="21">
        <f ca="1">COUNTIFS('eSignet API - Test Cases'!A6:A4478,K8,'eSignet API - Test Cases'!C6:C4478,"&lt;&gt;"&amp;"",'eSignet API - Test Cases'!I6:I4478,"Pass")</f>
        <v>53</v>
      </c>
      <c r="N8" s="22">
        <f ca="1">COUNTIFS('eSignet API - Test Cases'!A6:A4478,K8,'eSignet API - Test Cases'!C6:C4478,"&lt;&gt;"&amp;"",'eSignet API - Test Cases'!I6:I4478,"Fail")</f>
        <v>2</v>
      </c>
      <c r="O8" s="23"/>
      <c r="P8" s="19" t="str">
        <f ca="1">IFERROR(__xludf.DUMMYFUNCTION("""COMPUTED_VALUE"""),"MOSIP-22715")</f>
        <v>MOSIP-22715</v>
      </c>
      <c r="Q8" s="20">
        <f ca="1">COUNTIFS('eSignet UI - Test Cases'!A6:A4886,P8,'eSignet UI - Test Cases'!C6:C4886,"&lt;&gt;"&amp;"")</f>
        <v>1</v>
      </c>
      <c r="R8" s="21">
        <f ca="1">COUNTIFS('eSignet UI - Test Cases'!A6:A4886,P8,'eSignet UI - Test Cases'!C6:C4886,"&lt;&gt;"&amp;"",'eSignet UI - Test Cases'!I6:I4886,"Pass")</f>
        <v>1</v>
      </c>
      <c r="S8" s="22">
        <f ca="1">COUNTIFS('eSignet UI - Test Cases'!A6:A4886,P8,'eSignet UI - Test Cases'!C6:C4886,"&lt;&gt;"&amp;"",'eSignet UI - Test Cases'!I6:I4886,"Fail")</f>
        <v>0</v>
      </c>
      <c r="T8" s="23">
        <f t="shared" ca="1" si="3"/>
        <v>0</v>
      </c>
      <c r="U8" s="1"/>
      <c r="V8" s="9" t="s">
        <v>32</v>
      </c>
      <c r="W8" s="10"/>
      <c r="X8" s="11" t="s">
        <v>33</v>
      </c>
      <c r="Y8" s="12" t="s">
        <v>34</v>
      </c>
      <c r="Z8" s="1"/>
      <c r="AA8" s="1"/>
    </row>
    <row r="9" spans="1:27">
      <c r="A9" s="1"/>
      <c r="B9" s="1"/>
      <c r="C9" s="1"/>
      <c r="D9" s="1"/>
      <c r="E9" s="1"/>
      <c r="F9" s="1"/>
      <c r="G9" s="1"/>
      <c r="H9" s="1"/>
      <c r="I9" s="1"/>
      <c r="J9" s="1"/>
      <c r="K9" s="19" t="str">
        <f ca="1">IFERROR(__xludf.DUMMYFUNCTION("""COMPUTED_VALUE"""),"MOSIP-22709")</f>
        <v>MOSIP-22709</v>
      </c>
      <c r="L9" s="20">
        <f ca="1">COUNTIFS('eSignet API - Test Cases'!A7:A4479,K9,'eSignet API - Test Cases'!C7:C4479,"&lt;&gt;"&amp;"")</f>
        <v>18</v>
      </c>
      <c r="M9" s="21">
        <f ca="1">COUNTIFS('eSignet API - Test Cases'!A7:A4479,K9,'eSignet API - Test Cases'!C7:C4479,"&lt;&gt;"&amp;"",'eSignet API - Test Cases'!I7:I4479,"Pass")</f>
        <v>14</v>
      </c>
      <c r="N9" s="22">
        <f ca="1">COUNTIFS('eSignet API - Test Cases'!A7:A4479,K9,'eSignet API - Test Cases'!C7:C4479,"&lt;&gt;"&amp;"",'eSignet API - Test Cases'!I7:I4479,"Fail")</f>
        <v>4</v>
      </c>
      <c r="O9" s="23">
        <f t="shared" ref="O9:O25" ca="1" si="5">L9-M9-N9</f>
        <v>0</v>
      </c>
      <c r="P9" s="19" t="str">
        <f ca="1">IFERROR(__xludf.DUMMYFUNCTION("""COMPUTED_VALUE"""),"MOSIP-24002")</f>
        <v>MOSIP-24002</v>
      </c>
      <c r="Q9" s="20">
        <f ca="1">COUNTIFS('eSignet UI - Test Cases'!A7:A4887,P9,'eSignet UI - Test Cases'!C7:C4887,"&lt;&gt;"&amp;"")</f>
        <v>14</v>
      </c>
      <c r="R9" s="21">
        <f ca="1">COUNTIFS('eSignet UI - Test Cases'!A7:A4887,P9,'eSignet UI - Test Cases'!C7:C4887,"&lt;&gt;"&amp;"",'eSignet UI - Test Cases'!I7:I4887,"Pass")</f>
        <v>14</v>
      </c>
      <c r="S9" s="22">
        <f ca="1">COUNTIFS('eSignet UI - Test Cases'!A7:A4887,P9,'eSignet UI - Test Cases'!C7:C4887,"&lt;&gt;"&amp;"",'eSignet UI - Test Cases'!I7:I4887,"Fail")</f>
        <v>0</v>
      </c>
      <c r="T9" s="23">
        <f t="shared" ca="1" si="3"/>
        <v>0</v>
      </c>
      <c r="U9" s="1"/>
      <c r="V9" s="9" t="s">
        <v>35</v>
      </c>
      <c r="W9" s="10"/>
      <c r="X9" s="11" t="s">
        <v>36</v>
      </c>
      <c r="Y9" s="12" t="s">
        <v>37</v>
      </c>
      <c r="Z9" s="1"/>
      <c r="AA9" s="1"/>
    </row>
    <row r="10" spans="1:27">
      <c r="A10" s="1"/>
      <c r="B10" s="361" t="str">
        <f ca="1">"Functional Testing - Stories Verified : " &amp; C7</f>
        <v>Functional Testing - Stories Verified : 2</v>
      </c>
      <c r="C10" s="362"/>
      <c r="D10" s="362"/>
      <c r="E10" s="362"/>
      <c r="F10" s="362"/>
      <c r="G10" s="362"/>
      <c r="H10" s="362"/>
      <c r="I10" s="363"/>
      <c r="J10" s="1"/>
      <c r="K10" s="19" t="str">
        <f ca="1">IFERROR(__xludf.DUMMYFUNCTION("""COMPUTED_VALUE"""),"MOSIP-22731")</f>
        <v>MOSIP-22731</v>
      </c>
      <c r="L10" s="20">
        <f ca="1">COUNTIFS('eSignet API - Test Cases'!A8:A4480,K10,'eSignet API - Test Cases'!C8:C4480,"&lt;&gt;"&amp;"")</f>
        <v>66</v>
      </c>
      <c r="M10" s="21">
        <f ca="1">COUNTIFS('eSignet API - Test Cases'!A8:A4480,K10,'eSignet API - Test Cases'!C8:C4480,"&lt;&gt;"&amp;"",'eSignet API - Test Cases'!I8:I4480,"Pass")</f>
        <v>66</v>
      </c>
      <c r="N10" s="22">
        <f ca="1">COUNTIFS('eSignet API - Test Cases'!A8:A4480,K10,'eSignet API - Test Cases'!C8:C4480,"&lt;&gt;"&amp;"",'eSignet API - Test Cases'!I8:I4480,"Fail")</f>
        <v>0</v>
      </c>
      <c r="O10" s="23">
        <f t="shared" ca="1" si="5"/>
        <v>0</v>
      </c>
      <c r="P10" s="19" t="str">
        <f ca="1">IFERROR(__xludf.DUMMYFUNCTION("""COMPUTED_VALUE"""),"MOSIP-22719")</f>
        <v>MOSIP-22719</v>
      </c>
      <c r="Q10" s="20">
        <f ca="1">COUNTIFS('eSignet UI - Test Cases'!A8:A4888,P10,'eSignet UI - Test Cases'!C8:C4888,"&lt;&gt;"&amp;"")</f>
        <v>11</v>
      </c>
      <c r="R10" s="21">
        <f ca="1">COUNTIFS('eSignet UI - Test Cases'!A8:A4888,P10,'eSignet UI - Test Cases'!C8:C4888,"&lt;&gt;"&amp;"",'eSignet UI - Test Cases'!I8:I4888,"Pass")</f>
        <v>11</v>
      </c>
      <c r="S10" s="22">
        <f ca="1">COUNTIFS('eSignet UI - Test Cases'!A8:A4888,P10,'eSignet UI - Test Cases'!C8:C4888,"&lt;&gt;"&amp;"",'eSignet UI - Test Cases'!I8:I4888,"Fail")</f>
        <v>0</v>
      </c>
      <c r="T10" s="23">
        <f t="shared" ca="1" si="3"/>
        <v>0</v>
      </c>
      <c r="U10" s="1"/>
      <c r="V10" s="9" t="s">
        <v>38</v>
      </c>
      <c r="W10" s="10"/>
      <c r="X10" s="11" t="s">
        <v>39</v>
      </c>
      <c r="Y10" s="12" t="s">
        <v>40</v>
      </c>
      <c r="Z10" s="1"/>
      <c r="AA10" s="1"/>
    </row>
    <row r="11" spans="1:27">
      <c r="A11" s="1"/>
      <c r="B11" s="348" t="str">
        <f>"Test cases : " &amp; D7 &amp; "      Passed : "&amp; G7 &amp; "     Failed : " &amp; H7 &amp; "    Skipped : " &amp; I7</f>
        <v>Test cases : 3443      Passed : 3357     Failed : 51    Skipped : 35</v>
      </c>
      <c r="C11" s="349"/>
      <c r="D11" s="349"/>
      <c r="E11" s="349"/>
      <c r="F11" s="349"/>
      <c r="G11" s="349"/>
      <c r="H11" s="349"/>
      <c r="I11" s="350"/>
      <c r="J11" s="1"/>
      <c r="K11" s="19" t="str">
        <f ca="1">IFERROR(__xludf.DUMMYFUNCTION("""COMPUTED_VALUE"""),"MOSIP-24755")</f>
        <v>MOSIP-24755</v>
      </c>
      <c r="L11" s="20">
        <f ca="1">COUNTIFS('eSignet API - Test Cases'!A9:A4481,K11,'eSignet API - Test Cases'!C9:C4481,"&lt;&gt;"&amp;"")</f>
        <v>157</v>
      </c>
      <c r="M11" s="21">
        <f ca="1">COUNTIFS('eSignet API - Test Cases'!A9:A4481,K11,'eSignet API - Test Cases'!C9:C4481,"&lt;&gt;"&amp;"",'eSignet API - Test Cases'!I9:I4481,"Pass")</f>
        <v>157</v>
      </c>
      <c r="N11" s="22">
        <f ca="1">COUNTIFS('eSignet API - Test Cases'!A9:A4481,K11,'eSignet API - Test Cases'!C9:C4481,"&lt;&gt;"&amp;"",'eSignet API - Test Cases'!I9:I4481,"Fail")</f>
        <v>0</v>
      </c>
      <c r="O11" s="23">
        <f t="shared" ca="1" si="5"/>
        <v>0</v>
      </c>
      <c r="P11" s="19" t="str">
        <f ca="1">IFERROR(__xludf.DUMMYFUNCTION("""COMPUTED_VALUE"""),"MOSIP-22718")</f>
        <v>MOSIP-22718</v>
      </c>
      <c r="Q11" s="20">
        <f ca="1">COUNTIFS('eSignet UI - Test Cases'!A9:A4889,P11,'eSignet UI - Test Cases'!C9:C4889,"&lt;&gt;"&amp;"")</f>
        <v>29</v>
      </c>
      <c r="R11" s="21">
        <f ca="1">COUNTIFS('eSignet UI - Test Cases'!A9:A4889,P11,'eSignet UI - Test Cases'!C9:C4889,"&lt;&gt;"&amp;"",'eSignet UI - Test Cases'!I9:I4889,"Pass")</f>
        <v>29</v>
      </c>
      <c r="S11" s="22">
        <f ca="1">COUNTIFS('eSignet UI - Test Cases'!A9:A4889,P11,'eSignet UI - Test Cases'!C9:C4889,"&lt;&gt;"&amp;"",'eSignet UI - Test Cases'!I9:I4889,"Fail")</f>
        <v>0</v>
      </c>
      <c r="T11" s="23">
        <f t="shared" ca="1" si="3"/>
        <v>0</v>
      </c>
      <c r="U11" s="1"/>
      <c r="V11" s="9" t="s">
        <v>41</v>
      </c>
      <c r="W11" s="10"/>
      <c r="X11" s="11" t="s">
        <v>42</v>
      </c>
      <c r="Y11" s="12" t="s">
        <v>43</v>
      </c>
      <c r="Z11" s="1"/>
      <c r="AA11" s="1"/>
    </row>
    <row r="12" spans="1:27">
      <c r="A12" s="1"/>
      <c r="B12" s="351" t="str">
        <f>"Test Rate : " &amp; INT((((G7+H7)/D7)*100)) &amp; "%     With Pass Rate : " &amp; INT((G7/(G7+H7))*100)  &amp; "%"</f>
        <v>Test Rate : 98%     With Pass Rate : 98%</v>
      </c>
      <c r="C12" s="352"/>
      <c r="D12" s="352"/>
      <c r="E12" s="352"/>
      <c r="F12" s="352"/>
      <c r="G12" s="352"/>
      <c r="H12" s="352"/>
      <c r="I12" s="353"/>
      <c r="J12" s="1"/>
      <c r="K12" s="19" t="str">
        <f ca="1">IFERROR(__xludf.DUMMYFUNCTION("""COMPUTED_VALUE"""),"ES-3")</f>
        <v>ES-3</v>
      </c>
      <c r="L12" s="20">
        <f ca="1">COUNTIFS('eSignet API - Test Cases'!A10:A4482,K12,'eSignet API - Test Cases'!C10:C4482,"&lt;&gt;"&amp;"")</f>
        <v>32</v>
      </c>
      <c r="M12" s="21">
        <f ca="1">COUNTIFS('eSignet API - Test Cases'!A10:A4482,K12,'eSignet API - Test Cases'!C10:C4482,"&lt;&gt;"&amp;"",'eSignet API - Test Cases'!I10:I4482,"Pass")</f>
        <v>32</v>
      </c>
      <c r="N12" s="22">
        <f ca="1">COUNTIFS('eSignet API - Test Cases'!A10:A4482,K12,'eSignet API - Test Cases'!C10:C4482,"&lt;&gt;"&amp;"",'eSignet API - Test Cases'!I10:I4482,"Fail")</f>
        <v>0</v>
      </c>
      <c r="O12" s="23">
        <f t="shared" ca="1" si="5"/>
        <v>0</v>
      </c>
      <c r="P12" s="19" t="str">
        <f ca="1">IFERROR(__xludf.DUMMYFUNCTION("""COMPUTED_VALUE"""),"Multiple IDP Instance")</f>
        <v>Multiple IDP Instance</v>
      </c>
      <c r="Q12" s="20">
        <f ca="1">COUNTIFS('eSignet UI - Test Cases'!A10:A4890,P12,'eSignet UI - Test Cases'!C10:C4890,"&lt;&gt;"&amp;"")</f>
        <v>16</v>
      </c>
      <c r="R12" s="21">
        <f ca="1">COUNTIFS('eSignet UI - Test Cases'!A10:A4890,P12,'eSignet UI - Test Cases'!C10:C4890,"&lt;&gt;"&amp;"",'eSignet UI - Test Cases'!I10:I4890,"Pass")</f>
        <v>16</v>
      </c>
      <c r="S12" s="22">
        <f ca="1">COUNTIFS('eSignet UI - Test Cases'!A10:A4890,P12,'eSignet UI - Test Cases'!C10:C4890,"&lt;&gt;"&amp;"",'eSignet UI - Test Cases'!I10:I4890,"Fail")</f>
        <v>0</v>
      </c>
      <c r="T12" s="23">
        <f t="shared" ca="1" si="3"/>
        <v>0</v>
      </c>
      <c r="U12" s="1"/>
      <c r="V12" s="29"/>
      <c r="W12" s="10"/>
      <c r="X12" s="11" t="s">
        <v>44</v>
      </c>
      <c r="Y12" s="12" t="s">
        <v>45</v>
      </c>
      <c r="Z12" s="1"/>
      <c r="AA12" s="1"/>
    </row>
    <row r="13" spans="1:27">
      <c r="A13" s="1"/>
      <c r="B13" s="1"/>
      <c r="C13" s="1"/>
      <c r="D13" s="1"/>
      <c r="E13" s="1"/>
      <c r="F13" s="1"/>
      <c r="G13" s="1"/>
      <c r="H13" s="1"/>
      <c r="I13" s="1"/>
      <c r="J13" s="1"/>
      <c r="K13" s="19" t="str">
        <f ca="1">IFERROR(__xludf.DUMMYFUNCTION("""COMPUTED_VALUE"""),"ES-34")</f>
        <v>ES-34</v>
      </c>
      <c r="L13" s="20">
        <f ca="1">COUNTIFS('eSignet API - Test Cases'!A11:A4483,K13,'eSignet API - Test Cases'!C11:C4483,"&lt;&gt;"&amp;"")</f>
        <v>28</v>
      </c>
      <c r="M13" s="21">
        <f ca="1">COUNTIFS('eSignet API - Test Cases'!A11:A4483,K13,'eSignet API - Test Cases'!C11:C4483,"&lt;&gt;"&amp;"",'eSignet API - Test Cases'!I11:I4483,"Pass")</f>
        <v>28</v>
      </c>
      <c r="N13" s="22">
        <f ca="1">COUNTIFS('eSignet API - Test Cases'!A11:A4483,K13,'eSignet API - Test Cases'!C11:C4483,"&lt;&gt;"&amp;"",'eSignet API - Test Cases'!I11:I4483,"Fail")</f>
        <v>0</v>
      </c>
      <c r="O13" s="23">
        <f t="shared" ca="1" si="5"/>
        <v>0</v>
      </c>
      <c r="P13" s="19" t="str">
        <f ca="1">IFERROR(__xludf.DUMMYFUNCTION("""COMPUTED_VALUE"""),"IDP Cross browser Testing")</f>
        <v>IDP Cross browser Testing</v>
      </c>
      <c r="Q13" s="20">
        <f ca="1">COUNTIFS('eSignet UI - Test Cases'!A11:A4891,P13,'eSignet UI - Test Cases'!C11:C4891,"&lt;&gt;"&amp;"")</f>
        <v>1</v>
      </c>
      <c r="R13" s="21">
        <f ca="1">COUNTIFS('eSignet UI - Test Cases'!A11:A4891,P13,'eSignet UI - Test Cases'!C11:C4891,"&lt;&gt;"&amp;"",'eSignet UI - Test Cases'!I11:I4891,"Pass")</f>
        <v>1</v>
      </c>
      <c r="S13" s="22">
        <f ca="1">COUNTIFS('eSignet UI - Test Cases'!A11:A4891,P13,'eSignet UI - Test Cases'!C11:C4891,"&lt;&gt;"&amp;"",'eSignet UI - Test Cases'!I11:I4891,"Fail")</f>
        <v>0</v>
      </c>
      <c r="T13" s="23">
        <f t="shared" ca="1" si="3"/>
        <v>0</v>
      </c>
      <c r="U13" s="1"/>
      <c r="V13" s="29"/>
      <c r="W13" s="10"/>
      <c r="X13" s="11" t="s">
        <v>46</v>
      </c>
      <c r="Y13" s="12" t="s">
        <v>47</v>
      </c>
      <c r="Z13" s="1"/>
      <c r="AA13" s="1"/>
    </row>
    <row r="14" spans="1:27">
      <c r="A14" s="1"/>
      <c r="B14" s="1"/>
      <c r="C14" s="1"/>
      <c r="D14" s="1"/>
      <c r="E14" s="1"/>
      <c r="F14" s="1"/>
      <c r="G14" s="1"/>
      <c r="H14" s="1"/>
      <c r="I14" s="1"/>
      <c r="J14" s="1"/>
      <c r="K14" s="19" t="str">
        <f ca="1">IFERROR(__xludf.DUMMYFUNCTION("""COMPUTED_VALUE"""),"ES-35")</f>
        <v>ES-35</v>
      </c>
      <c r="L14" s="20">
        <f ca="1">COUNTIFS('eSignet API - Test Cases'!A12:A4484,K14,'eSignet API - Test Cases'!C12:C4484,"&lt;&gt;"&amp;"")</f>
        <v>15</v>
      </c>
      <c r="M14" s="21">
        <f ca="1">COUNTIFS('eSignet API - Test Cases'!A12:A4484,K14,'eSignet API - Test Cases'!C12:C4484,"&lt;&gt;"&amp;"",'eSignet API - Test Cases'!I12:I4484,"Pass")</f>
        <v>15</v>
      </c>
      <c r="N14" s="22">
        <f ca="1">COUNTIFS('eSignet API - Test Cases'!A12:A4484,K14,'eSignet API - Test Cases'!C12:C4484,"&lt;&gt;"&amp;"",'eSignet API - Test Cases'!I12:I4484,"Fail")</f>
        <v>0</v>
      </c>
      <c r="O14" s="23">
        <f t="shared" ca="1" si="5"/>
        <v>0</v>
      </c>
      <c r="P14" s="2" t="str">
        <f ca="1">IFERROR(__xludf.DUMMYFUNCTION("""COMPUTED_VALUE"""),"MOSIP-24755")</f>
        <v>MOSIP-24755</v>
      </c>
      <c r="Q14" s="20">
        <f ca="1">COUNTIFS('eSignet UI - Test Cases'!A12:A4892,P14,'eSignet UI - Test Cases'!C12:C4892,"&lt;&gt;"&amp;"")</f>
        <v>26</v>
      </c>
      <c r="R14" s="21">
        <f ca="1">COUNTIFS('eSignet UI - Test Cases'!A12:A4892,P14,'eSignet UI - Test Cases'!C12:C4892,"&lt;&gt;"&amp;"",'eSignet UI - Test Cases'!I12:I4892,"Pass")</f>
        <v>26</v>
      </c>
      <c r="S14" s="22">
        <f ca="1">COUNTIFS('eSignet UI - Test Cases'!A12:A4892,P14,'eSignet UI - Test Cases'!C12:C4892,"&lt;&gt;"&amp;"",'eSignet UI - Test Cases'!I12:I4892,"Fail")</f>
        <v>0</v>
      </c>
      <c r="T14" s="23">
        <f t="shared" ca="1" si="3"/>
        <v>0</v>
      </c>
      <c r="U14" s="1"/>
      <c r="V14" s="1"/>
      <c r="W14" s="10"/>
      <c r="X14" s="11" t="s">
        <v>48</v>
      </c>
      <c r="Y14" s="12" t="s">
        <v>49</v>
      </c>
      <c r="Z14" s="1"/>
      <c r="AA14" s="1"/>
    </row>
    <row r="15" spans="1:27">
      <c r="A15" s="1"/>
      <c r="B15" s="1"/>
      <c r="C15" s="1"/>
      <c r="D15" s="1"/>
      <c r="E15" s="1"/>
      <c r="F15" s="1"/>
      <c r="G15" s="1"/>
      <c r="H15" s="1"/>
      <c r="I15" s="1"/>
      <c r="J15" s="1"/>
      <c r="K15" s="2" t="str">
        <f ca="1">IFERROR(__xludf.DUMMYFUNCTION("""COMPUTED_VALUE"""),"ES-491")</f>
        <v>ES-491</v>
      </c>
      <c r="L15" s="20">
        <f ca="1">COUNTIFS('eSignet API - Test Cases'!A13:A4485,K15,'eSignet API - Test Cases'!C13:C4485,"&lt;&gt;"&amp;"")</f>
        <v>558</v>
      </c>
      <c r="M15" s="21">
        <f ca="1">COUNTIFS('eSignet API - Test Cases'!A13:A4485,K15,'eSignet API - Test Cases'!C13:C4485,"&lt;&gt;"&amp;"",'eSignet API - Test Cases'!I13:I4485,"Pass")</f>
        <v>551</v>
      </c>
      <c r="N15" s="22">
        <f ca="1">COUNTIFS('eSignet API - Test Cases'!A13:A4485,K15,'eSignet API - Test Cases'!C13:C4485,"&lt;&gt;"&amp;"",'eSignet API - Test Cases'!I13:I4485,"Fail")</f>
        <v>7</v>
      </c>
      <c r="O15" s="23">
        <f t="shared" ca="1" si="5"/>
        <v>0</v>
      </c>
      <c r="P15" s="19" t="str">
        <f ca="1">IFERROR(__xludf.DUMMYFUNCTION("""COMPUTED_VALUE"""),"MOSIP-25869")</f>
        <v>MOSIP-25869</v>
      </c>
      <c r="Q15" s="20">
        <f ca="1">COUNTIFS('eSignet UI - Test Cases'!A13:A4893,P15,'eSignet UI - Test Cases'!C13:C4893,"&lt;&gt;"&amp;"")</f>
        <v>10</v>
      </c>
      <c r="R15" s="21">
        <f ca="1">COUNTIFS('eSignet UI - Test Cases'!A13:A4893,P15,'eSignet UI - Test Cases'!C13:C4893,"&lt;&gt;"&amp;"",'eSignet UI - Test Cases'!I13:I4893,"Pass")</f>
        <v>10</v>
      </c>
      <c r="S15" s="22">
        <f ca="1">COUNTIFS('eSignet UI - Test Cases'!A13:A4893,P15,'eSignet UI - Test Cases'!C13:C4893,"&lt;&gt;"&amp;"",'eSignet UI - Test Cases'!I13:I4893,"Fail")</f>
        <v>0</v>
      </c>
      <c r="T15" s="23">
        <f t="shared" ca="1" si="3"/>
        <v>0</v>
      </c>
      <c r="U15" s="1"/>
      <c r="V15" s="1"/>
      <c r="W15" s="10"/>
      <c r="X15" s="11" t="s">
        <v>50</v>
      </c>
      <c r="Y15" s="12" t="s">
        <v>51</v>
      </c>
      <c r="Z15" s="1"/>
      <c r="AA15" s="1"/>
    </row>
    <row r="16" spans="1:27">
      <c r="A16" s="1"/>
      <c r="B16" s="1"/>
      <c r="C16" s="1"/>
      <c r="D16" s="1"/>
      <c r="E16" s="1"/>
      <c r="F16" s="1"/>
      <c r="G16" s="1"/>
      <c r="H16" s="1"/>
      <c r="I16" s="1"/>
      <c r="J16" s="1"/>
      <c r="K16" s="2" t="str">
        <f ca="1">IFERROR(__xludf.DUMMYFUNCTION("""COMPUTED_VALUE"""),"ES-496")</f>
        <v>ES-496</v>
      </c>
      <c r="L16" s="20">
        <f ca="1">COUNTIFS('eSignet API - Test Cases'!A14:A4486,K16,'eSignet API - Test Cases'!C14:C4486,"&lt;&gt;"&amp;"")</f>
        <v>112</v>
      </c>
      <c r="M16" s="21">
        <f ca="1">COUNTIFS('eSignet API - Test Cases'!A14:A4486,K16,'eSignet API - Test Cases'!C14:C4486,"&lt;&gt;"&amp;"",'eSignet API - Test Cases'!I14:I4486,"Pass")</f>
        <v>112</v>
      </c>
      <c r="N16" s="22">
        <f ca="1">COUNTIFS('eSignet API - Test Cases'!A14:A4486,K16,'eSignet API - Test Cases'!C14:C4486,"&lt;&gt;"&amp;"",'eSignet API - Test Cases'!I14:I4486,"Fail")</f>
        <v>0</v>
      </c>
      <c r="O16" s="23">
        <f t="shared" ca="1" si="5"/>
        <v>0</v>
      </c>
      <c r="P16" s="19" t="str">
        <f ca="1">IFERROR(__xludf.DUMMYFUNCTION("""COMPUTED_VALUE"""),"MOSIP-24813")</f>
        <v>MOSIP-24813</v>
      </c>
      <c r="Q16" s="20">
        <f ca="1">COUNTIFS('eSignet UI - Test Cases'!A14:A4894,P16,'eSignet UI - Test Cases'!C14:C4894,"&lt;&gt;"&amp;"")</f>
        <v>20</v>
      </c>
      <c r="R16" s="21">
        <f ca="1">COUNTIFS('eSignet UI - Test Cases'!A14:A4894,P16,'eSignet UI - Test Cases'!C14:C4894,"&lt;&gt;"&amp;"",'eSignet UI - Test Cases'!I14:I4894,"Pass")</f>
        <v>20</v>
      </c>
      <c r="S16" s="22">
        <f ca="1">COUNTIFS('eSignet UI - Test Cases'!A14:A4894,P16,'eSignet UI - Test Cases'!C14:C4894,"&lt;&gt;"&amp;"",'eSignet UI - Test Cases'!I14:I4894,"Fail")</f>
        <v>0</v>
      </c>
      <c r="T16" s="23">
        <f t="shared" ca="1" si="3"/>
        <v>0</v>
      </c>
      <c r="U16" s="1"/>
      <c r="V16" s="1"/>
      <c r="W16" s="10"/>
      <c r="X16" s="11" t="s">
        <v>52</v>
      </c>
      <c r="Y16" s="12" t="s">
        <v>53</v>
      </c>
      <c r="Z16" s="1"/>
      <c r="AA16" s="1"/>
    </row>
    <row r="17" spans="1:27">
      <c r="A17" s="1"/>
      <c r="B17" s="1"/>
      <c r="C17" s="1"/>
      <c r="D17" s="1"/>
      <c r="E17" s="1"/>
      <c r="F17" s="1"/>
      <c r="G17" s="1"/>
      <c r="H17" s="1"/>
      <c r="I17" s="1"/>
      <c r="J17" s="1"/>
      <c r="K17" s="2" t="str">
        <f ca="1">IFERROR(__xludf.DUMMYFUNCTION("""COMPUTED_VALUE"""),"MOSIP-22732")</f>
        <v>MOSIP-22732</v>
      </c>
      <c r="L17" s="20">
        <f ca="1">COUNTIFS('eSignet API - Test Cases'!A15:A4487,K17,'eSignet API - Test Cases'!C15:C4487,"&lt;&gt;"&amp;"")</f>
        <v>26</v>
      </c>
      <c r="M17" s="21">
        <f ca="1">COUNTIFS('eSignet API - Test Cases'!A15:A4487,K17,'eSignet API - Test Cases'!C15:C4487,"&lt;&gt;"&amp;"",'eSignet API - Test Cases'!I15:I4487,"Pass")</f>
        <v>26</v>
      </c>
      <c r="N17" s="22">
        <f ca="1">COUNTIFS('eSignet API - Test Cases'!A15:A4487,K17,'eSignet API - Test Cases'!C15:C4487,"&lt;&gt;"&amp;"",'eSignet API - Test Cases'!I15:I4487,"Fail")</f>
        <v>0</v>
      </c>
      <c r="O17" s="23">
        <f t="shared" ca="1" si="5"/>
        <v>0</v>
      </c>
      <c r="P17" s="19" t="str">
        <f ca="1">IFERROR(__xludf.DUMMYFUNCTION("""COMPUTED_VALUE"""),"MOSIP-25868")</f>
        <v>MOSIP-25868</v>
      </c>
      <c r="Q17" s="20">
        <f ca="1">COUNTIFS('eSignet UI - Test Cases'!A15:A4895,P17,'eSignet UI - Test Cases'!C15:C4895,"&lt;&gt;"&amp;"")</f>
        <v>6</v>
      </c>
      <c r="R17" s="21">
        <f ca="1">COUNTIFS('eSignet UI - Test Cases'!A15:A4895,P17,'eSignet UI - Test Cases'!C15:C4895,"&lt;&gt;"&amp;"",'eSignet UI - Test Cases'!I15:I4895,"Pass")</f>
        <v>6</v>
      </c>
      <c r="S17" s="22">
        <f ca="1">COUNTIFS('eSignet UI - Test Cases'!A15:A4895,P17,'eSignet UI - Test Cases'!C15:C4895,"&lt;&gt;"&amp;"",'eSignet UI - Test Cases'!I15:I4895,"Fail")</f>
        <v>0</v>
      </c>
      <c r="T17" s="23">
        <f t="shared" ca="1" si="3"/>
        <v>0</v>
      </c>
      <c r="U17" s="1"/>
      <c r="V17" s="1"/>
      <c r="W17" s="10"/>
      <c r="X17" s="11" t="s">
        <v>54</v>
      </c>
      <c r="Y17" s="12" t="s">
        <v>55</v>
      </c>
      <c r="Z17" s="1"/>
      <c r="AA17" s="1"/>
    </row>
    <row r="18" spans="1:27">
      <c r="A18" s="1"/>
      <c r="B18" s="1"/>
      <c r="C18" s="1"/>
      <c r="D18" s="1"/>
      <c r="E18" s="1"/>
      <c r="F18" s="1"/>
      <c r="G18" s="1"/>
      <c r="H18" s="1"/>
      <c r="I18" s="1"/>
      <c r="J18" s="1"/>
      <c r="K18" s="2" t="str">
        <f ca="1">IFERROR(__xludf.DUMMYFUNCTION("""COMPUTED_VALUE"""),"ES-186")</f>
        <v>ES-186</v>
      </c>
      <c r="L18" s="20">
        <f ca="1">COUNTIFS('eSignet API - Test Cases'!A16:A4488,K18,'eSignet API - Test Cases'!C16:C4488,"&lt;&gt;"&amp;"")</f>
        <v>66</v>
      </c>
      <c r="M18" s="21">
        <f ca="1">COUNTIFS('eSignet API - Test Cases'!A16:A4488,K18,'eSignet API - Test Cases'!C16:C4488,"&lt;&gt;"&amp;"",'eSignet API - Test Cases'!I16:I4488,"Pass")</f>
        <v>66</v>
      </c>
      <c r="N18" s="22">
        <f ca="1">COUNTIFS('eSignet API - Test Cases'!A16:A4488,K18,'eSignet API - Test Cases'!C16:C4488,"&lt;&gt;"&amp;"",'eSignet API - Test Cases'!I16:I4488,"Fail")</f>
        <v>0</v>
      </c>
      <c r="O18" s="23">
        <f t="shared" ca="1" si="5"/>
        <v>0</v>
      </c>
      <c r="P18" s="19" t="str">
        <f ca="1">IFERROR(__xludf.DUMMYFUNCTION("""COMPUTED_VALUE"""),"ES-3")</f>
        <v>ES-3</v>
      </c>
      <c r="Q18" s="20">
        <f ca="1">COUNTIFS('eSignet UI - Test Cases'!A16:A4896,P18,'eSignet UI - Test Cases'!C16:C4896,"&lt;&gt;"&amp;"")</f>
        <v>12</v>
      </c>
      <c r="R18" s="21">
        <f ca="1">COUNTIFS('eSignet UI - Test Cases'!A16:A4896,P18,'eSignet UI - Test Cases'!C16:C4896,"&lt;&gt;"&amp;"",'eSignet UI - Test Cases'!I16:I4896,"Pass")</f>
        <v>12</v>
      </c>
      <c r="S18" s="22">
        <f ca="1">COUNTIFS('eSignet UI - Test Cases'!A16:A4896,P18,'eSignet UI - Test Cases'!C16:C4896,"&lt;&gt;"&amp;"",'eSignet UI - Test Cases'!I16:I4896,"Fail")</f>
        <v>0</v>
      </c>
      <c r="T18" s="23">
        <f t="shared" ca="1" si="3"/>
        <v>0</v>
      </c>
      <c r="U18" s="1"/>
      <c r="V18" s="1"/>
      <c r="W18" s="10"/>
      <c r="X18" s="11" t="s">
        <v>56</v>
      </c>
      <c r="Y18" s="12" t="s">
        <v>57</v>
      </c>
      <c r="Z18" s="1"/>
      <c r="AA18" s="1"/>
    </row>
    <row r="19" spans="1:27">
      <c r="A19" s="1"/>
      <c r="B19" s="1"/>
      <c r="C19" s="1"/>
      <c r="D19" s="1"/>
      <c r="E19" s="1"/>
      <c r="F19" s="1"/>
      <c r="G19" s="1"/>
      <c r="H19" s="1"/>
      <c r="I19" s="1"/>
      <c r="J19" s="1"/>
      <c r="K19" s="2" t="str">
        <f ca="1">IFERROR(__xludf.DUMMYFUNCTION("""COMPUTED_VALUE"""),"ES-1053")</f>
        <v>ES-1053</v>
      </c>
      <c r="L19" s="20">
        <f ca="1">COUNTIFS('eSignet API - Test Cases'!A17:A4489,K19,'eSignet API - Test Cases'!C17:C4489,"&lt;&gt;"&amp;"")</f>
        <v>38</v>
      </c>
      <c r="M19" s="21">
        <f ca="1">COUNTIFS('eSignet API - Test Cases'!A17:A4489,K19,'eSignet API - Test Cases'!C17:C4489,"&lt;&gt;"&amp;"",'eSignet API - Test Cases'!I17:I4489,"Pass")</f>
        <v>38</v>
      </c>
      <c r="N19" s="22">
        <f ca="1">COUNTIFS('eSignet API - Test Cases'!A17:A4489,K19,'eSignet API - Test Cases'!C17:C4489,"&lt;&gt;"&amp;"",'eSignet API - Test Cases'!I17:I4489,"Fail")</f>
        <v>0</v>
      </c>
      <c r="O19" s="23">
        <f t="shared" ca="1" si="5"/>
        <v>0</v>
      </c>
      <c r="P19" s="19" t="str">
        <f ca="1">IFERROR(__xludf.DUMMYFUNCTION("""COMPUTED_VALUE"""),"ES-92")</f>
        <v>ES-92</v>
      </c>
      <c r="Q19" s="20">
        <f ca="1">COUNTIFS('eSignet UI - Test Cases'!A17:A4897,P19,'eSignet UI - Test Cases'!C17:C4897,"&lt;&gt;"&amp;"")</f>
        <v>22</v>
      </c>
      <c r="R19" s="21">
        <f ca="1">COUNTIFS('eSignet UI - Test Cases'!A17:A4897,P19,'eSignet UI - Test Cases'!C17:C4897,"&lt;&gt;"&amp;"",'eSignet UI - Test Cases'!I17:I4897,"Pass")</f>
        <v>22</v>
      </c>
      <c r="S19" s="22">
        <f ca="1">COUNTIFS('eSignet UI - Test Cases'!A17:A4897,P19,'eSignet UI - Test Cases'!C17:C4897,"&lt;&gt;"&amp;"",'eSignet UI - Test Cases'!I17:I4897,"Fail")</f>
        <v>0</v>
      </c>
      <c r="T19" s="23">
        <f t="shared" ca="1" si="3"/>
        <v>0</v>
      </c>
      <c r="U19" s="1"/>
      <c r="V19" s="1"/>
      <c r="W19" s="10"/>
      <c r="X19" s="11" t="s">
        <v>58</v>
      </c>
      <c r="Y19" s="12" t="s">
        <v>59</v>
      </c>
      <c r="Z19" s="1"/>
      <c r="AA19" s="1"/>
    </row>
    <row r="20" spans="1:27">
      <c r="A20" s="1"/>
      <c r="B20" s="1"/>
      <c r="C20" s="1"/>
      <c r="D20" s="1"/>
      <c r="E20" s="1"/>
      <c r="F20" s="1"/>
      <c r="G20" s="1"/>
      <c r="H20" s="1"/>
      <c r="I20" s="1"/>
      <c r="J20" s="1"/>
      <c r="K20" s="2" t="str">
        <f ca="1">IFERROR(__xludf.DUMMYFUNCTION("""COMPUTED_VALUE"""),"ES-1043")</f>
        <v>ES-1043</v>
      </c>
      <c r="L20" s="20">
        <f ca="1">COUNTIFS('eSignet API - Test Cases'!A18:A4490,K20,'eSignet API - Test Cases'!C18:C4490,"&lt;&gt;"&amp;"")</f>
        <v>41</v>
      </c>
      <c r="M20" s="21">
        <f ca="1">COUNTIFS('eSignet API - Test Cases'!A18:A4490,K20,'eSignet API - Test Cases'!C18:C4490,"&lt;&gt;"&amp;"",'eSignet API - Test Cases'!I18:I4490,"Pass")</f>
        <v>41</v>
      </c>
      <c r="N20" s="22">
        <f ca="1">COUNTIFS('eSignet API - Test Cases'!A18:A4490,K20,'eSignet API - Test Cases'!C18:C4490,"&lt;&gt;"&amp;"",'eSignet API - Test Cases'!I18:I4490,"Fail")</f>
        <v>0</v>
      </c>
      <c r="O20" s="23">
        <f t="shared" ca="1" si="5"/>
        <v>0</v>
      </c>
      <c r="P20" s="19" t="str">
        <f ca="1">IFERROR(__xludf.DUMMYFUNCTION("""COMPUTED_VALUE"""),"ES-36")</f>
        <v>ES-36</v>
      </c>
      <c r="Q20" s="20">
        <f ca="1">COUNTIFS('eSignet UI - Test Cases'!A18:A4898,P20,'eSignet UI - Test Cases'!C18:C4898,"&lt;&gt;"&amp;"")</f>
        <v>4</v>
      </c>
      <c r="R20" s="21">
        <f ca="1">COUNTIFS('eSignet UI - Test Cases'!A18:A4898,P20,'eSignet UI - Test Cases'!C18:C4898,"&lt;&gt;"&amp;"",'eSignet UI - Test Cases'!I18:I4898,"Pass")</f>
        <v>4</v>
      </c>
      <c r="S20" s="22">
        <f ca="1">COUNTIFS('eSignet UI - Test Cases'!A18:A4898,P20,'eSignet UI - Test Cases'!C18:C4898,"&lt;&gt;"&amp;"",'eSignet UI - Test Cases'!I18:I4898,"Fail")</f>
        <v>0</v>
      </c>
      <c r="T20" s="23">
        <f t="shared" ca="1" si="3"/>
        <v>0</v>
      </c>
      <c r="U20" s="1"/>
      <c r="V20" s="1"/>
      <c r="W20" s="10"/>
      <c r="X20" s="11" t="s">
        <v>60</v>
      </c>
      <c r="Y20" s="12" t="s">
        <v>61</v>
      </c>
      <c r="Z20" s="1"/>
      <c r="AA20" s="1"/>
    </row>
    <row r="21" spans="1:27">
      <c r="A21" s="1"/>
      <c r="B21" s="1"/>
      <c r="C21" s="1"/>
      <c r="D21" s="1"/>
      <c r="E21" s="1"/>
      <c r="F21" s="1"/>
      <c r="G21" s="1"/>
      <c r="H21" s="1"/>
      <c r="I21" s="1"/>
      <c r="J21" s="1"/>
      <c r="K21" s="2" t="str">
        <f ca="1">IFERROR(__xludf.DUMMYFUNCTION("""COMPUTED_VALUE"""),"ES-1066")</f>
        <v>ES-1066</v>
      </c>
      <c r="L21" s="20">
        <f ca="1">COUNTIFS('eSignet API - Test Cases'!A19:A4491,K21,'eSignet API - Test Cases'!C19:C4491,"&lt;&gt;"&amp;"")</f>
        <v>82</v>
      </c>
      <c r="M21" s="21">
        <f ca="1">COUNTIFS('eSignet API - Test Cases'!A19:A4491,K21,'eSignet API - Test Cases'!C19:C4491,"&lt;&gt;"&amp;"",'eSignet API - Test Cases'!I19:I4491,"Pass")</f>
        <v>59</v>
      </c>
      <c r="N21" s="22">
        <f ca="1">COUNTIFS('eSignet API - Test Cases'!A19:A4491,K21,'eSignet API - Test Cases'!C19:C4491,"&lt;&gt;"&amp;"",'eSignet API - Test Cases'!I19:I4491,"Fail")</f>
        <v>1</v>
      </c>
      <c r="O21" s="23">
        <f t="shared" ca="1" si="5"/>
        <v>22</v>
      </c>
      <c r="P21" s="2" t="str">
        <f ca="1">IFERROR(__xludf.DUMMYFUNCTION("""COMPUTED_VALUE"""),"ES-97")</f>
        <v>ES-97</v>
      </c>
      <c r="Q21" s="20">
        <f ca="1">COUNTIFS('eSignet UI - Test Cases'!A19:A4899,P21,'eSignet UI - Test Cases'!C19:C4899,"&lt;&gt;"&amp;"")</f>
        <v>19</v>
      </c>
      <c r="R21" s="21">
        <f ca="1">COUNTIFS('eSignet UI - Test Cases'!A19:A4899,P21,'eSignet UI - Test Cases'!C19:C4899,"&lt;&gt;"&amp;"",'eSignet UI - Test Cases'!I19:I4899,"Pass")</f>
        <v>19</v>
      </c>
      <c r="S21" s="22">
        <f ca="1">COUNTIFS('eSignet UI - Test Cases'!A19:A4899,P21,'eSignet UI - Test Cases'!C19:C4899,"&lt;&gt;"&amp;"",'eSignet UI - Test Cases'!I19:I4899,"Fail")</f>
        <v>0</v>
      </c>
      <c r="T21" s="23">
        <f t="shared" ca="1" si="3"/>
        <v>0</v>
      </c>
      <c r="U21" s="1"/>
      <c r="V21" s="1"/>
      <c r="W21" s="10"/>
      <c r="X21" s="11" t="s">
        <v>62</v>
      </c>
      <c r="Y21" s="12" t="s">
        <v>63</v>
      </c>
      <c r="Z21" s="1"/>
      <c r="AA21" s="1"/>
    </row>
    <row r="22" spans="1:27">
      <c r="A22" s="1"/>
      <c r="B22" s="1"/>
      <c r="C22" s="1"/>
      <c r="D22" s="1"/>
      <c r="E22" s="1"/>
      <c r="F22" s="1"/>
      <c r="G22" s="1"/>
      <c r="H22" s="1"/>
      <c r="I22" s="1"/>
      <c r="J22" s="1"/>
      <c r="K22" s="2" t="str">
        <f ca="1">IFERROR(__xludf.DUMMYFUNCTION("""COMPUTED_VALUE"""),"ES-1373")</f>
        <v>ES-1373</v>
      </c>
      <c r="L22" s="20">
        <f ca="1">COUNTIFS('eSignet API - Test Cases'!A20:A4492,K22,'eSignet API - Test Cases'!C20:C4492,"&lt;&gt;"&amp;"")</f>
        <v>25</v>
      </c>
      <c r="M22" s="21">
        <f ca="1">COUNTIFS('eSignet API - Test Cases'!A20:A4492,K22,'eSignet API - Test Cases'!C20:C4492,"&lt;&gt;"&amp;"",'eSignet API - Test Cases'!I20:I4492,"Pass")</f>
        <v>23</v>
      </c>
      <c r="N22" s="22">
        <f ca="1">COUNTIFS('eSignet API - Test Cases'!A20:A4492,K22,'eSignet API - Test Cases'!C20:C4492,"&lt;&gt;"&amp;"",'eSignet API - Test Cases'!I20:I4492,"Fail")</f>
        <v>1</v>
      </c>
      <c r="O22" s="23">
        <f t="shared" ca="1" si="5"/>
        <v>1</v>
      </c>
      <c r="P22" s="2" t="str">
        <f ca="1">IFERROR(__xludf.DUMMYFUNCTION("""COMPUTED_VALUE"""),"ES-124")</f>
        <v>ES-124</v>
      </c>
      <c r="Q22" s="20">
        <f ca="1">COUNTIFS('eSignet UI - Test Cases'!A20:A4900,P22,'eSignet UI - Test Cases'!C20:C4900,"&lt;&gt;"&amp;"")</f>
        <v>6</v>
      </c>
      <c r="R22" s="21">
        <f ca="1">COUNTIFS('eSignet UI - Test Cases'!A20:A4900,P22,'eSignet UI - Test Cases'!C20:C4900,"&lt;&gt;"&amp;"",'eSignet UI - Test Cases'!I20:I4900,"Pass")</f>
        <v>6</v>
      </c>
      <c r="S22" s="22">
        <f ca="1">COUNTIFS('eSignet UI - Test Cases'!A20:A4900,P22,'eSignet UI - Test Cases'!C20:C4900,"&lt;&gt;"&amp;"",'eSignet UI - Test Cases'!I20:I4900,"Fail")</f>
        <v>0</v>
      </c>
      <c r="T22" s="23">
        <f t="shared" ca="1" si="3"/>
        <v>0</v>
      </c>
      <c r="U22" s="1"/>
      <c r="V22" s="1"/>
      <c r="W22" s="10"/>
      <c r="X22" s="11" t="s">
        <v>64</v>
      </c>
      <c r="Y22" s="12" t="s">
        <v>65</v>
      </c>
      <c r="Z22" s="1"/>
      <c r="AA22" s="1"/>
    </row>
    <row r="23" spans="1:27">
      <c r="A23" s="1"/>
      <c r="B23" s="1"/>
      <c r="C23" s="1"/>
      <c r="D23" s="1"/>
      <c r="E23" s="1"/>
      <c r="F23" s="1"/>
      <c r="G23" s="1"/>
      <c r="H23" s="1"/>
      <c r="I23" s="1"/>
      <c r="J23" s="1"/>
      <c r="K23" s="2" t="str">
        <f ca="1">IFERROR(__xludf.DUMMYFUNCTION("""COMPUTED_VALUE"""),"ES-1065")</f>
        <v>ES-1065</v>
      </c>
      <c r="L23" s="20">
        <f ca="1">COUNTIFS('eSignet API - Test Cases'!A21:A4493,K23,'eSignet API - Test Cases'!C21:C4493,"&lt;&gt;"&amp;"")</f>
        <v>61</v>
      </c>
      <c r="M23" s="21">
        <f ca="1">COUNTIFS('eSignet API - Test Cases'!A21:A4493,K23,'eSignet API - Test Cases'!C21:C4493,"&lt;&gt;"&amp;"",'eSignet API - Test Cases'!I21:I4493,"Pass")</f>
        <v>59</v>
      </c>
      <c r="N23" s="22">
        <f ca="1">COUNTIFS('eSignet API - Test Cases'!A21:A4493,K23,'eSignet API - Test Cases'!C21:C4493,"&lt;&gt;"&amp;"",'eSignet API - Test Cases'!I21:I4493,"Fail")</f>
        <v>0</v>
      </c>
      <c r="O23" s="23">
        <f t="shared" ca="1" si="5"/>
        <v>2</v>
      </c>
      <c r="P23" s="2" t="str">
        <f ca="1">IFERROR(__xludf.DUMMYFUNCTION("""COMPUTED_VALUE"""),"MOSIP-26238")</f>
        <v>MOSIP-26238</v>
      </c>
      <c r="Q23" s="20">
        <f ca="1">COUNTIFS('eSignet UI - Test Cases'!A21:A4901,P23,'eSignet UI - Test Cases'!C21:C4901,"&lt;&gt;"&amp;"")</f>
        <v>5</v>
      </c>
      <c r="R23" s="21">
        <f ca="1">COUNTIFS('eSignet UI - Test Cases'!A21:A4901,P23,'eSignet UI - Test Cases'!C21:C4901,"&lt;&gt;"&amp;"",'eSignet UI - Test Cases'!I21:I4901,"Pass")</f>
        <v>5</v>
      </c>
      <c r="S23" s="22">
        <f ca="1">COUNTIFS('eSignet UI - Test Cases'!A21:A4901,P23,'eSignet UI - Test Cases'!C21:C4901,"&lt;&gt;"&amp;"",'eSignet UI - Test Cases'!I21:I4901,"Fail")</f>
        <v>0</v>
      </c>
      <c r="T23" s="23">
        <f t="shared" ca="1" si="3"/>
        <v>0</v>
      </c>
      <c r="U23" s="1"/>
      <c r="V23" s="1"/>
      <c r="W23" s="10"/>
      <c r="X23" s="11" t="s">
        <v>66</v>
      </c>
      <c r="Y23" s="12" t="s">
        <v>67</v>
      </c>
      <c r="Z23" s="1"/>
      <c r="AA23" s="1"/>
    </row>
    <row r="24" spans="1:27">
      <c r="A24" s="1"/>
      <c r="B24" s="1"/>
      <c r="C24" s="1"/>
      <c r="D24" s="1"/>
      <c r="E24" s="1"/>
      <c r="F24" s="1"/>
      <c r="G24" s="1"/>
      <c r="H24" s="1"/>
      <c r="I24" s="1"/>
      <c r="J24" s="1"/>
      <c r="K24" s="2" t="str">
        <f ca="1">IFERROR(__xludf.DUMMYFUNCTION("""COMPUTED_VALUE"""),"ES-1784")</f>
        <v>ES-1784</v>
      </c>
      <c r="L24" s="20">
        <f ca="1">COUNTIFS('eSignet API - Test Cases'!A22:A4494,K24,'eSignet API - Test Cases'!C22:C4494,"&lt;&gt;"&amp;"")</f>
        <v>67</v>
      </c>
      <c r="M24" s="21">
        <f ca="1">COUNTIFS('eSignet API - Test Cases'!A22:A4494,K24,'eSignet API - Test Cases'!C22:C4494,"&lt;&gt;"&amp;"",'eSignet API - Test Cases'!I22:I4494,"Pass")</f>
        <v>67</v>
      </c>
      <c r="N24" s="22">
        <f ca="1">COUNTIFS('eSignet API - Test Cases'!A22:A4494,K24,'eSignet API - Test Cases'!C22:C4494,"&lt;&gt;"&amp;"",'eSignet API - Test Cases'!I22:I4494,"Fail")</f>
        <v>0</v>
      </c>
      <c r="O24" s="23">
        <f t="shared" ca="1" si="5"/>
        <v>0</v>
      </c>
      <c r="P24" s="2" t="str">
        <f ca="1">IFERROR(__xludf.DUMMYFUNCTION("""COMPUTED_VALUE"""),"ES-35")</f>
        <v>ES-35</v>
      </c>
      <c r="Q24" s="20">
        <f ca="1">COUNTIFS('eSignet UI - Test Cases'!A22:A4902,P24,'eSignet UI - Test Cases'!C22:C4902,"&lt;&gt;"&amp;"")</f>
        <v>3</v>
      </c>
      <c r="R24" s="21">
        <f ca="1">COUNTIFS('eSignet UI - Test Cases'!A22:A4902,P24,'eSignet UI - Test Cases'!C22:C4902,"&lt;&gt;"&amp;"",'eSignet UI - Test Cases'!I22:I4902,"Pass")</f>
        <v>3</v>
      </c>
      <c r="S24" s="22">
        <f ca="1">COUNTIFS('eSignet UI - Test Cases'!A22:A4902,P24,'eSignet UI - Test Cases'!C22:C4902,"&lt;&gt;"&amp;"",'eSignet UI - Test Cases'!I22:I4902,"Fail")</f>
        <v>0</v>
      </c>
      <c r="T24" s="23">
        <f t="shared" ca="1" si="3"/>
        <v>0</v>
      </c>
      <c r="U24" s="1"/>
      <c r="V24" s="1"/>
      <c r="W24" s="10"/>
      <c r="X24" s="11" t="s">
        <v>68</v>
      </c>
      <c r="Y24" s="12" t="s">
        <v>69</v>
      </c>
      <c r="Z24" s="1"/>
      <c r="AA24" s="1"/>
    </row>
    <row r="25" spans="1:27">
      <c r="A25" s="1"/>
      <c r="B25" s="1"/>
      <c r="C25" s="1"/>
      <c r="D25" s="1"/>
      <c r="E25" s="1"/>
      <c r="F25" s="1"/>
      <c r="G25" s="1"/>
      <c r="H25" s="1"/>
      <c r="I25" s="1"/>
      <c r="J25" s="1"/>
      <c r="K25" s="2" t="str">
        <f ca="1">IFERROR(__xludf.DUMMYFUNCTION("""COMPUTED_VALUE"""),"ES-1794")</f>
        <v>ES-1794</v>
      </c>
      <c r="L25" s="20">
        <f ca="1">COUNTIFS('eSignet API - Test Cases'!A23:A4495,K25,'eSignet API - Test Cases'!C23:C4495,"&lt;&gt;"&amp;"")</f>
        <v>16</v>
      </c>
      <c r="M25" s="21">
        <f ca="1">COUNTIFS('eSignet API - Test Cases'!A23:A4495,K25,'eSignet API - Test Cases'!C23:C4495,"&lt;&gt;"&amp;"",'eSignet API - Test Cases'!I23:I4495,"Pass")</f>
        <v>15</v>
      </c>
      <c r="N25" s="22">
        <f ca="1">COUNTIFS('eSignet API - Test Cases'!A23:A4495,K25,'eSignet API - Test Cases'!C23:C4495,"&lt;&gt;"&amp;"",'eSignet API - Test Cases'!I23:I4495,"Fail")</f>
        <v>0</v>
      </c>
      <c r="O25" s="23">
        <f t="shared" ca="1" si="5"/>
        <v>1</v>
      </c>
      <c r="P25" s="2" t="str">
        <f ca="1">IFERROR(__xludf.DUMMYFUNCTION("""COMPUTED_VALUE"""),"ES-206")</f>
        <v>ES-206</v>
      </c>
      <c r="Q25" s="20">
        <f ca="1">COUNTIFS('eSignet UI - Test Cases'!A23:A4903,P25,'eSignet UI - Test Cases'!C23:C4903,"&lt;&gt;"&amp;"")</f>
        <v>16</v>
      </c>
      <c r="R25" s="21">
        <f ca="1">COUNTIFS('eSignet UI - Test Cases'!A23:A4903,P25,'eSignet UI - Test Cases'!C23:C4903,"&lt;&gt;"&amp;"",'eSignet UI - Test Cases'!I23:I4903,"Pass")</f>
        <v>16</v>
      </c>
      <c r="S25" s="22">
        <f ca="1">COUNTIFS('eSignet UI - Test Cases'!A23:A4903,P25,'eSignet UI - Test Cases'!C23:C4903,"&lt;&gt;"&amp;"",'eSignet UI - Test Cases'!I23:I4903,"Fail")</f>
        <v>0</v>
      </c>
      <c r="T25" s="23">
        <f t="shared" ca="1" si="3"/>
        <v>0</v>
      </c>
      <c r="U25" s="1"/>
      <c r="V25" s="1"/>
      <c r="W25" s="10"/>
      <c r="X25" s="11" t="s">
        <v>70</v>
      </c>
      <c r="Y25" s="12" t="s">
        <v>71</v>
      </c>
      <c r="Z25" s="1"/>
      <c r="AA25" s="1"/>
    </row>
    <row r="26" spans="1:27">
      <c r="A26" s="1"/>
      <c r="B26" s="1"/>
      <c r="C26" s="1"/>
      <c r="D26" s="1"/>
      <c r="E26" s="1"/>
      <c r="F26" s="1"/>
      <c r="G26" s="1"/>
      <c r="H26" s="1"/>
      <c r="I26" s="1"/>
      <c r="J26" s="1"/>
      <c r="K26" s="2" t="str">
        <f ca="1">IFERROR(__xludf.DUMMYFUNCTION("""COMPUTED_VALUE"""),"ES-1064")</f>
        <v>ES-1064</v>
      </c>
      <c r="L26" s="20">
        <f ca="1">COUNTIFS('eSignet API - Test Cases'!A24:A4496,K26,'eSignet API - Test Cases'!C24:C4496,"&lt;&gt;"&amp;"")</f>
        <v>51</v>
      </c>
      <c r="M26" s="21">
        <f ca="1">COUNTIFS('eSignet API - Test Cases'!A24:A4496,K26,'eSignet API - Test Cases'!C24:C4496,"&lt;&gt;"&amp;"",'eSignet API - Test Cases'!I24:I4496,"Pass")</f>
        <v>51</v>
      </c>
      <c r="N26" s="22">
        <f ca="1">COUNTIFS('eSignet API - Test Cases'!A24:A4496,K26,'eSignet API - Test Cases'!C24:C4496,"&lt;&gt;"&amp;"",'eSignet API - Test Cases'!I24:I4496,"Fail")</f>
        <v>0</v>
      </c>
      <c r="O26" s="23"/>
      <c r="P26" s="2" t="str">
        <f ca="1">IFERROR(__xludf.DUMMYFUNCTION("""COMPUTED_VALUE"""),"ES-21")</f>
        <v>ES-21</v>
      </c>
      <c r="Q26" s="20">
        <f ca="1">COUNTIFS('eSignet UI - Test Cases'!A24:A4904,P26,'eSignet UI - Test Cases'!C24:C4904,"&lt;&gt;"&amp;"")</f>
        <v>4</v>
      </c>
      <c r="R26" s="21">
        <f ca="1">COUNTIFS('eSignet UI - Test Cases'!A24:A4904,P26,'eSignet UI - Test Cases'!C24:C4904,"&lt;&gt;"&amp;"",'eSignet UI - Test Cases'!I24:I4904,"Pass")</f>
        <v>4</v>
      </c>
      <c r="S26" s="22">
        <f ca="1">COUNTIFS('eSignet UI - Test Cases'!A24:A4904,P26,'eSignet UI - Test Cases'!C24:C4904,"&lt;&gt;"&amp;"",'eSignet UI - Test Cases'!I24:I4904,"Fail")</f>
        <v>0</v>
      </c>
      <c r="T26" s="23">
        <f t="shared" ca="1" si="3"/>
        <v>0</v>
      </c>
      <c r="U26" s="1"/>
      <c r="V26" s="1"/>
      <c r="W26" s="10"/>
      <c r="X26" s="11" t="s">
        <v>72</v>
      </c>
      <c r="Y26" s="12" t="s">
        <v>73</v>
      </c>
      <c r="Z26" s="1"/>
      <c r="AA26" s="1"/>
    </row>
    <row r="27" spans="1:27">
      <c r="A27" s="1"/>
      <c r="B27" s="1"/>
      <c r="C27" s="1"/>
      <c r="D27" s="1"/>
      <c r="E27" s="1"/>
      <c r="F27" s="1"/>
      <c r="G27" s="1"/>
      <c r="H27" s="1"/>
      <c r="I27" s="1"/>
      <c r="J27" s="1"/>
      <c r="K27" s="2" t="str">
        <f ca="1">IFERROR(__xludf.DUMMYFUNCTION("""COMPUTED_VALUE"""),"ES-1033")</f>
        <v>ES-1033</v>
      </c>
      <c r="L27" s="20">
        <f ca="1">COUNTIFS('eSignet API - Test Cases'!A25:A4497,K27,'eSignet API - Test Cases'!C25:C4497,"&lt;&gt;"&amp;"")</f>
        <v>53</v>
      </c>
      <c r="M27" s="21">
        <f ca="1">COUNTIFS('eSignet API - Test Cases'!A25:A4497,K27,'eSignet API - Test Cases'!C25:C4497,"&lt;&gt;"&amp;"",'eSignet API - Test Cases'!I25:I4497,"Pass")</f>
        <v>52</v>
      </c>
      <c r="N27" s="22">
        <f ca="1">COUNTIFS('eSignet API - Test Cases'!A25:A4497,K27,'eSignet API - Test Cases'!C25:C4497,"&lt;&gt;"&amp;"",'eSignet API - Test Cases'!I25:I4497,"Fail")</f>
        <v>1</v>
      </c>
      <c r="O27" s="23">
        <f t="shared" ref="O27:O36" ca="1" si="6">L27-M27-N27</f>
        <v>0</v>
      </c>
      <c r="P27" s="2" t="str">
        <f ca="1">IFERROR(__xludf.DUMMYFUNCTION("""COMPUTED_VALUE"""),"ES-254")</f>
        <v>ES-254</v>
      </c>
      <c r="Q27" s="20">
        <f ca="1">COUNTIFS('eSignet UI - Test Cases'!A25:A4905,P27,'eSignet UI - Test Cases'!C25:C4905,"&lt;&gt;"&amp;"")</f>
        <v>7</v>
      </c>
      <c r="R27" s="21">
        <f ca="1">COUNTIFS('eSignet UI - Test Cases'!A25:A4905,P27,'eSignet UI - Test Cases'!C25:C4905,"&lt;&gt;"&amp;"",'eSignet UI - Test Cases'!I25:I4905,"Pass")</f>
        <v>7</v>
      </c>
      <c r="S27" s="22">
        <f ca="1">COUNTIFS('eSignet UI - Test Cases'!A25:A4905,P27,'eSignet UI - Test Cases'!C25:C4905,"&lt;&gt;"&amp;"",'eSignet UI - Test Cases'!I25:I4905,"Fail")</f>
        <v>0</v>
      </c>
      <c r="T27" s="23">
        <f t="shared" ca="1" si="3"/>
        <v>0</v>
      </c>
      <c r="U27" s="1"/>
      <c r="V27" s="1"/>
      <c r="W27" s="10"/>
      <c r="X27" s="11" t="s">
        <v>74</v>
      </c>
      <c r="Y27" s="12" t="s">
        <v>75</v>
      </c>
      <c r="Z27" s="1"/>
      <c r="AA27" s="1"/>
    </row>
    <row r="28" spans="1:27">
      <c r="A28" s="1"/>
      <c r="B28" s="1"/>
      <c r="C28" s="1"/>
      <c r="D28" s="1"/>
      <c r="E28" s="1"/>
      <c r="F28" s="1"/>
      <c r="G28" s="1"/>
      <c r="H28" s="1"/>
      <c r="I28" s="1"/>
      <c r="J28" s="1"/>
      <c r="K28" s="2" t="str">
        <f ca="1">IFERROR(__xludf.DUMMYFUNCTION("""COMPUTED_VALUE"""),"ES-2280")</f>
        <v>ES-2280</v>
      </c>
      <c r="L28" s="20">
        <f ca="1">COUNTIFS('eSignet API - Test Cases'!A26:A4498,K28,'eSignet API - Test Cases'!C26:C4498,"&lt;&gt;"&amp;"")</f>
        <v>9</v>
      </c>
      <c r="M28" s="21">
        <f ca="1">COUNTIFS('eSignet API - Test Cases'!A26:A4498,K28,'eSignet API - Test Cases'!C26:C4498,"&lt;&gt;"&amp;"",'eSignet API - Test Cases'!I26:I4498,"Pass")</f>
        <v>0</v>
      </c>
      <c r="N28" s="22">
        <f ca="1">COUNTIFS('eSignet API - Test Cases'!A26:A4498,K28,'eSignet API - Test Cases'!C26:C4498,"&lt;&gt;"&amp;"",'eSignet API - Test Cases'!I26:I4498,"Fail")</f>
        <v>0</v>
      </c>
      <c r="O28" s="23">
        <f t="shared" ca="1" si="6"/>
        <v>9</v>
      </c>
      <c r="P28" s="2" t="str">
        <f ca="1">IFERROR(__xludf.DUMMYFUNCTION("""COMPUTED_VALUE"""),"ES-501")</f>
        <v>ES-501</v>
      </c>
      <c r="Q28" s="20">
        <f ca="1">COUNTIFS('eSignet UI - Test Cases'!A26:A4906,P28,'eSignet UI - Test Cases'!C26:C4906,"&lt;&gt;"&amp;"")</f>
        <v>34</v>
      </c>
      <c r="R28" s="21">
        <f ca="1">COUNTIFS('eSignet UI - Test Cases'!A26:A4906,P28,'eSignet UI - Test Cases'!C26:C4906,"&lt;&gt;"&amp;"",'eSignet UI - Test Cases'!I26:I4906,"Pass")</f>
        <v>34</v>
      </c>
      <c r="S28" s="22">
        <f ca="1">COUNTIFS('eSignet UI - Test Cases'!A26:A4906,P28,'eSignet UI - Test Cases'!C26:C4906,"&lt;&gt;"&amp;"",'eSignet UI - Test Cases'!I26:I4906,"Fail")</f>
        <v>0</v>
      </c>
      <c r="T28" s="23">
        <f t="shared" ca="1" si="3"/>
        <v>0</v>
      </c>
      <c r="U28" s="1"/>
      <c r="V28" s="1"/>
      <c r="W28" s="10"/>
      <c r="X28" s="11" t="s">
        <v>76</v>
      </c>
      <c r="Y28" s="12" t="s">
        <v>77</v>
      </c>
      <c r="Z28" s="1"/>
      <c r="AA28" s="1"/>
    </row>
    <row r="29" spans="1:27">
      <c r="A29" s="1"/>
      <c r="B29" s="1"/>
      <c r="C29" s="1"/>
      <c r="D29" s="1"/>
      <c r="E29" s="1"/>
      <c r="F29" s="1"/>
      <c r="G29" s="1"/>
      <c r="H29" s="1"/>
      <c r="I29" s="1"/>
      <c r="J29" s="1"/>
      <c r="K29" s="2" t="str">
        <f ca="1">IFERROR(__xludf.DUMMYFUNCTION("""COMPUTED_VALUE"""),"ES-1655")</f>
        <v>ES-1655</v>
      </c>
      <c r="L29" s="20">
        <f ca="1">COUNTIFS('eSignet API - Test Cases'!A27:A4499,K29,'eSignet API - Test Cases'!C27:C4499,"&lt;&gt;"&amp;"")</f>
        <v>72</v>
      </c>
      <c r="M29" s="21">
        <f ca="1">COUNTIFS('eSignet API - Test Cases'!A27:A4499,K29,'eSignet API - Test Cases'!C27:C4499,"&lt;&gt;"&amp;"",'eSignet API - Test Cases'!I27:I4499,"Pass")</f>
        <v>71</v>
      </c>
      <c r="N29" s="22">
        <f ca="1">COUNTIFS('eSignet API - Test Cases'!A27:A4499,K29,'eSignet API - Test Cases'!C27:C4499,"&lt;&gt;"&amp;"",'eSignet API - Test Cases'!I27:I4499,"Fail")</f>
        <v>1</v>
      </c>
      <c r="O29" s="23">
        <f t="shared" ca="1" si="6"/>
        <v>0</v>
      </c>
      <c r="P29" s="2" t="str">
        <f ca="1">IFERROR(__xludf.DUMMYFUNCTION("""COMPUTED_VALUE"""),"ES-1115")</f>
        <v>ES-1115</v>
      </c>
      <c r="Q29" s="20">
        <f ca="1">COUNTIFS('eSignet UI - Test Cases'!A27:A4907,P29,'eSignet UI - Test Cases'!C27:C4907,"&lt;&gt;"&amp;"")</f>
        <v>34</v>
      </c>
      <c r="R29" s="21">
        <f ca="1">COUNTIFS('eSignet UI - Test Cases'!A27:A4907,P29,'eSignet UI - Test Cases'!C27:C4907,"&lt;&gt;"&amp;"",'eSignet UI - Test Cases'!I27:I4907,"Pass")</f>
        <v>32</v>
      </c>
      <c r="S29" s="22">
        <f ca="1">COUNTIFS('eSignet UI - Test Cases'!A27:A4907,P29,'eSignet UI - Test Cases'!C27:C4907,"&lt;&gt;"&amp;"",'eSignet UI - Test Cases'!I27:I4907,"Fail")</f>
        <v>2</v>
      </c>
      <c r="T29" s="23">
        <f t="shared" ca="1" si="3"/>
        <v>0</v>
      </c>
      <c r="U29" s="1"/>
      <c r="V29" s="1"/>
      <c r="W29" s="10"/>
      <c r="X29" s="30" t="s">
        <v>78</v>
      </c>
      <c r="Y29" s="12" t="s">
        <v>79</v>
      </c>
      <c r="Z29" s="1"/>
      <c r="AA29" s="1"/>
    </row>
    <row r="30" spans="1:27">
      <c r="A30" s="1"/>
      <c r="B30" s="1"/>
      <c r="C30" s="1"/>
      <c r="D30" s="1"/>
      <c r="E30" s="1"/>
      <c r="F30" s="1"/>
      <c r="G30" s="1"/>
      <c r="H30" s="1"/>
      <c r="I30" s="1"/>
      <c r="J30" s="1"/>
      <c r="K30" s="2" t="str">
        <f ca="1">IFERROR(__xludf.DUMMYFUNCTION("""COMPUTED_VALUE"""),"ES-2379")</f>
        <v>ES-2379</v>
      </c>
      <c r="L30" s="20">
        <f ca="1">COUNTIFS('eSignet API - Test Cases'!A28:A4500,K30,'eSignet API - Test Cases'!C28:C4500,"&lt;&gt;"&amp;"")</f>
        <v>2</v>
      </c>
      <c r="M30" s="21">
        <f ca="1">COUNTIFS('eSignet API - Test Cases'!A28:A4500,K30,'eSignet API - Test Cases'!C28:C4500,"&lt;&gt;"&amp;"",'eSignet API - Test Cases'!I28:I4500,"Pass")</f>
        <v>2</v>
      </c>
      <c r="N30" s="22">
        <f ca="1">COUNTIFS('eSignet API - Test Cases'!A28:A4500,K30,'eSignet API - Test Cases'!C28:C4500,"&lt;&gt;"&amp;"",'eSignet API - Test Cases'!I28:I4500,"Fail")</f>
        <v>0</v>
      </c>
      <c r="O30" s="23">
        <f t="shared" ca="1" si="6"/>
        <v>0</v>
      </c>
      <c r="P30" s="2" t="str">
        <f ca="1">IFERROR(__xludf.DUMMYFUNCTION("""COMPUTED_VALUE"""),"ES-808")</f>
        <v>ES-808</v>
      </c>
      <c r="Q30" s="20">
        <f ca="1">COUNTIFS('eSignet UI - Test Cases'!A28:A4908,P30,'eSignet UI - Test Cases'!C28:C4908,"&lt;&gt;"&amp;"")</f>
        <v>18</v>
      </c>
      <c r="R30" s="21">
        <f ca="1">COUNTIFS('eSignet UI - Test Cases'!A28:A4908,P30,'eSignet UI - Test Cases'!C28:C4908,"&lt;&gt;"&amp;"",'eSignet UI - Test Cases'!I28:I4908,"Pass")</f>
        <v>18</v>
      </c>
      <c r="S30" s="22">
        <f ca="1">COUNTIFS('eSignet UI - Test Cases'!A28:A4908,P30,'eSignet UI - Test Cases'!C28:C4908,"&lt;&gt;"&amp;"",'eSignet UI - Test Cases'!I28:I4908,"Fail")</f>
        <v>0</v>
      </c>
      <c r="T30" s="23">
        <f t="shared" ca="1" si="3"/>
        <v>0</v>
      </c>
      <c r="U30" s="1"/>
      <c r="V30" s="1"/>
      <c r="W30" s="10"/>
      <c r="X30" s="30" t="s">
        <v>80</v>
      </c>
      <c r="Y30" s="12" t="s">
        <v>81</v>
      </c>
      <c r="Z30" s="1"/>
      <c r="AA30" s="1"/>
    </row>
    <row r="31" spans="1:27">
      <c r="A31" s="1"/>
      <c r="B31" s="1"/>
      <c r="C31" s="1"/>
      <c r="D31" s="1"/>
      <c r="E31" s="1"/>
      <c r="F31" s="1"/>
      <c r="G31" s="1"/>
      <c r="H31" s="1"/>
      <c r="I31" s="1"/>
      <c r="J31" s="1"/>
      <c r="K31" s="2" t="str">
        <f ca="1">IFERROR(__xludf.DUMMYFUNCTION("""COMPUTED_VALUE"""),"ES-2297")</f>
        <v>ES-2297</v>
      </c>
      <c r="L31" s="20">
        <f ca="1">COUNTIFS('eSignet API - Test Cases'!A29:A4501,K31,'eSignet API - Test Cases'!C29:C4501,"&lt;&gt;"&amp;"")</f>
        <v>58</v>
      </c>
      <c r="M31" s="21">
        <f ca="1">COUNTIFS('eSignet API - Test Cases'!A29:A4501,K31,'eSignet API - Test Cases'!C29:C4501,"&lt;&gt;"&amp;"",'eSignet API - Test Cases'!I29:I4501,"Pass")</f>
        <v>52</v>
      </c>
      <c r="N31" s="22">
        <f ca="1">COUNTIFS('eSignet API - Test Cases'!A29:A4501,K31,'eSignet API - Test Cases'!C29:C4501,"&lt;&gt;"&amp;"",'eSignet API - Test Cases'!I29:I4501,"Fail")</f>
        <v>6</v>
      </c>
      <c r="O31" s="23">
        <f t="shared" ca="1" si="6"/>
        <v>0</v>
      </c>
      <c r="P31" s="2" t="str">
        <f ca="1">IFERROR(__xludf.DUMMYFUNCTION("""COMPUTED_VALUE"""),"ES-993")</f>
        <v>ES-993</v>
      </c>
      <c r="Q31" s="20">
        <f ca="1">COUNTIFS('eSignet UI - Test Cases'!A29:A4909,P31,'eSignet UI - Test Cases'!C29:C4909,"&lt;&gt;"&amp;"")</f>
        <v>36</v>
      </c>
      <c r="R31" s="21">
        <f ca="1">COUNTIFS('eSignet UI - Test Cases'!A29:A4909,P31,'eSignet UI - Test Cases'!C29:C4909,"&lt;&gt;"&amp;"",'eSignet UI - Test Cases'!I29:I4909,"Pass")</f>
        <v>36</v>
      </c>
      <c r="S31" s="22">
        <f ca="1">COUNTIFS('eSignet UI - Test Cases'!A29:A4909,P31,'eSignet UI - Test Cases'!C29:C4909,"&lt;&gt;"&amp;"",'eSignet UI - Test Cases'!I29:I4909,"Fail")</f>
        <v>0</v>
      </c>
      <c r="T31" s="23">
        <f t="shared" ca="1" si="3"/>
        <v>0</v>
      </c>
      <c r="U31" s="1"/>
      <c r="V31" s="1"/>
      <c r="W31" s="10"/>
      <c r="X31" s="19" t="s">
        <v>82</v>
      </c>
      <c r="Y31" s="12" t="s">
        <v>83</v>
      </c>
      <c r="Z31" s="1"/>
      <c r="AA31" s="1"/>
    </row>
    <row r="32" spans="1:27">
      <c r="A32" s="1"/>
      <c r="B32" s="1"/>
      <c r="C32" s="1"/>
      <c r="D32" s="1"/>
      <c r="E32" s="1"/>
      <c r="F32" s="1"/>
      <c r="G32" s="1"/>
      <c r="H32" s="1"/>
      <c r="I32" s="1"/>
      <c r="J32" s="1"/>
      <c r="K32" s="2" t="str">
        <f ca="1">IFERROR(__xludf.DUMMYFUNCTION("""COMPUTED_VALUE"""),"ES-2333")</f>
        <v>ES-2333</v>
      </c>
      <c r="L32" s="20">
        <f ca="1">COUNTIFS('eSignet API - Test Cases'!A30:A4502,K32,'eSignet API - Test Cases'!C30:C4502,"&lt;&gt;"&amp;"")</f>
        <v>24</v>
      </c>
      <c r="M32" s="21">
        <f ca="1">COUNTIFS('eSignet API - Test Cases'!A30:A4502,K32,'eSignet API - Test Cases'!C30:C4502,"&lt;&gt;"&amp;"",'eSignet API - Test Cases'!I30:I4502,"Pass")</f>
        <v>22</v>
      </c>
      <c r="N32" s="22">
        <f ca="1">COUNTIFS('eSignet API - Test Cases'!A30:A4502,K32,'eSignet API - Test Cases'!C30:C4502,"&lt;&gt;"&amp;"",'eSignet API - Test Cases'!I30:I4502,"Fail")</f>
        <v>2</v>
      </c>
      <c r="O32" s="23">
        <f t="shared" ca="1" si="6"/>
        <v>0</v>
      </c>
      <c r="P32" s="2" t="str">
        <f ca="1">IFERROR(__xludf.DUMMYFUNCTION("""COMPUTED_VALUE"""),"ES-958")</f>
        <v>ES-958</v>
      </c>
      <c r="Q32" s="20">
        <f ca="1">COUNTIFS('eSignet UI - Test Cases'!A30:A4910,P32,'eSignet UI - Test Cases'!C30:C4910,"&lt;&gt;"&amp;"")</f>
        <v>35</v>
      </c>
      <c r="R32" s="21">
        <f ca="1">COUNTIFS('eSignet UI - Test Cases'!A30:A4910,P32,'eSignet UI - Test Cases'!C30:C4910,"&lt;&gt;"&amp;"",'eSignet UI - Test Cases'!I30:I4910,"Pass")</f>
        <v>35</v>
      </c>
      <c r="S32" s="22">
        <f ca="1">COUNTIFS('eSignet UI - Test Cases'!A30:A4910,P32,'eSignet UI - Test Cases'!C30:C4910,"&lt;&gt;"&amp;"",'eSignet UI - Test Cases'!I30:I4910,"Fail")</f>
        <v>0</v>
      </c>
      <c r="T32" s="23">
        <f t="shared" ca="1" si="3"/>
        <v>0</v>
      </c>
      <c r="U32" s="1"/>
      <c r="V32" s="1"/>
      <c r="W32" s="10"/>
      <c r="X32" s="19" t="s">
        <v>84</v>
      </c>
      <c r="Y32" s="12" t="s">
        <v>23</v>
      </c>
      <c r="Z32" s="1"/>
      <c r="AA32" s="1"/>
    </row>
    <row r="33" spans="1:27">
      <c r="A33" s="1"/>
      <c r="B33" s="1"/>
      <c r="C33" s="1"/>
      <c r="D33" s="1"/>
      <c r="E33" s="1"/>
      <c r="F33" s="1"/>
      <c r="G33" s="1"/>
      <c r="H33" s="1"/>
      <c r="I33" s="1"/>
      <c r="J33" s="1"/>
      <c r="K33" s="31" t="str">
        <f ca="1">IFERROR(__xludf.DUMMYFUNCTION("""COMPUTED_VALUE"""),"ES-2589")</f>
        <v>ES-2589</v>
      </c>
      <c r="L33" s="20">
        <f ca="1">COUNTIFS('eSignet API - Test Cases'!A31:A4503,K33,'eSignet API - Test Cases'!C31:C4503,"&lt;&gt;"&amp;"")</f>
        <v>38</v>
      </c>
      <c r="M33" s="21">
        <f ca="1">COUNTIFS('eSignet API - Test Cases'!A31:A4503,K33,'eSignet API - Test Cases'!C31:C4503,"&lt;&gt;"&amp;"",'eSignet API - Test Cases'!I31:I4503,"Pass")</f>
        <v>35</v>
      </c>
      <c r="N33" s="22">
        <f ca="1">COUNTIFS('eSignet API - Test Cases'!A31:A4503,K33,'eSignet API - Test Cases'!C31:C4503,"&lt;&gt;"&amp;"",'eSignet API - Test Cases'!I31:I4503,"Fail")</f>
        <v>3</v>
      </c>
      <c r="O33" s="32">
        <f t="shared" ca="1" si="6"/>
        <v>0</v>
      </c>
      <c r="P33" s="31" t="str">
        <f ca="1">IFERROR(__xludf.DUMMYFUNCTION("""COMPUTED_VALUE"""),"ES-983")</f>
        <v>ES-983</v>
      </c>
      <c r="Q33" s="20">
        <f ca="1">COUNTIFS('eSignet UI - Test Cases'!A31:A4911,P33,'eSignet UI - Test Cases'!C31:C4911,"&lt;&gt;"&amp;"")</f>
        <v>29</v>
      </c>
      <c r="R33" s="21">
        <f ca="1">COUNTIFS('eSignet UI - Test Cases'!A31:A4911,P33,'eSignet UI - Test Cases'!C31:C4911,"&lt;&gt;"&amp;"",'eSignet UI - Test Cases'!I31:I4911,"Pass")</f>
        <v>29</v>
      </c>
      <c r="S33" s="22">
        <f ca="1">COUNTIFS('eSignet UI - Test Cases'!A31:A4911,P33,'eSignet UI - Test Cases'!C31:C4911,"&lt;&gt;"&amp;"",'eSignet UI - Test Cases'!I31:I4911,"Fail")</f>
        <v>0</v>
      </c>
      <c r="T33" s="32">
        <f t="shared" ca="1" si="3"/>
        <v>0</v>
      </c>
      <c r="U33" s="1"/>
      <c r="V33" s="1"/>
      <c r="W33" s="10"/>
      <c r="X33" s="19" t="s">
        <v>80</v>
      </c>
      <c r="Y33" s="12" t="s">
        <v>85</v>
      </c>
      <c r="Z33" s="1"/>
      <c r="AA33" s="1"/>
    </row>
    <row r="34" spans="1:27">
      <c r="A34" s="1"/>
      <c r="B34" s="1"/>
      <c r="C34" s="1"/>
      <c r="D34" s="1"/>
      <c r="E34" s="1"/>
      <c r="F34" s="1"/>
      <c r="G34" s="1"/>
      <c r="H34" s="1"/>
      <c r="I34" s="1"/>
      <c r="J34" s="1"/>
      <c r="K34" s="2" t="str">
        <f ca="1">IFERROR(__xludf.DUMMYFUNCTION("""COMPUTED_VALUE"""),"ES-2296")</f>
        <v>ES-2296</v>
      </c>
      <c r="L34" s="20">
        <f ca="1">COUNTIFS('eSignet API - Test Cases'!A32:A4504,K34,'eSignet API - Test Cases'!C32:C4504,"&lt;&gt;"&amp;"")</f>
        <v>53</v>
      </c>
      <c r="M34" s="21">
        <f ca="1">COUNTIFS('eSignet API - Test Cases'!A32:A4504,K34,'eSignet API - Test Cases'!C32:C4504,"&lt;&gt;"&amp;"",'eSignet API - Test Cases'!I32:I4504,"Pass")</f>
        <v>53</v>
      </c>
      <c r="N34" s="22">
        <f ca="1">COUNTIFS('eSignet API - Test Cases'!A32:A4504,K34,'eSignet API - Test Cases'!C32:C4504,"&lt;&gt;"&amp;"",'eSignet API - Test Cases'!I32:I4504,"Fail")</f>
        <v>0</v>
      </c>
      <c r="O34" s="23">
        <f t="shared" ca="1" si="6"/>
        <v>0</v>
      </c>
      <c r="P34" s="2" t="str">
        <f ca="1">IFERROR(__xludf.DUMMYFUNCTION("""COMPUTED_VALUE"""),"ES-675")</f>
        <v>ES-675</v>
      </c>
      <c r="Q34" s="20">
        <f ca="1">COUNTIFS('eSignet UI - Test Cases'!A32:A4912,P34,'eSignet UI - Test Cases'!C32:C4912,"&lt;&gt;"&amp;"")</f>
        <v>37</v>
      </c>
      <c r="R34" s="21">
        <f ca="1">COUNTIFS('eSignet UI - Test Cases'!A32:A4912,P34,'eSignet UI - Test Cases'!C32:C4912,"&lt;&gt;"&amp;"",'eSignet UI - Test Cases'!I32:I4912,"Pass")</f>
        <v>37</v>
      </c>
      <c r="S34" s="22">
        <f ca="1">COUNTIFS('eSignet UI - Test Cases'!A32:A4912,P34,'eSignet UI - Test Cases'!C32:C4912,"&lt;&gt;"&amp;"",'eSignet UI - Test Cases'!I32:I4912,"Fail")</f>
        <v>0</v>
      </c>
      <c r="T34" s="23">
        <f t="shared" ca="1" si="3"/>
        <v>0</v>
      </c>
      <c r="U34" s="1"/>
      <c r="V34" s="1"/>
      <c r="W34" s="10"/>
      <c r="X34" s="19" t="s">
        <v>78</v>
      </c>
      <c r="Y34" s="12" t="s">
        <v>86</v>
      </c>
      <c r="Z34" s="1"/>
      <c r="AA34" s="1"/>
    </row>
    <row r="35" spans="1:27">
      <c r="A35" s="1"/>
      <c r="B35" s="1"/>
      <c r="C35" s="1"/>
      <c r="D35" s="1"/>
      <c r="E35" s="1"/>
      <c r="F35" s="1"/>
      <c r="G35" s="1"/>
      <c r="H35" s="1"/>
      <c r="I35" s="1"/>
      <c r="J35" s="1"/>
      <c r="K35" s="2"/>
      <c r="L35" s="20"/>
      <c r="M35" s="21">
        <f>COUNTIFS('eSignet API - Test Cases'!A48:A1520,K35,'eSignet API - Test Cases'!C48:C1520,"&lt;&gt;"&amp;"",'eSignet API - Test Cases'!I48:I1520,"Pass")</f>
        <v>0</v>
      </c>
      <c r="N35" s="22">
        <f>COUNTIFS('eSignet API - Test Cases'!A33:A4505,K35,'eSignet API - Test Cases'!C33:C4505,"&lt;&gt;"&amp;"",'eSignet API - Test Cases'!I33:I4505,"Fail")</f>
        <v>0</v>
      </c>
      <c r="O35" s="23">
        <f t="shared" si="6"/>
        <v>0</v>
      </c>
      <c r="P35" s="2" t="str">
        <f ca="1">IFERROR(__xludf.DUMMYFUNCTION("""COMPUTED_VALUE"""),"ES-676")</f>
        <v>ES-676</v>
      </c>
      <c r="Q35" s="20">
        <f ca="1">COUNTIFS('eSignet UI - Test Cases'!A33:A4913,P35,'eSignet UI - Test Cases'!C33:C4913,"&lt;&gt;"&amp;"")</f>
        <v>2</v>
      </c>
      <c r="R35" s="21">
        <f ca="1">COUNTIFS('eSignet UI - Test Cases'!A33:A4913,P35,'eSignet UI - Test Cases'!C33:C4913,"&lt;&gt;"&amp;"",'eSignet UI - Test Cases'!I33:I4913,"Pass")</f>
        <v>2</v>
      </c>
      <c r="S35" s="22">
        <f ca="1">COUNTIFS('eSignet UI - Test Cases'!A33:A4913,P35,'eSignet UI - Test Cases'!C33:C4913,"&lt;&gt;"&amp;"",'eSignet UI - Test Cases'!I33:I4913,"Fail")</f>
        <v>0</v>
      </c>
      <c r="T35" s="23">
        <f t="shared" ca="1" si="3"/>
        <v>0</v>
      </c>
      <c r="U35" s="1"/>
      <c r="V35" s="1"/>
      <c r="W35" s="10"/>
      <c r="X35" s="19" t="s">
        <v>87</v>
      </c>
      <c r="Y35" s="12" t="s">
        <v>88</v>
      </c>
      <c r="Z35" s="1"/>
      <c r="AA35" s="1"/>
    </row>
    <row r="36" spans="1:27">
      <c r="A36" s="1"/>
      <c r="B36" s="1"/>
      <c r="C36" s="1"/>
      <c r="D36" s="1"/>
      <c r="E36" s="1"/>
      <c r="F36" s="1"/>
      <c r="G36" s="1"/>
      <c r="H36" s="1"/>
      <c r="I36" s="1"/>
      <c r="J36" s="1"/>
      <c r="K36" s="2"/>
      <c r="L36" s="20"/>
      <c r="M36" s="21">
        <f>COUNTIFS('eSignet API - Test Cases'!A50:A1522,K36,'eSignet API - Test Cases'!C50:C1522,"&lt;&gt;"&amp;"",'eSignet API - Test Cases'!I50:I1522,"Pass")</f>
        <v>0</v>
      </c>
      <c r="N36" s="22">
        <f>COUNTIFS('eSignet API - Test Cases'!A34:A4506,K36,'eSignet API - Test Cases'!C34:C4506,"&lt;&gt;"&amp;"",'eSignet API - Test Cases'!I34:I4506,"Fail")</f>
        <v>0</v>
      </c>
      <c r="O36" s="23">
        <f t="shared" si="6"/>
        <v>0</v>
      </c>
      <c r="P36" s="2" t="str">
        <f ca="1">IFERROR(__xludf.DUMMYFUNCTION("""COMPUTED_VALUE"""),"ES-1013")</f>
        <v>ES-1013</v>
      </c>
      <c r="Q36" s="20">
        <f ca="1">COUNTIFS('eSignet UI - Test Cases'!A34:A4914,P36,'eSignet UI - Test Cases'!C34:C4914,"&lt;&gt;"&amp;"")</f>
        <v>33</v>
      </c>
      <c r="R36" s="21">
        <f ca="1">COUNTIFS('eSignet UI - Test Cases'!A34:A4914,P36,'eSignet UI - Test Cases'!C34:C4914,"&lt;&gt;"&amp;"",'eSignet UI - Test Cases'!I34:I4914,"Pass")</f>
        <v>33</v>
      </c>
      <c r="S36" s="22">
        <f ca="1">COUNTIFS('eSignet UI - Test Cases'!A34:A4914,P36,'eSignet UI - Test Cases'!C34:C4914,"&lt;&gt;"&amp;"",'eSignet UI - Test Cases'!I34:I4914,"Fail")</f>
        <v>0</v>
      </c>
      <c r="T36" s="23">
        <f t="shared" ca="1" si="3"/>
        <v>0</v>
      </c>
      <c r="U36" s="1"/>
      <c r="V36" s="1"/>
      <c r="W36" s="10"/>
      <c r="X36" s="19" t="s">
        <v>89</v>
      </c>
      <c r="Y36" s="12" t="s">
        <v>90</v>
      </c>
      <c r="Z36" s="1"/>
      <c r="AA36" s="1"/>
    </row>
    <row r="37" spans="1:27">
      <c r="A37" s="1"/>
      <c r="B37" s="1"/>
      <c r="C37" s="1"/>
      <c r="D37" s="1"/>
      <c r="E37" s="1"/>
      <c r="F37" s="1"/>
      <c r="G37" s="1"/>
      <c r="H37" s="1"/>
      <c r="I37" s="1"/>
      <c r="J37" s="1"/>
      <c r="K37" s="2"/>
      <c r="L37" s="2"/>
      <c r="M37" s="2"/>
      <c r="N37" s="22">
        <f>COUNTIFS('eSignet API - Test Cases'!A35:A4507,K37,'eSignet API - Test Cases'!C35:C4507,"&lt;&gt;"&amp;"",'eSignet API - Test Cases'!I35:I4507,"Fail")</f>
        <v>0</v>
      </c>
      <c r="O37" s="2"/>
      <c r="P37" s="2" t="str">
        <f ca="1">IFERROR(__xludf.DUMMYFUNCTION("""COMPUTED_VALUE"""),"ES-1260")</f>
        <v>ES-1260</v>
      </c>
      <c r="Q37" s="20">
        <f ca="1">COUNTIFS('eSignet UI - Test Cases'!A35:A4915,P37,'eSignet UI - Test Cases'!C35:C4915,"&lt;&gt;"&amp;"")</f>
        <v>27</v>
      </c>
      <c r="R37" s="21">
        <f ca="1">COUNTIFS('eSignet UI - Test Cases'!A35:A4915,P37,'eSignet UI - Test Cases'!C35:C4915,"&lt;&gt;"&amp;"",'eSignet UI - Test Cases'!I35:I4915,"Pass")</f>
        <v>27</v>
      </c>
      <c r="S37" s="22">
        <f ca="1">COUNTIFS('eSignet UI - Test Cases'!A35:A4915,P37,'eSignet UI - Test Cases'!C35:C4915,"&lt;&gt;"&amp;"",'eSignet UI - Test Cases'!I35:I4915,"Fail")</f>
        <v>0</v>
      </c>
      <c r="T37" s="23">
        <f t="shared" ca="1" si="3"/>
        <v>0</v>
      </c>
      <c r="U37" s="1"/>
      <c r="V37" s="1"/>
      <c r="W37" s="10"/>
      <c r="X37" s="19" t="s">
        <v>91</v>
      </c>
      <c r="Y37" s="12" t="s">
        <v>92</v>
      </c>
      <c r="Z37" s="1"/>
      <c r="AA37" s="1"/>
    </row>
    <row r="38" spans="1:27">
      <c r="A38" s="1"/>
      <c r="B38" s="1"/>
      <c r="C38" s="1"/>
      <c r="D38" s="1"/>
      <c r="E38" s="1"/>
      <c r="F38" s="1"/>
      <c r="G38" s="1"/>
      <c r="H38" s="1"/>
      <c r="I38" s="1"/>
      <c r="J38" s="1"/>
      <c r="K38" s="2"/>
      <c r="L38" s="2"/>
      <c r="M38" s="2"/>
      <c r="N38" s="22">
        <f>COUNTIFS('eSignet API - Test Cases'!A36:A4508,K38,'eSignet API - Test Cases'!C36:C4508,"&lt;&gt;"&amp;"",'eSignet API - Test Cases'!I36:I4508,"Fail")</f>
        <v>0</v>
      </c>
      <c r="O38" s="2"/>
      <c r="P38" s="2" t="str">
        <f ca="1">IFERROR(__xludf.DUMMYFUNCTION("""COMPUTED_VALUE"""),"ES-973")</f>
        <v>ES-973</v>
      </c>
      <c r="Q38" s="20">
        <f ca="1">COUNTIFS('eSignet UI - Test Cases'!A36:A4916,P38,'eSignet UI - Test Cases'!C36:C4916,"&lt;&gt;"&amp;"")</f>
        <v>37</v>
      </c>
      <c r="R38" s="21">
        <f ca="1">COUNTIFS('eSignet UI - Test Cases'!A36:A4916,P38,'eSignet UI - Test Cases'!C36:C4916,"&lt;&gt;"&amp;"",'eSignet UI - Test Cases'!I36:I4916,"Pass")</f>
        <v>37</v>
      </c>
      <c r="S38" s="22">
        <f ca="1">COUNTIFS('eSignet UI - Test Cases'!A36:A4916,P38,'eSignet UI - Test Cases'!C36:C4916,"&lt;&gt;"&amp;"",'eSignet UI - Test Cases'!I36:I4916,"Fail")</f>
        <v>0</v>
      </c>
      <c r="T38" s="23">
        <f t="shared" ca="1" si="3"/>
        <v>0</v>
      </c>
      <c r="U38" s="1"/>
      <c r="V38" s="1"/>
      <c r="W38" s="10"/>
      <c r="Y38" s="12" t="s">
        <v>93</v>
      </c>
      <c r="Z38" s="1"/>
      <c r="AA38" s="1"/>
    </row>
    <row r="39" spans="1:27">
      <c r="A39" s="1"/>
      <c r="B39" s="1"/>
      <c r="C39" s="1"/>
      <c r="D39" s="1"/>
      <c r="E39" s="1"/>
      <c r="F39" s="1"/>
      <c r="G39" s="1"/>
      <c r="H39" s="1"/>
      <c r="I39" s="1"/>
      <c r="J39" s="1"/>
      <c r="K39" s="2"/>
      <c r="L39" s="2"/>
      <c r="M39" s="2"/>
      <c r="N39" s="22">
        <f>COUNTIFS('eSignet API - Test Cases'!A37:A4509,K39,'eSignet API - Test Cases'!C37:C4509,"&lt;&gt;"&amp;"",'eSignet API - Test Cases'!I37:I4509,"Fail")</f>
        <v>0</v>
      </c>
      <c r="O39" s="2"/>
      <c r="P39" s="2" t="str">
        <f ca="1">IFERROR(__xludf.DUMMYFUNCTION("""COMPUTED_VALUE"""),"ES-1003")</f>
        <v>ES-1003</v>
      </c>
      <c r="Q39" s="20">
        <f ca="1">COUNTIFS('eSignet UI - Test Cases'!A37:A4917,P39,'eSignet UI - Test Cases'!C37:C4917,"&lt;&gt;"&amp;"")</f>
        <v>23</v>
      </c>
      <c r="R39" s="21">
        <f ca="1">COUNTIFS('eSignet UI - Test Cases'!A37:A4917,P39,'eSignet UI - Test Cases'!C37:C4917,"&lt;&gt;"&amp;"",'eSignet UI - Test Cases'!I37:I4917,"Pass")</f>
        <v>15</v>
      </c>
      <c r="S39" s="22">
        <f ca="1">COUNTIFS('eSignet UI - Test Cases'!A37:A4917,P39,'eSignet UI - Test Cases'!C37:C4917,"&lt;&gt;"&amp;"",'eSignet UI - Test Cases'!I37:I4917,"Fail")</f>
        <v>8</v>
      </c>
      <c r="T39" s="23">
        <f t="shared" ca="1" si="3"/>
        <v>0</v>
      </c>
      <c r="U39" s="1"/>
      <c r="V39" s="1"/>
      <c r="W39" s="10"/>
      <c r="X39" s="19"/>
      <c r="Y39" s="12" t="s">
        <v>94</v>
      </c>
      <c r="Z39" s="1"/>
      <c r="AA39" s="1"/>
    </row>
    <row r="40" spans="1:27">
      <c r="A40" s="1"/>
      <c r="B40" s="1"/>
      <c r="C40" s="1"/>
      <c r="D40" s="1"/>
      <c r="E40" s="1"/>
      <c r="F40" s="1"/>
      <c r="G40" s="1"/>
      <c r="H40" s="1"/>
      <c r="I40" s="1"/>
      <c r="J40" s="1"/>
      <c r="K40" s="2"/>
      <c r="L40" s="2"/>
      <c r="M40" s="2"/>
      <c r="N40" s="22">
        <f>COUNTIFS('eSignet API - Test Cases'!A38:A4510,K40,'eSignet API - Test Cases'!C38:C4510,"&lt;&gt;"&amp;"",'eSignet API - Test Cases'!I38:I4510,"Fail")</f>
        <v>0</v>
      </c>
      <c r="O40" s="2"/>
      <c r="P40" s="2" t="str">
        <f ca="1">IFERROR(__xludf.DUMMYFUNCTION("""COMPUTED_VALUE"""),"ES-1665")</f>
        <v>ES-1665</v>
      </c>
      <c r="Q40" s="20">
        <f ca="1">COUNTIFS('eSignet UI - Test Cases'!A38:A4918,P40,'eSignet UI - Test Cases'!C38:C4918,"&lt;&gt;"&amp;"")</f>
        <v>72</v>
      </c>
      <c r="R40" s="21">
        <f ca="1">COUNTIFS('eSignet UI - Test Cases'!A38:A4918,P40,'eSignet UI - Test Cases'!C38:C4918,"&lt;&gt;"&amp;"",'eSignet UI - Test Cases'!I38:I4918,"Pass")</f>
        <v>65</v>
      </c>
      <c r="S40" s="22">
        <f ca="1">COUNTIFS('eSignet UI - Test Cases'!A38:A4918,P40,'eSignet UI - Test Cases'!C38:C4918,"&lt;&gt;"&amp;"",'eSignet UI - Test Cases'!I38:I4918,"Fail")</f>
        <v>7</v>
      </c>
      <c r="T40" s="23">
        <f t="shared" ca="1" si="3"/>
        <v>0</v>
      </c>
      <c r="U40" s="1"/>
      <c r="V40" s="1"/>
      <c r="W40" s="1"/>
      <c r="X40" s="33"/>
      <c r="Y40" s="12" t="s">
        <v>95</v>
      </c>
      <c r="Z40" s="1"/>
      <c r="AA40" s="1"/>
    </row>
    <row r="41" spans="1:27">
      <c r="A41" s="1"/>
      <c r="B41" s="1"/>
      <c r="C41" s="1"/>
      <c r="D41" s="1"/>
      <c r="E41" s="1"/>
      <c r="F41" s="1"/>
      <c r="G41" s="1"/>
      <c r="H41" s="1"/>
      <c r="I41" s="1"/>
      <c r="J41" s="1"/>
      <c r="K41" s="2"/>
      <c r="L41" s="2"/>
      <c r="M41" s="2"/>
      <c r="N41" s="22">
        <f>COUNTIFS('eSignet API - Test Cases'!A39:A4511,K41,'eSignet API - Test Cases'!C39:C4511,"&lt;&gt;"&amp;"",'eSignet API - Test Cases'!I39:I4511,"Fail")</f>
        <v>0</v>
      </c>
      <c r="O41" s="2"/>
      <c r="P41" s="2" t="str">
        <f ca="1">IFERROR(__xludf.DUMMYFUNCTION("""COMPUTED_VALUE"""),"ES-1601")</f>
        <v>ES-1601</v>
      </c>
      <c r="Q41" s="20">
        <f ca="1">COUNTIFS('eSignet UI - Test Cases'!A39:A4919,P41,'eSignet UI - Test Cases'!C39:C4919,"&lt;&gt;"&amp;"")</f>
        <v>5</v>
      </c>
      <c r="R41" s="21">
        <f ca="1">COUNTIFS('eSignet UI - Test Cases'!A39:A4919,P41,'eSignet UI - Test Cases'!C39:C4919,"&lt;&gt;"&amp;"",'eSignet UI - Test Cases'!I39:I4919,"Pass")</f>
        <v>5</v>
      </c>
      <c r="S41" s="22">
        <f ca="1">COUNTIFS('eSignet UI - Test Cases'!A39:A4919,P41,'eSignet UI - Test Cases'!C39:C4919,"&lt;&gt;"&amp;"",'eSignet UI - Test Cases'!I39:I4919,"Fail")</f>
        <v>0</v>
      </c>
      <c r="T41" s="23">
        <f t="shared" ca="1" si="3"/>
        <v>0</v>
      </c>
      <c r="U41" s="1"/>
      <c r="V41" s="1"/>
      <c r="W41" s="1"/>
      <c r="X41" s="33"/>
      <c r="Y41" s="12" t="s">
        <v>96</v>
      </c>
      <c r="Z41" s="1"/>
      <c r="AA41" s="1"/>
    </row>
    <row r="42" spans="1:27">
      <c r="A42" s="1"/>
      <c r="B42" s="1"/>
      <c r="C42" s="1"/>
      <c r="D42" s="1"/>
      <c r="E42" s="1"/>
      <c r="F42" s="1"/>
      <c r="G42" s="1"/>
      <c r="H42" s="1"/>
      <c r="I42" s="1"/>
      <c r="J42" s="1"/>
      <c r="K42" s="2"/>
      <c r="L42" s="2"/>
      <c r="M42" s="2"/>
      <c r="N42" s="22">
        <f>COUNTIFS('eSignet API - Test Cases'!A40:A4512,K42,'eSignet API - Test Cases'!C40:C4512,"&lt;&gt;"&amp;"",'eSignet API - Test Cases'!I40:I4512,"Fail")</f>
        <v>0</v>
      </c>
      <c r="O42" s="2"/>
      <c r="P42" s="2" t="str">
        <f ca="1">IFERROR(__xludf.DUMMYFUNCTION("""COMPUTED_VALUE"""),"ES-216")</f>
        <v>ES-216</v>
      </c>
      <c r="Q42" s="20">
        <f ca="1">COUNTIFS('eSignet UI - Test Cases'!A40:A4920,P42,'eSignet UI - Test Cases'!C40:C4920,"&lt;&gt;"&amp;"")</f>
        <v>21</v>
      </c>
      <c r="R42" s="21">
        <f ca="1">COUNTIFS('eSignet UI - Test Cases'!A40:A4920,P42,'eSignet UI - Test Cases'!C40:C4920,"&lt;&gt;"&amp;"",'eSignet UI - Test Cases'!I40:I4920,"Pass")</f>
        <v>21</v>
      </c>
      <c r="S42" s="22">
        <f ca="1">COUNTIFS('eSignet UI - Test Cases'!A40:A4920,P42,'eSignet UI - Test Cases'!C40:C4920,"&lt;&gt;"&amp;"",'eSignet UI - Test Cases'!I40:I4920,"Fail")</f>
        <v>0</v>
      </c>
      <c r="T42" s="23">
        <f t="shared" ca="1" si="3"/>
        <v>0</v>
      </c>
      <c r="U42" s="1"/>
      <c r="V42" s="1"/>
      <c r="W42" s="1"/>
      <c r="X42" s="33"/>
      <c r="Y42" s="12" t="s">
        <v>97</v>
      </c>
      <c r="Z42" s="1"/>
      <c r="AA42" s="1"/>
    </row>
    <row r="43" spans="1:27">
      <c r="A43" s="1"/>
      <c r="B43" s="1"/>
      <c r="C43" s="1"/>
      <c r="D43" s="1"/>
      <c r="E43" s="1"/>
      <c r="F43" s="1"/>
      <c r="G43" s="1"/>
      <c r="H43" s="1"/>
      <c r="I43" s="1"/>
      <c r="J43" s="1"/>
      <c r="K43" s="2"/>
      <c r="L43" s="2"/>
      <c r="M43" s="2"/>
      <c r="N43" s="22">
        <f>COUNTIFS('eSignet API - Test Cases'!A41:A4513,K43,'eSignet API - Test Cases'!C41:C4513,"&lt;&gt;"&amp;"",'eSignet API - Test Cases'!I41:I4513,"Fail")</f>
        <v>0</v>
      </c>
      <c r="O43" s="2"/>
      <c r="P43" s="2" t="str">
        <f ca="1">IFERROR(__xludf.DUMMYFUNCTION("""COMPUTED_VALUE"""),"MOSIP-40529")</f>
        <v>MOSIP-40529</v>
      </c>
      <c r="Q43" s="20">
        <f ca="1">COUNTIFS('eSignet UI - Test Cases'!A41:A4921,P43,'eSignet UI - Test Cases'!C41:C4921,"&lt;&gt;"&amp;"")</f>
        <v>94</v>
      </c>
      <c r="R43" s="21">
        <f ca="1">COUNTIFS('eSignet UI - Test Cases'!A41:A4921,P43,'eSignet UI - Test Cases'!C41:C4921,"&lt;&gt;"&amp;"",'eSignet UI - Test Cases'!I41:I4921,"Pass")</f>
        <v>94</v>
      </c>
      <c r="S43" s="22">
        <f ca="1">COUNTIFS('eSignet UI - Test Cases'!A41:A4921,P43,'eSignet UI - Test Cases'!C41:C4921,"&lt;&gt;"&amp;"",'eSignet UI - Test Cases'!I41:I4921,"Fail")</f>
        <v>0</v>
      </c>
      <c r="T43" s="2"/>
      <c r="U43" s="1"/>
      <c r="V43" s="1"/>
      <c r="W43" s="1"/>
      <c r="Y43" s="12" t="s">
        <v>98</v>
      </c>
      <c r="Z43" s="1"/>
      <c r="AA43" s="1"/>
    </row>
    <row r="44" spans="1:27">
      <c r="A44" s="1"/>
      <c r="B44" s="1"/>
      <c r="C44" s="1"/>
      <c r="D44" s="1"/>
      <c r="E44" s="1"/>
      <c r="F44" s="1"/>
      <c r="G44" s="1"/>
      <c r="H44" s="1"/>
      <c r="I44" s="1"/>
      <c r="J44" s="1"/>
      <c r="K44" s="2"/>
      <c r="L44" s="2"/>
      <c r="M44" s="2"/>
      <c r="N44" s="2"/>
      <c r="O44" s="2"/>
      <c r="P44" s="2" t="str">
        <f ca="1">IFERROR(__xludf.DUMMYFUNCTION("""COMPUTED_VALUE"""),"ES-2058")</f>
        <v>ES-2058</v>
      </c>
      <c r="Q44" s="20">
        <f ca="1">COUNTIFS('eSignet UI - Test Cases'!A42:A4922,P44,'eSignet UI - Test Cases'!C42:C4922,"&lt;&gt;"&amp;"")</f>
        <v>23</v>
      </c>
      <c r="R44" s="21">
        <f ca="1">COUNTIFS('eSignet UI - Test Cases'!A42:A4922,P44,'eSignet UI - Test Cases'!C42:C4922,"&lt;&gt;"&amp;"",'eSignet UI - Test Cases'!I42:I4922,"Pass")</f>
        <v>21</v>
      </c>
      <c r="S44" s="22">
        <f ca="1">COUNTIFS('eSignet UI - Test Cases'!A42:A4922,P44,'eSignet UI - Test Cases'!C42:C4922,"&lt;&gt;"&amp;"",'eSignet UI - Test Cases'!I42:I4922,"Fail")</f>
        <v>2</v>
      </c>
      <c r="T44" s="2"/>
      <c r="Y44" s="12" t="s">
        <v>99</v>
      </c>
      <c r="Z44" s="1"/>
      <c r="AA44" s="1"/>
    </row>
    <row r="45" spans="1:27">
      <c r="A45" s="1"/>
      <c r="B45" s="1"/>
      <c r="C45" s="1"/>
      <c r="D45" s="1"/>
      <c r="E45" s="1"/>
      <c r="F45" s="1"/>
      <c r="G45" s="1"/>
      <c r="H45" s="1"/>
      <c r="I45" s="1"/>
      <c r="J45" s="1"/>
      <c r="K45" s="34"/>
      <c r="L45" s="34"/>
      <c r="M45" s="34"/>
      <c r="N45" s="34"/>
      <c r="O45" s="34"/>
      <c r="P45" s="2" t="str">
        <f ca="1">IFERROR(__xludf.DUMMYFUNCTION("""COMPUTED_VALUE"""),"ES-2429")</f>
        <v>ES-2429</v>
      </c>
      <c r="Q45" s="20">
        <f ca="1">COUNTIFS('eSignet UI - Test Cases'!A43:A4923,P45,'eSignet UI - Test Cases'!C43:C4923,"&lt;&gt;"&amp;"")</f>
        <v>15</v>
      </c>
      <c r="R45" s="21">
        <f ca="1">COUNTIFS('eSignet UI - Test Cases'!A43:A4923,P45,'eSignet UI - Test Cases'!C43:C4923,"&lt;&gt;"&amp;"",'eSignet UI - Test Cases'!I43:I4923,"Pass")</f>
        <v>12</v>
      </c>
      <c r="S45" s="22">
        <f ca="1">COUNTIFS('eSignet UI - Test Cases'!A43:A4923,P45,'eSignet UI - Test Cases'!C43:C4923,"&lt;&gt;"&amp;"",'eSignet UI - Test Cases'!I43:I4923,"Fail")</f>
        <v>3</v>
      </c>
      <c r="T45" s="34"/>
      <c r="Y45" s="12" t="s">
        <v>100</v>
      </c>
      <c r="Z45" s="1"/>
      <c r="AA45" s="1"/>
    </row>
    <row r="46" spans="1:27">
      <c r="A46" s="1"/>
      <c r="B46" s="1"/>
      <c r="C46" s="1"/>
      <c r="D46" s="1"/>
      <c r="E46" s="1"/>
      <c r="F46" s="1"/>
      <c r="G46" s="1"/>
      <c r="H46" s="1"/>
      <c r="I46" s="1"/>
      <c r="J46" s="1"/>
      <c r="K46" s="34"/>
      <c r="L46" s="34"/>
      <c r="M46" s="34"/>
      <c r="N46" s="34"/>
      <c r="O46" s="34"/>
      <c r="P46" s="2" t="str">
        <f ca="1">IFERROR(__xludf.DUMMYFUNCTION("""COMPUTED_VALUE"""),"ES-1644")</f>
        <v>ES-1644</v>
      </c>
      <c r="Q46" s="20">
        <f ca="1">COUNTIFS('eSignet UI - Test Cases'!A44:A4924,P46,'eSignet UI - Test Cases'!C44:C4924,"&lt;&gt;"&amp;"")</f>
        <v>47</v>
      </c>
      <c r="R46" s="21">
        <f ca="1">COUNTIFS('eSignet UI - Test Cases'!A44:A4924,P46,'eSignet UI - Test Cases'!C44:C4924,"&lt;&gt;"&amp;"",'eSignet UI - Test Cases'!I44:I4924,"Pass")</f>
        <v>47</v>
      </c>
      <c r="S46" s="22">
        <f ca="1">COUNTIFS('eSignet UI - Test Cases'!A44:A4924,P46,'eSignet UI - Test Cases'!C44:C4924,"&lt;&gt;"&amp;"",'eSignet UI - Test Cases'!I44:I4924,"Fail")</f>
        <v>0</v>
      </c>
      <c r="T46" s="34"/>
      <c r="Y46" s="12" t="s">
        <v>101</v>
      </c>
      <c r="Z46" s="1"/>
      <c r="AA46" s="1"/>
    </row>
    <row r="47" spans="1:27">
      <c r="A47" s="1"/>
      <c r="B47" s="1"/>
      <c r="C47" s="1"/>
      <c r="D47" s="1"/>
      <c r="E47" s="1"/>
      <c r="F47" s="1"/>
      <c r="G47" s="1"/>
      <c r="H47" s="1"/>
      <c r="I47" s="1"/>
      <c r="J47" s="1"/>
      <c r="K47" s="34"/>
      <c r="L47" s="34"/>
      <c r="M47" s="34"/>
      <c r="N47" s="34"/>
      <c r="O47" s="34"/>
      <c r="P47" s="2"/>
      <c r="Q47" s="20"/>
      <c r="R47" s="21">
        <f>COUNTIFS('eSignet UI - Test Cases'!A45:A4925,P47,'eSignet UI - Test Cases'!C45:C4925,"&lt;&gt;"&amp;"",'eSignet UI - Test Cases'!I45:I4925,"Pass")</f>
        <v>0</v>
      </c>
      <c r="S47" s="22">
        <f>COUNTIFS('eSignet UI - Test Cases'!A45:A4925,P47,'eSignet UI - Test Cases'!C45:C4925,"&lt;&gt;"&amp;"",'eSignet UI - Test Cases'!I45:I4925,"Fail")</f>
        <v>0</v>
      </c>
      <c r="T47" s="34"/>
      <c r="X47" s="1"/>
      <c r="Y47" s="12" t="s">
        <v>102</v>
      </c>
      <c r="Z47" s="1"/>
      <c r="AA47" s="1"/>
    </row>
    <row r="48" spans="1:27">
      <c r="A48" s="1"/>
      <c r="B48" s="1"/>
      <c r="C48" s="1"/>
      <c r="D48" s="1"/>
      <c r="E48" s="1"/>
      <c r="F48" s="1"/>
      <c r="G48" s="1"/>
      <c r="H48" s="1"/>
      <c r="I48" s="1"/>
      <c r="J48" s="1"/>
      <c r="P48" s="1"/>
      <c r="Q48" s="1"/>
      <c r="R48" s="1"/>
      <c r="S48" s="1"/>
      <c r="X48" s="1"/>
      <c r="Y48" s="12" t="s">
        <v>103</v>
      </c>
      <c r="Z48" s="1"/>
      <c r="AA48" s="1"/>
    </row>
    <row r="49" spans="1:27">
      <c r="A49" s="1"/>
      <c r="B49" s="1"/>
      <c r="C49" s="1"/>
      <c r="D49" s="1"/>
      <c r="E49" s="1"/>
      <c r="F49" s="1"/>
      <c r="G49" s="1"/>
      <c r="H49" s="1"/>
      <c r="I49" s="1"/>
      <c r="J49" s="1"/>
      <c r="P49" s="1"/>
      <c r="Q49" s="1"/>
      <c r="R49" s="1"/>
      <c r="S49" s="1"/>
      <c r="X49" s="1"/>
      <c r="Y49" s="12" t="s">
        <v>104</v>
      </c>
      <c r="Z49" s="1"/>
      <c r="AA49" s="1"/>
    </row>
    <row r="50" spans="1:27">
      <c r="A50" s="1"/>
      <c r="B50" s="1"/>
      <c r="C50" s="1"/>
      <c r="D50" s="1"/>
      <c r="E50" s="1"/>
      <c r="F50" s="1"/>
      <c r="G50" s="1"/>
      <c r="H50" s="1"/>
      <c r="I50" s="1"/>
      <c r="J50" s="1"/>
      <c r="P50" s="1"/>
      <c r="Q50" s="1"/>
      <c r="R50" s="1"/>
      <c r="S50" s="1"/>
      <c r="X50" s="1"/>
      <c r="Y50" s="12" t="s">
        <v>105</v>
      </c>
      <c r="Z50" s="1"/>
      <c r="AA50" s="1"/>
    </row>
    <row r="51" spans="1:27">
      <c r="A51" s="1"/>
      <c r="B51" s="1"/>
      <c r="C51" s="1"/>
      <c r="D51" s="1"/>
      <c r="E51" s="1"/>
      <c r="F51" s="1"/>
      <c r="G51" s="1"/>
      <c r="H51" s="1"/>
      <c r="I51" s="1"/>
      <c r="J51" s="1"/>
      <c r="P51" s="1"/>
      <c r="Q51" s="1"/>
      <c r="R51" s="1"/>
      <c r="S51" s="1"/>
      <c r="X51" s="1"/>
      <c r="Y51" s="12" t="s">
        <v>106</v>
      </c>
      <c r="Z51" s="1"/>
      <c r="AA51" s="1"/>
    </row>
    <row r="52" spans="1:27">
      <c r="A52" s="1"/>
      <c r="B52" s="1"/>
      <c r="C52" s="1"/>
      <c r="D52" s="1"/>
      <c r="E52" s="1"/>
      <c r="F52" s="1"/>
      <c r="G52" s="1"/>
      <c r="H52" s="1"/>
      <c r="I52" s="1"/>
      <c r="J52" s="1"/>
      <c r="P52" s="1"/>
      <c r="Q52" s="1"/>
      <c r="R52" s="1"/>
      <c r="S52" s="1"/>
      <c r="X52" s="1"/>
      <c r="Y52" s="12" t="s">
        <v>107</v>
      </c>
      <c r="Z52" s="1"/>
      <c r="AA52" s="1"/>
    </row>
    <row r="53" spans="1:27">
      <c r="A53" s="1"/>
      <c r="B53" s="1"/>
      <c r="C53" s="1"/>
      <c r="D53" s="1"/>
      <c r="E53" s="1"/>
      <c r="F53" s="1"/>
      <c r="G53" s="1"/>
      <c r="H53" s="1"/>
      <c r="I53" s="1"/>
      <c r="J53" s="1"/>
      <c r="K53" s="1"/>
      <c r="L53" s="1"/>
      <c r="M53" s="1"/>
      <c r="N53" s="1"/>
      <c r="O53" s="1"/>
      <c r="P53" s="1"/>
      <c r="Q53" s="1"/>
      <c r="R53" s="1"/>
      <c r="S53" s="1"/>
      <c r="X53" s="1"/>
      <c r="Y53" s="12" t="s">
        <v>108</v>
      </c>
      <c r="Z53" s="1"/>
      <c r="AA53" s="1"/>
    </row>
    <row r="54" spans="1:27">
      <c r="A54" s="1"/>
      <c r="B54" s="1"/>
      <c r="C54" s="1"/>
      <c r="D54" s="1"/>
      <c r="E54" s="1"/>
      <c r="F54" s="1"/>
      <c r="G54" s="1"/>
      <c r="H54" s="1"/>
      <c r="I54" s="1"/>
      <c r="J54" s="1"/>
      <c r="K54" s="1"/>
      <c r="L54" s="1"/>
      <c r="M54" s="1"/>
      <c r="N54" s="1"/>
      <c r="O54" s="1"/>
      <c r="P54" s="1"/>
      <c r="Q54" s="1"/>
      <c r="R54" s="1"/>
      <c r="S54" s="1"/>
      <c r="X54" s="1"/>
      <c r="Y54" s="12" t="s">
        <v>109</v>
      </c>
      <c r="Z54" s="1"/>
      <c r="AA54" s="1"/>
    </row>
    <row r="55" spans="1:27">
      <c r="A55" s="1"/>
      <c r="B55" s="1"/>
      <c r="C55" s="1"/>
      <c r="D55" s="1"/>
      <c r="E55" s="1"/>
      <c r="F55" s="1"/>
      <c r="G55" s="1"/>
      <c r="H55" s="1"/>
      <c r="I55" s="1"/>
      <c r="J55" s="1"/>
      <c r="K55" s="1"/>
      <c r="L55" s="1"/>
      <c r="M55" s="1"/>
      <c r="N55" s="1"/>
      <c r="O55" s="1"/>
      <c r="P55" s="1"/>
      <c r="Q55" s="1"/>
      <c r="R55" s="1"/>
      <c r="S55" s="1"/>
      <c r="X55" s="1"/>
      <c r="Y55" s="12" t="s">
        <v>110</v>
      </c>
      <c r="Z55" s="1"/>
      <c r="AA55" s="1"/>
    </row>
    <row r="56" spans="1:27">
      <c r="A56" s="1"/>
      <c r="B56" s="1"/>
      <c r="C56" s="1"/>
      <c r="D56" s="1"/>
      <c r="E56" s="1"/>
      <c r="F56" s="1"/>
      <c r="G56" s="1"/>
      <c r="H56" s="1"/>
      <c r="I56" s="1"/>
      <c r="J56" s="1"/>
      <c r="K56" s="1"/>
      <c r="L56" s="1"/>
      <c r="M56" s="1"/>
      <c r="N56" s="1"/>
      <c r="O56" s="1"/>
      <c r="P56" s="1"/>
      <c r="Q56" s="1"/>
      <c r="R56" s="1"/>
      <c r="S56" s="1"/>
      <c r="X56" s="1"/>
      <c r="Y56" s="12" t="s">
        <v>111</v>
      </c>
      <c r="Z56" s="1"/>
      <c r="AA56" s="1"/>
    </row>
    <row r="57" spans="1:27">
      <c r="A57" s="1"/>
      <c r="B57" s="1"/>
      <c r="C57" s="1"/>
      <c r="D57" s="1"/>
      <c r="E57" s="1"/>
      <c r="F57" s="1"/>
      <c r="G57" s="1"/>
      <c r="H57" s="1"/>
      <c r="I57" s="1"/>
      <c r="J57" s="1"/>
      <c r="K57" s="1"/>
      <c r="L57" s="1"/>
      <c r="M57" s="1"/>
      <c r="N57" s="1"/>
      <c r="O57" s="1"/>
      <c r="P57" s="1"/>
      <c r="Q57" s="1"/>
      <c r="R57" s="1"/>
      <c r="S57" s="1"/>
      <c r="X57" s="1"/>
      <c r="Y57" s="12" t="s">
        <v>112</v>
      </c>
      <c r="Z57" s="1"/>
      <c r="AA57" s="1"/>
    </row>
    <row r="58" spans="1:27">
      <c r="A58" s="1"/>
      <c r="B58" s="1"/>
      <c r="C58" s="1"/>
      <c r="D58" s="1"/>
      <c r="E58" s="1"/>
      <c r="F58" s="1"/>
      <c r="G58" s="1"/>
      <c r="H58" s="1"/>
      <c r="I58" s="1"/>
      <c r="J58" s="1"/>
      <c r="K58" s="1"/>
      <c r="L58" s="1"/>
      <c r="M58" s="1"/>
      <c r="N58" s="1"/>
      <c r="O58" s="1"/>
      <c r="P58" s="1"/>
      <c r="Q58" s="1"/>
      <c r="R58" s="1"/>
      <c r="S58" s="1"/>
      <c r="X58" s="1"/>
      <c r="Y58" s="12" t="s">
        <v>113</v>
      </c>
      <c r="Z58" s="1"/>
      <c r="AA58" s="1"/>
    </row>
    <row r="59" spans="1:27">
      <c r="A59" s="1"/>
      <c r="B59" s="1"/>
      <c r="C59" s="1"/>
      <c r="D59" s="1"/>
      <c r="E59" s="1"/>
      <c r="F59" s="1"/>
      <c r="G59" s="1"/>
      <c r="H59" s="1"/>
      <c r="I59" s="1"/>
      <c r="J59" s="1"/>
      <c r="K59" s="1"/>
      <c r="L59" s="1"/>
      <c r="M59" s="1"/>
      <c r="N59" s="1"/>
      <c r="O59" s="1"/>
      <c r="P59" s="1"/>
      <c r="Q59" s="1"/>
      <c r="R59" s="1"/>
      <c r="S59" s="1"/>
      <c r="X59" s="1"/>
      <c r="Y59" s="12" t="s">
        <v>114</v>
      </c>
      <c r="Z59" s="1"/>
      <c r="AA59" s="1"/>
    </row>
    <row r="60" spans="1:27">
      <c r="A60" s="1"/>
      <c r="B60" s="1"/>
      <c r="C60" s="1"/>
      <c r="D60" s="1"/>
      <c r="E60" s="1"/>
      <c r="F60" s="1"/>
      <c r="G60" s="1"/>
      <c r="H60" s="1"/>
      <c r="I60" s="1"/>
      <c r="J60" s="1"/>
      <c r="K60" s="1"/>
      <c r="L60" s="1"/>
      <c r="M60" s="1"/>
      <c r="N60" s="1"/>
      <c r="O60" s="1"/>
      <c r="P60" s="1"/>
      <c r="Q60" s="1"/>
      <c r="R60" s="1"/>
      <c r="S60" s="1"/>
      <c r="X60" s="1"/>
      <c r="Y60" s="12" t="s">
        <v>115</v>
      </c>
      <c r="Z60" s="1"/>
      <c r="AA60" s="1"/>
    </row>
    <row r="61" spans="1:27">
      <c r="A61" s="1"/>
      <c r="B61" s="1"/>
      <c r="C61" s="1"/>
      <c r="D61" s="1"/>
      <c r="E61" s="1"/>
      <c r="F61" s="1"/>
      <c r="G61" s="1"/>
      <c r="H61" s="1"/>
      <c r="I61" s="1"/>
      <c r="J61" s="1"/>
      <c r="K61" s="1"/>
      <c r="L61" s="1"/>
      <c r="M61" s="1"/>
      <c r="N61" s="1"/>
      <c r="O61" s="1"/>
      <c r="P61" s="1"/>
      <c r="Q61" s="1"/>
      <c r="R61" s="1"/>
      <c r="S61" s="1"/>
      <c r="X61" s="1"/>
      <c r="Y61" s="12" t="s">
        <v>116</v>
      </c>
      <c r="Z61" s="1"/>
      <c r="AA61" s="1"/>
    </row>
    <row r="62" spans="1:27">
      <c r="A62" s="1"/>
      <c r="B62" s="1"/>
      <c r="C62" s="1"/>
      <c r="D62" s="1"/>
      <c r="E62" s="1"/>
      <c r="F62" s="1"/>
      <c r="G62" s="1"/>
      <c r="H62" s="1"/>
      <c r="I62" s="1"/>
      <c r="J62" s="1"/>
      <c r="K62" s="1"/>
      <c r="L62" s="1"/>
      <c r="M62" s="1"/>
      <c r="N62" s="1"/>
      <c r="O62" s="1"/>
      <c r="P62" s="1"/>
      <c r="Q62" s="1"/>
      <c r="R62" s="1"/>
      <c r="S62" s="1"/>
      <c r="X62" s="1"/>
      <c r="Y62" s="12" t="s">
        <v>117</v>
      </c>
      <c r="Z62" s="1"/>
      <c r="AA62" s="1"/>
    </row>
    <row r="63" spans="1:27">
      <c r="A63" s="1"/>
      <c r="B63" s="1"/>
      <c r="C63" s="1"/>
      <c r="D63" s="1"/>
      <c r="E63" s="1"/>
      <c r="F63" s="1"/>
      <c r="G63" s="1"/>
      <c r="H63" s="1"/>
      <c r="I63" s="1"/>
      <c r="J63" s="1"/>
      <c r="K63" s="1"/>
      <c r="L63" s="1"/>
      <c r="M63" s="1"/>
      <c r="N63" s="1"/>
      <c r="O63" s="1"/>
      <c r="P63" s="1"/>
      <c r="Q63" s="1"/>
      <c r="R63" s="1"/>
      <c r="S63" s="1"/>
      <c r="X63" s="1"/>
      <c r="Y63" s="12" t="s">
        <v>118</v>
      </c>
      <c r="Z63" s="1"/>
      <c r="AA63" s="1"/>
    </row>
    <row r="64" spans="1:27">
      <c r="A64" s="1"/>
      <c r="B64" s="1"/>
      <c r="C64" s="1"/>
      <c r="D64" s="1"/>
      <c r="E64" s="1"/>
      <c r="F64" s="1"/>
      <c r="G64" s="1"/>
      <c r="H64" s="1"/>
      <c r="I64" s="1"/>
      <c r="J64" s="1"/>
      <c r="K64" s="1"/>
      <c r="L64" s="1"/>
      <c r="M64" s="1"/>
      <c r="N64" s="1"/>
      <c r="O64" s="1"/>
      <c r="P64" s="1"/>
      <c r="Q64" s="1"/>
      <c r="R64" s="1"/>
      <c r="S64" s="1"/>
      <c r="X64" s="1"/>
      <c r="Y64" s="12" t="s">
        <v>119</v>
      </c>
      <c r="Z64" s="1"/>
      <c r="AA64" s="1"/>
    </row>
    <row r="65" spans="1:27">
      <c r="A65" s="1"/>
      <c r="B65" s="1"/>
      <c r="C65" s="1"/>
      <c r="D65" s="1"/>
      <c r="E65" s="1"/>
      <c r="F65" s="1"/>
      <c r="G65" s="1"/>
      <c r="H65" s="1"/>
      <c r="I65" s="1"/>
      <c r="J65" s="1"/>
      <c r="K65" s="1"/>
      <c r="L65" s="1"/>
      <c r="M65" s="1"/>
      <c r="N65" s="1"/>
      <c r="O65" s="1"/>
      <c r="P65" s="1"/>
      <c r="Q65" s="1"/>
      <c r="R65" s="1"/>
      <c r="S65" s="1"/>
      <c r="X65" s="1"/>
      <c r="Y65" s="12" t="s">
        <v>120</v>
      </c>
      <c r="Z65" s="1"/>
      <c r="AA65" s="1"/>
    </row>
    <row r="66" spans="1:27">
      <c r="A66" s="1"/>
      <c r="B66" s="1"/>
      <c r="C66" s="1"/>
      <c r="D66" s="1"/>
      <c r="E66" s="1"/>
      <c r="F66" s="1"/>
      <c r="G66" s="1"/>
      <c r="H66" s="1"/>
      <c r="I66" s="1"/>
      <c r="J66" s="1"/>
      <c r="K66" s="1"/>
      <c r="L66" s="1"/>
      <c r="M66" s="1"/>
      <c r="N66" s="1"/>
      <c r="O66" s="1"/>
      <c r="P66" s="1"/>
      <c r="Q66" s="1"/>
      <c r="R66" s="1"/>
      <c r="S66" s="1"/>
      <c r="X66" s="1"/>
      <c r="Y66" s="12" t="s">
        <v>121</v>
      </c>
      <c r="Z66" s="1"/>
      <c r="AA66" s="1"/>
    </row>
    <row r="67" spans="1:27">
      <c r="A67" s="1"/>
      <c r="B67" s="1"/>
      <c r="C67" s="1"/>
      <c r="D67" s="1"/>
      <c r="E67" s="1"/>
      <c r="F67" s="1"/>
      <c r="G67" s="1"/>
      <c r="H67" s="1"/>
      <c r="I67" s="1"/>
      <c r="J67" s="1"/>
      <c r="K67" s="1"/>
      <c r="L67" s="1"/>
      <c r="M67" s="1"/>
      <c r="N67" s="1"/>
      <c r="O67" s="1"/>
      <c r="P67" s="1"/>
      <c r="Q67" s="1"/>
      <c r="R67" s="1"/>
      <c r="S67" s="1"/>
      <c r="X67" s="1"/>
      <c r="Y67" s="12" t="s">
        <v>122</v>
      </c>
      <c r="Z67" s="1"/>
      <c r="AA67" s="1"/>
    </row>
    <row r="68" spans="1:27">
      <c r="A68" s="1"/>
      <c r="B68" s="1"/>
      <c r="C68" s="1"/>
      <c r="D68" s="1"/>
      <c r="E68" s="1"/>
      <c r="F68" s="1"/>
      <c r="G68" s="1"/>
      <c r="H68" s="1"/>
      <c r="I68" s="1"/>
      <c r="J68" s="1"/>
      <c r="K68" s="1"/>
      <c r="L68" s="1"/>
      <c r="M68" s="1"/>
      <c r="N68" s="1"/>
      <c r="O68" s="1"/>
      <c r="P68" s="1"/>
      <c r="Q68" s="1"/>
      <c r="R68" s="1"/>
      <c r="S68" s="1"/>
      <c r="X68" s="1"/>
      <c r="Y68" s="12" t="s">
        <v>123</v>
      </c>
      <c r="Z68" s="1"/>
      <c r="AA68" s="1"/>
    </row>
    <row r="69" spans="1:27">
      <c r="A69" s="1"/>
      <c r="B69" s="1"/>
      <c r="C69" s="1"/>
      <c r="D69" s="1"/>
      <c r="E69" s="1"/>
      <c r="F69" s="1"/>
      <c r="G69" s="1"/>
      <c r="H69" s="1"/>
      <c r="I69" s="1"/>
      <c r="J69" s="1"/>
      <c r="K69" s="1"/>
      <c r="L69" s="1"/>
      <c r="M69" s="1"/>
      <c r="N69" s="1"/>
      <c r="O69" s="1"/>
      <c r="P69" s="1"/>
      <c r="Q69" s="1"/>
      <c r="R69" s="1"/>
      <c r="S69" s="1"/>
      <c r="X69" s="1"/>
      <c r="Y69" s="12" t="s">
        <v>124</v>
      </c>
      <c r="Z69" s="1"/>
      <c r="AA69" s="1"/>
    </row>
    <row r="70" spans="1:27">
      <c r="A70" s="1"/>
      <c r="B70" s="1"/>
      <c r="C70" s="1"/>
      <c r="D70" s="1"/>
      <c r="E70" s="1"/>
      <c r="F70" s="1"/>
      <c r="G70" s="1"/>
      <c r="H70" s="1"/>
      <c r="I70" s="1"/>
      <c r="J70" s="1"/>
      <c r="K70" s="1"/>
      <c r="L70" s="1"/>
      <c r="M70" s="1"/>
      <c r="N70" s="1"/>
      <c r="O70" s="1"/>
      <c r="P70" s="1"/>
      <c r="Q70" s="1"/>
      <c r="R70" s="1"/>
      <c r="S70" s="1"/>
      <c r="X70" s="1"/>
      <c r="Y70" s="12" t="s">
        <v>125</v>
      </c>
      <c r="Z70" s="1"/>
      <c r="AA70" s="1"/>
    </row>
    <row r="71" spans="1:27">
      <c r="A71" s="1"/>
      <c r="B71" s="1"/>
      <c r="C71" s="1"/>
      <c r="D71" s="1"/>
      <c r="E71" s="1"/>
      <c r="F71" s="1"/>
      <c r="G71" s="1"/>
      <c r="H71" s="1"/>
      <c r="I71" s="1"/>
      <c r="J71" s="1"/>
      <c r="K71" s="1"/>
      <c r="L71" s="1"/>
      <c r="M71" s="1"/>
      <c r="N71" s="1"/>
      <c r="O71" s="1"/>
      <c r="P71" s="1"/>
      <c r="Q71" s="1"/>
      <c r="R71" s="1"/>
      <c r="S71" s="1"/>
      <c r="X71" s="1"/>
      <c r="Y71" s="12" t="s">
        <v>126</v>
      </c>
      <c r="Z71" s="1"/>
      <c r="AA71" s="1"/>
    </row>
    <row r="72" spans="1:27">
      <c r="A72" s="1"/>
      <c r="B72" s="1"/>
      <c r="C72" s="1"/>
      <c r="D72" s="1"/>
      <c r="E72" s="1"/>
      <c r="F72" s="1"/>
      <c r="G72" s="1"/>
      <c r="H72" s="1"/>
      <c r="I72" s="1"/>
      <c r="J72" s="1"/>
      <c r="K72" s="1"/>
      <c r="L72" s="1"/>
      <c r="M72" s="1"/>
      <c r="N72" s="1"/>
      <c r="O72" s="1"/>
      <c r="P72" s="1"/>
      <c r="Q72" s="1"/>
      <c r="R72" s="1"/>
      <c r="S72" s="1"/>
      <c r="X72" s="1"/>
      <c r="Y72" s="12" t="s">
        <v>127</v>
      </c>
      <c r="Z72" s="1"/>
      <c r="AA72" s="1"/>
    </row>
    <row r="73" spans="1:27">
      <c r="A73" s="1"/>
      <c r="B73" s="1"/>
      <c r="C73" s="1"/>
      <c r="D73" s="1"/>
      <c r="E73" s="1"/>
      <c r="F73" s="1"/>
      <c r="G73" s="1"/>
      <c r="H73" s="1"/>
      <c r="I73" s="1"/>
      <c r="J73" s="1"/>
      <c r="K73" s="1"/>
      <c r="L73" s="1"/>
      <c r="M73" s="1"/>
      <c r="N73" s="1"/>
      <c r="O73" s="1"/>
      <c r="P73" s="1"/>
      <c r="Q73" s="1"/>
      <c r="R73" s="1"/>
      <c r="S73" s="1"/>
      <c r="X73" s="1"/>
      <c r="Y73" s="12" t="s">
        <v>128</v>
      </c>
      <c r="Z73" s="1"/>
      <c r="AA73" s="1"/>
    </row>
    <row r="74" spans="1:27">
      <c r="A74" s="1"/>
      <c r="B74" s="1"/>
      <c r="C74" s="1"/>
      <c r="D74" s="1"/>
      <c r="E74" s="1"/>
      <c r="F74" s="1"/>
      <c r="G74" s="1"/>
      <c r="H74" s="1"/>
      <c r="I74" s="1"/>
      <c r="J74" s="1"/>
      <c r="K74" s="1"/>
      <c r="L74" s="1"/>
      <c r="M74" s="1"/>
      <c r="N74" s="1"/>
      <c r="O74" s="1"/>
      <c r="P74" s="1"/>
      <c r="Q74" s="1"/>
      <c r="R74" s="1"/>
      <c r="S74" s="1"/>
      <c r="X74" s="1"/>
      <c r="Y74" s="12" t="s">
        <v>48</v>
      </c>
      <c r="Z74" s="1"/>
      <c r="AA74" s="1"/>
    </row>
    <row r="75" spans="1:27">
      <c r="A75" s="1"/>
      <c r="B75" s="1"/>
      <c r="C75" s="1"/>
      <c r="D75" s="1"/>
      <c r="E75" s="1"/>
      <c r="F75" s="1"/>
      <c r="G75" s="1"/>
      <c r="H75" s="1"/>
      <c r="I75" s="1"/>
      <c r="J75" s="1"/>
      <c r="K75" s="1"/>
      <c r="L75" s="1"/>
      <c r="M75" s="1"/>
      <c r="N75" s="1"/>
      <c r="O75" s="1"/>
      <c r="P75" s="1"/>
      <c r="Q75" s="1"/>
      <c r="R75" s="1"/>
      <c r="S75" s="1"/>
      <c r="X75" s="1"/>
      <c r="Y75" s="12" t="s">
        <v>129</v>
      </c>
      <c r="Z75" s="1"/>
      <c r="AA75" s="1"/>
    </row>
    <row r="76" spans="1:27">
      <c r="A76" s="1"/>
      <c r="B76" s="1"/>
      <c r="C76" s="1"/>
      <c r="D76" s="1"/>
      <c r="E76" s="1"/>
      <c r="F76" s="1"/>
      <c r="G76" s="1"/>
      <c r="H76" s="1"/>
      <c r="I76" s="1"/>
      <c r="J76" s="1"/>
      <c r="K76" s="1"/>
      <c r="L76" s="1"/>
      <c r="M76" s="1"/>
      <c r="N76" s="1"/>
      <c r="O76" s="1"/>
      <c r="P76" s="1"/>
      <c r="Q76" s="1"/>
      <c r="R76" s="1"/>
      <c r="S76" s="1"/>
      <c r="X76" s="1"/>
      <c r="Y76" s="12" t="s">
        <v>130</v>
      </c>
      <c r="Z76" s="1"/>
      <c r="AA76" s="1"/>
    </row>
    <row r="77" spans="1:27">
      <c r="A77" s="1"/>
      <c r="B77" s="1"/>
      <c r="C77" s="1"/>
      <c r="D77" s="1"/>
      <c r="E77" s="1"/>
      <c r="F77" s="1"/>
      <c r="G77" s="1"/>
      <c r="H77" s="1"/>
      <c r="I77" s="1"/>
      <c r="J77" s="1"/>
      <c r="K77" s="1"/>
      <c r="L77" s="1"/>
      <c r="M77" s="1"/>
      <c r="N77" s="1"/>
      <c r="O77" s="1"/>
      <c r="P77" s="1"/>
      <c r="Q77" s="1"/>
      <c r="R77" s="1"/>
      <c r="S77" s="1"/>
      <c r="X77" s="1"/>
      <c r="Y77" s="12" t="s">
        <v>131</v>
      </c>
      <c r="Z77" s="1"/>
      <c r="AA77" s="1"/>
    </row>
    <row r="78" spans="1:27">
      <c r="A78" s="1"/>
      <c r="B78" s="1"/>
      <c r="C78" s="1"/>
      <c r="D78" s="1"/>
      <c r="E78" s="1"/>
      <c r="F78" s="1"/>
      <c r="G78" s="1"/>
      <c r="H78" s="1"/>
      <c r="I78" s="1"/>
      <c r="J78" s="1"/>
      <c r="K78" s="1"/>
      <c r="L78" s="1"/>
      <c r="M78" s="1"/>
      <c r="N78" s="1"/>
      <c r="O78" s="1"/>
      <c r="P78" s="1"/>
      <c r="Q78" s="1"/>
      <c r="R78" s="1"/>
      <c r="S78" s="1"/>
      <c r="T78" s="1"/>
      <c r="U78" s="1"/>
      <c r="V78" s="1"/>
      <c r="W78" s="1"/>
      <c r="X78" s="1"/>
      <c r="Y78" s="35" t="s">
        <v>132</v>
      </c>
      <c r="Z78" s="1"/>
      <c r="AA78" s="1"/>
    </row>
    <row r="79" spans="1:27">
      <c r="A79" s="1"/>
      <c r="B79" s="1"/>
      <c r="C79" s="1"/>
      <c r="D79" s="1"/>
      <c r="E79" s="1"/>
      <c r="F79" s="1"/>
      <c r="G79" s="1"/>
      <c r="H79" s="1"/>
      <c r="I79" s="1"/>
      <c r="J79" s="1"/>
      <c r="K79" s="1"/>
      <c r="L79" s="1"/>
      <c r="M79" s="1"/>
      <c r="N79" s="1"/>
      <c r="O79" s="1"/>
      <c r="P79" s="1"/>
      <c r="Q79" s="1"/>
      <c r="R79" s="1"/>
      <c r="S79" s="1"/>
      <c r="T79" s="1"/>
      <c r="U79" s="1"/>
      <c r="V79" s="1"/>
      <c r="W79" s="1"/>
      <c r="X79" s="1"/>
      <c r="Y79" s="12" t="s">
        <v>133</v>
      </c>
      <c r="Z79" s="1"/>
      <c r="AA79" s="1"/>
    </row>
    <row r="80" spans="1:27">
      <c r="A80" s="1"/>
      <c r="B80" s="1"/>
      <c r="C80" s="1"/>
      <c r="D80" s="1"/>
      <c r="E80" s="1"/>
      <c r="F80" s="1"/>
      <c r="G80" s="1"/>
      <c r="H80" s="1"/>
      <c r="I80" s="1"/>
      <c r="J80" s="1"/>
      <c r="K80" s="1"/>
      <c r="L80" s="1"/>
      <c r="M80" s="1"/>
      <c r="N80" s="1"/>
      <c r="O80" s="1"/>
      <c r="P80" s="1"/>
      <c r="Q80" s="1"/>
      <c r="R80" s="1"/>
      <c r="S80" s="1"/>
      <c r="T80" s="1"/>
      <c r="U80" s="1"/>
      <c r="V80" s="1"/>
      <c r="W80" s="1"/>
      <c r="X80" s="1"/>
      <c r="Y80" s="12" t="s">
        <v>134</v>
      </c>
      <c r="Z80" s="1"/>
      <c r="AA80" s="1"/>
    </row>
    <row r="81" spans="1:27">
      <c r="A81" s="1"/>
      <c r="B81" s="1"/>
      <c r="C81" s="1"/>
      <c r="D81" s="1"/>
      <c r="E81" s="1"/>
      <c r="F81" s="1"/>
      <c r="G81" s="1"/>
      <c r="H81" s="1"/>
      <c r="I81" s="1"/>
      <c r="J81" s="1"/>
      <c r="K81" s="1"/>
      <c r="L81" s="1"/>
      <c r="M81" s="1"/>
      <c r="N81" s="1"/>
      <c r="O81" s="1"/>
      <c r="P81" s="1"/>
      <c r="Q81" s="1"/>
      <c r="R81" s="1"/>
      <c r="S81" s="1"/>
      <c r="T81" s="1"/>
      <c r="U81" s="1"/>
      <c r="V81" s="1"/>
      <c r="W81" s="1"/>
      <c r="X81" s="1"/>
      <c r="Y81" s="12" t="s">
        <v>135</v>
      </c>
      <c r="Z81" s="1"/>
      <c r="AA81" s="1"/>
    </row>
    <row r="82" spans="1:27">
      <c r="A82" s="1"/>
      <c r="B82" s="1"/>
      <c r="C82" s="1"/>
      <c r="D82" s="1"/>
      <c r="E82" s="1"/>
      <c r="F82" s="1"/>
      <c r="G82" s="1"/>
      <c r="H82" s="1"/>
      <c r="I82" s="1"/>
      <c r="J82" s="1"/>
      <c r="K82" s="1"/>
      <c r="L82" s="1"/>
      <c r="M82" s="1"/>
      <c r="N82" s="1"/>
      <c r="O82" s="1"/>
      <c r="P82" s="1"/>
      <c r="Q82" s="1"/>
      <c r="R82" s="1"/>
      <c r="S82" s="1"/>
      <c r="T82" s="1"/>
      <c r="U82" s="1"/>
      <c r="V82" s="1"/>
      <c r="W82" s="1"/>
      <c r="X82" s="1"/>
      <c r="Y82" s="12" t="s">
        <v>136</v>
      </c>
      <c r="Z82" s="1"/>
      <c r="AA82" s="1"/>
    </row>
    <row r="83" spans="1:27">
      <c r="A83" s="1"/>
      <c r="B83" s="1"/>
      <c r="C83" s="1"/>
      <c r="D83" s="1"/>
      <c r="E83" s="1"/>
      <c r="F83" s="1"/>
      <c r="G83" s="1"/>
      <c r="H83" s="1"/>
      <c r="I83" s="1"/>
      <c r="J83" s="1"/>
      <c r="K83" s="1"/>
      <c r="L83" s="1"/>
      <c r="M83" s="1"/>
      <c r="N83" s="1"/>
      <c r="O83" s="1"/>
      <c r="P83" s="1"/>
      <c r="Q83" s="1"/>
      <c r="R83" s="1"/>
      <c r="S83" s="1"/>
      <c r="T83" s="1"/>
      <c r="U83" s="1"/>
      <c r="V83" s="1"/>
      <c r="W83" s="1"/>
      <c r="X83" s="1"/>
      <c r="Y83" s="12" t="s">
        <v>137</v>
      </c>
      <c r="Z83" s="1"/>
      <c r="AA83" s="1"/>
    </row>
    <row r="84" spans="1:27">
      <c r="A84" s="1"/>
      <c r="B84" s="1"/>
      <c r="C84" s="1"/>
      <c r="D84" s="1"/>
      <c r="E84" s="1"/>
      <c r="F84" s="1"/>
      <c r="G84" s="1"/>
      <c r="H84" s="1"/>
      <c r="I84" s="1"/>
      <c r="J84" s="1"/>
      <c r="K84" s="1"/>
      <c r="L84" s="1"/>
      <c r="M84" s="1"/>
      <c r="N84" s="1"/>
      <c r="O84" s="1"/>
      <c r="P84" s="1"/>
      <c r="Q84" s="1"/>
      <c r="R84" s="1"/>
      <c r="S84" s="1"/>
      <c r="T84" s="1"/>
      <c r="U84" s="1"/>
      <c r="V84" s="1"/>
      <c r="W84" s="1"/>
      <c r="X84" s="1"/>
      <c r="Y84" s="12" t="s">
        <v>138</v>
      </c>
      <c r="Z84" s="1"/>
      <c r="AA84" s="1"/>
    </row>
    <row r="85" spans="1:27">
      <c r="A85" s="1"/>
      <c r="B85" s="1"/>
      <c r="C85" s="1"/>
      <c r="D85" s="1"/>
      <c r="E85" s="1"/>
      <c r="F85" s="1"/>
      <c r="G85" s="1"/>
      <c r="H85" s="1"/>
      <c r="I85" s="1"/>
      <c r="J85" s="1"/>
      <c r="K85" s="1"/>
      <c r="L85" s="1"/>
      <c r="M85" s="1"/>
      <c r="N85" s="1"/>
      <c r="O85" s="1"/>
      <c r="P85" s="1"/>
      <c r="Q85" s="1"/>
      <c r="R85" s="1"/>
      <c r="S85" s="1"/>
      <c r="T85" s="1"/>
      <c r="U85" s="1"/>
      <c r="V85" s="1"/>
      <c r="W85" s="1"/>
      <c r="X85" s="1"/>
      <c r="Y85" s="12" t="s">
        <v>139</v>
      </c>
      <c r="Z85" s="1"/>
      <c r="AA85" s="1"/>
    </row>
    <row r="86" spans="1:27">
      <c r="A86" s="1"/>
      <c r="B86" s="1"/>
      <c r="C86" s="1"/>
      <c r="D86" s="1"/>
      <c r="E86" s="1"/>
      <c r="F86" s="1"/>
      <c r="G86" s="1"/>
      <c r="H86" s="1"/>
      <c r="I86" s="1"/>
      <c r="J86" s="1"/>
      <c r="K86" s="1"/>
      <c r="L86" s="1"/>
      <c r="M86" s="1"/>
      <c r="N86" s="1"/>
      <c r="O86" s="1"/>
      <c r="P86" s="1"/>
      <c r="Q86" s="1"/>
      <c r="R86" s="1"/>
      <c r="S86" s="1"/>
      <c r="T86" s="1"/>
      <c r="U86" s="1"/>
      <c r="V86" s="1"/>
      <c r="W86" s="1"/>
      <c r="X86" s="1"/>
      <c r="Y86" s="12" t="s">
        <v>140</v>
      </c>
      <c r="Z86" s="1"/>
      <c r="AA86" s="1"/>
    </row>
    <row r="87" spans="1:27">
      <c r="A87" s="1"/>
      <c r="B87" s="1"/>
      <c r="C87" s="1"/>
      <c r="D87" s="1"/>
      <c r="E87" s="1"/>
      <c r="F87" s="1"/>
      <c r="G87" s="1"/>
      <c r="H87" s="1"/>
      <c r="I87" s="1"/>
      <c r="J87" s="1"/>
      <c r="K87" s="1"/>
      <c r="L87" s="1"/>
      <c r="M87" s="1"/>
      <c r="N87" s="1"/>
      <c r="O87" s="1"/>
      <c r="P87" s="1"/>
      <c r="Q87" s="1"/>
      <c r="R87" s="1"/>
      <c r="S87" s="1"/>
      <c r="T87" s="1"/>
      <c r="U87" s="1"/>
      <c r="V87" s="1"/>
      <c r="W87" s="1"/>
      <c r="X87" s="1"/>
      <c r="Y87" s="12" t="s">
        <v>141</v>
      </c>
      <c r="Z87" s="1"/>
      <c r="AA87" s="1"/>
    </row>
    <row r="88" spans="1:27">
      <c r="A88" s="1"/>
      <c r="B88" s="1"/>
      <c r="C88" s="1"/>
      <c r="D88" s="1"/>
      <c r="E88" s="1"/>
      <c r="F88" s="1"/>
      <c r="G88" s="1"/>
      <c r="H88" s="1"/>
      <c r="I88" s="1"/>
      <c r="J88" s="1"/>
      <c r="K88" s="1"/>
      <c r="L88" s="1"/>
      <c r="M88" s="1"/>
      <c r="N88" s="1"/>
      <c r="O88" s="1"/>
      <c r="P88" s="1"/>
      <c r="Q88" s="1"/>
      <c r="R88" s="1"/>
      <c r="S88" s="1"/>
      <c r="T88" s="1"/>
      <c r="U88" s="1"/>
      <c r="V88" s="1"/>
      <c r="W88" s="1"/>
      <c r="X88" s="1"/>
      <c r="Y88" s="12" t="s">
        <v>142</v>
      </c>
      <c r="Z88" s="1"/>
      <c r="AA88" s="1"/>
    </row>
    <row r="89" spans="1:27">
      <c r="A89" s="1"/>
      <c r="B89" s="1"/>
      <c r="C89" s="1"/>
      <c r="D89" s="1"/>
      <c r="E89" s="1"/>
      <c r="F89" s="1"/>
      <c r="G89" s="1"/>
      <c r="H89" s="1"/>
      <c r="I89" s="1"/>
      <c r="J89" s="1"/>
      <c r="K89" s="1"/>
      <c r="L89" s="1"/>
      <c r="M89" s="1"/>
      <c r="N89" s="1"/>
      <c r="O89" s="1"/>
      <c r="P89" s="1"/>
      <c r="Q89" s="1"/>
      <c r="R89" s="1"/>
      <c r="S89" s="1"/>
      <c r="T89" s="1"/>
      <c r="U89" s="1"/>
      <c r="V89" s="1"/>
      <c r="W89" s="1"/>
      <c r="X89" s="1"/>
      <c r="Y89" s="12" t="s">
        <v>143</v>
      </c>
      <c r="Z89" s="1"/>
      <c r="AA89" s="1"/>
    </row>
    <row r="90" spans="1:27">
      <c r="A90" s="1"/>
      <c r="B90" s="1"/>
      <c r="C90" s="1"/>
      <c r="D90" s="1"/>
      <c r="E90" s="1"/>
      <c r="F90" s="1"/>
      <c r="G90" s="1"/>
      <c r="H90" s="1"/>
      <c r="I90" s="1"/>
      <c r="J90" s="1"/>
      <c r="K90" s="1"/>
      <c r="L90" s="1"/>
      <c r="M90" s="1"/>
      <c r="N90" s="1"/>
      <c r="O90" s="1"/>
      <c r="P90" s="1"/>
      <c r="Q90" s="1"/>
      <c r="R90" s="1"/>
      <c r="S90" s="1"/>
      <c r="T90" s="1"/>
      <c r="U90" s="1"/>
      <c r="V90" s="1"/>
      <c r="W90" s="1"/>
      <c r="X90" s="1"/>
      <c r="Y90" s="12" t="s">
        <v>144</v>
      </c>
      <c r="Z90" s="1"/>
      <c r="AA90" s="1"/>
    </row>
    <row r="91" spans="1:27">
      <c r="A91" s="1"/>
      <c r="B91" s="1"/>
      <c r="C91" s="1"/>
      <c r="D91" s="1"/>
      <c r="E91" s="1"/>
      <c r="F91" s="1"/>
      <c r="G91" s="1"/>
      <c r="H91" s="1"/>
      <c r="I91" s="1"/>
      <c r="J91" s="1"/>
      <c r="K91" s="1"/>
      <c r="L91" s="1"/>
      <c r="M91" s="1"/>
      <c r="N91" s="1"/>
      <c r="O91" s="1"/>
      <c r="P91" s="1"/>
      <c r="Q91" s="1"/>
      <c r="R91" s="1"/>
      <c r="S91" s="1"/>
      <c r="T91" s="1"/>
      <c r="U91" s="1"/>
      <c r="V91" s="1"/>
      <c r="W91" s="1"/>
      <c r="X91" s="1"/>
      <c r="Y91" s="12" t="s">
        <v>145</v>
      </c>
      <c r="Z91" s="1"/>
      <c r="AA91" s="1"/>
    </row>
    <row r="92" spans="1:27">
      <c r="A92" s="1"/>
      <c r="B92" s="1"/>
      <c r="C92" s="1"/>
      <c r="D92" s="1"/>
      <c r="E92" s="1"/>
      <c r="F92" s="1"/>
      <c r="G92" s="1"/>
      <c r="H92" s="1"/>
      <c r="I92" s="1"/>
      <c r="J92" s="1"/>
      <c r="K92" s="1"/>
      <c r="L92" s="1"/>
      <c r="M92" s="1"/>
      <c r="N92" s="1"/>
      <c r="O92" s="1"/>
      <c r="P92" s="1"/>
      <c r="Q92" s="1"/>
      <c r="R92" s="1"/>
      <c r="S92" s="1"/>
      <c r="T92" s="1"/>
      <c r="U92" s="1"/>
      <c r="V92" s="1"/>
      <c r="W92" s="1"/>
      <c r="X92" s="1"/>
      <c r="Y92" s="12" t="s">
        <v>146</v>
      </c>
      <c r="Z92" s="1"/>
      <c r="AA92" s="1"/>
    </row>
    <row r="93" spans="1:27">
      <c r="A93" s="1"/>
      <c r="B93" s="1"/>
      <c r="C93" s="1"/>
      <c r="D93" s="1"/>
      <c r="E93" s="1"/>
      <c r="F93" s="1"/>
      <c r="G93" s="1"/>
      <c r="H93" s="1"/>
      <c r="I93" s="1"/>
      <c r="J93" s="1"/>
      <c r="K93" s="1"/>
      <c r="L93" s="1"/>
      <c r="M93" s="1"/>
      <c r="N93" s="1"/>
      <c r="O93" s="1"/>
      <c r="P93" s="1"/>
      <c r="Q93" s="1"/>
      <c r="R93" s="1"/>
      <c r="S93" s="1"/>
      <c r="T93" s="1"/>
      <c r="U93" s="1"/>
      <c r="V93" s="1"/>
      <c r="W93" s="1"/>
      <c r="X93" s="1"/>
      <c r="Y93" s="12" t="s">
        <v>62</v>
      </c>
      <c r="Z93" s="1"/>
      <c r="AA93" s="1"/>
    </row>
    <row r="94" spans="1:27">
      <c r="A94" s="1"/>
      <c r="B94" s="1"/>
      <c r="C94" s="1"/>
      <c r="D94" s="1"/>
      <c r="E94" s="1"/>
      <c r="F94" s="1"/>
      <c r="G94" s="1"/>
      <c r="H94" s="1"/>
      <c r="I94" s="1"/>
      <c r="J94" s="1"/>
      <c r="K94" s="1"/>
      <c r="L94" s="1"/>
      <c r="M94" s="1"/>
      <c r="N94" s="1"/>
      <c r="O94" s="1"/>
      <c r="P94" s="1"/>
      <c r="Q94" s="1"/>
      <c r="R94" s="1"/>
      <c r="S94" s="1"/>
      <c r="T94" s="1"/>
      <c r="U94" s="1"/>
      <c r="V94" s="1"/>
      <c r="W94" s="1"/>
      <c r="X94" s="1"/>
      <c r="Y94" s="12" t="s">
        <v>147</v>
      </c>
      <c r="Z94" s="1"/>
      <c r="AA94" s="1"/>
    </row>
    <row r="95" spans="1:27">
      <c r="A95" s="1"/>
      <c r="B95" s="1"/>
      <c r="C95" s="1"/>
      <c r="D95" s="1"/>
      <c r="E95" s="1"/>
      <c r="F95" s="1"/>
      <c r="G95" s="1"/>
      <c r="H95" s="1"/>
      <c r="I95" s="1"/>
      <c r="J95" s="1"/>
      <c r="K95" s="1"/>
      <c r="L95" s="1"/>
      <c r="M95" s="1"/>
      <c r="N95" s="1"/>
      <c r="O95" s="1"/>
      <c r="P95" s="1"/>
      <c r="Q95" s="1"/>
      <c r="R95" s="1"/>
      <c r="S95" s="1"/>
      <c r="T95" s="1"/>
      <c r="U95" s="1"/>
      <c r="V95" s="1"/>
      <c r="W95" s="1"/>
      <c r="X95" s="1"/>
      <c r="Y95" s="12" t="s">
        <v>148</v>
      </c>
      <c r="Z95" s="1"/>
      <c r="AA95" s="1"/>
    </row>
    <row r="96" spans="1:27">
      <c r="A96" s="1"/>
      <c r="B96" s="1"/>
      <c r="C96" s="1"/>
      <c r="D96" s="1"/>
      <c r="E96" s="1"/>
      <c r="F96" s="1"/>
      <c r="G96" s="1"/>
      <c r="H96" s="1"/>
      <c r="I96" s="1"/>
      <c r="J96" s="1"/>
      <c r="K96" s="1"/>
      <c r="L96" s="1"/>
      <c r="M96" s="1"/>
      <c r="N96" s="1"/>
      <c r="O96" s="1"/>
      <c r="P96" s="1"/>
      <c r="Q96" s="1"/>
      <c r="R96" s="1"/>
      <c r="S96" s="1"/>
      <c r="T96" s="1"/>
      <c r="U96" s="1"/>
      <c r="V96" s="1"/>
      <c r="W96" s="1"/>
      <c r="X96" s="1"/>
      <c r="Y96" s="12" t="s">
        <v>149</v>
      </c>
      <c r="Z96" s="1"/>
      <c r="AA96" s="1"/>
    </row>
    <row r="97" spans="1:27">
      <c r="A97" s="1"/>
      <c r="B97" s="1"/>
      <c r="C97" s="1"/>
      <c r="D97" s="1"/>
      <c r="E97" s="1"/>
      <c r="F97" s="1"/>
      <c r="G97" s="1"/>
      <c r="H97" s="1"/>
      <c r="I97" s="1"/>
      <c r="J97" s="1"/>
      <c r="K97" s="1"/>
      <c r="L97" s="1"/>
      <c r="M97" s="1"/>
      <c r="N97" s="1"/>
      <c r="O97" s="1"/>
      <c r="P97" s="1"/>
      <c r="Q97" s="1"/>
      <c r="R97" s="1"/>
      <c r="S97" s="1"/>
      <c r="T97" s="1"/>
      <c r="U97" s="1"/>
      <c r="V97" s="1"/>
      <c r="W97" s="1"/>
      <c r="X97" s="1"/>
      <c r="Y97" s="12" t="s">
        <v>150</v>
      </c>
      <c r="Z97" s="1"/>
      <c r="AA97" s="1"/>
    </row>
    <row r="98" spans="1:27">
      <c r="A98" s="1"/>
      <c r="B98" s="1"/>
      <c r="C98" s="1"/>
      <c r="D98" s="1"/>
      <c r="E98" s="1"/>
      <c r="F98" s="1"/>
      <c r="G98" s="1"/>
      <c r="H98" s="1"/>
      <c r="I98" s="1"/>
      <c r="J98" s="1"/>
      <c r="K98" s="1"/>
      <c r="L98" s="1"/>
      <c r="M98" s="1"/>
      <c r="N98" s="1"/>
      <c r="O98" s="1"/>
      <c r="P98" s="1"/>
      <c r="Q98" s="1"/>
      <c r="R98" s="1"/>
      <c r="S98" s="1"/>
      <c r="T98" s="1"/>
      <c r="U98" s="1"/>
      <c r="V98" s="1"/>
      <c r="W98" s="1"/>
      <c r="X98" s="1"/>
      <c r="Y98" s="12" t="s">
        <v>151</v>
      </c>
      <c r="Z98" s="1"/>
      <c r="AA98" s="1"/>
    </row>
    <row r="99" spans="1:27">
      <c r="A99" s="1"/>
      <c r="B99" s="1"/>
      <c r="C99" s="1"/>
      <c r="D99" s="1"/>
      <c r="E99" s="1"/>
      <c r="F99" s="1"/>
      <c r="G99" s="1"/>
      <c r="H99" s="1"/>
      <c r="I99" s="1"/>
      <c r="J99" s="1"/>
      <c r="K99" s="1"/>
      <c r="L99" s="1"/>
      <c r="M99" s="1"/>
      <c r="N99" s="1"/>
      <c r="O99" s="1"/>
      <c r="P99" s="1"/>
      <c r="Q99" s="1"/>
      <c r="R99" s="1"/>
      <c r="S99" s="1"/>
      <c r="T99" s="1"/>
      <c r="U99" s="1"/>
      <c r="V99" s="1"/>
      <c r="W99" s="1"/>
      <c r="X99" s="1"/>
      <c r="Y99" s="2" t="s">
        <v>152</v>
      </c>
      <c r="Z99" s="1"/>
      <c r="AA99" s="1"/>
    </row>
    <row r="100" spans="1:27">
      <c r="A100" s="1"/>
      <c r="B100" s="1"/>
      <c r="C100" s="1"/>
      <c r="D100" s="1"/>
      <c r="E100" s="1"/>
      <c r="F100" s="1"/>
      <c r="G100" s="1"/>
      <c r="H100" s="1"/>
      <c r="I100" s="1"/>
      <c r="J100" s="1"/>
      <c r="K100" s="1"/>
      <c r="L100" s="1"/>
      <c r="M100" s="1"/>
      <c r="N100" s="1"/>
      <c r="O100" s="1"/>
      <c r="P100" s="1"/>
      <c r="Q100" s="1"/>
      <c r="R100" s="1"/>
      <c r="S100" s="1"/>
      <c r="T100" s="1"/>
      <c r="U100" s="1"/>
      <c r="V100" s="1"/>
      <c r="W100" s="1"/>
      <c r="X100" s="1"/>
      <c r="Y100" s="2" t="s">
        <v>153</v>
      </c>
      <c r="Z100" s="1"/>
      <c r="AA100" s="1"/>
    </row>
    <row r="101" spans="1:27">
      <c r="A101" s="1"/>
      <c r="B101" s="1"/>
      <c r="C101" s="1"/>
      <c r="D101" s="1"/>
      <c r="E101" s="1"/>
      <c r="F101" s="1"/>
      <c r="G101" s="1"/>
      <c r="H101" s="1"/>
      <c r="I101" s="1"/>
      <c r="J101" s="1"/>
      <c r="K101" s="1"/>
      <c r="L101" s="1"/>
      <c r="M101" s="1"/>
      <c r="N101" s="1"/>
      <c r="O101" s="1"/>
      <c r="P101" s="1"/>
      <c r="Q101" s="1"/>
      <c r="R101" s="1"/>
      <c r="S101" s="1"/>
      <c r="T101" s="1"/>
      <c r="U101" s="1"/>
      <c r="V101" s="1"/>
      <c r="W101" s="1"/>
      <c r="X101" s="1"/>
      <c r="Y101" s="2" t="s">
        <v>82</v>
      </c>
      <c r="Z101" s="1"/>
      <c r="AA101" s="1"/>
    </row>
    <row r="102" spans="1:27">
      <c r="A102" s="1"/>
      <c r="B102" s="1"/>
      <c r="C102" s="1"/>
      <c r="D102" s="1"/>
      <c r="E102" s="1"/>
      <c r="F102" s="1"/>
      <c r="G102" s="1"/>
      <c r="H102" s="1"/>
      <c r="I102" s="1"/>
      <c r="J102" s="1"/>
      <c r="K102" s="1"/>
      <c r="L102" s="1"/>
      <c r="M102" s="1"/>
      <c r="N102" s="1"/>
      <c r="O102" s="1"/>
      <c r="P102" s="1"/>
      <c r="Q102" s="1"/>
      <c r="R102" s="1"/>
      <c r="S102" s="1"/>
      <c r="T102" s="1"/>
      <c r="U102" s="1"/>
      <c r="V102" s="1"/>
      <c r="W102" s="1"/>
      <c r="X102" s="1"/>
      <c r="Y102" s="2" t="s">
        <v>154</v>
      </c>
      <c r="Z102" s="1"/>
      <c r="AA102" s="1"/>
    </row>
    <row r="103" spans="1:27">
      <c r="A103" s="1"/>
      <c r="B103" s="1"/>
      <c r="C103" s="1"/>
      <c r="D103" s="1"/>
      <c r="E103" s="1"/>
      <c r="F103" s="1"/>
      <c r="G103" s="1"/>
      <c r="H103" s="1"/>
      <c r="I103" s="1"/>
      <c r="J103" s="1"/>
      <c r="K103" s="1"/>
      <c r="L103" s="1"/>
      <c r="M103" s="1"/>
      <c r="N103" s="1"/>
      <c r="O103" s="1"/>
      <c r="P103" s="1"/>
      <c r="Q103" s="1"/>
      <c r="R103" s="1"/>
      <c r="S103" s="1"/>
      <c r="T103" s="1"/>
      <c r="U103" s="1"/>
      <c r="V103" s="1"/>
      <c r="W103" s="1"/>
      <c r="X103" s="1"/>
      <c r="Y103" s="2" t="s">
        <v>155</v>
      </c>
      <c r="Z103" s="1"/>
      <c r="AA103" s="1"/>
    </row>
    <row r="104" spans="1:27">
      <c r="A104" s="1"/>
      <c r="B104" s="1"/>
      <c r="C104" s="1"/>
      <c r="D104" s="1"/>
      <c r="E104" s="1"/>
      <c r="F104" s="1"/>
      <c r="G104" s="1"/>
      <c r="H104" s="1"/>
      <c r="I104" s="1"/>
      <c r="J104" s="1"/>
      <c r="K104" s="1"/>
      <c r="L104" s="1"/>
      <c r="M104" s="1"/>
      <c r="N104" s="1"/>
      <c r="O104" s="1"/>
      <c r="P104" s="1"/>
      <c r="Q104" s="1"/>
      <c r="R104" s="1"/>
      <c r="S104" s="1"/>
      <c r="T104" s="1"/>
      <c r="U104" s="1"/>
      <c r="V104" s="1"/>
      <c r="W104" s="1"/>
      <c r="X104" s="1"/>
      <c r="Y104" s="2" t="s">
        <v>84</v>
      </c>
      <c r="Z104" s="1"/>
      <c r="AA104" s="1"/>
    </row>
    <row r="105" spans="1:27">
      <c r="A105" s="1"/>
      <c r="B105" s="1"/>
      <c r="C105" s="1"/>
      <c r="D105" s="1"/>
      <c r="E105" s="1"/>
      <c r="F105" s="1"/>
      <c r="G105" s="1"/>
      <c r="H105" s="1"/>
      <c r="I105" s="1"/>
      <c r="J105" s="1"/>
      <c r="K105" s="1"/>
      <c r="L105" s="1"/>
      <c r="M105" s="1"/>
      <c r="N105" s="1"/>
      <c r="O105" s="1"/>
      <c r="P105" s="1"/>
      <c r="Q105" s="1"/>
      <c r="R105" s="1"/>
      <c r="S105" s="1"/>
      <c r="T105" s="1"/>
      <c r="U105" s="1"/>
      <c r="V105" s="1"/>
      <c r="W105" s="1"/>
      <c r="X105" s="1"/>
      <c r="Y105" s="2" t="s">
        <v>156</v>
      </c>
      <c r="Z105" s="1"/>
      <c r="AA105" s="1"/>
    </row>
    <row r="106" spans="1:27">
      <c r="A106" s="1"/>
      <c r="B106" s="1"/>
      <c r="C106" s="1"/>
      <c r="D106" s="1"/>
      <c r="E106" s="1"/>
      <c r="F106" s="1"/>
      <c r="G106" s="1"/>
      <c r="H106" s="1"/>
      <c r="I106" s="1"/>
      <c r="J106" s="1"/>
      <c r="K106" s="1"/>
      <c r="L106" s="1"/>
      <c r="M106" s="1"/>
      <c r="N106" s="1"/>
      <c r="O106" s="1"/>
      <c r="P106" s="1"/>
      <c r="Q106" s="1"/>
      <c r="R106" s="1"/>
      <c r="S106" s="1"/>
      <c r="T106" s="1"/>
      <c r="U106" s="1"/>
      <c r="V106" s="1"/>
      <c r="W106" s="1"/>
      <c r="X106" s="1"/>
      <c r="Y106" s="2" t="s">
        <v>157</v>
      </c>
      <c r="Z106" s="1"/>
      <c r="AA106" s="1"/>
    </row>
    <row r="107" spans="1:27">
      <c r="A107" s="1"/>
      <c r="B107" s="1"/>
      <c r="C107" s="1"/>
      <c r="D107" s="1"/>
      <c r="E107" s="1"/>
      <c r="F107" s="1"/>
      <c r="G107" s="1"/>
      <c r="H107" s="1"/>
      <c r="I107" s="1"/>
      <c r="J107" s="1"/>
      <c r="K107" s="1"/>
      <c r="L107" s="1"/>
      <c r="M107" s="1"/>
      <c r="N107" s="1"/>
      <c r="O107" s="1"/>
      <c r="P107" s="1"/>
      <c r="Q107" s="1"/>
      <c r="R107" s="1"/>
      <c r="S107" s="1"/>
      <c r="T107" s="1"/>
      <c r="U107" s="1"/>
      <c r="V107" s="1"/>
      <c r="W107" s="1"/>
      <c r="X107" s="1"/>
      <c r="Y107" s="2" t="s">
        <v>158</v>
      </c>
      <c r="Z107" s="1"/>
      <c r="AA107" s="1"/>
    </row>
    <row r="108" spans="1:27">
      <c r="A108" s="1"/>
      <c r="B108" s="1"/>
      <c r="C108" s="1"/>
      <c r="D108" s="1"/>
      <c r="E108" s="1"/>
      <c r="F108" s="1"/>
      <c r="G108" s="1"/>
      <c r="H108" s="1"/>
      <c r="I108" s="1"/>
      <c r="J108" s="1"/>
      <c r="K108" s="1"/>
      <c r="L108" s="1"/>
      <c r="M108" s="1"/>
      <c r="N108" s="1"/>
      <c r="O108" s="1"/>
      <c r="P108" s="1"/>
      <c r="Q108" s="1"/>
      <c r="R108" s="1"/>
      <c r="S108" s="1"/>
      <c r="T108" s="1"/>
      <c r="U108" s="1"/>
      <c r="V108" s="1"/>
      <c r="W108" s="1"/>
      <c r="X108" s="1"/>
      <c r="Y108" s="2" t="s">
        <v>89</v>
      </c>
      <c r="Z108" s="1"/>
      <c r="AA108" s="1"/>
    </row>
    <row r="109" spans="1:27">
      <c r="A109" s="1"/>
      <c r="B109" s="1"/>
      <c r="C109" s="1"/>
      <c r="D109" s="1"/>
      <c r="E109" s="1"/>
      <c r="F109" s="1"/>
      <c r="G109" s="1"/>
      <c r="H109" s="1"/>
      <c r="I109" s="1"/>
      <c r="J109" s="1"/>
      <c r="K109" s="1"/>
      <c r="L109" s="1"/>
      <c r="M109" s="1"/>
      <c r="N109" s="1"/>
      <c r="O109" s="1"/>
      <c r="P109" s="1"/>
      <c r="Q109" s="1"/>
      <c r="R109" s="1"/>
      <c r="S109" s="1"/>
      <c r="T109" s="1"/>
      <c r="U109" s="1"/>
      <c r="V109" s="1"/>
      <c r="W109" s="1"/>
      <c r="X109" s="1"/>
      <c r="Y109" s="12" t="s">
        <v>159</v>
      </c>
      <c r="Z109" s="1"/>
      <c r="AA109" s="1"/>
    </row>
    <row r="110" spans="1:27">
      <c r="A110" s="1"/>
      <c r="B110" s="1"/>
      <c r="C110" s="1"/>
      <c r="D110" s="1"/>
      <c r="E110" s="1"/>
      <c r="F110" s="1"/>
      <c r="G110" s="1"/>
      <c r="H110" s="1"/>
      <c r="I110" s="1"/>
      <c r="J110" s="1"/>
      <c r="K110" s="1"/>
      <c r="L110" s="1"/>
      <c r="M110" s="1"/>
      <c r="N110" s="1"/>
      <c r="O110" s="1"/>
      <c r="P110" s="1"/>
      <c r="Q110" s="1"/>
      <c r="R110" s="1"/>
      <c r="S110" s="1"/>
      <c r="T110" s="1"/>
      <c r="U110" s="1"/>
      <c r="V110" s="1"/>
      <c r="W110" s="1"/>
      <c r="X110" s="1"/>
      <c r="Y110" s="12" t="s">
        <v>160</v>
      </c>
      <c r="Z110" s="1"/>
      <c r="AA110" s="1"/>
    </row>
    <row r="111" spans="1:27">
      <c r="A111" s="1"/>
      <c r="B111" s="1"/>
      <c r="C111" s="1"/>
      <c r="D111" s="1"/>
      <c r="E111" s="1"/>
      <c r="F111" s="1"/>
      <c r="G111" s="1"/>
      <c r="H111" s="1"/>
      <c r="I111" s="1"/>
      <c r="J111" s="1"/>
      <c r="K111" s="1"/>
      <c r="L111" s="1"/>
      <c r="M111" s="1"/>
      <c r="N111" s="1"/>
      <c r="O111" s="1"/>
      <c r="P111" s="1"/>
      <c r="Q111" s="1"/>
      <c r="R111" s="1"/>
      <c r="S111" s="1"/>
      <c r="T111" s="1"/>
      <c r="U111" s="1"/>
      <c r="V111" s="1"/>
      <c r="W111" s="1"/>
      <c r="X111" s="1"/>
      <c r="Y111" s="36" t="s">
        <v>161</v>
      </c>
      <c r="Z111" s="1"/>
      <c r="AA111" s="1"/>
    </row>
    <row r="112" spans="1:27">
      <c r="A112" s="1"/>
      <c r="B112" s="1"/>
      <c r="C112" s="1"/>
      <c r="D112" s="1"/>
      <c r="E112" s="1"/>
      <c r="F112" s="1"/>
      <c r="G112" s="1"/>
      <c r="H112" s="1"/>
      <c r="I112" s="1"/>
      <c r="J112" s="1"/>
      <c r="K112" s="1"/>
      <c r="L112" s="1"/>
      <c r="M112" s="1"/>
      <c r="N112" s="1"/>
      <c r="O112" s="1"/>
      <c r="P112" s="1"/>
      <c r="Q112" s="1"/>
      <c r="R112" s="1"/>
      <c r="S112" s="1"/>
      <c r="T112" s="1"/>
      <c r="U112" s="1"/>
      <c r="V112" s="1"/>
      <c r="W112" s="1"/>
      <c r="X112" s="1"/>
      <c r="Y112" s="12" t="s">
        <v>162</v>
      </c>
      <c r="Z112" s="1"/>
      <c r="AA112" s="1"/>
    </row>
    <row r="113" spans="1:27">
      <c r="A113" s="1"/>
      <c r="B113" s="1"/>
      <c r="C113" s="1"/>
      <c r="D113" s="1"/>
      <c r="E113" s="1"/>
      <c r="F113" s="1"/>
      <c r="G113" s="1"/>
      <c r="H113" s="1"/>
      <c r="I113" s="1"/>
      <c r="J113" s="1"/>
      <c r="K113" s="1"/>
      <c r="L113" s="1"/>
      <c r="M113" s="1"/>
      <c r="N113" s="1"/>
      <c r="O113" s="1"/>
      <c r="P113" s="1"/>
      <c r="Q113" s="1"/>
      <c r="R113" s="1"/>
      <c r="S113" s="1"/>
      <c r="T113" s="1"/>
      <c r="U113" s="1"/>
      <c r="V113" s="1"/>
      <c r="W113" s="1"/>
      <c r="X113" s="1"/>
      <c r="Y113" s="12" t="s">
        <v>163</v>
      </c>
      <c r="Z113" s="1"/>
      <c r="AA113" s="1"/>
    </row>
    <row r="114" spans="1:27">
      <c r="A114" s="1"/>
      <c r="B114" s="1"/>
      <c r="C114" s="1"/>
      <c r="D114" s="1"/>
      <c r="E114" s="1"/>
      <c r="F114" s="1"/>
      <c r="G114" s="1"/>
      <c r="H114" s="1"/>
      <c r="I114" s="1"/>
      <c r="J114" s="1"/>
      <c r="K114" s="1"/>
      <c r="L114" s="1"/>
      <c r="M114" s="1"/>
      <c r="N114" s="1"/>
      <c r="O114" s="1"/>
      <c r="P114" s="1"/>
      <c r="Q114" s="1"/>
      <c r="R114" s="1"/>
      <c r="S114" s="1"/>
      <c r="T114" s="1"/>
      <c r="U114" s="1"/>
      <c r="V114" s="1"/>
      <c r="W114" s="1"/>
      <c r="X114" s="1"/>
      <c r="Y114" s="12" t="s">
        <v>164</v>
      </c>
      <c r="Z114" s="1"/>
      <c r="AA114" s="1"/>
    </row>
    <row r="115" spans="1:27">
      <c r="A115" s="1"/>
      <c r="B115" s="1"/>
      <c r="C115" s="1"/>
      <c r="D115" s="1"/>
      <c r="E115" s="1"/>
      <c r="F115" s="1"/>
      <c r="G115" s="1"/>
      <c r="H115" s="1"/>
      <c r="I115" s="1"/>
      <c r="J115" s="1"/>
      <c r="K115" s="1"/>
      <c r="L115" s="1"/>
      <c r="M115" s="1"/>
      <c r="N115" s="1"/>
      <c r="O115" s="1"/>
      <c r="P115" s="1"/>
      <c r="Q115" s="1"/>
      <c r="R115" s="1"/>
      <c r="S115" s="1"/>
      <c r="T115" s="1"/>
      <c r="U115" s="1"/>
      <c r="V115" s="1"/>
      <c r="W115" s="1"/>
      <c r="X115" s="1"/>
      <c r="Y115" s="12" t="s">
        <v>165</v>
      </c>
      <c r="Z115" s="1"/>
      <c r="AA115" s="1"/>
    </row>
    <row r="116" spans="1:27">
      <c r="A116" s="1"/>
      <c r="B116" s="1"/>
      <c r="C116" s="1"/>
      <c r="D116" s="1"/>
      <c r="E116" s="1"/>
      <c r="F116" s="1"/>
      <c r="G116" s="1"/>
      <c r="H116" s="1"/>
      <c r="I116" s="1"/>
      <c r="J116" s="1"/>
      <c r="K116" s="1"/>
      <c r="L116" s="1"/>
      <c r="M116" s="1"/>
      <c r="N116" s="1"/>
      <c r="O116" s="1"/>
      <c r="P116" s="1"/>
      <c r="Q116" s="1"/>
      <c r="R116" s="1"/>
      <c r="S116" s="1"/>
      <c r="T116" s="1"/>
      <c r="U116" s="1"/>
      <c r="V116" s="1"/>
      <c r="W116" s="1"/>
      <c r="X116" s="1"/>
      <c r="Y116" s="12" t="s">
        <v>166</v>
      </c>
      <c r="Z116" s="1"/>
      <c r="AA116" s="1"/>
    </row>
    <row r="117" spans="1:27">
      <c r="A117" s="1"/>
      <c r="B117" s="1"/>
      <c r="C117" s="1"/>
      <c r="D117" s="1"/>
      <c r="E117" s="1"/>
      <c r="F117" s="1"/>
      <c r="G117" s="1"/>
      <c r="H117" s="1"/>
      <c r="I117" s="1"/>
      <c r="J117" s="1"/>
      <c r="K117" s="1"/>
      <c r="L117" s="1"/>
      <c r="M117" s="1"/>
      <c r="N117" s="1"/>
      <c r="O117" s="1"/>
      <c r="P117" s="1"/>
      <c r="Q117" s="1"/>
      <c r="R117" s="1"/>
      <c r="S117" s="1"/>
      <c r="T117" s="1"/>
      <c r="U117" s="1"/>
      <c r="V117" s="1"/>
      <c r="W117" s="1"/>
      <c r="X117" s="1"/>
      <c r="Y117" s="12" t="s">
        <v>167</v>
      </c>
      <c r="Z117" s="1"/>
      <c r="AA117" s="1"/>
    </row>
    <row r="118" spans="1:27">
      <c r="A118" s="1"/>
      <c r="B118" s="1"/>
      <c r="C118" s="1"/>
      <c r="D118" s="1"/>
      <c r="E118" s="1"/>
      <c r="F118" s="1"/>
      <c r="G118" s="1"/>
      <c r="H118" s="1"/>
      <c r="I118" s="1"/>
      <c r="J118" s="1"/>
      <c r="K118" s="1"/>
      <c r="L118" s="1"/>
      <c r="M118" s="1"/>
      <c r="N118" s="1"/>
      <c r="O118" s="1"/>
      <c r="P118" s="1"/>
      <c r="Q118" s="1"/>
      <c r="R118" s="1"/>
      <c r="S118" s="1"/>
      <c r="T118" s="1"/>
      <c r="U118" s="1"/>
      <c r="V118" s="1"/>
      <c r="W118" s="1"/>
      <c r="X118" s="1"/>
      <c r="Y118" s="12" t="s">
        <v>168</v>
      </c>
      <c r="Z118" s="1"/>
      <c r="AA118" s="1"/>
    </row>
    <row r="119" spans="1:27">
      <c r="A119" s="1"/>
      <c r="B119" s="1"/>
      <c r="C119" s="1"/>
      <c r="D119" s="1"/>
      <c r="E119" s="1"/>
      <c r="F119" s="1"/>
      <c r="G119" s="1"/>
      <c r="H119" s="1"/>
      <c r="I119" s="1"/>
      <c r="J119" s="1"/>
      <c r="K119" s="1"/>
      <c r="L119" s="1"/>
      <c r="M119" s="1"/>
      <c r="N119" s="1"/>
      <c r="O119" s="1"/>
      <c r="P119" s="1"/>
      <c r="Q119" s="1"/>
      <c r="R119" s="1"/>
      <c r="S119" s="1"/>
      <c r="T119" s="1"/>
      <c r="U119" s="1"/>
      <c r="V119" s="1"/>
      <c r="W119" s="1"/>
      <c r="X119" s="1"/>
      <c r="Y119" s="12" t="s">
        <v>169</v>
      </c>
      <c r="Z119" s="1"/>
      <c r="AA119" s="1"/>
    </row>
    <row r="120" spans="1:27">
      <c r="A120" s="1"/>
      <c r="B120" s="1"/>
      <c r="C120" s="1"/>
      <c r="D120" s="1"/>
      <c r="E120" s="1"/>
      <c r="F120" s="1"/>
      <c r="G120" s="1"/>
      <c r="H120" s="1"/>
      <c r="I120" s="1"/>
      <c r="J120" s="1"/>
      <c r="K120" s="1"/>
      <c r="L120" s="1"/>
      <c r="M120" s="1"/>
      <c r="N120" s="1"/>
      <c r="O120" s="1"/>
      <c r="P120" s="1"/>
      <c r="Q120" s="1"/>
      <c r="R120" s="1"/>
      <c r="S120" s="1"/>
      <c r="T120" s="1"/>
      <c r="U120" s="1"/>
      <c r="V120" s="1"/>
      <c r="W120" s="1"/>
      <c r="X120" s="1"/>
      <c r="Y120" s="12" t="s">
        <v>170</v>
      </c>
      <c r="Z120" s="1"/>
      <c r="AA120" s="1"/>
    </row>
    <row r="121" spans="1:27">
      <c r="A121" s="1"/>
      <c r="B121" s="1"/>
      <c r="C121" s="1"/>
      <c r="D121" s="1"/>
      <c r="E121" s="1"/>
      <c r="F121" s="1"/>
      <c r="G121" s="1"/>
      <c r="H121" s="1"/>
      <c r="I121" s="1"/>
      <c r="J121" s="1"/>
      <c r="K121" s="1"/>
      <c r="L121" s="1"/>
      <c r="M121" s="1"/>
      <c r="N121" s="1"/>
      <c r="O121" s="1"/>
      <c r="P121" s="1"/>
      <c r="Q121" s="1"/>
      <c r="R121" s="1"/>
      <c r="S121" s="1"/>
      <c r="T121" s="1"/>
      <c r="U121" s="1"/>
      <c r="V121" s="1"/>
      <c r="W121" s="1"/>
      <c r="X121" s="1"/>
      <c r="Y121" s="12" t="s">
        <v>171</v>
      </c>
      <c r="Z121" s="1"/>
      <c r="AA121" s="1"/>
    </row>
    <row r="122" spans="1:27">
      <c r="A122" s="1"/>
      <c r="B122" s="1"/>
      <c r="C122" s="1"/>
      <c r="D122" s="1"/>
      <c r="E122" s="1"/>
      <c r="F122" s="1"/>
      <c r="G122" s="1"/>
      <c r="H122" s="1"/>
      <c r="I122" s="1"/>
      <c r="J122" s="1"/>
      <c r="K122" s="1"/>
      <c r="L122" s="1"/>
      <c r="M122" s="1"/>
      <c r="N122" s="1"/>
      <c r="O122" s="1"/>
      <c r="P122" s="1"/>
      <c r="Q122" s="1"/>
      <c r="R122" s="1"/>
      <c r="S122" s="1"/>
      <c r="T122" s="1"/>
      <c r="U122" s="1"/>
      <c r="V122" s="1"/>
      <c r="W122" s="1"/>
      <c r="X122" s="1"/>
      <c r="Y122" s="12" t="s">
        <v>172</v>
      </c>
      <c r="Z122" s="1"/>
      <c r="AA122" s="1"/>
    </row>
    <row r="123" spans="1:27">
      <c r="A123" s="1"/>
      <c r="B123" s="1"/>
      <c r="C123" s="1"/>
      <c r="D123" s="1"/>
      <c r="E123" s="1"/>
      <c r="F123" s="1"/>
      <c r="G123" s="1"/>
      <c r="H123" s="1"/>
      <c r="I123" s="1"/>
      <c r="J123" s="1"/>
      <c r="K123" s="1"/>
      <c r="L123" s="1"/>
      <c r="M123" s="1"/>
      <c r="N123" s="1"/>
      <c r="O123" s="1"/>
      <c r="P123" s="1"/>
      <c r="Q123" s="1"/>
      <c r="R123" s="1"/>
      <c r="S123" s="1"/>
      <c r="T123" s="1"/>
      <c r="U123" s="1"/>
      <c r="V123" s="1"/>
      <c r="W123" s="1"/>
      <c r="X123" s="1"/>
      <c r="Y123" s="12" t="s">
        <v>173</v>
      </c>
      <c r="Z123" s="1"/>
      <c r="AA123" s="1"/>
    </row>
    <row r="124" spans="1:27">
      <c r="A124" s="1"/>
      <c r="B124" s="1"/>
      <c r="C124" s="1"/>
      <c r="D124" s="1"/>
      <c r="E124" s="1"/>
      <c r="F124" s="1"/>
      <c r="G124" s="1"/>
      <c r="H124" s="1"/>
      <c r="I124" s="1"/>
      <c r="J124" s="1"/>
      <c r="K124" s="1"/>
      <c r="L124" s="1"/>
      <c r="M124" s="1"/>
      <c r="N124" s="1"/>
      <c r="O124" s="1"/>
      <c r="P124" s="1"/>
      <c r="Q124" s="1"/>
      <c r="R124" s="1"/>
      <c r="S124" s="1"/>
      <c r="T124" s="1"/>
      <c r="U124" s="1"/>
      <c r="V124" s="1"/>
      <c r="W124" s="1"/>
      <c r="X124" s="1"/>
      <c r="Y124" s="2" t="s">
        <v>174</v>
      </c>
      <c r="Z124" s="1"/>
      <c r="AA124" s="1"/>
    </row>
    <row r="125" spans="1:27">
      <c r="A125" s="1"/>
      <c r="B125" s="1"/>
      <c r="C125" s="1"/>
      <c r="D125" s="1"/>
      <c r="E125" s="1"/>
      <c r="F125" s="1"/>
      <c r="G125" s="1"/>
      <c r="H125" s="1"/>
      <c r="I125" s="1"/>
      <c r="J125" s="1"/>
      <c r="K125" s="1"/>
      <c r="L125" s="1"/>
      <c r="M125" s="1"/>
      <c r="N125" s="1"/>
      <c r="O125" s="1"/>
      <c r="P125" s="1"/>
      <c r="Q125" s="1"/>
      <c r="R125" s="1"/>
      <c r="S125" s="1"/>
      <c r="T125" s="1"/>
      <c r="U125" s="1"/>
      <c r="V125" s="1"/>
      <c r="W125" s="1"/>
      <c r="X125" s="1"/>
      <c r="Z125" s="1"/>
      <c r="AA125" s="1"/>
    </row>
    <row r="126" spans="1:27">
      <c r="A126" s="1"/>
      <c r="B126" s="1"/>
      <c r="C126" s="1"/>
      <c r="D126" s="1"/>
      <c r="E126" s="1"/>
      <c r="F126" s="1"/>
      <c r="G126" s="1"/>
      <c r="H126" s="1"/>
      <c r="I126" s="1"/>
      <c r="J126" s="1"/>
      <c r="K126" s="1"/>
      <c r="L126" s="1"/>
      <c r="M126" s="1"/>
      <c r="N126" s="1"/>
      <c r="O126" s="1"/>
      <c r="P126" s="1"/>
      <c r="Q126" s="1"/>
      <c r="R126" s="1"/>
      <c r="S126" s="1"/>
      <c r="T126" s="1"/>
      <c r="U126" s="1"/>
      <c r="V126" s="1"/>
      <c r="W126" s="1"/>
      <c r="X126" s="1"/>
      <c r="Z126" s="1"/>
      <c r="AA126" s="1"/>
    </row>
    <row r="127" spans="1:27">
      <c r="A127" s="1"/>
      <c r="B127" s="1"/>
      <c r="C127" s="1"/>
      <c r="D127" s="1"/>
      <c r="E127" s="1"/>
      <c r="F127" s="1"/>
      <c r="G127" s="1"/>
      <c r="H127" s="1"/>
      <c r="I127" s="1"/>
      <c r="J127" s="1"/>
      <c r="K127" s="1"/>
      <c r="L127" s="1"/>
      <c r="M127" s="1"/>
      <c r="N127" s="1"/>
      <c r="O127" s="1"/>
      <c r="P127" s="1"/>
      <c r="Q127" s="1"/>
      <c r="R127" s="1"/>
      <c r="S127" s="1"/>
      <c r="T127" s="1"/>
      <c r="U127" s="1"/>
      <c r="V127" s="1"/>
      <c r="W127" s="1"/>
      <c r="X127" s="1"/>
      <c r="Z127" s="1"/>
      <c r="AA127" s="1"/>
    </row>
    <row r="128" spans="1:27">
      <c r="A128" s="1"/>
      <c r="B128" s="1"/>
      <c r="C128" s="1"/>
      <c r="D128" s="1"/>
      <c r="E128" s="1"/>
      <c r="F128" s="1"/>
      <c r="G128" s="1"/>
      <c r="H128" s="1"/>
      <c r="I128" s="1"/>
      <c r="J128" s="1"/>
      <c r="K128" s="1"/>
      <c r="L128" s="1"/>
      <c r="M128" s="1"/>
      <c r="N128" s="1"/>
      <c r="O128" s="1"/>
      <c r="P128" s="1"/>
      <c r="Q128" s="1"/>
      <c r="R128" s="1"/>
      <c r="S128" s="1"/>
      <c r="T128" s="1"/>
      <c r="U128" s="1"/>
      <c r="V128" s="1"/>
      <c r="W128" s="1"/>
      <c r="X128" s="1"/>
      <c r="Z128" s="1"/>
      <c r="AA128" s="1"/>
    </row>
    <row r="129" spans="1:27">
      <c r="A129" s="1"/>
      <c r="B129" s="1"/>
      <c r="C129" s="1"/>
      <c r="D129" s="1"/>
      <c r="E129" s="1"/>
      <c r="F129" s="1"/>
      <c r="G129" s="1"/>
      <c r="H129" s="1"/>
      <c r="I129" s="1"/>
      <c r="J129" s="1"/>
      <c r="K129" s="1"/>
      <c r="L129" s="1"/>
      <c r="M129" s="1"/>
      <c r="N129" s="1"/>
      <c r="O129" s="1"/>
      <c r="P129" s="1"/>
      <c r="Q129" s="1"/>
      <c r="R129" s="1"/>
      <c r="S129" s="1"/>
      <c r="T129" s="1"/>
      <c r="U129" s="1"/>
      <c r="V129" s="1"/>
      <c r="W129" s="1"/>
      <c r="X129" s="1"/>
      <c r="Z129" s="1"/>
      <c r="AA129" s="1"/>
    </row>
    <row r="130" spans="1:27">
      <c r="A130" s="1"/>
      <c r="B130" s="1"/>
      <c r="C130" s="1"/>
      <c r="D130" s="1"/>
      <c r="E130" s="1"/>
      <c r="F130" s="1"/>
      <c r="G130" s="1"/>
      <c r="H130" s="1"/>
      <c r="I130" s="1"/>
      <c r="J130" s="1"/>
      <c r="K130" s="1"/>
      <c r="L130" s="1"/>
      <c r="M130" s="1"/>
      <c r="N130" s="1"/>
      <c r="O130" s="1"/>
      <c r="P130" s="1"/>
      <c r="Q130" s="1"/>
      <c r="R130" s="1"/>
      <c r="S130" s="1"/>
      <c r="T130" s="1"/>
      <c r="U130" s="1"/>
      <c r="V130" s="1"/>
      <c r="W130" s="1"/>
      <c r="X130" s="1"/>
      <c r="Z130" s="1"/>
      <c r="AA130" s="1"/>
    </row>
    <row r="131" spans="1:27">
      <c r="A131" s="1"/>
      <c r="B131" s="1"/>
      <c r="C131" s="1"/>
      <c r="D131" s="1"/>
      <c r="E131" s="1"/>
      <c r="F131" s="1"/>
      <c r="G131" s="1"/>
      <c r="H131" s="1"/>
      <c r="I131" s="1"/>
      <c r="J131" s="1"/>
      <c r="K131" s="1"/>
      <c r="L131" s="1"/>
      <c r="M131" s="1"/>
      <c r="N131" s="1"/>
      <c r="O131" s="1"/>
      <c r="P131" s="1"/>
      <c r="Q131" s="1"/>
      <c r="R131" s="1"/>
      <c r="S131" s="1"/>
      <c r="T131" s="1"/>
      <c r="U131" s="1"/>
      <c r="V131" s="1"/>
      <c r="W131" s="1"/>
      <c r="X131" s="1"/>
      <c r="Z131" s="1"/>
      <c r="AA131" s="1"/>
    </row>
    <row r="132" spans="1:27">
      <c r="A132" s="1"/>
      <c r="B132" s="1"/>
      <c r="C132" s="1"/>
      <c r="D132" s="1"/>
      <c r="E132" s="1"/>
      <c r="F132" s="1"/>
      <c r="G132" s="1"/>
      <c r="H132" s="1"/>
      <c r="I132" s="1"/>
      <c r="J132" s="1"/>
      <c r="K132" s="1"/>
      <c r="L132" s="1"/>
      <c r="M132" s="1"/>
      <c r="N132" s="1"/>
      <c r="O132" s="1"/>
      <c r="P132" s="1"/>
      <c r="Q132" s="1"/>
      <c r="R132" s="1"/>
      <c r="S132" s="1"/>
      <c r="T132" s="1"/>
      <c r="U132" s="1"/>
      <c r="V132" s="1"/>
      <c r="W132" s="1"/>
      <c r="X132" s="1"/>
      <c r="Z132" s="1"/>
      <c r="AA132" s="1"/>
    </row>
    <row r="133" spans="1:27">
      <c r="A133" s="1"/>
      <c r="B133" s="1"/>
      <c r="C133" s="1"/>
      <c r="D133" s="1"/>
      <c r="E133" s="1"/>
      <c r="F133" s="1"/>
      <c r="G133" s="1"/>
      <c r="H133" s="1"/>
      <c r="I133" s="1"/>
      <c r="J133" s="1"/>
      <c r="K133" s="1"/>
      <c r="L133" s="1"/>
      <c r="M133" s="1"/>
      <c r="N133" s="1"/>
      <c r="O133" s="1"/>
      <c r="P133" s="1"/>
      <c r="Q133" s="1"/>
      <c r="R133" s="1"/>
      <c r="S133" s="1"/>
      <c r="T133" s="1"/>
      <c r="U133" s="1"/>
      <c r="V133" s="1"/>
      <c r="W133" s="1"/>
      <c r="X133" s="1"/>
      <c r="Z133" s="1"/>
      <c r="AA133" s="1"/>
    </row>
    <row r="134" spans="1:27">
      <c r="A134" s="1"/>
      <c r="B134" s="1"/>
      <c r="C134" s="1"/>
      <c r="D134" s="1"/>
      <c r="E134" s="1"/>
      <c r="F134" s="1"/>
      <c r="G134" s="1"/>
      <c r="H134" s="1"/>
      <c r="I134" s="1"/>
      <c r="J134" s="1"/>
      <c r="K134" s="1"/>
      <c r="L134" s="1"/>
      <c r="M134" s="1"/>
      <c r="N134" s="1"/>
      <c r="O134" s="1"/>
      <c r="P134" s="1"/>
      <c r="Q134" s="1"/>
      <c r="R134" s="1"/>
      <c r="S134" s="1"/>
      <c r="T134" s="1"/>
      <c r="U134" s="1"/>
      <c r="V134" s="1"/>
      <c r="W134" s="1"/>
      <c r="X134" s="1"/>
      <c r="Z134" s="1"/>
      <c r="AA134" s="1"/>
    </row>
    <row r="135" spans="1:27">
      <c r="A135" s="1"/>
      <c r="B135" s="1"/>
      <c r="C135" s="1"/>
      <c r="D135" s="1"/>
      <c r="E135" s="1"/>
      <c r="F135" s="1"/>
      <c r="G135" s="1"/>
      <c r="H135" s="1"/>
      <c r="I135" s="1"/>
      <c r="J135" s="1"/>
      <c r="K135" s="1"/>
      <c r="L135" s="1"/>
      <c r="M135" s="1"/>
      <c r="N135" s="1"/>
      <c r="O135" s="1"/>
      <c r="P135" s="1"/>
      <c r="Q135" s="1"/>
      <c r="R135" s="1"/>
      <c r="S135" s="1"/>
      <c r="T135" s="1"/>
      <c r="U135" s="1"/>
      <c r="V135" s="1"/>
      <c r="W135" s="1"/>
      <c r="X135" s="1"/>
      <c r="Z135" s="1"/>
      <c r="AA135" s="1"/>
    </row>
    <row r="136" spans="1:27">
      <c r="A136" s="1"/>
      <c r="B136" s="1"/>
      <c r="C136" s="1"/>
      <c r="D136" s="1"/>
      <c r="E136" s="1"/>
      <c r="F136" s="1"/>
      <c r="G136" s="1"/>
      <c r="H136" s="1"/>
      <c r="I136" s="1"/>
      <c r="J136" s="1"/>
      <c r="K136" s="1"/>
      <c r="L136" s="1"/>
      <c r="M136" s="1"/>
      <c r="N136" s="1"/>
      <c r="O136" s="1"/>
      <c r="P136" s="1"/>
      <c r="Q136" s="1"/>
      <c r="R136" s="1"/>
      <c r="S136" s="1"/>
      <c r="T136" s="1"/>
      <c r="U136" s="1"/>
      <c r="V136" s="1"/>
      <c r="W136" s="1"/>
      <c r="X136" s="1"/>
      <c r="Z136" s="1"/>
      <c r="AA136" s="1"/>
    </row>
    <row r="137" spans="1:27">
      <c r="A137" s="1"/>
      <c r="B137" s="1"/>
      <c r="C137" s="1"/>
      <c r="D137" s="1"/>
      <c r="E137" s="1"/>
      <c r="F137" s="1"/>
      <c r="G137" s="1"/>
      <c r="H137" s="1"/>
      <c r="I137" s="1"/>
      <c r="J137" s="1"/>
      <c r="K137" s="1"/>
      <c r="L137" s="1"/>
      <c r="M137" s="1"/>
      <c r="N137" s="1"/>
      <c r="O137" s="1"/>
      <c r="P137" s="1"/>
      <c r="Q137" s="1"/>
      <c r="R137" s="1"/>
      <c r="S137" s="1"/>
      <c r="T137" s="1"/>
      <c r="U137" s="1"/>
      <c r="V137" s="1"/>
      <c r="W137" s="1"/>
      <c r="X137" s="1"/>
      <c r="Z137" s="1"/>
      <c r="AA137" s="1"/>
    </row>
    <row r="138" spans="1:27">
      <c r="A138" s="1"/>
      <c r="B138" s="1"/>
      <c r="C138" s="1"/>
      <c r="D138" s="1"/>
      <c r="E138" s="1"/>
      <c r="F138" s="1"/>
      <c r="G138" s="1"/>
      <c r="H138" s="1"/>
      <c r="I138" s="1"/>
      <c r="J138" s="1"/>
      <c r="K138" s="1"/>
      <c r="L138" s="1"/>
      <c r="M138" s="1"/>
      <c r="N138" s="1"/>
      <c r="O138" s="1"/>
      <c r="P138" s="1"/>
      <c r="Q138" s="1"/>
      <c r="R138" s="1"/>
      <c r="S138" s="1"/>
      <c r="T138" s="1"/>
      <c r="U138" s="1"/>
      <c r="V138" s="1"/>
      <c r="W138" s="1"/>
      <c r="X138" s="1"/>
      <c r="Z138" s="1"/>
      <c r="AA138" s="1"/>
    </row>
    <row r="139" spans="1:27">
      <c r="A139" s="1"/>
      <c r="B139" s="1"/>
      <c r="C139" s="1"/>
      <c r="D139" s="1"/>
      <c r="E139" s="1"/>
      <c r="F139" s="1"/>
      <c r="G139" s="1"/>
      <c r="H139" s="1"/>
      <c r="I139" s="1"/>
      <c r="J139" s="1"/>
      <c r="K139" s="1"/>
      <c r="L139" s="1"/>
      <c r="M139" s="1"/>
      <c r="N139" s="1"/>
      <c r="O139" s="1"/>
      <c r="P139" s="1"/>
      <c r="Q139" s="1"/>
      <c r="R139" s="1"/>
      <c r="S139" s="1"/>
      <c r="T139" s="1"/>
      <c r="U139" s="1"/>
      <c r="V139" s="1"/>
      <c r="W139" s="1"/>
      <c r="X139" s="1"/>
      <c r="Z139" s="1"/>
      <c r="AA139" s="1"/>
    </row>
    <row r="140" spans="1:27">
      <c r="A140" s="1"/>
      <c r="B140" s="1"/>
      <c r="C140" s="1"/>
      <c r="D140" s="1"/>
      <c r="E140" s="1"/>
      <c r="F140" s="1"/>
      <c r="G140" s="1"/>
      <c r="H140" s="1"/>
      <c r="I140" s="1"/>
      <c r="J140" s="1"/>
      <c r="K140" s="1"/>
      <c r="L140" s="1"/>
      <c r="M140" s="1"/>
      <c r="N140" s="1"/>
      <c r="O140" s="1"/>
      <c r="P140" s="1"/>
      <c r="Q140" s="1"/>
      <c r="R140" s="1"/>
      <c r="S140" s="1"/>
      <c r="T140" s="1"/>
      <c r="U140" s="1"/>
      <c r="V140" s="1"/>
      <c r="W140" s="1"/>
      <c r="X140" s="1"/>
      <c r="Z140" s="1"/>
      <c r="AA140" s="1"/>
    </row>
    <row r="141" spans="1:27">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9">
    <mergeCell ref="P2:T2"/>
    <mergeCell ref="L3:O3"/>
    <mergeCell ref="Q3:T3"/>
    <mergeCell ref="B10:I10"/>
    <mergeCell ref="B11:I11"/>
    <mergeCell ref="B12:I12"/>
    <mergeCell ref="B2:B3"/>
    <mergeCell ref="D2:I2"/>
    <mergeCell ref="K2:O2"/>
  </mergeCells>
  <conditionalFormatting sqref="T4:T42 R4:S47 M4:O52">
    <cfRule type="cellIs" dxfId="46" priority="1" operator="equal">
      <formula>0</formula>
    </cfRule>
  </conditionalFormatting>
  <hyperlinks>
    <hyperlink ref="X3" r:id="rId1" xr:uid="{00000000-0004-0000-0000-000000000000}"/>
    <hyperlink ref="Y3" r:id="rId2" xr:uid="{00000000-0004-0000-0000-000001000000}"/>
    <hyperlink ref="X4" r:id="rId3" xr:uid="{00000000-0004-0000-0000-000002000000}"/>
    <hyperlink ref="Y4" r:id="rId4" xr:uid="{00000000-0004-0000-0000-000003000000}"/>
    <hyperlink ref="X5" r:id="rId5" xr:uid="{00000000-0004-0000-0000-000004000000}"/>
    <hyperlink ref="Y5" r:id="rId6" xr:uid="{00000000-0004-0000-0000-000005000000}"/>
    <hyperlink ref="X6" r:id="rId7" xr:uid="{00000000-0004-0000-0000-000006000000}"/>
    <hyperlink ref="Y6" r:id="rId8" xr:uid="{00000000-0004-0000-0000-000007000000}"/>
    <hyperlink ref="X7" r:id="rId9" xr:uid="{00000000-0004-0000-0000-000008000000}"/>
    <hyperlink ref="Y7" r:id="rId10" xr:uid="{00000000-0004-0000-0000-000009000000}"/>
    <hyperlink ref="X8" r:id="rId11" xr:uid="{00000000-0004-0000-0000-00000A000000}"/>
    <hyperlink ref="Y8" r:id="rId12" xr:uid="{00000000-0004-0000-0000-00000B000000}"/>
    <hyperlink ref="X9" r:id="rId13" xr:uid="{00000000-0004-0000-0000-00000C000000}"/>
    <hyperlink ref="Y9" r:id="rId14" xr:uid="{00000000-0004-0000-0000-00000D000000}"/>
    <hyperlink ref="X10" r:id="rId15" xr:uid="{00000000-0004-0000-0000-00000E000000}"/>
    <hyperlink ref="Y10" r:id="rId16" xr:uid="{00000000-0004-0000-0000-00000F000000}"/>
    <hyperlink ref="X11" r:id="rId17" xr:uid="{00000000-0004-0000-0000-000010000000}"/>
    <hyperlink ref="Y11" r:id="rId18" xr:uid="{00000000-0004-0000-0000-000011000000}"/>
    <hyperlink ref="X12" r:id="rId19" xr:uid="{00000000-0004-0000-0000-000012000000}"/>
    <hyperlink ref="Y12" r:id="rId20" xr:uid="{00000000-0004-0000-0000-000013000000}"/>
    <hyperlink ref="X13" r:id="rId21" xr:uid="{00000000-0004-0000-0000-000014000000}"/>
    <hyperlink ref="Y13" r:id="rId22" xr:uid="{00000000-0004-0000-0000-000015000000}"/>
    <hyperlink ref="X14" r:id="rId23" xr:uid="{00000000-0004-0000-0000-000016000000}"/>
    <hyperlink ref="Y14" r:id="rId24" xr:uid="{00000000-0004-0000-0000-000017000000}"/>
    <hyperlink ref="X15" r:id="rId25" xr:uid="{00000000-0004-0000-0000-000018000000}"/>
    <hyperlink ref="Y15" r:id="rId26" xr:uid="{00000000-0004-0000-0000-000019000000}"/>
    <hyperlink ref="X16" r:id="rId27" xr:uid="{00000000-0004-0000-0000-00001A000000}"/>
    <hyperlink ref="Y16" r:id="rId28" xr:uid="{00000000-0004-0000-0000-00001B000000}"/>
    <hyperlink ref="X17" r:id="rId29" xr:uid="{00000000-0004-0000-0000-00001C000000}"/>
    <hyperlink ref="Y17" r:id="rId30" xr:uid="{00000000-0004-0000-0000-00001D000000}"/>
    <hyperlink ref="X18" r:id="rId31" xr:uid="{00000000-0004-0000-0000-00001E000000}"/>
    <hyperlink ref="Y18" r:id="rId32" xr:uid="{00000000-0004-0000-0000-00001F000000}"/>
    <hyperlink ref="X19" r:id="rId33" xr:uid="{00000000-0004-0000-0000-000020000000}"/>
    <hyperlink ref="Y19" r:id="rId34" xr:uid="{00000000-0004-0000-0000-000021000000}"/>
    <hyperlink ref="X20" r:id="rId35" xr:uid="{00000000-0004-0000-0000-000022000000}"/>
    <hyperlink ref="Y20" r:id="rId36" xr:uid="{00000000-0004-0000-0000-000023000000}"/>
    <hyperlink ref="X21" r:id="rId37" xr:uid="{00000000-0004-0000-0000-000024000000}"/>
    <hyperlink ref="Y21" r:id="rId38" xr:uid="{00000000-0004-0000-0000-000025000000}"/>
    <hyperlink ref="X22" r:id="rId39" xr:uid="{00000000-0004-0000-0000-000026000000}"/>
    <hyperlink ref="Y22" r:id="rId40" xr:uid="{00000000-0004-0000-0000-000027000000}"/>
    <hyperlink ref="X23" r:id="rId41" xr:uid="{00000000-0004-0000-0000-000028000000}"/>
    <hyperlink ref="Y23" r:id="rId42" xr:uid="{00000000-0004-0000-0000-000029000000}"/>
    <hyperlink ref="X24" r:id="rId43" xr:uid="{00000000-0004-0000-0000-00002A000000}"/>
    <hyperlink ref="Y24" r:id="rId44" xr:uid="{00000000-0004-0000-0000-00002B000000}"/>
    <hyperlink ref="X25" r:id="rId45" xr:uid="{00000000-0004-0000-0000-00002C000000}"/>
    <hyperlink ref="Y25" r:id="rId46" xr:uid="{00000000-0004-0000-0000-00002D000000}"/>
    <hyperlink ref="X26" r:id="rId47" xr:uid="{00000000-0004-0000-0000-00002E000000}"/>
    <hyperlink ref="Y26" r:id="rId48" xr:uid="{00000000-0004-0000-0000-00002F000000}"/>
    <hyperlink ref="X27" r:id="rId49" xr:uid="{00000000-0004-0000-0000-000030000000}"/>
    <hyperlink ref="Y27" r:id="rId50" xr:uid="{00000000-0004-0000-0000-000031000000}"/>
    <hyperlink ref="X28" r:id="rId51" xr:uid="{00000000-0004-0000-0000-000032000000}"/>
    <hyperlink ref="Y28" r:id="rId52" xr:uid="{00000000-0004-0000-0000-000033000000}"/>
    <hyperlink ref="Y29" r:id="rId53" xr:uid="{00000000-0004-0000-0000-000034000000}"/>
    <hyperlink ref="Y30" r:id="rId54" xr:uid="{00000000-0004-0000-0000-000035000000}"/>
    <hyperlink ref="Y31" r:id="rId55" xr:uid="{00000000-0004-0000-0000-000036000000}"/>
    <hyperlink ref="Y32" r:id="rId56" xr:uid="{00000000-0004-0000-0000-000037000000}"/>
    <hyperlink ref="Y33" r:id="rId57" xr:uid="{00000000-0004-0000-0000-000038000000}"/>
    <hyperlink ref="Y34" r:id="rId58" xr:uid="{00000000-0004-0000-0000-000039000000}"/>
    <hyperlink ref="Y35" r:id="rId59" xr:uid="{00000000-0004-0000-0000-00003A000000}"/>
    <hyperlink ref="Y36" r:id="rId60" xr:uid="{00000000-0004-0000-0000-00003B000000}"/>
    <hyperlink ref="Y37" r:id="rId61" xr:uid="{00000000-0004-0000-0000-00003C000000}"/>
    <hyperlink ref="Y38" r:id="rId62" xr:uid="{00000000-0004-0000-0000-00003D000000}"/>
    <hyperlink ref="Y39" r:id="rId63" xr:uid="{00000000-0004-0000-0000-00003E000000}"/>
    <hyperlink ref="Y40" r:id="rId64" xr:uid="{00000000-0004-0000-0000-00003F000000}"/>
    <hyperlink ref="Y41" r:id="rId65" xr:uid="{00000000-0004-0000-0000-000040000000}"/>
    <hyperlink ref="Y42" r:id="rId66" xr:uid="{00000000-0004-0000-0000-000041000000}"/>
    <hyperlink ref="Y43" r:id="rId67" xr:uid="{00000000-0004-0000-0000-000042000000}"/>
    <hyperlink ref="Y44" r:id="rId68" xr:uid="{00000000-0004-0000-0000-000043000000}"/>
    <hyperlink ref="Y45" r:id="rId69" xr:uid="{00000000-0004-0000-0000-000044000000}"/>
    <hyperlink ref="Y46" r:id="rId70" xr:uid="{00000000-0004-0000-0000-000045000000}"/>
    <hyperlink ref="Y47" r:id="rId71" xr:uid="{00000000-0004-0000-0000-000046000000}"/>
    <hyperlink ref="Y48" r:id="rId72" xr:uid="{00000000-0004-0000-0000-000047000000}"/>
    <hyperlink ref="Y49" r:id="rId73" xr:uid="{00000000-0004-0000-0000-000048000000}"/>
    <hyperlink ref="Y50" r:id="rId74" xr:uid="{00000000-0004-0000-0000-000049000000}"/>
    <hyperlink ref="Y51" r:id="rId75" xr:uid="{00000000-0004-0000-0000-00004A000000}"/>
    <hyperlink ref="Y52" r:id="rId76" xr:uid="{00000000-0004-0000-0000-00004B000000}"/>
    <hyperlink ref="Y53" r:id="rId77" xr:uid="{00000000-0004-0000-0000-00004C000000}"/>
    <hyperlink ref="Y54" r:id="rId78" xr:uid="{00000000-0004-0000-0000-00004D000000}"/>
    <hyperlink ref="Y55" r:id="rId79" xr:uid="{00000000-0004-0000-0000-00004E000000}"/>
    <hyperlink ref="Y56" r:id="rId80" xr:uid="{00000000-0004-0000-0000-00004F000000}"/>
    <hyperlink ref="Y57" r:id="rId81" xr:uid="{00000000-0004-0000-0000-000050000000}"/>
    <hyperlink ref="Y58" r:id="rId82" xr:uid="{00000000-0004-0000-0000-000051000000}"/>
    <hyperlink ref="Y59" r:id="rId83" xr:uid="{00000000-0004-0000-0000-000052000000}"/>
    <hyperlink ref="Y60" r:id="rId84" xr:uid="{00000000-0004-0000-0000-000053000000}"/>
    <hyperlink ref="Y61" r:id="rId85" xr:uid="{00000000-0004-0000-0000-000054000000}"/>
    <hyperlink ref="Y62" r:id="rId86" xr:uid="{00000000-0004-0000-0000-000055000000}"/>
    <hyperlink ref="Y63" r:id="rId87" xr:uid="{00000000-0004-0000-0000-000056000000}"/>
    <hyperlink ref="Y64" r:id="rId88" xr:uid="{00000000-0004-0000-0000-000057000000}"/>
    <hyperlink ref="Y65" r:id="rId89" xr:uid="{00000000-0004-0000-0000-000058000000}"/>
    <hyperlink ref="Y66" r:id="rId90" xr:uid="{00000000-0004-0000-0000-000059000000}"/>
    <hyperlink ref="Y67" r:id="rId91" xr:uid="{00000000-0004-0000-0000-00005A000000}"/>
    <hyperlink ref="Y68" r:id="rId92" xr:uid="{00000000-0004-0000-0000-00005B000000}"/>
    <hyperlink ref="Y69" r:id="rId93" xr:uid="{00000000-0004-0000-0000-00005C000000}"/>
    <hyperlink ref="Y70" r:id="rId94" xr:uid="{00000000-0004-0000-0000-00005D000000}"/>
    <hyperlink ref="Y71" r:id="rId95" xr:uid="{00000000-0004-0000-0000-00005E000000}"/>
    <hyperlink ref="Y72" r:id="rId96" xr:uid="{00000000-0004-0000-0000-00005F000000}"/>
    <hyperlink ref="Y73" r:id="rId97" xr:uid="{00000000-0004-0000-0000-000060000000}"/>
    <hyperlink ref="Y74" r:id="rId98" xr:uid="{00000000-0004-0000-0000-000061000000}"/>
    <hyperlink ref="Y75" r:id="rId99" xr:uid="{00000000-0004-0000-0000-000062000000}"/>
    <hyperlink ref="Y76" r:id="rId100" xr:uid="{00000000-0004-0000-0000-000063000000}"/>
    <hyperlink ref="Y77" r:id="rId101" xr:uid="{00000000-0004-0000-0000-000064000000}"/>
    <hyperlink ref="Y78" r:id="rId102" xr:uid="{00000000-0004-0000-0000-000065000000}"/>
    <hyperlink ref="Y79" r:id="rId103" xr:uid="{00000000-0004-0000-0000-000066000000}"/>
    <hyperlink ref="Y80" r:id="rId104" xr:uid="{00000000-0004-0000-0000-000067000000}"/>
    <hyperlink ref="Y81" r:id="rId105" xr:uid="{00000000-0004-0000-0000-000068000000}"/>
    <hyperlink ref="Y82" r:id="rId106" xr:uid="{00000000-0004-0000-0000-000069000000}"/>
    <hyperlink ref="Y83" r:id="rId107" xr:uid="{00000000-0004-0000-0000-00006A000000}"/>
    <hyperlink ref="Y84" r:id="rId108" xr:uid="{00000000-0004-0000-0000-00006B000000}"/>
    <hyperlink ref="Y85" r:id="rId109" xr:uid="{00000000-0004-0000-0000-00006C000000}"/>
    <hyperlink ref="Y86" r:id="rId110" xr:uid="{00000000-0004-0000-0000-00006D000000}"/>
    <hyperlink ref="Y87" r:id="rId111" xr:uid="{00000000-0004-0000-0000-00006E000000}"/>
    <hyperlink ref="Y88" r:id="rId112" xr:uid="{00000000-0004-0000-0000-00006F000000}"/>
    <hyperlink ref="Y89" r:id="rId113" xr:uid="{00000000-0004-0000-0000-000070000000}"/>
    <hyperlink ref="Y90" r:id="rId114" xr:uid="{00000000-0004-0000-0000-000071000000}"/>
    <hyperlink ref="Y91" r:id="rId115" xr:uid="{00000000-0004-0000-0000-000072000000}"/>
    <hyperlink ref="Y92" r:id="rId116" xr:uid="{00000000-0004-0000-0000-000073000000}"/>
    <hyperlink ref="Y93" r:id="rId117" xr:uid="{00000000-0004-0000-0000-000074000000}"/>
    <hyperlink ref="Y94" r:id="rId118" xr:uid="{00000000-0004-0000-0000-000075000000}"/>
    <hyperlink ref="Y95" r:id="rId119" xr:uid="{00000000-0004-0000-0000-000076000000}"/>
    <hyperlink ref="Y96" r:id="rId120" xr:uid="{00000000-0004-0000-0000-000077000000}"/>
    <hyperlink ref="Y97" r:id="rId121" xr:uid="{00000000-0004-0000-0000-000078000000}"/>
    <hyperlink ref="Y98" r:id="rId122" xr:uid="{00000000-0004-0000-0000-000079000000}"/>
    <hyperlink ref="Y109" r:id="rId123" xr:uid="{00000000-0004-0000-0000-00007A000000}"/>
    <hyperlink ref="Y110" r:id="rId124" xr:uid="{00000000-0004-0000-0000-00007B000000}"/>
    <hyperlink ref="Y111" r:id="rId125" xr:uid="{00000000-0004-0000-0000-00007C000000}"/>
    <hyperlink ref="Y112" r:id="rId126" xr:uid="{00000000-0004-0000-0000-00007D000000}"/>
    <hyperlink ref="Y113" r:id="rId127" xr:uid="{00000000-0004-0000-0000-00007E000000}"/>
    <hyperlink ref="Y114" r:id="rId128" xr:uid="{00000000-0004-0000-0000-00007F000000}"/>
    <hyperlink ref="Y115" r:id="rId129" xr:uid="{00000000-0004-0000-0000-000080000000}"/>
    <hyperlink ref="Y116" r:id="rId130" xr:uid="{00000000-0004-0000-0000-000081000000}"/>
    <hyperlink ref="Y117" r:id="rId131" xr:uid="{00000000-0004-0000-0000-000082000000}"/>
    <hyperlink ref="Y118" r:id="rId132" xr:uid="{00000000-0004-0000-0000-000083000000}"/>
    <hyperlink ref="Y119" r:id="rId133" xr:uid="{00000000-0004-0000-0000-000084000000}"/>
    <hyperlink ref="Y120" r:id="rId134" xr:uid="{00000000-0004-0000-0000-000085000000}"/>
    <hyperlink ref="Y121" r:id="rId135" xr:uid="{00000000-0004-0000-0000-000086000000}"/>
    <hyperlink ref="Y122" r:id="rId136" xr:uid="{00000000-0004-0000-0000-000087000000}"/>
    <hyperlink ref="Y123" r:id="rId137" xr:uid="{00000000-0004-0000-0000-000088000000}"/>
  </hyperlinks>
  <pageMargins left="0" right="0" top="0" bottom="0"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990"/>
  <sheetViews>
    <sheetView workbookViewId="0"/>
  </sheetViews>
  <sheetFormatPr defaultColWidth="14.453125" defaultRowHeight="15" customHeight="1"/>
  <cols>
    <col min="2" max="2" width="16.81640625" customWidth="1"/>
    <col min="3" max="3" width="20.453125" customWidth="1"/>
    <col min="9" max="9" width="23.54296875" customWidth="1"/>
    <col min="10" max="10" width="20.453125" customWidth="1"/>
  </cols>
  <sheetData>
    <row r="1" spans="1:28" ht="14.5">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28" ht="14.5">
      <c r="A2" s="37"/>
      <c r="B2" s="37"/>
      <c r="C2" s="38" t="s">
        <v>175</v>
      </c>
      <c r="D2" s="39" t="s">
        <v>176</v>
      </c>
      <c r="E2" s="2"/>
      <c r="F2" s="2"/>
      <c r="G2" s="40"/>
      <c r="H2" s="2"/>
      <c r="I2" s="41"/>
      <c r="J2" s="37"/>
      <c r="K2" s="37"/>
      <c r="L2" s="37"/>
      <c r="M2" s="37"/>
      <c r="N2" s="37"/>
      <c r="O2" s="37"/>
      <c r="P2" s="37"/>
      <c r="Q2" s="37"/>
      <c r="R2" s="37"/>
      <c r="S2" s="37"/>
      <c r="T2" s="37"/>
      <c r="U2" s="37"/>
      <c r="V2" s="37"/>
      <c r="W2" s="37"/>
      <c r="X2" s="37"/>
      <c r="Y2" s="37"/>
      <c r="Z2" s="37"/>
      <c r="AA2" s="37"/>
      <c r="AB2" s="37"/>
    </row>
    <row r="3" spans="1:28" ht="14.5">
      <c r="A3" s="37"/>
      <c r="B3" s="37"/>
      <c r="C3" s="2"/>
      <c r="D3" s="38" t="s">
        <v>8</v>
      </c>
      <c r="E3" s="38" t="s">
        <v>177</v>
      </c>
      <c r="F3" s="38" t="s">
        <v>178</v>
      </c>
      <c r="G3" s="42" t="s">
        <v>179</v>
      </c>
      <c r="H3" s="38" t="s">
        <v>180</v>
      </c>
      <c r="I3" s="38" t="s">
        <v>181</v>
      </c>
      <c r="J3" s="37"/>
      <c r="K3" s="37"/>
      <c r="L3" s="37"/>
      <c r="M3" s="37"/>
      <c r="N3" s="37"/>
      <c r="O3" s="37"/>
      <c r="P3" s="37"/>
      <c r="Q3" s="37"/>
      <c r="R3" s="37"/>
      <c r="S3" s="37"/>
      <c r="T3" s="37"/>
      <c r="U3" s="37"/>
      <c r="V3" s="37"/>
      <c r="W3" s="37"/>
      <c r="X3" s="37"/>
      <c r="Y3" s="37"/>
      <c r="Z3" s="37"/>
      <c r="AA3" s="37"/>
      <c r="AB3" s="37"/>
    </row>
    <row r="4" spans="1:28" ht="14.5">
      <c r="A4" s="37"/>
      <c r="B4" s="37"/>
      <c r="C4" s="43" t="s">
        <v>182</v>
      </c>
      <c r="D4" s="44">
        <v>1273</v>
      </c>
      <c r="E4" s="45">
        <v>8</v>
      </c>
      <c r="F4" s="46">
        <v>1091</v>
      </c>
      <c r="G4" s="47">
        <v>8</v>
      </c>
      <c r="H4" s="48">
        <v>166</v>
      </c>
      <c r="I4" s="48">
        <v>0</v>
      </c>
      <c r="J4" s="37"/>
      <c r="K4" s="37"/>
      <c r="L4" s="37"/>
      <c r="M4" s="37"/>
      <c r="N4" s="37"/>
      <c r="O4" s="37"/>
      <c r="P4" s="37"/>
      <c r="Q4" s="37"/>
      <c r="R4" s="37"/>
      <c r="S4" s="37"/>
      <c r="T4" s="37"/>
      <c r="U4" s="37"/>
      <c r="V4" s="37"/>
      <c r="W4" s="37"/>
      <c r="X4" s="37"/>
      <c r="Y4" s="37"/>
      <c r="Z4" s="37"/>
      <c r="AA4" s="37"/>
      <c r="AB4" s="37"/>
    </row>
    <row r="5" spans="1:28" ht="14.5">
      <c r="A5" s="37"/>
      <c r="B5" s="37"/>
      <c r="C5" s="43" t="s">
        <v>183</v>
      </c>
      <c r="D5" s="44">
        <v>665</v>
      </c>
      <c r="E5" s="45">
        <v>53</v>
      </c>
      <c r="F5" s="46">
        <v>405</v>
      </c>
      <c r="G5" s="47">
        <v>190</v>
      </c>
      <c r="H5" s="48">
        <v>17</v>
      </c>
      <c r="I5" s="48">
        <v>0</v>
      </c>
      <c r="J5" s="1"/>
      <c r="P5" s="37"/>
      <c r="W5" s="37"/>
      <c r="X5" s="37"/>
      <c r="Y5" s="37"/>
      <c r="Z5" s="37"/>
      <c r="AA5" s="37"/>
      <c r="AB5" s="37"/>
    </row>
    <row r="6" spans="1:28" ht="14.5">
      <c r="A6" s="37"/>
      <c r="B6" s="37"/>
      <c r="C6" s="43"/>
      <c r="D6" s="44"/>
      <c r="E6" s="49"/>
      <c r="F6" s="46"/>
      <c r="G6" s="47"/>
      <c r="H6" s="41"/>
      <c r="I6" s="48"/>
      <c r="J6" s="1"/>
      <c r="P6" s="37"/>
      <c r="W6" s="37"/>
      <c r="X6" s="37"/>
      <c r="Y6" s="37"/>
      <c r="Z6" s="37"/>
      <c r="AA6" s="37"/>
      <c r="AB6" s="37"/>
    </row>
    <row r="7" spans="1:28" ht="14.5">
      <c r="A7" s="37"/>
      <c r="B7" s="37"/>
      <c r="C7" s="43" t="s">
        <v>8</v>
      </c>
      <c r="D7" s="50">
        <f t="shared" ref="D7:H7" si="0">SUM(D4:D6)</f>
        <v>1938</v>
      </c>
      <c r="E7" s="49">
        <f t="shared" si="0"/>
        <v>61</v>
      </c>
      <c r="F7" s="46">
        <f t="shared" si="0"/>
        <v>1496</v>
      </c>
      <c r="G7" s="47">
        <f t="shared" si="0"/>
        <v>198</v>
      </c>
      <c r="H7" s="48">
        <f t="shared" si="0"/>
        <v>183</v>
      </c>
      <c r="I7" s="48">
        <v>0</v>
      </c>
      <c r="J7" s="1"/>
      <c r="P7" s="37"/>
      <c r="W7" s="37"/>
      <c r="X7" s="37"/>
      <c r="Y7" s="37"/>
      <c r="Z7" s="37"/>
      <c r="AA7" s="37"/>
      <c r="AB7" s="37"/>
    </row>
    <row r="8" spans="1:28" ht="14.5">
      <c r="A8" s="37"/>
      <c r="B8" s="37"/>
      <c r="C8" s="37"/>
      <c r="D8" s="37"/>
      <c r="E8" s="37"/>
      <c r="F8" s="37"/>
      <c r="G8" s="37"/>
      <c r="H8" s="37"/>
      <c r="I8" s="37"/>
      <c r="P8" s="37"/>
      <c r="W8" s="37"/>
      <c r="X8" s="37"/>
      <c r="Y8" s="37"/>
      <c r="Z8" s="37"/>
      <c r="AA8" s="37"/>
      <c r="AB8" s="37"/>
    </row>
    <row r="9" spans="1:28" ht="14.5">
      <c r="A9" s="37"/>
      <c r="B9" s="37"/>
      <c r="C9" s="37"/>
      <c r="D9" s="37"/>
      <c r="E9" s="37"/>
      <c r="F9" s="37"/>
      <c r="G9" s="37"/>
      <c r="H9" s="37"/>
      <c r="I9" s="37"/>
      <c r="P9" s="37"/>
      <c r="W9" s="37"/>
      <c r="X9" s="37"/>
      <c r="Y9" s="37"/>
      <c r="Z9" s="37"/>
      <c r="AA9" s="37"/>
      <c r="AB9" s="37"/>
    </row>
    <row r="10" spans="1:28" ht="14.5">
      <c r="B10" s="37"/>
      <c r="C10" s="38" t="s">
        <v>184</v>
      </c>
      <c r="D10" s="39" t="s">
        <v>176</v>
      </c>
      <c r="E10" s="2"/>
      <c r="F10" s="2"/>
      <c r="G10" s="2"/>
      <c r="H10" s="2"/>
      <c r="I10" s="41"/>
      <c r="P10" s="37"/>
      <c r="W10" s="37"/>
      <c r="X10" s="37"/>
      <c r="Y10" s="37"/>
      <c r="Z10" s="37"/>
      <c r="AA10" s="37"/>
      <c r="AB10" s="37"/>
    </row>
    <row r="11" spans="1:28" ht="14.5">
      <c r="B11" s="37"/>
      <c r="C11" s="2"/>
      <c r="D11" s="38" t="s">
        <v>8</v>
      </c>
      <c r="E11" s="38" t="s">
        <v>177</v>
      </c>
      <c r="F11" s="38" t="s">
        <v>178</v>
      </c>
      <c r="G11" s="38" t="s">
        <v>179</v>
      </c>
      <c r="H11" s="38" t="s">
        <v>180</v>
      </c>
      <c r="I11" s="38" t="s">
        <v>181</v>
      </c>
      <c r="P11" s="37"/>
      <c r="W11" s="37"/>
      <c r="X11" s="37"/>
      <c r="Y11" s="37"/>
      <c r="Z11" s="37"/>
      <c r="AA11" s="37"/>
      <c r="AB11" s="37"/>
    </row>
    <row r="12" spans="1:28" ht="14.5">
      <c r="B12" s="37"/>
      <c r="C12" s="43" t="s">
        <v>182</v>
      </c>
      <c r="D12" s="44">
        <v>1273</v>
      </c>
      <c r="E12" s="45">
        <v>0</v>
      </c>
      <c r="F12" s="46">
        <v>1107</v>
      </c>
      <c r="G12" s="48">
        <v>0</v>
      </c>
      <c r="H12" s="48">
        <v>166</v>
      </c>
      <c r="I12" s="48">
        <v>0</v>
      </c>
      <c r="P12" s="37"/>
      <c r="W12" s="37"/>
      <c r="X12" s="37"/>
      <c r="Y12" s="37"/>
      <c r="Z12" s="37"/>
      <c r="AA12" s="37"/>
      <c r="AB12" s="37"/>
    </row>
    <row r="13" spans="1:28" ht="14.5">
      <c r="B13" s="37"/>
      <c r="C13" s="43" t="s">
        <v>183</v>
      </c>
      <c r="D13" s="44">
        <v>665</v>
      </c>
      <c r="E13" s="45">
        <v>0</v>
      </c>
      <c r="F13" s="46">
        <v>648</v>
      </c>
      <c r="G13" s="48">
        <v>0</v>
      </c>
      <c r="H13" s="48">
        <v>17</v>
      </c>
      <c r="I13" s="48">
        <v>0</v>
      </c>
      <c r="P13" s="37"/>
      <c r="W13" s="37"/>
      <c r="X13" s="37"/>
      <c r="Y13" s="37"/>
      <c r="Z13" s="37"/>
      <c r="AA13" s="37"/>
      <c r="AB13" s="37"/>
    </row>
    <row r="14" spans="1:28" ht="14.5">
      <c r="B14" s="37"/>
      <c r="C14" s="43"/>
      <c r="D14" s="44"/>
      <c r="E14" s="49"/>
      <c r="F14" s="46"/>
      <c r="G14" s="48"/>
      <c r="H14" s="41"/>
      <c r="I14" s="48"/>
      <c r="P14" s="37"/>
      <c r="W14" s="37"/>
      <c r="X14" s="37"/>
      <c r="Y14" s="37"/>
      <c r="Z14" s="37"/>
      <c r="AA14" s="37"/>
      <c r="AB14" s="37"/>
    </row>
    <row r="15" spans="1:28" ht="14.5">
      <c r="B15" s="37"/>
      <c r="C15" s="43" t="s">
        <v>8</v>
      </c>
      <c r="D15" s="50">
        <f t="shared" ref="D15:H15" si="1">SUM(D12:D14)</f>
        <v>1938</v>
      </c>
      <c r="E15" s="49">
        <f t="shared" si="1"/>
        <v>0</v>
      </c>
      <c r="F15" s="46">
        <f t="shared" si="1"/>
        <v>1755</v>
      </c>
      <c r="G15" s="48">
        <f t="shared" si="1"/>
        <v>0</v>
      </c>
      <c r="H15" s="48">
        <f t="shared" si="1"/>
        <v>183</v>
      </c>
      <c r="I15" s="48">
        <v>0</v>
      </c>
      <c r="P15" s="37"/>
      <c r="W15" s="37"/>
      <c r="X15" s="37"/>
      <c r="Y15" s="37"/>
      <c r="Z15" s="37"/>
      <c r="AA15" s="37"/>
      <c r="AB15" s="37"/>
    </row>
    <row r="16" spans="1:28" ht="14.5">
      <c r="B16" s="37"/>
      <c r="C16" s="51"/>
      <c r="D16" s="52"/>
      <c r="E16" s="53"/>
      <c r="F16" s="54"/>
      <c r="G16" s="55"/>
      <c r="H16" s="55"/>
      <c r="I16" s="37"/>
      <c r="P16" s="37"/>
      <c r="W16" s="37"/>
      <c r="X16" s="37"/>
      <c r="Y16" s="37"/>
      <c r="Z16" s="37"/>
      <c r="AA16" s="37"/>
      <c r="AB16" s="37"/>
    </row>
    <row r="17" spans="1:28" ht="14.5">
      <c r="A17" s="37"/>
      <c r="B17" s="37"/>
      <c r="C17" s="37"/>
      <c r="D17" s="37"/>
      <c r="E17" s="37"/>
      <c r="F17" s="37"/>
      <c r="G17" s="37"/>
      <c r="H17" s="37"/>
      <c r="I17" s="37"/>
      <c r="P17" s="37"/>
      <c r="W17" s="37"/>
      <c r="X17" s="37"/>
      <c r="Y17" s="37"/>
      <c r="Z17" s="37"/>
      <c r="AA17" s="37"/>
      <c r="AB17" s="37"/>
    </row>
    <row r="18" spans="1:28" ht="14.5">
      <c r="A18" s="37"/>
      <c r="B18" s="37"/>
      <c r="C18" s="38" t="s">
        <v>185</v>
      </c>
      <c r="D18" s="39" t="s">
        <v>176</v>
      </c>
      <c r="E18" s="2"/>
      <c r="F18" s="2"/>
      <c r="G18" s="2"/>
      <c r="H18" s="2"/>
      <c r="I18" s="41"/>
      <c r="P18" s="37"/>
      <c r="W18" s="37"/>
      <c r="X18" s="37"/>
      <c r="Y18" s="37"/>
      <c r="Z18" s="37"/>
      <c r="AA18" s="37"/>
      <c r="AB18" s="37"/>
    </row>
    <row r="19" spans="1:28" ht="14.5">
      <c r="A19" s="37"/>
      <c r="B19" s="37"/>
      <c r="C19" s="2"/>
      <c r="D19" s="38" t="s">
        <v>8</v>
      </c>
      <c r="E19" s="38" t="s">
        <v>177</v>
      </c>
      <c r="F19" s="38" t="s">
        <v>178</v>
      </c>
      <c r="G19" s="38" t="s">
        <v>179</v>
      </c>
      <c r="H19" s="38" t="s">
        <v>180</v>
      </c>
      <c r="I19" s="38" t="s">
        <v>181</v>
      </c>
      <c r="J19" s="37"/>
      <c r="K19" s="37"/>
      <c r="L19" s="37"/>
      <c r="M19" s="37"/>
      <c r="N19" s="37"/>
      <c r="O19" s="37"/>
      <c r="P19" s="37"/>
      <c r="Q19" s="37"/>
      <c r="R19" s="37"/>
      <c r="S19" s="37"/>
      <c r="T19" s="37"/>
      <c r="U19" s="37"/>
      <c r="V19" s="37"/>
      <c r="W19" s="37"/>
      <c r="X19" s="37"/>
      <c r="Y19" s="37"/>
      <c r="Z19" s="37"/>
      <c r="AA19" s="37"/>
      <c r="AB19" s="37"/>
    </row>
    <row r="20" spans="1:28" ht="14.5">
      <c r="A20" s="56"/>
      <c r="B20" s="37"/>
      <c r="C20" s="43" t="s">
        <v>182</v>
      </c>
      <c r="D20" s="44">
        <v>1273</v>
      </c>
      <c r="E20" s="49">
        <v>0</v>
      </c>
      <c r="F20" s="46">
        <v>729</v>
      </c>
      <c r="G20" s="48">
        <v>0</v>
      </c>
      <c r="H20" s="48">
        <v>544</v>
      </c>
      <c r="I20" s="48">
        <v>0</v>
      </c>
      <c r="J20" s="37"/>
      <c r="K20" s="37"/>
      <c r="L20" s="37"/>
      <c r="M20" s="37"/>
      <c r="N20" s="37"/>
      <c r="O20" s="37"/>
      <c r="P20" s="37"/>
      <c r="Q20" s="37"/>
      <c r="R20" s="37"/>
      <c r="S20" s="37"/>
      <c r="T20" s="37"/>
      <c r="U20" s="37"/>
      <c r="V20" s="37"/>
      <c r="W20" s="37"/>
      <c r="X20" s="37"/>
      <c r="Y20" s="37"/>
      <c r="Z20" s="37"/>
      <c r="AA20" s="37"/>
      <c r="AB20" s="37"/>
    </row>
    <row r="21" spans="1:28" ht="14.5">
      <c r="A21" s="56"/>
      <c r="B21" s="37"/>
      <c r="C21" s="43" t="s">
        <v>183</v>
      </c>
      <c r="D21" s="44">
        <v>665</v>
      </c>
      <c r="E21" s="49">
        <v>0</v>
      </c>
      <c r="F21" s="46">
        <v>635</v>
      </c>
      <c r="G21" s="48">
        <v>0</v>
      </c>
      <c r="H21" s="48">
        <v>30</v>
      </c>
      <c r="I21" s="48">
        <v>0</v>
      </c>
      <c r="J21" s="37"/>
      <c r="K21" s="37"/>
      <c r="L21" s="37"/>
      <c r="M21" s="37"/>
      <c r="N21" s="37"/>
      <c r="O21" s="37"/>
      <c r="P21" s="37"/>
      <c r="Q21" s="37"/>
      <c r="R21" s="37"/>
      <c r="S21" s="37"/>
      <c r="T21" s="37"/>
      <c r="U21" s="37"/>
      <c r="V21" s="37"/>
      <c r="W21" s="37"/>
      <c r="X21" s="37"/>
      <c r="Y21" s="37"/>
      <c r="Z21" s="37"/>
      <c r="AA21" s="37"/>
      <c r="AB21" s="37"/>
    </row>
    <row r="22" spans="1:28" ht="14.5">
      <c r="A22" s="37"/>
      <c r="B22" s="37"/>
      <c r="C22" s="43"/>
      <c r="D22" s="44"/>
      <c r="E22" s="49"/>
      <c r="F22" s="46"/>
      <c r="G22" s="48"/>
      <c r="H22" s="41"/>
      <c r="I22" s="48"/>
      <c r="J22" s="37"/>
      <c r="K22" s="37"/>
      <c r="L22" s="37"/>
      <c r="M22" s="37"/>
      <c r="N22" s="37"/>
      <c r="O22" s="37"/>
      <c r="P22" s="37"/>
      <c r="Q22" s="37"/>
      <c r="R22" s="37"/>
      <c r="S22" s="37"/>
      <c r="T22" s="37"/>
      <c r="U22" s="37"/>
      <c r="V22" s="37"/>
      <c r="W22" s="37"/>
      <c r="X22" s="37"/>
      <c r="Y22" s="37"/>
      <c r="Z22" s="37"/>
      <c r="AA22" s="37"/>
      <c r="AB22" s="37"/>
    </row>
    <row r="23" spans="1:28" ht="14.5">
      <c r="A23" s="37"/>
      <c r="B23" s="37"/>
      <c r="C23" s="43" t="s">
        <v>8</v>
      </c>
      <c r="D23" s="44">
        <f t="shared" ref="D23:H23" si="2">SUM(D20:D22)</f>
        <v>1938</v>
      </c>
      <c r="E23" s="49">
        <f t="shared" si="2"/>
        <v>0</v>
      </c>
      <c r="F23" s="46">
        <f t="shared" si="2"/>
        <v>1364</v>
      </c>
      <c r="G23" s="48">
        <f t="shared" si="2"/>
        <v>0</v>
      </c>
      <c r="H23" s="48">
        <f t="shared" si="2"/>
        <v>574</v>
      </c>
      <c r="I23" s="48">
        <v>0</v>
      </c>
      <c r="J23" s="37"/>
      <c r="K23" s="37"/>
      <c r="L23" s="37"/>
      <c r="M23" s="37"/>
      <c r="N23" s="37"/>
      <c r="O23" s="37"/>
      <c r="P23" s="37"/>
      <c r="Q23" s="37"/>
      <c r="R23" s="37"/>
      <c r="S23" s="37"/>
      <c r="T23" s="37"/>
      <c r="U23" s="37"/>
      <c r="V23" s="37"/>
      <c r="W23" s="37"/>
      <c r="X23" s="37"/>
      <c r="Y23" s="37"/>
      <c r="Z23" s="37"/>
      <c r="AA23" s="37"/>
      <c r="AB23" s="37"/>
    </row>
    <row r="24" spans="1:28" ht="14.5">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row>
    <row r="25" spans="1:28" ht="14.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row>
    <row r="26" spans="1:28" ht="14.5">
      <c r="A26" s="37"/>
      <c r="B26" s="37"/>
      <c r="C26" s="38" t="s">
        <v>186</v>
      </c>
      <c r="D26" s="39" t="s">
        <v>176</v>
      </c>
      <c r="E26" s="2"/>
      <c r="F26" s="2"/>
      <c r="G26" s="2"/>
      <c r="H26" s="2"/>
      <c r="I26" s="41"/>
      <c r="J26" s="37"/>
      <c r="K26" s="37"/>
      <c r="L26" s="37"/>
      <c r="M26" s="37"/>
      <c r="N26" s="37"/>
      <c r="O26" s="37"/>
      <c r="P26" s="37"/>
      <c r="Q26" s="37"/>
      <c r="R26" s="37"/>
      <c r="S26" s="37"/>
      <c r="T26" s="37"/>
      <c r="U26" s="37"/>
      <c r="V26" s="37"/>
      <c r="W26" s="37"/>
      <c r="X26" s="37"/>
      <c r="Y26" s="37"/>
      <c r="Z26" s="37"/>
      <c r="AA26" s="37"/>
      <c r="AB26" s="37"/>
    </row>
    <row r="27" spans="1:28" ht="14.5">
      <c r="A27" s="37"/>
      <c r="B27" s="37"/>
      <c r="C27" s="2"/>
      <c r="D27" s="38" t="s">
        <v>8</v>
      </c>
      <c r="E27" s="38" t="s">
        <v>177</v>
      </c>
      <c r="F27" s="38" t="s">
        <v>178</v>
      </c>
      <c r="G27" s="38" t="s">
        <v>179</v>
      </c>
      <c r="H27" s="38" t="s">
        <v>180</v>
      </c>
      <c r="I27" s="38" t="s">
        <v>181</v>
      </c>
      <c r="J27" s="37"/>
      <c r="K27" s="37"/>
      <c r="L27" s="37"/>
      <c r="M27" s="37"/>
      <c r="N27" s="37"/>
      <c r="O27" s="37"/>
      <c r="P27" s="37"/>
      <c r="Q27" s="37"/>
      <c r="R27" s="37"/>
      <c r="S27" s="37"/>
      <c r="T27" s="37"/>
      <c r="U27" s="37"/>
      <c r="V27" s="37"/>
      <c r="W27" s="37"/>
      <c r="X27" s="37"/>
      <c r="Y27" s="37"/>
      <c r="Z27" s="37"/>
      <c r="AA27" s="37"/>
      <c r="AB27" s="37"/>
    </row>
    <row r="28" spans="1:28" ht="14.5">
      <c r="A28" s="56"/>
      <c r="B28" s="37"/>
      <c r="C28" s="43" t="s">
        <v>182</v>
      </c>
      <c r="D28" s="44">
        <v>1273</v>
      </c>
      <c r="E28" s="49">
        <v>0</v>
      </c>
      <c r="F28" s="46">
        <v>93</v>
      </c>
      <c r="G28" s="48">
        <v>0</v>
      </c>
      <c r="H28" s="48">
        <v>1180</v>
      </c>
      <c r="I28" s="48">
        <v>0</v>
      </c>
      <c r="J28" s="37"/>
      <c r="K28" s="37"/>
      <c r="L28" s="37"/>
      <c r="M28" s="37"/>
      <c r="N28" s="37"/>
      <c r="O28" s="37"/>
      <c r="P28" s="37"/>
      <c r="Q28" s="37"/>
      <c r="R28" s="37"/>
      <c r="S28" s="37"/>
      <c r="T28" s="37"/>
      <c r="U28" s="37"/>
      <c r="V28" s="37"/>
      <c r="W28" s="37"/>
      <c r="X28" s="37"/>
      <c r="Y28" s="37"/>
      <c r="Z28" s="37"/>
      <c r="AA28" s="37"/>
      <c r="AB28" s="37"/>
    </row>
    <row r="29" spans="1:28" ht="14.5">
      <c r="A29" s="37"/>
      <c r="B29" s="37"/>
      <c r="C29" s="43"/>
      <c r="D29" s="44"/>
      <c r="E29" s="49"/>
      <c r="F29" s="46"/>
      <c r="G29" s="48"/>
      <c r="H29" s="48"/>
      <c r="I29" s="48"/>
      <c r="J29" s="37"/>
      <c r="K29" s="37"/>
      <c r="L29" s="37"/>
      <c r="M29" s="37"/>
      <c r="N29" s="37"/>
      <c r="O29" s="37"/>
      <c r="P29" s="37"/>
      <c r="Q29" s="37"/>
      <c r="R29" s="37"/>
      <c r="S29" s="37"/>
      <c r="T29" s="37"/>
      <c r="U29" s="37"/>
      <c r="V29" s="37"/>
      <c r="W29" s="37"/>
      <c r="X29" s="37"/>
      <c r="Y29" s="37"/>
      <c r="Z29" s="37"/>
      <c r="AA29" s="37"/>
      <c r="AB29" s="37"/>
    </row>
    <row r="30" spans="1:28" ht="14.5">
      <c r="A30" s="37"/>
      <c r="B30" s="37"/>
      <c r="C30" s="43" t="s">
        <v>8</v>
      </c>
      <c r="D30" s="57">
        <v>1273</v>
      </c>
      <c r="E30" s="48">
        <f>SUM(E28)</f>
        <v>0</v>
      </c>
      <c r="F30" s="58">
        <v>93</v>
      </c>
      <c r="G30" s="48">
        <f>SUM(G28)</f>
        <v>0</v>
      </c>
      <c r="H30" s="59">
        <v>1180</v>
      </c>
      <c r="I30" s="48">
        <v>0</v>
      </c>
      <c r="J30" s="37"/>
      <c r="K30" s="37"/>
      <c r="L30" s="37"/>
      <c r="M30" s="37"/>
      <c r="N30" s="37"/>
      <c r="O30" s="37"/>
      <c r="P30" s="37"/>
      <c r="Q30" s="37"/>
      <c r="R30" s="37"/>
      <c r="S30" s="37"/>
      <c r="T30" s="37"/>
      <c r="U30" s="37"/>
      <c r="V30" s="37"/>
      <c r="W30" s="37"/>
      <c r="X30" s="37"/>
      <c r="Y30" s="37"/>
      <c r="Z30" s="37"/>
      <c r="AA30" s="37"/>
      <c r="AB30" s="37"/>
    </row>
    <row r="31" spans="1:28" ht="14.5">
      <c r="A31" s="37"/>
      <c r="B31" s="37"/>
      <c r="C31" s="37"/>
      <c r="D31" s="37"/>
      <c r="E31" s="37"/>
      <c r="F31" s="37"/>
      <c r="G31" s="37"/>
      <c r="H31" s="37"/>
      <c r="J31" s="37"/>
      <c r="K31" s="37"/>
      <c r="L31" s="37"/>
      <c r="M31" s="37"/>
      <c r="N31" s="37"/>
      <c r="O31" s="37"/>
      <c r="P31" s="37"/>
      <c r="Q31" s="37"/>
      <c r="R31" s="37"/>
      <c r="S31" s="37"/>
      <c r="T31" s="37"/>
      <c r="U31" s="37"/>
      <c r="V31" s="37"/>
      <c r="W31" s="37"/>
      <c r="X31" s="37"/>
      <c r="Y31" s="37"/>
      <c r="Z31" s="37"/>
      <c r="AA31" s="37"/>
      <c r="AB31" s="37"/>
    </row>
    <row r="32" spans="1:28" ht="14.5">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row>
    <row r="33" spans="1:28" ht="14.5">
      <c r="A33" s="37"/>
      <c r="B33" s="37"/>
      <c r="I33" s="37"/>
      <c r="J33" s="37"/>
      <c r="K33" s="37"/>
      <c r="L33" s="37"/>
      <c r="M33" s="37"/>
      <c r="N33" s="37"/>
      <c r="O33" s="37"/>
      <c r="P33" s="37"/>
      <c r="Q33" s="37"/>
      <c r="R33" s="37"/>
      <c r="S33" s="37"/>
      <c r="T33" s="37"/>
      <c r="U33" s="37"/>
      <c r="V33" s="37"/>
      <c r="W33" s="37"/>
      <c r="X33" s="37"/>
      <c r="Y33" s="37"/>
      <c r="Z33" s="37"/>
      <c r="AA33" s="37"/>
      <c r="AB33" s="37"/>
    </row>
    <row r="34" spans="1:28" ht="14.5">
      <c r="A34" s="37"/>
      <c r="B34" s="37"/>
      <c r="I34" s="37"/>
      <c r="J34" s="37"/>
      <c r="K34" s="37"/>
      <c r="L34" s="37"/>
      <c r="M34" s="37"/>
      <c r="N34" s="37"/>
      <c r="O34" s="37"/>
      <c r="P34" s="37"/>
      <c r="Q34" s="37"/>
      <c r="R34" s="37"/>
      <c r="S34" s="37"/>
      <c r="T34" s="37"/>
      <c r="U34" s="37"/>
      <c r="V34" s="37"/>
      <c r="W34" s="37"/>
      <c r="X34" s="37"/>
      <c r="Y34" s="37"/>
      <c r="Z34" s="37"/>
      <c r="AA34" s="37"/>
      <c r="AB34" s="37"/>
    </row>
    <row r="35" spans="1:28" ht="14.5">
      <c r="A35" s="37"/>
      <c r="B35" s="37"/>
      <c r="I35" s="37"/>
      <c r="J35" s="37"/>
      <c r="K35" s="37"/>
      <c r="L35" s="37"/>
      <c r="M35" s="37"/>
      <c r="N35" s="37"/>
      <c r="O35" s="37"/>
      <c r="P35" s="37"/>
      <c r="Q35" s="37"/>
      <c r="R35" s="37"/>
      <c r="S35" s="37"/>
      <c r="T35" s="37"/>
      <c r="U35" s="37"/>
      <c r="V35" s="37"/>
      <c r="W35" s="37"/>
      <c r="X35" s="37"/>
      <c r="Y35" s="37"/>
      <c r="Z35" s="37"/>
      <c r="AA35" s="37"/>
      <c r="AB35" s="37"/>
    </row>
    <row r="36" spans="1:28" ht="14.5">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row>
    <row r="37" spans="1:28" ht="14.5">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row>
    <row r="38" spans="1:28" ht="14.5">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row>
    <row r="39" spans="1:28" ht="14.5">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row>
    <row r="40" spans="1:28" ht="14.5">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row>
    <row r="41" spans="1:28" ht="14.5">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row>
    <row r="42" spans="1:28" ht="14.5">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row>
    <row r="43" spans="1:28" ht="14.5">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row>
    <row r="44" spans="1:28" ht="14.5">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row>
    <row r="45" spans="1:28" ht="1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row>
    <row r="46" spans="1:28" ht="14.5">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row>
    <row r="47" spans="1:28" ht="14.5">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row>
    <row r="48" spans="1:28" ht="14.5">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row>
    <row r="49" spans="1:28" ht="14.5">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row>
    <row r="50" spans="1:28" ht="14.5">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row>
    <row r="51" spans="1:28" ht="14.5">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row>
    <row r="52" spans="1:28" ht="14.5">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row>
    <row r="53" spans="1:28" ht="14.5">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row>
    <row r="54" spans="1:28" ht="14.5">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row>
    <row r="55" spans="1:28" ht="14.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row>
    <row r="56" spans="1:28" ht="14.5">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row>
    <row r="57" spans="1:28" ht="14.5">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row>
    <row r="58" spans="1:28" ht="14.5">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row>
    <row r="59" spans="1:28" ht="14.5">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row>
    <row r="60" spans="1:28" ht="14.5">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row>
    <row r="61" spans="1:28" ht="14.5">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row>
    <row r="62" spans="1:28" ht="14.5">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row>
    <row r="63" spans="1:28" ht="14.5">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row>
    <row r="64" spans="1:28" ht="14.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row>
    <row r="65" spans="1:28" ht="14.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row>
    <row r="66" spans="1:28" ht="14.5">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row>
    <row r="67" spans="1:28" ht="14.5">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row>
    <row r="68" spans="1:28" ht="14.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row>
    <row r="69" spans="1:28" ht="14.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row>
    <row r="70" spans="1:28" ht="14.5">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row>
    <row r="71" spans="1:28" ht="14.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row>
    <row r="72" spans="1:28" ht="14.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row>
    <row r="73" spans="1:28" ht="14.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row>
    <row r="74" spans="1:28" ht="14.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row>
    <row r="75" spans="1:28" ht="14.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row>
    <row r="76" spans="1:28" ht="14.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row>
    <row r="77" spans="1:28" ht="14.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row>
    <row r="78" spans="1:28" ht="14.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row>
    <row r="79" spans="1:28" ht="14.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row>
    <row r="80" spans="1:28" ht="14.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row>
    <row r="81" spans="1:28" ht="14.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row>
    <row r="82" spans="1:28" ht="14.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row>
    <row r="83" spans="1:28" ht="14.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row>
    <row r="84" spans="1:28" ht="14.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row>
    <row r="85" spans="1:28" ht="14.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28" ht="14.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28" ht="14.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28" ht="14.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row>
    <row r="89" spans="1:28" ht="14.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row>
    <row r="90" spans="1:28" ht="14.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row>
    <row r="91" spans="1:28" ht="14.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row>
    <row r="92" spans="1:28" ht="14.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row>
    <row r="93" spans="1:28" ht="14.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row>
    <row r="94" spans="1:28" ht="14.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row>
    <row r="95" spans="1:28" ht="14.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row>
    <row r="96" spans="1:28" ht="14.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row>
    <row r="97" spans="1:28" ht="14.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row>
    <row r="98" spans="1:28" ht="14.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row>
    <row r="99" spans="1:28" ht="14.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row>
    <row r="100" spans="1:28" ht="14.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row>
    <row r="101" spans="1:28" ht="14.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row>
    <row r="102" spans="1:28" ht="14.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row>
    <row r="103" spans="1:28" ht="14.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row>
    <row r="104" spans="1:28" ht="14.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row>
    <row r="105" spans="1:28" ht="14.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row>
    <row r="106" spans="1:28" ht="14.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row>
    <row r="107" spans="1:28" ht="14.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row>
    <row r="108" spans="1:28" ht="14.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row>
    <row r="109" spans="1:28" ht="14.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row>
    <row r="110" spans="1:28" ht="14.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row>
    <row r="111" spans="1:28" ht="14.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row>
    <row r="112" spans="1:28" ht="14.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row>
    <row r="113" spans="1:28" ht="14.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row>
    <row r="114" spans="1:28" ht="14.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row>
    <row r="115" spans="1:28" ht="14.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row>
    <row r="116" spans="1:28" ht="14.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row>
    <row r="117" spans="1:28" ht="14.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row>
    <row r="118" spans="1:28" ht="14.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row>
    <row r="119" spans="1:28" ht="14.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row>
    <row r="120" spans="1:28" ht="14.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row>
    <row r="121" spans="1:28" ht="14.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row>
    <row r="122" spans="1:28" ht="14.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row>
    <row r="123" spans="1:28" ht="14.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row>
    <row r="124" spans="1:28" ht="14.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row>
    <row r="125" spans="1:28" ht="14.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row>
    <row r="126" spans="1:28" ht="14.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row>
    <row r="127" spans="1:28" ht="14.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row>
    <row r="128" spans="1:28" ht="14.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row>
    <row r="129" spans="1:28" ht="14.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row>
    <row r="130" spans="1:28" ht="14.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row>
    <row r="131" spans="1:28" ht="14.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row>
    <row r="132" spans="1:28" ht="14.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row>
    <row r="133" spans="1:28" ht="14.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row>
    <row r="134" spans="1:28" ht="14.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row>
    <row r="135" spans="1:28" ht="14.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row>
    <row r="136" spans="1:28" ht="14.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row>
    <row r="137" spans="1:28" ht="14.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row>
    <row r="138" spans="1:28" ht="14.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row>
    <row r="139" spans="1:28" ht="14.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row>
    <row r="140" spans="1:28" ht="14.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row>
    <row r="141" spans="1:28" ht="14.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row>
    <row r="142" spans="1:28" ht="14.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row>
    <row r="143" spans="1:28" ht="14.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row>
    <row r="144" spans="1:28" ht="14.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row>
    <row r="145" spans="1:28" ht="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row>
    <row r="146" spans="1:28" ht="14.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row>
    <row r="147" spans="1:28" ht="14.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row>
    <row r="148" spans="1:28" ht="14.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row>
    <row r="149" spans="1:28" ht="14.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row>
    <row r="150" spans="1:28" ht="14.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row>
    <row r="151" spans="1:28" ht="14.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row>
    <row r="152" spans="1:28" ht="14.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row>
    <row r="153" spans="1:28" ht="14.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row>
    <row r="154" spans="1:28" ht="14.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row>
    <row r="155" spans="1:28" ht="14.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row>
    <row r="156" spans="1:28" ht="14.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row>
    <row r="157" spans="1:28" ht="14.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row>
    <row r="158" spans="1:28" ht="14.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row>
    <row r="159" spans="1:28" ht="14.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row>
    <row r="160" spans="1:28" ht="14.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row>
    <row r="161" spans="1:28" ht="14.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row>
    <row r="162" spans="1:28" ht="14.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row>
    <row r="163" spans="1:28" ht="14.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row>
    <row r="164" spans="1:28" ht="14.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row>
    <row r="165" spans="1:28" ht="14.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row>
    <row r="166" spans="1:28" ht="14.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row>
    <row r="167" spans="1:28" ht="14.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row>
    <row r="168" spans="1:28" ht="14.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row>
    <row r="169" spans="1:28" ht="14.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row>
    <row r="170" spans="1:28" ht="14.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row>
    <row r="171" spans="1:28" ht="14.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row>
    <row r="172" spans="1:28" ht="14.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row>
    <row r="173" spans="1:28" ht="14.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row>
    <row r="174" spans="1:28" ht="14.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row>
    <row r="175" spans="1:28" ht="14.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row>
    <row r="176" spans="1:28" ht="14.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row>
    <row r="177" spans="1:28" ht="14.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row>
    <row r="178" spans="1:28" ht="14.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row>
    <row r="179" spans="1:28" ht="14.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row>
    <row r="180" spans="1:28" ht="14.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row>
    <row r="181" spans="1:28" ht="14.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row>
    <row r="182" spans="1:28" ht="14.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row>
    <row r="183" spans="1:28" ht="14.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row>
    <row r="184" spans="1:28" ht="14.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row>
    <row r="185" spans="1:28" ht="14.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row>
    <row r="186" spans="1:28" ht="14.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row>
    <row r="187" spans="1:28" ht="14.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row>
    <row r="188" spans="1:28" ht="14.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row>
    <row r="189" spans="1:28" ht="14.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row>
    <row r="190" spans="1:28" ht="14.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row>
    <row r="191" spans="1:28" ht="14.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row>
    <row r="192" spans="1:28" ht="14.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row>
    <row r="193" spans="1:28" ht="14.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row>
    <row r="194" spans="1:28" ht="14.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row>
    <row r="195" spans="1:28" ht="14.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row>
    <row r="196" spans="1:28" ht="14.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row>
    <row r="197" spans="1:28" ht="14.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row>
    <row r="198" spans="1:28" ht="14.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row>
    <row r="199" spans="1:28" ht="14.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row>
    <row r="200" spans="1:28" ht="14.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row>
    <row r="201" spans="1:28" ht="14.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row>
    <row r="202" spans="1:28" ht="14.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row>
    <row r="203" spans="1:28" ht="14.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row>
    <row r="204" spans="1:28" ht="14.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row>
    <row r="205" spans="1:28" ht="14.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row>
    <row r="206" spans="1:28" ht="14.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row>
    <row r="207" spans="1:28" ht="14.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row>
    <row r="208" spans="1:28" ht="14.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row>
    <row r="209" spans="1:28" ht="14.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row>
    <row r="210" spans="1:28" ht="14.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row>
    <row r="211" spans="1:28" ht="14.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row>
    <row r="212" spans="1:28" ht="14.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row>
    <row r="213" spans="1:28" ht="14.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row>
    <row r="214" spans="1:28" ht="14.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row>
    <row r="215" spans="1:28" ht="14.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row>
    <row r="216" spans="1:28" ht="14.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row>
    <row r="217" spans="1:28" ht="14.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row>
    <row r="218" spans="1:28" ht="14.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row>
    <row r="219" spans="1:28" ht="14.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row>
    <row r="220" spans="1:28" ht="14.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row>
    <row r="221" spans="1:28" ht="14.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row>
    <row r="222" spans="1:28" ht="14.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row>
    <row r="223" spans="1:28" ht="14.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row>
    <row r="224" spans="1:28" ht="14.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row>
    <row r="225" spans="1:28" ht="14.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row>
    <row r="226" spans="1:28" ht="14.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row>
    <row r="227" spans="1:28" ht="14.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row>
    <row r="228" spans="1:28" ht="14.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row>
    <row r="229" spans="1:28" ht="14.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row>
    <row r="230" spans="1:28" ht="14.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row>
    <row r="231" spans="1:28" ht="14.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row>
    <row r="232" spans="1:28" ht="14.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row>
    <row r="233" spans="1:28" ht="14.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row>
    <row r="234" spans="1:28" ht="14.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row>
    <row r="235" spans="1:28" ht="14.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row>
    <row r="236" spans="1:28" ht="14.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row>
    <row r="237" spans="1:28" ht="14.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row>
    <row r="238" spans="1:28" ht="14.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row>
    <row r="239" spans="1:28" ht="14.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row>
    <row r="240" spans="1:28" ht="14.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row>
    <row r="241" spans="1:28" ht="14.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row>
    <row r="242" spans="1:28" ht="14.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row>
    <row r="243" spans="1:28" ht="14.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row>
    <row r="244" spans="1:28" ht="14.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row>
    <row r="245" spans="1:28" ht="1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row>
    <row r="246" spans="1:28" ht="14.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row>
    <row r="247" spans="1:28" ht="14.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row>
    <row r="248" spans="1:28" ht="14.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row>
    <row r="249" spans="1:28" ht="14.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row>
    <row r="250" spans="1:28" ht="14.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row>
    <row r="251" spans="1:28" ht="14.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row>
    <row r="252" spans="1:28" ht="14.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row>
    <row r="253" spans="1:28" ht="14.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row>
    <row r="254" spans="1:28" ht="14.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row>
    <row r="255" spans="1:28" ht="14.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row>
    <row r="256" spans="1:28" ht="14.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row>
    <row r="257" spans="1:28" ht="14.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row>
    <row r="258" spans="1:28" ht="14.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row>
    <row r="259" spans="1:28" ht="14.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row>
    <row r="260" spans="1:28" ht="14.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row>
    <row r="261" spans="1:28" ht="14.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row>
    <row r="262" spans="1:28" ht="14.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row>
    <row r="263" spans="1:28" ht="14.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row>
    <row r="264" spans="1:28" ht="14.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row>
    <row r="265" spans="1:28" ht="14.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row>
    <row r="266" spans="1:28" ht="14.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row>
    <row r="267" spans="1:28" ht="14.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row>
    <row r="268" spans="1:28" ht="14.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row>
    <row r="269" spans="1:28" ht="14.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row>
    <row r="270" spans="1:28" ht="14.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row>
    <row r="271" spans="1:28" ht="14.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row>
    <row r="272" spans="1:28" ht="14.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row>
    <row r="273" spans="1:28" ht="14.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row>
    <row r="274" spans="1:28" ht="14.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row>
    <row r="275" spans="1:28" ht="14.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row>
    <row r="276" spans="1:28" ht="14.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row>
    <row r="277" spans="1:28" ht="14.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row>
    <row r="278" spans="1:28" ht="14.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row>
    <row r="279" spans="1:28" ht="14.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row>
    <row r="280" spans="1:28" ht="14.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row>
    <row r="281" spans="1:28" ht="14.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row>
    <row r="282" spans="1:28" ht="14.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row>
    <row r="283" spans="1:28" ht="14.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row>
    <row r="284" spans="1:28" ht="14.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row>
    <row r="285" spans="1:28" ht="14.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row>
    <row r="286" spans="1:28" ht="14.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row>
    <row r="287" spans="1:28" ht="14.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row>
    <row r="288" spans="1:28" ht="14.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row>
    <row r="289" spans="1:28" ht="14.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row>
    <row r="290" spans="1:28" ht="14.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row>
    <row r="291" spans="1:28" ht="14.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row>
    <row r="292" spans="1:28" ht="14.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row>
    <row r="293" spans="1:28" ht="14.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row>
    <row r="294" spans="1:28" ht="14.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row>
    <row r="295" spans="1:28" ht="14.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row>
    <row r="296" spans="1:28" ht="14.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row>
    <row r="297" spans="1:28" ht="14.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row>
    <row r="298" spans="1:28" ht="14.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row>
    <row r="299" spans="1:28" ht="14.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row>
    <row r="300" spans="1:28" ht="14.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row>
    <row r="301" spans="1:28" ht="14.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row>
    <row r="302" spans="1:28" ht="14.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row>
    <row r="303" spans="1:28" ht="14.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row>
    <row r="304" spans="1:28" ht="14.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row>
    <row r="305" spans="1:28" ht="14.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row>
    <row r="306" spans="1:28" ht="14.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row>
    <row r="307" spans="1:28" ht="14.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row>
    <row r="308" spans="1:28" ht="14.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row>
    <row r="309" spans="1:28" ht="14.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row>
    <row r="310" spans="1:28" ht="14.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row>
    <row r="311" spans="1:28" ht="14.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row>
    <row r="312" spans="1:28" ht="14.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row>
    <row r="313" spans="1:28" ht="14.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row>
    <row r="314" spans="1:28" ht="14.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row>
    <row r="315" spans="1:28" ht="14.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row>
    <row r="316" spans="1:28" ht="14.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row>
    <row r="317" spans="1:28" ht="14.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row>
    <row r="318" spans="1:28" ht="14.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row>
    <row r="319" spans="1:28" ht="14.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row>
    <row r="320" spans="1:28" ht="14.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row>
    <row r="321" spans="1:28" ht="14.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row>
    <row r="322" spans="1:28" ht="14.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row>
    <row r="323" spans="1:28" ht="14.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row>
    <row r="324" spans="1:28" ht="14.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row>
    <row r="325" spans="1:28" ht="14.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row>
    <row r="326" spans="1:28" ht="14.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row>
    <row r="327" spans="1:28" ht="14.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row>
    <row r="328" spans="1:28" ht="14.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row>
    <row r="329" spans="1:28" ht="14.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row>
    <row r="330" spans="1:28" ht="14.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row>
    <row r="331" spans="1:28" ht="14.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row>
    <row r="332" spans="1:28" ht="14.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row>
    <row r="333" spans="1:28" ht="14.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row>
    <row r="334" spans="1:28" ht="14.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row>
    <row r="335" spans="1:28" ht="14.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row>
    <row r="336" spans="1:28" ht="14.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row>
    <row r="337" spans="1:28" ht="14.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row>
    <row r="338" spans="1:28" ht="14.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row>
    <row r="339" spans="1:28" ht="14.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row>
    <row r="340" spans="1:28" ht="14.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row>
    <row r="341" spans="1:28" ht="14.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row>
    <row r="342" spans="1:28" ht="14.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row>
    <row r="343" spans="1:28" ht="14.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row>
    <row r="344" spans="1:28" ht="14.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row>
    <row r="345" spans="1:28" ht="1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row>
    <row r="346" spans="1:28" ht="14.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row>
    <row r="347" spans="1:28" ht="14.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row>
    <row r="348" spans="1:28" ht="14.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row>
    <row r="349" spans="1:28" ht="14.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row>
    <row r="350" spans="1:28" ht="14.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row>
    <row r="351" spans="1:28" ht="14.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row>
    <row r="352" spans="1:28" ht="14.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row>
    <row r="353" spans="1:28" ht="14.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row>
    <row r="354" spans="1:28" ht="14.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row>
    <row r="355" spans="1:28" ht="14.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row>
    <row r="356" spans="1:28" ht="14.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row>
    <row r="357" spans="1:28" ht="14.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row>
    <row r="358" spans="1:28" ht="14.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row>
    <row r="359" spans="1:28" ht="14.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row>
    <row r="360" spans="1:28" ht="14.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row>
    <row r="361" spans="1:28" ht="14.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row>
    <row r="362" spans="1:28" ht="14.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row>
    <row r="363" spans="1:28" ht="14.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row>
    <row r="364" spans="1:28" ht="14.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row>
    <row r="365" spans="1:28" ht="14.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row>
    <row r="366" spans="1:28" ht="14.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row>
    <row r="367" spans="1:28" ht="14.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row>
    <row r="368" spans="1:28" ht="14.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row>
    <row r="369" spans="1:28" ht="14.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row>
    <row r="370" spans="1:28" ht="14.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row>
    <row r="371" spans="1:28" ht="14.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row>
    <row r="372" spans="1:28" ht="14.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row>
    <row r="373" spans="1:28" ht="14.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row>
    <row r="374" spans="1:28" ht="14.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row>
    <row r="375" spans="1:28" ht="14.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row>
    <row r="376" spans="1:28" ht="14.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row>
    <row r="377" spans="1:28" ht="14.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row>
    <row r="378" spans="1:28" ht="14.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row>
    <row r="379" spans="1:28" ht="14.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row>
    <row r="380" spans="1:28" ht="14.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row>
    <row r="381" spans="1:28" ht="14.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row>
    <row r="382" spans="1:28" ht="14.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row>
    <row r="383" spans="1:28" ht="14.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row>
    <row r="384" spans="1:28" ht="14.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row>
    <row r="385" spans="1:28" ht="14.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row>
    <row r="386" spans="1:28" ht="14.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row>
    <row r="387" spans="1:28" ht="14.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row>
    <row r="388" spans="1:28" ht="14.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row>
    <row r="389" spans="1:28" ht="14.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row>
    <row r="390" spans="1:28" ht="14.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row>
    <row r="391" spans="1:28" ht="14.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row>
    <row r="392" spans="1:28" ht="14.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row>
    <row r="393" spans="1:28" ht="14.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row>
    <row r="394" spans="1:28" ht="14.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row>
    <row r="395" spans="1:28" ht="14.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row>
    <row r="396" spans="1:28" ht="14.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row>
    <row r="397" spans="1:28" ht="14.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row>
    <row r="398" spans="1:28" ht="14.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row>
    <row r="399" spans="1:28" ht="14.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row>
    <row r="400" spans="1:28" ht="14.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row>
    <row r="401" spans="1:28" ht="14.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row>
    <row r="402" spans="1:28" ht="14.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row>
    <row r="403" spans="1:28" ht="14.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row>
    <row r="404" spans="1:28" ht="14.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row>
    <row r="405" spans="1:28" ht="14.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row>
    <row r="406" spans="1:28" ht="14.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row>
    <row r="407" spans="1:28" ht="14.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row>
    <row r="408" spans="1:28" ht="14.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row>
    <row r="409" spans="1:28" ht="14.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row>
    <row r="410" spans="1:28" ht="14.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row>
    <row r="411" spans="1:28" ht="14.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row>
    <row r="412" spans="1:28" ht="14.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row>
    <row r="413" spans="1:28" ht="14.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row>
    <row r="414" spans="1:28" ht="14.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row>
    <row r="415" spans="1:28" ht="14.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row>
    <row r="416" spans="1:28" ht="14.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row>
    <row r="417" spans="1:28" ht="14.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row>
    <row r="418" spans="1:28" ht="14.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row>
    <row r="419" spans="1:28" ht="14.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row>
    <row r="420" spans="1:28" ht="14.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row>
    <row r="421" spans="1:28" ht="14.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row>
    <row r="422" spans="1:28" ht="14.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row>
    <row r="423" spans="1:28" ht="14.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row>
    <row r="424" spans="1:28" ht="14.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row>
    <row r="425" spans="1:28" ht="14.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row>
    <row r="426" spans="1:28" ht="14.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row>
    <row r="427" spans="1:28" ht="14.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row>
    <row r="428" spans="1:28" ht="14.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row>
    <row r="429" spans="1:28" ht="14.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row>
    <row r="430" spans="1:28" ht="14.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row>
    <row r="431" spans="1:28" ht="14.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row>
    <row r="432" spans="1:28" ht="14.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row>
    <row r="433" spans="1:28" ht="14.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row>
    <row r="434" spans="1:28" ht="14.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row>
    <row r="435" spans="1:28" ht="14.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row>
    <row r="436" spans="1:28" ht="14.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row>
    <row r="437" spans="1:28" ht="14.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row>
    <row r="438" spans="1:28" ht="14.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row>
    <row r="439" spans="1:28" ht="14.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row>
    <row r="440" spans="1:28" ht="14.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row>
    <row r="441" spans="1:28" ht="14.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row>
    <row r="442" spans="1:28" ht="14.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row>
    <row r="443" spans="1:28" ht="14.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row>
    <row r="444" spans="1:28" ht="14.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row>
    <row r="445" spans="1:28" ht="1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row>
    <row r="446" spans="1:28" ht="14.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row>
    <row r="447" spans="1:28" ht="14.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row>
    <row r="448" spans="1:28" ht="14.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row>
    <row r="449" spans="1:28" ht="14.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row>
    <row r="450" spans="1:28" ht="14.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row>
    <row r="451" spans="1:28" ht="14.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row>
    <row r="452" spans="1:28" ht="14.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row>
    <row r="453" spans="1:28" ht="14.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row>
    <row r="454" spans="1:28" ht="14.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row>
    <row r="455" spans="1:28" ht="14.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row>
    <row r="456" spans="1:28" ht="14.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row>
    <row r="457" spans="1:28" ht="14.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row>
    <row r="458" spans="1:28" ht="14.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row>
    <row r="459" spans="1:28" ht="14.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row>
    <row r="460" spans="1:28" ht="14.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row>
    <row r="461" spans="1:28" ht="14.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row>
    <row r="462" spans="1:28" ht="14.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row>
    <row r="463" spans="1:28" ht="14.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row>
    <row r="464" spans="1:28" ht="14.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row>
    <row r="465" spans="1:28" ht="14.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row>
    <row r="466" spans="1:28" ht="14.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row>
    <row r="467" spans="1:28" ht="14.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row>
    <row r="468" spans="1:28" ht="14.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row>
    <row r="469" spans="1:28" ht="14.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row>
    <row r="470" spans="1:28" ht="14.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row>
    <row r="471" spans="1:28" ht="14.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row>
    <row r="472" spans="1:28" ht="14.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row>
    <row r="473" spans="1:28" ht="14.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row>
    <row r="474" spans="1:28" ht="14.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row>
    <row r="475" spans="1:28" ht="14.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row>
    <row r="476" spans="1:28" ht="14.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row>
    <row r="477" spans="1:28" ht="14.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row>
    <row r="478" spans="1:28" ht="14.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row>
    <row r="479" spans="1:28" ht="14.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row>
    <row r="480" spans="1:28" ht="14.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row>
    <row r="481" spans="1:28" ht="14.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row>
    <row r="482" spans="1:28" ht="14.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row>
    <row r="483" spans="1:28" ht="14.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row>
    <row r="484" spans="1:28" ht="14.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row>
    <row r="485" spans="1:28" ht="14.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row>
    <row r="486" spans="1:28" ht="14.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row>
    <row r="487" spans="1:28" ht="14.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row>
    <row r="488" spans="1:28" ht="14.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row>
    <row r="489" spans="1:28" ht="14.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row>
    <row r="490" spans="1:28" ht="14.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row>
    <row r="491" spans="1:28" ht="14.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row>
    <row r="492" spans="1:28" ht="14.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row>
    <row r="493" spans="1:28" ht="14.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row>
    <row r="494" spans="1:28" ht="14.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row>
    <row r="495" spans="1:28" ht="14.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row>
    <row r="496" spans="1:28" ht="14.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row>
    <row r="497" spans="1:28" ht="14.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row>
    <row r="498" spans="1:28" ht="14.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row>
    <row r="499" spans="1:28" ht="14.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row>
    <row r="500" spans="1:28" ht="14.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row>
    <row r="501" spans="1:28" ht="14.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row>
    <row r="502" spans="1:28" ht="14.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row>
    <row r="503" spans="1:28" ht="14.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row>
    <row r="504" spans="1:28" ht="14.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row>
    <row r="505" spans="1:28" ht="14.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row>
    <row r="506" spans="1:28" ht="14.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row>
    <row r="507" spans="1:28" ht="14.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row>
    <row r="508" spans="1:28" ht="14.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row>
    <row r="509" spans="1:28" ht="14.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row>
    <row r="510" spans="1:28" ht="14.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row>
    <row r="511" spans="1:28" ht="14.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row>
    <row r="512" spans="1:28" ht="14.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row>
    <row r="513" spans="1:28" ht="14.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row>
    <row r="514" spans="1:28" ht="14.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row>
    <row r="515" spans="1:28" ht="14.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row>
    <row r="516" spans="1:28" ht="14.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row>
    <row r="517" spans="1:28" ht="14.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row>
    <row r="518" spans="1:28" ht="14.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row>
    <row r="519" spans="1:28" ht="14.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row>
    <row r="520" spans="1:28" ht="14.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row>
    <row r="521" spans="1:28" ht="14.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row>
    <row r="522" spans="1:28" ht="14.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row>
    <row r="523" spans="1:28" ht="14.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row>
    <row r="524" spans="1:28" ht="14.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row>
    <row r="525" spans="1:28" ht="14.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row>
    <row r="526" spans="1:28" ht="14.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row>
    <row r="527" spans="1:28" ht="14.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row>
    <row r="528" spans="1:28" ht="14.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row>
    <row r="529" spans="1:28" ht="14.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row>
    <row r="530" spans="1:28" ht="14.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row>
    <row r="531" spans="1:28" ht="14.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row>
    <row r="532" spans="1:28" ht="14.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row>
    <row r="533" spans="1:28" ht="14.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row>
    <row r="534" spans="1:28" ht="14.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row>
    <row r="535" spans="1:28" ht="14.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row>
    <row r="536" spans="1:28" ht="14.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row>
    <row r="537" spans="1:28" ht="14.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row>
    <row r="538" spans="1:28" ht="14.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row>
    <row r="539" spans="1:28" ht="14.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row>
    <row r="540" spans="1:28" ht="14.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row>
    <row r="541" spans="1:28" ht="14.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row>
    <row r="542" spans="1:28" ht="14.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row>
    <row r="543" spans="1:28" ht="14.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row>
    <row r="544" spans="1:28" ht="14.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row>
    <row r="545" spans="1:28" ht="1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row>
    <row r="546" spans="1:28" ht="14.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row>
    <row r="547" spans="1:28" ht="14.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row>
    <row r="548" spans="1:28" ht="14.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row>
    <row r="549" spans="1:28" ht="14.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row>
    <row r="550" spans="1:28" ht="14.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row>
    <row r="551" spans="1:28" ht="14.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row>
    <row r="552" spans="1:28" ht="14.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row>
    <row r="553" spans="1:28" ht="14.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row>
    <row r="554" spans="1:28" ht="14.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row>
    <row r="555" spans="1:28" ht="14.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row>
    <row r="556" spans="1:28" ht="14.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row>
    <row r="557" spans="1:28" ht="14.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row>
    <row r="558" spans="1:28" ht="14.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row>
    <row r="559" spans="1:28" ht="14.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row>
    <row r="560" spans="1:28" ht="14.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row>
    <row r="561" spans="1:28" ht="14.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row>
    <row r="562" spans="1:28" ht="14.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row>
    <row r="563" spans="1:28" ht="14.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row>
    <row r="564" spans="1:28" ht="14.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row>
    <row r="565" spans="1:28" ht="14.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row>
    <row r="566" spans="1:28" ht="14.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row>
    <row r="567" spans="1:28" ht="14.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row>
    <row r="568" spans="1:28" ht="14.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row>
    <row r="569" spans="1:28" ht="14.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row>
    <row r="570" spans="1:28" ht="14.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row>
    <row r="571" spans="1:28" ht="14.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row>
    <row r="572" spans="1:28" ht="14.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row>
    <row r="573" spans="1:28" ht="14.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row>
    <row r="574" spans="1:28" ht="14.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row>
    <row r="575" spans="1:28" ht="14.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row>
    <row r="576" spans="1:28" ht="14.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row>
    <row r="577" spans="1:28" ht="14.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row>
    <row r="578" spans="1:28" ht="14.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row>
    <row r="579" spans="1:28" ht="14.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row>
    <row r="580" spans="1:28" ht="14.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row>
    <row r="581" spans="1:28" ht="14.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row>
    <row r="582" spans="1:28" ht="14.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row>
    <row r="583" spans="1:28" ht="14.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row>
    <row r="584" spans="1:28" ht="14.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row>
    <row r="585" spans="1:28" ht="14.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row>
    <row r="586" spans="1:28" ht="14.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row>
    <row r="587" spans="1:28" ht="14.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row>
    <row r="588" spans="1:28" ht="14.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row>
    <row r="589" spans="1:28" ht="14.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row>
    <row r="590" spans="1:28" ht="14.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row>
    <row r="591" spans="1:28" ht="14.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row>
    <row r="592" spans="1:28" ht="14.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row>
    <row r="593" spans="1:28" ht="14.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row>
    <row r="594" spans="1:28" ht="14.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row>
    <row r="595" spans="1:28" ht="14.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row>
    <row r="596" spans="1:28" ht="14.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row>
    <row r="597" spans="1:28" ht="14.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row>
    <row r="598" spans="1:28" ht="14.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row>
    <row r="599" spans="1:28" ht="14.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row>
    <row r="600" spans="1:28" ht="14.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row>
    <row r="601" spans="1:28" ht="14.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row>
    <row r="602" spans="1:28" ht="14.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row>
    <row r="603" spans="1:28" ht="14.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row>
    <row r="604" spans="1:28" ht="14.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row>
    <row r="605" spans="1:28" ht="14.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row>
    <row r="606" spans="1:28" ht="14.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row>
    <row r="607" spans="1:28" ht="14.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row>
    <row r="608" spans="1:28" ht="14.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row>
    <row r="609" spans="1:28" ht="14.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row>
    <row r="610" spans="1:28" ht="14.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row>
    <row r="611" spans="1:28" ht="14.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row>
    <row r="612" spans="1:28" ht="14.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row>
    <row r="613" spans="1:28" ht="14.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row>
    <row r="614" spans="1:28" ht="14.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row>
    <row r="615" spans="1:28" ht="14.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row>
    <row r="616" spans="1:28" ht="14.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row>
    <row r="617" spans="1:28" ht="14.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row>
    <row r="618" spans="1:28" ht="14.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row>
    <row r="619" spans="1:28" ht="14.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row>
    <row r="620" spans="1:28" ht="14.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row>
    <row r="621" spans="1:28" ht="14.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row>
    <row r="622" spans="1:28" ht="14.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row>
    <row r="623" spans="1:28" ht="14.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row>
    <row r="624" spans="1:28" ht="14.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row>
    <row r="625" spans="1:28" ht="14.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row>
    <row r="626" spans="1:28" ht="14.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row>
    <row r="627" spans="1:28" ht="14.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row>
    <row r="628" spans="1:28" ht="14.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row>
    <row r="629" spans="1:28" ht="14.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row>
    <row r="630" spans="1:28" ht="14.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row>
    <row r="631" spans="1:28" ht="14.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row>
    <row r="632" spans="1:28" ht="14.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row>
    <row r="633" spans="1:28" ht="14.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row>
    <row r="634" spans="1:28" ht="14.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row>
    <row r="635" spans="1:28" ht="14.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row>
    <row r="636" spans="1:28" ht="14.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row>
    <row r="637" spans="1:28" ht="14.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row>
    <row r="638" spans="1:28" ht="14.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row>
    <row r="639" spans="1:28" ht="14.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row>
    <row r="640" spans="1:28" ht="14.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row>
    <row r="641" spans="1:28" ht="14.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row>
    <row r="642" spans="1:28" ht="14.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row>
    <row r="643" spans="1:28" ht="14.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row>
    <row r="644" spans="1:28" ht="14.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row>
    <row r="645" spans="1:28" ht="1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row>
    <row r="646" spans="1:28" ht="14.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row>
    <row r="647" spans="1:28" ht="14.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row>
    <row r="648" spans="1:28" ht="14.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row>
    <row r="649" spans="1:28" ht="14.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row>
    <row r="650" spans="1:28" ht="14.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row>
    <row r="651" spans="1:28" ht="14.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row>
    <row r="652" spans="1:28" ht="14.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row>
    <row r="653" spans="1:28" ht="14.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row>
    <row r="654" spans="1:28" ht="14.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row>
    <row r="655" spans="1:28" ht="14.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row>
    <row r="656" spans="1:28" ht="14.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row>
    <row r="657" spans="1:28" ht="14.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row>
    <row r="658" spans="1:28" ht="14.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row>
    <row r="659" spans="1:28" ht="14.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row>
    <row r="660" spans="1:28" ht="14.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row>
    <row r="661" spans="1:28" ht="14.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row>
    <row r="662" spans="1:28" ht="14.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row>
    <row r="663" spans="1:28" ht="14.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row>
    <row r="664" spans="1:28" ht="14.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row>
    <row r="665" spans="1:28" ht="14.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row>
    <row r="666" spans="1:28" ht="14.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row>
    <row r="667" spans="1:28" ht="14.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row>
    <row r="668" spans="1:28" ht="14.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row>
    <row r="669" spans="1:28" ht="14.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row>
    <row r="670" spans="1:28" ht="14.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row>
    <row r="671" spans="1:28" ht="14.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row>
    <row r="672" spans="1:28" ht="14.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row>
    <row r="673" spans="1:28" ht="14.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row>
    <row r="674" spans="1:28" ht="14.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row>
    <row r="675" spans="1:28" ht="14.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row>
    <row r="676" spans="1:28" ht="14.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row>
    <row r="677" spans="1:28" ht="14.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row>
    <row r="678" spans="1:28" ht="14.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row>
    <row r="679" spans="1:28" ht="14.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row>
    <row r="680" spans="1:28" ht="14.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row>
    <row r="681" spans="1:28" ht="14.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row>
    <row r="682" spans="1:28" ht="14.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row>
    <row r="683" spans="1:28" ht="14.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row>
    <row r="684" spans="1:28" ht="14.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row>
    <row r="685" spans="1:28" ht="14.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row>
    <row r="686" spans="1:28" ht="14.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row>
    <row r="687" spans="1:28" ht="14.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row>
    <row r="688" spans="1:28" ht="14.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row>
    <row r="689" spans="1:28" ht="14.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row>
    <row r="690" spans="1:28" ht="14.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row>
    <row r="691" spans="1:28" ht="14.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row>
    <row r="692" spans="1:28" ht="14.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row>
    <row r="693" spans="1:28" ht="14.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row>
    <row r="694" spans="1:28" ht="14.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row>
    <row r="695" spans="1:28" ht="14.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row>
    <row r="696" spans="1:28" ht="14.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row>
    <row r="697" spans="1:28" ht="14.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row>
    <row r="698" spans="1:28" ht="14.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row>
    <row r="699" spans="1:28" ht="14.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row>
    <row r="700" spans="1:28" ht="14.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row>
    <row r="701" spans="1:28" ht="14.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row>
    <row r="702" spans="1:28" ht="14.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row>
    <row r="703" spans="1:28" ht="14.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row>
    <row r="704" spans="1:28" ht="14.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row>
    <row r="705" spans="1:28" ht="14.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row>
    <row r="706" spans="1:28" ht="14.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row>
    <row r="707" spans="1:28" ht="14.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row>
    <row r="708" spans="1:28" ht="14.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row>
    <row r="709" spans="1:28" ht="14.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row>
    <row r="710" spans="1:28" ht="14.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row>
    <row r="711" spans="1:28" ht="14.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row>
    <row r="712" spans="1:28" ht="14.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row>
    <row r="713" spans="1:28" ht="14.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row>
    <row r="714" spans="1:28" ht="14.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row>
    <row r="715" spans="1:28" ht="14.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row>
    <row r="716" spans="1:28" ht="14.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row>
    <row r="717" spans="1:28" ht="14.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row>
    <row r="718" spans="1:28" ht="14.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row>
    <row r="719" spans="1:28" ht="14.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row>
    <row r="720" spans="1:28" ht="14.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row>
    <row r="721" spans="1:28" ht="14.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row>
    <row r="722" spans="1:28" ht="14.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row>
    <row r="723" spans="1:28" ht="14.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row>
    <row r="724" spans="1:28" ht="14.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row>
    <row r="725" spans="1:28" ht="14.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row>
    <row r="726" spans="1:28" ht="14.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row>
    <row r="727" spans="1:28" ht="14.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row>
    <row r="728" spans="1:28" ht="14.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row>
    <row r="729" spans="1:28" ht="14.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row>
    <row r="730" spans="1:28" ht="14.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row>
    <row r="731" spans="1:28" ht="14.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row>
    <row r="732" spans="1:28" ht="14.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row>
    <row r="733" spans="1:28" ht="14.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row>
    <row r="734" spans="1:28" ht="14.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row>
    <row r="735" spans="1:28" ht="14.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row>
    <row r="736" spans="1:28" ht="14.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row>
    <row r="737" spans="1:28" ht="14.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row>
    <row r="738" spans="1:28" ht="14.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row>
    <row r="739" spans="1:28" ht="14.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row>
    <row r="740" spans="1:28" ht="14.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row>
    <row r="741" spans="1:28" ht="14.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row>
    <row r="742" spans="1:28" ht="14.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row>
    <row r="743" spans="1:28" ht="14.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row>
    <row r="744" spans="1:28" ht="14.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row>
    <row r="745" spans="1:28" ht="1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row>
    <row r="746" spans="1:28" ht="14.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row>
    <row r="747" spans="1:28" ht="14.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row>
    <row r="748" spans="1:28" ht="14.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row>
    <row r="749" spans="1:28" ht="14.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row>
    <row r="750" spans="1:28" ht="14.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row>
    <row r="751" spans="1:28" ht="14.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row>
    <row r="752" spans="1:28" ht="14.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row>
    <row r="753" spans="1:28" ht="14.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row>
    <row r="754" spans="1:28" ht="14.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row>
    <row r="755" spans="1:28" ht="14.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row>
    <row r="756" spans="1:28" ht="14.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row>
    <row r="757" spans="1:28" ht="14.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row>
    <row r="758" spans="1:28" ht="14.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row>
    <row r="759" spans="1:28" ht="14.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row>
    <row r="760" spans="1:28" ht="14.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row>
    <row r="761" spans="1:28" ht="14.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row>
    <row r="762" spans="1:28" ht="14.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row>
    <row r="763" spans="1:28" ht="14.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row>
    <row r="764" spans="1:28" ht="14.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row>
    <row r="765" spans="1:28" ht="14.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row>
    <row r="766" spans="1:28" ht="14.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row>
    <row r="767" spans="1:28" ht="14.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row>
    <row r="768" spans="1:28" ht="14.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row>
    <row r="769" spans="1:28" ht="14.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row>
    <row r="770" spans="1:28" ht="14.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row>
    <row r="771" spans="1:28" ht="14.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row>
    <row r="772" spans="1:28" ht="14.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row>
    <row r="773" spans="1:28" ht="14.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row>
    <row r="774" spans="1:28" ht="14.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row>
    <row r="775" spans="1:28" ht="14.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row>
    <row r="776" spans="1:28" ht="14.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row>
    <row r="777" spans="1:28" ht="14.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row>
    <row r="778" spans="1:28" ht="14.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row>
    <row r="779" spans="1:28" ht="14.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row>
    <row r="780" spans="1:28" ht="14.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row>
    <row r="781" spans="1:28" ht="14.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row>
    <row r="782" spans="1:28" ht="14.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row>
    <row r="783" spans="1:28" ht="14.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row>
    <row r="784" spans="1:28" ht="14.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row>
    <row r="785" spans="1:28" ht="14.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row>
    <row r="786" spans="1:28" ht="14.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row>
    <row r="787" spans="1:28" ht="14.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row>
    <row r="788" spans="1:28" ht="14.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row>
    <row r="789" spans="1:28" ht="14.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row>
    <row r="790" spans="1:28" ht="14.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row>
    <row r="791" spans="1:28" ht="14.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row>
    <row r="792" spans="1:28" ht="14.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row>
    <row r="793" spans="1:28" ht="14.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row>
    <row r="794" spans="1:28" ht="14.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row>
    <row r="795" spans="1:28" ht="14.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row>
    <row r="796" spans="1:28" ht="14.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row>
    <row r="797" spans="1:28" ht="14.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row>
    <row r="798" spans="1:28" ht="14.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row>
    <row r="799" spans="1:28" ht="14.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row>
    <row r="800" spans="1:28" ht="14.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row>
    <row r="801" spans="1:28" ht="14.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row>
    <row r="802" spans="1:28" ht="14.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row>
    <row r="803" spans="1:28" ht="14.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row>
    <row r="804" spans="1:28" ht="14.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row>
    <row r="805" spans="1:28" ht="14.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row>
    <row r="806" spans="1:28" ht="14.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row>
    <row r="807" spans="1:28" ht="14.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row>
    <row r="808" spans="1:28" ht="14.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row>
    <row r="809" spans="1:28" ht="14.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row>
    <row r="810" spans="1:28" ht="14.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row>
    <row r="811" spans="1:28" ht="14.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row>
    <row r="812" spans="1:28" ht="14.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row>
    <row r="813" spans="1:28" ht="14.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row>
    <row r="814" spans="1:28" ht="14.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row>
    <row r="815" spans="1:28" ht="14.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row>
    <row r="816" spans="1:28" ht="14.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row>
    <row r="817" spans="1:28" ht="14.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row>
    <row r="818" spans="1:28" ht="14.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row>
    <row r="819" spans="1:28" ht="14.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row>
    <row r="820" spans="1:28" ht="14.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row>
    <row r="821" spans="1:28" ht="14.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row>
    <row r="822" spans="1:28" ht="14.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row>
    <row r="823" spans="1:28" ht="14.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row>
    <row r="824" spans="1:28" ht="14.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row>
    <row r="825" spans="1:28" ht="14.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row>
    <row r="826" spans="1:28" ht="14.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row>
    <row r="827" spans="1:28" ht="14.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row>
    <row r="828" spans="1:28" ht="14.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row>
    <row r="829" spans="1:28" ht="14.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row>
    <row r="830" spans="1:28" ht="14.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row>
    <row r="831" spans="1:28" ht="14.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row>
    <row r="832" spans="1:28" ht="14.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row>
    <row r="833" spans="1:28" ht="14.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row>
    <row r="834" spans="1:28" ht="14.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row>
    <row r="835" spans="1:28" ht="14.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row>
    <row r="836" spans="1:28" ht="14.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row>
    <row r="837" spans="1:28" ht="14.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row>
    <row r="838" spans="1:28" ht="14.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row>
    <row r="839" spans="1:28" ht="14.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row>
    <row r="840" spans="1:28" ht="14.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row>
    <row r="841" spans="1:28" ht="14.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row>
    <row r="842" spans="1:28" ht="14.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row>
    <row r="843" spans="1:28" ht="14.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row>
    <row r="844" spans="1:28" ht="14.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row>
    <row r="845" spans="1:28" ht="1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row>
    <row r="846" spans="1:28" ht="14.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row>
    <row r="847" spans="1:28" ht="14.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row>
    <row r="848" spans="1:28" ht="14.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row>
    <row r="849" spans="1:28" ht="14.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row>
    <row r="850" spans="1:28" ht="14.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row>
    <row r="851" spans="1:28" ht="14.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row>
    <row r="852" spans="1:28" ht="14.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row>
    <row r="853" spans="1:28" ht="14.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row>
    <row r="854" spans="1:28" ht="14.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row>
    <row r="855" spans="1:28" ht="14.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row>
    <row r="856" spans="1:28" ht="14.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row>
    <row r="857" spans="1:28" ht="14.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row>
    <row r="858" spans="1:28" ht="14.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row>
    <row r="859" spans="1:28" ht="14.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row>
    <row r="860" spans="1:28" ht="14.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row>
    <row r="861" spans="1:28" ht="14.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row>
    <row r="862" spans="1:28" ht="14.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row>
    <row r="863" spans="1:28" ht="14.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row>
    <row r="864" spans="1:28" ht="14.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row>
    <row r="865" spans="1:28" ht="14.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row>
    <row r="866" spans="1:28" ht="14.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row>
    <row r="867" spans="1:28" ht="14.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row>
    <row r="868" spans="1:28" ht="14.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row>
    <row r="869" spans="1:28" ht="14.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row>
    <row r="870" spans="1:28" ht="14.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row>
    <row r="871" spans="1:28" ht="14.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row>
    <row r="872" spans="1:28" ht="14.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row>
    <row r="873" spans="1:28" ht="14.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row>
    <row r="874" spans="1:28" ht="14.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row>
    <row r="875" spans="1:28" ht="14.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row>
    <row r="876" spans="1:28" ht="14.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row>
    <row r="877" spans="1:28" ht="14.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row>
    <row r="878" spans="1:28" ht="14.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row>
    <row r="879" spans="1:28" ht="14.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row>
    <row r="880" spans="1:28" ht="14.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row>
    <row r="881" spans="1:28" ht="14.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row>
    <row r="882" spans="1:28" ht="14.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row>
    <row r="883" spans="1:28" ht="14.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row>
    <row r="884" spans="1:28" ht="14.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row>
    <row r="885" spans="1:28" ht="14.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row>
    <row r="886" spans="1:28" ht="14.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row>
    <row r="887" spans="1:28" ht="14.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row>
    <row r="888" spans="1:28" ht="14.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row>
    <row r="889" spans="1:28" ht="14.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row>
    <row r="890" spans="1:28" ht="14.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row>
    <row r="891" spans="1:28" ht="14.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row>
    <row r="892" spans="1:28" ht="14.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row>
    <row r="893" spans="1:28" ht="14.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row>
    <row r="894" spans="1:28" ht="14.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row>
    <row r="895" spans="1:28" ht="14.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row>
    <row r="896" spans="1:28" ht="14.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row>
    <row r="897" spans="1:28" ht="14.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row>
    <row r="898" spans="1:28" ht="14.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row>
    <row r="899" spans="1:28" ht="14.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row>
    <row r="900" spans="1:28" ht="14.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row>
    <row r="901" spans="1:28" ht="14.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row>
    <row r="902" spans="1:28" ht="14.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row>
    <row r="903" spans="1:28" ht="14.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row>
    <row r="904" spans="1:28" ht="14.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row>
    <row r="905" spans="1:28" ht="14.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row>
    <row r="906" spans="1:28" ht="14.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row>
    <row r="907" spans="1:28" ht="14.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row>
    <row r="908" spans="1:28" ht="14.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row>
    <row r="909" spans="1:28" ht="14.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row>
    <row r="910" spans="1:28" ht="14.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row>
    <row r="911" spans="1:28" ht="14.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row>
    <row r="912" spans="1:28" ht="14.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row>
    <row r="913" spans="1:28" ht="14.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row>
    <row r="914" spans="1:28" ht="14.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row>
    <row r="915" spans="1:28" ht="14.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row>
    <row r="916" spans="1:28" ht="14.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row>
    <row r="917" spans="1:28" ht="14.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row>
    <row r="918" spans="1:28" ht="14.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row>
    <row r="919" spans="1:28" ht="14.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row>
    <row r="920" spans="1:28" ht="14.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row>
    <row r="921" spans="1:28" ht="14.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row>
    <row r="922" spans="1:28" ht="14.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row>
    <row r="923" spans="1:28" ht="14.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row>
    <row r="924" spans="1:28" ht="14.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row>
    <row r="925" spans="1:28" ht="14.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row>
    <row r="926" spans="1:28" ht="14.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row>
    <row r="927" spans="1:28" ht="14.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row>
    <row r="928" spans="1:28" ht="14.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row>
    <row r="929" spans="1:28" ht="14.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row>
    <row r="930" spans="1:28" ht="14.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row>
    <row r="931" spans="1:28" ht="14.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row>
    <row r="932" spans="1:28" ht="14.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row>
    <row r="933" spans="1:28" ht="14.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row>
    <row r="934" spans="1:28" ht="14.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row>
    <row r="935" spans="1:28" ht="14.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row>
    <row r="936" spans="1:28" ht="14.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row>
    <row r="937" spans="1:28" ht="14.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row>
    <row r="938" spans="1:28" ht="14.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row>
    <row r="939" spans="1:28" ht="14.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row>
    <row r="940" spans="1:28" ht="14.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row>
    <row r="941" spans="1:28" ht="14.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row>
    <row r="942" spans="1:28" ht="14.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row>
    <row r="943" spans="1:28" ht="14.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row>
    <row r="944" spans="1:28" ht="14.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row>
    <row r="945" spans="1:28" ht="1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row>
    <row r="946" spans="1:28" ht="14.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row>
    <row r="947" spans="1:28" ht="14.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row>
    <row r="948" spans="1:28" ht="14.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row>
    <row r="949" spans="1:28" ht="14.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row>
    <row r="950" spans="1:28" ht="14.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row>
    <row r="951" spans="1:28" ht="14.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row>
    <row r="952" spans="1:28" ht="14.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row>
    <row r="953" spans="1:28" ht="14.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row>
    <row r="954" spans="1:28" ht="14.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row>
    <row r="955" spans="1:28" ht="14.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row>
    <row r="956" spans="1:28" ht="14.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row>
    <row r="957" spans="1:28" ht="14.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row>
    <row r="958" spans="1:28" ht="14.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row>
    <row r="959" spans="1:28" ht="14.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row>
    <row r="960" spans="1:28" ht="14.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row>
    <row r="961" spans="1:28" ht="14.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row>
    <row r="962" spans="1:28" ht="14.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row>
    <row r="963" spans="1:28" ht="14.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row>
    <row r="964" spans="1:28" ht="14.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row>
    <row r="965" spans="1:28" ht="14.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row>
    <row r="966" spans="1:28" ht="14.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row>
    <row r="967" spans="1:28" ht="14.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row>
    <row r="968" spans="1:28" ht="14.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row>
    <row r="969" spans="1:28" ht="14.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row>
    <row r="970" spans="1:28" ht="14.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row>
    <row r="971" spans="1:28" ht="14.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row>
    <row r="972" spans="1:28" ht="14.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row>
    <row r="973" spans="1:28" ht="14.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row>
    <row r="974" spans="1:28" ht="14.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row>
    <row r="975" spans="1:28" ht="14.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row>
    <row r="976" spans="1:28" ht="14.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row>
    <row r="977" spans="1:28" ht="14.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row>
    <row r="978" spans="1:28" ht="14.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row>
    <row r="979" spans="1:28" ht="14.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row>
    <row r="980" spans="1:28" ht="14.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row>
    <row r="981" spans="1:28" ht="14.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row>
    <row r="982" spans="1:28" ht="14.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row>
    <row r="983" spans="1:28" ht="14.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row>
    <row r="984" spans="1:28" ht="14.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row>
    <row r="985" spans="1:28" ht="14.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row>
    <row r="986" spans="1:28" ht="14.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row>
    <row r="987" spans="1:28" ht="14.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row>
    <row r="988" spans="1:28" ht="14.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row>
    <row r="989" spans="1:28" ht="14.5">
      <c r="A989" s="37"/>
      <c r="B989" s="37"/>
      <c r="I989" s="37"/>
      <c r="P989" s="37"/>
      <c r="Q989" s="37"/>
      <c r="R989" s="37"/>
      <c r="S989" s="37"/>
      <c r="T989" s="37"/>
      <c r="U989" s="37"/>
      <c r="V989" s="37"/>
      <c r="W989" s="37"/>
      <c r="X989" s="37"/>
      <c r="Y989" s="37"/>
      <c r="Z989" s="37"/>
      <c r="AA989" s="37"/>
      <c r="AB989" s="37"/>
    </row>
    <row r="990" spans="1:28" ht="15.75" customHeight="1">
      <c r="A990" s="37"/>
      <c r="B990" s="37"/>
      <c r="I990" s="37"/>
      <c r="P990" s="37"/>
      <c r="Q990" s="37"/>
      <c r="R990" s="37"/>
      <c r="S990" s="37"/>
      <c r="T990" s="37"/>
      <c r="U990" s="37"/>
      <c r="V990" s="37"/>
      <c r="W990" s="37"/>
      <c r="X990" s="37"/>
      <c r="Y990" s="37"/>
      <c r="Z990" s="37"/>
      <c r="AA990" s="37"/>
      <c r="AB990" s="37"/>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3371"/>
  <sheetViews>
    <sheetView workbookViewId="0"/>
  </sheetViews>
  <sheetFormatPr defaultColWidth="14.453125" defaultRowHeight="15" customHeight="1"/>
  <cols>
    <col min="1" max="1" width="13.453125" customWidth="1"/>
    <col min="2" max="2" width="18.453125" customWidth="1"/>
    <col min="3" max="3" width="19" customWidth="1"/>
    <col min="4" max="4" width="16" customWidth="1"/>
    <col min="5" max="5" width="24.54296875" customWidth="1"/>
    <col min="6" max="6" width="30" customWidth="1"/>
    <col min="7" max="7" width="35.08984375" customWidth="1"/>
    <col min="8" max="8" width="34.7265625" customWidth="1"/>
    <col min="9" max="9" width="25" customWidth="1"/>
    <col min="10" max="10" width="23.26953125" customWidth="1"/>
    <col min="11" max="11" width="16.08984375" customWidth="1"/>
    <col min="12" max="12" width="14.08984375" customWidth="1"/>
    <col min="13" max="13" width="17.54296875" customWidth="1"/>
    <col min="14" max="16" width="8.54296875" customWidth="1"/>
    <col min="17" max="17" width="5.81640625" customWidth="1"/>
    <col min="18" max="31" width="8.54296875" customWidth="1"/>
  </cols>
  <sheetData>
    <row r="1" spans="1:33" ht="14.5">
      <c r="A1" s="60" t="s">
        <v>187</v>
      </c>
      <c r="B1" s="61" t="s">
        <v>188</v>
      </c>
      <c r="C1" s="60" t="s">
        <v>189</v>
      </c>
      <c r="D1" s="61" t="s">
        <v>190</v>
      </c>
      <c r="E1" s="61" t="s">
        <v>191</v>
      </c>
      <c r="F1" s="61" t="s">
        <v>192</v>
      </c>
      <c r="G1" s="61" t="s">
        <v>193</v>
      </c>
      <c r="H1" s="61" t="s">
        <v>194</v>
      </c>
      <c r="I1" s="62" t="s">
        <v>195</v>
      </c>
      <c r="J1" s="63" t="s">
        <v>196</v>
      </c>
      <c r="K1" s="64" t="s">
        <v>197</v>
      </c>
      <c r="L1" s="62" t="s">
        <v>198</v>
      </c>
      <c r="M1" s="61" t="s">
        <v>199</v>
      </c>
      <c r="N1" s="65"/>
      <c r="O1" s="66"/>
      <c r="P1" s="66"/>
      <c r="Q1" s="66"/>
      <c r="R1" s="65"/>
      <c r="S1" s="65"/>
      <c r="T1" s="65"/>
      <c r="U1" s="65"/>
      <c r="V1" s="65"/>
      <c r="W1" s="65"/>
      <c r="X1" s="65"/>
      <c r="Y1" s="65"/>
      <c r="Z1" s="65"/>
      <c r="AA1" s="65"/>
      <c r="AB1" s="65"/>
      <c r="AC1" s="65"/>
      <c r="AD1" s="65"/>
      <c r="AE1" s="65"/>
      <c r="AF1" s="67"/>
      <c r="AG1" s="67"/>
    </row>
    <row r="2" spans="1:33" ht="58">
      <c r="A2" s="68" t="s">
        <v>200</v>
      </c>
      <c r="B2" s="69" t="s">
        <v>201</v>
      </c>
      <c r="C2" s="68" t="s">
        <v>202</v>
      </c>
      <c r="D2" s="364" t="s">
        <v>203</v>
      </c>
      <c r="E2" s="364" t="s">
        <v>204</v>
      </c>
      <c r="F2" s="69" t="s">
        <v>205</v>
      </c>
      <c r="G2" s="69" t="s">
        <v>206</v>
      </c>
      <c r="H2" s="69" t="s">
        <v>207</v>
      </c>
      <c r="I2" s="70" t="s">
        <v>11</v>
      </c>
      <c r="J2" s="71"/>
      <c r="K2" s="71"/>
      <c r="L2" s="72" t="s">
        <v>208</v>
      </c>
      <c r="M2" s="69"/>
      <c r="N2" s="73"/>
      <c r="O2" s="67"/>
      <c r="P2" s="67"/>
      <c r="Q2" s="67"/>
      <c r="R2" s="67"/>
      <c r="S2" s="67"/>
      <c r="T2" s="67"/>
      <c r="U2" s="67"/>
      <c r="V2" s="67"/>
      <c r="W2" s="67"/>
      <c r="X2" s="67"/>
      <c r="Y2" s="67"/>
      <c r="Z2" s="67"/>
      <c r="AA2" s="67"/>
      <c r="AB2" s="67"/>
      <c r="AC2" s="67"/>
      <c r="AD2" s="67"/>
      <c r="AE2" s="67"/>
      <c r="AF2" s="67"/>
      <c r="AG2" s="67"/>
    </row>
    <row r="3" spans="1:33" ht="58">
      <c r="A3" s="68" t="s">
        <v>200</v>
      </c>
      <c r="B3" s="69" t="s">
        <v>201</v>
      </c>
      <c r="C3" s="68" t="s">
        <v>209</v>
      </c>
      <c r="D3" s="365"/>
      <c r="E3" s="365"/>
      <c r="F3" s="69" t="s">
        <v>210</v>
      </c>
      <c r="G3" s="69" t="s">
        <v>211</v>
      </c>
      <c r="H3" s="69" t="s">
        <v>212</v>
      </c>
      <c r="I3" s="70" t="s">
        <v>11</v>
      </c>
      <c r="J3" s="71"/>
      <c r="K3" s="71"/>
      <c r="L3" s="72" t="s">
        <v>208</v>
      </c>
      <c r="M3" s="69"/>
      <c r="N3" s="73"/>
      <c r="O3" s="67"/>
      <c r="P3" s="67"/>
      <c r="Q3" s="67"/>
      <c r="R3" s="67"/>
      <c r="S3" s="67"/>
      <c r="T3" s="67"/>
      <c r="U3" s="67"/>
      <c r="V3" s="67"/>
      <c r="W3" s="67"/>
      <c r="X3" s="67"/>
      <c r="Y3" s="67"/>
      <c r="Z3" s="67"/>
      <c r="AA3" s="67"/>
      <c r="AB3" s="67"/>
      <c r="AC3" s="67"/>
      <c r="AD3" s="67"/>
      <c r="AE3" s="67"/>
      <c r="AF3" s="67"/>
      <c r="AG3" s="67"/>
    </row>
    <row r="4" spans="1:33" ht="87">
      <c r="A4" s="68" t="s">
        <v>200</v>
      </c>
      <c r="B4" s="69" t="s">
        <v>201</v>
      </c>
      <c r="C4" s="68" t="s">
        <v>213</v>
      </c>
      <c r="D4" s="365"/>
      <c r="E4" s="365"/>
      <c r="F4" s="69" t="s">
        <v>214</v>
      </c>
      <c r="G4" s="69" t="s">
        <v>211</v>
      </c>
      <c r="H4" s="69" t="s">
        <v>215</v>
      </c>
      <c r="I4" s="70" t="s">
        <v>11</v>
      </c>
      <c r="J4" s="71"/>
      <c r="K4" s="71"/>
      <c r="L4" s="72" t="s">
        <v>208</v>
      </c>
      <c r="M4" s="69"/>
      <c r="N4" s="73"/>
      <c r="O4" s="67"/>
      <c r="P4" s="67"/>
      <c r="Q4" s="67"/>
      <c r="R4" s="67"/>
      <c r="S4" s="67"/>
      <c r="T4" s="67"/>
      <c r="U4" s="67"/>
      <c r="V4" s="67"/>
      <c r="W4" s="67"/>
      <c r="X4" s="67"/>
      <c r="Y4" s="67"/>
      <c r="Z4" s="67"/>
      <c r="AA4" s="67"/>
      <c r="AB4" s="67"/>
      <c r="AC4" s="67"/>
      <c r="AD4" s="67"/>
      <c r="AE4" s="67"/>
      <c r="AF4" s="67"/>
      <c r="AG4" s="67"/>
    </row>
    <row r="5" spans="1:33" ht="72.5">
      <c r="A5" s="68" t="s">
        <v>200</v>
      </c>
      <c r="B5" s="69" t="s">
        <v>201</v>
      </c>
      <c r="C5" s="68" t="s">
        <v>216</v>
      </c>
      <c r="D5" s="365"/>
      <c r="E5" s="355"/>
      <c r="F5" s="69" t="s">
        <v>217</v>
      </c>
      <c r="G5" s="69" t="s">
        <v>211</v>
      </c>
      <c r="H5" s="69" t="s">
        <v>218</v>
      </c>
      <c r="I5" s="70" t="s">
        <v>11</v>
      </c>
      <c r="J5" s="71"/>
      <c r="K5" s="71"/>
      <c r="L5" s="72" t="s">
        <v>208</v>
      </c>
      <c r="M5" s="69"/>
      <c r="N5" s="73"/>
      <c r="O5" s="67"/>
      <c r="P5" s="67"/>
      <c r="Q5" s="67"/>
      <c r="R5" s="67"/>
      <c r="S5" s="67"/>
      <c r="T5" s="67"/>
      <c r="U5" s="67"/>
      <c r="V5" s="67"/>
      <c r="W5" s="67"/>
      <c r="X5" s="67"/>
      <c r="Y5" s="67"/>
      <c r="Z5" s="67"/>
      <c r="AA5" s="67"/>
      <c r="AB5" s="67"/>
      <c r="AC5" s="67"/>
      <c r="AD5" s="67"/>
      <c r="AE5" s="67"/>
      <c r="AF5" s="67"/>
      <c r="AG5" s="67"/>
    </row>
    <row r="6" spans="1:33" ht="72.5">
      <c r="A6" s="68" t="s">
        <v>200</v>
      </c>
      <c r="B6" s="69" t="s">
        <v>201</v>
      </c>
      <c r="C6" s="68" t="s">
        <v>219</v>
      </c>
      <c r="D6" s="365"/>
      <c r="E6" s="364" t="s">
        <v>220</v>
      </c>
      <c r="F6" s="69" t="s">
        <v>221</v>
      </c>
      <c r="G6" s="69" t="s">
        <v>222</v>
      </c>
      <c r="H6" s="69" t="s">
        <v>223</v>
      </c>
      <c r="I6" s="70" t="s">
        <v>11</v>
      </c>
      <c r="J6" s="71"/>
      <c r="K6" s="71"/>
      <c r="L6" s="72" t="s">
        <v>208</v>
      </c>
      <c r="M6" s="69"/>
      <c r="N6" s="73"/>
      <c r="O6" s="67"/>
      <c r="P6" s="67"/>
      <c r="Q6" s="67"/>
      <c r="R6" s="67"/>
      <c r="S6" s="67"/>
      <c r="T6" s="67"/>
      <c r="U6" s="67"/>
      <c r="V6" s="67"/>
      <c r="W6" s="67"/>
      <c r="X6" s="67"/>
      <c r="Y6" s="67"/>
      <c r="Z6" s="67"/>
      <c r="AA6" s="67"/>
      <c r="AB6" s="67"/>
      <c r="AC6" s="67"/>
      <c r="AD6" s="67"/>
      <c r="AE6" s="67"/>
      <c r="AF6" s="67"/>
      <c r="AG6" s="67"/>
    </row>
    <row r="7" spans="1:33" ht="58">
      <c r="A7" s="68" t="s">
        <v>200</v>
      </c>
      <c r="B7" s="69" t="s">
        <v>201</v>
      </c>
      <c r="C7" s="68" t="s">
        <v>224</v>
      </c>
      <c r="D7" s="365"/>
      <c r="E7" s="365"/>
      <c r="F7" s="69" t="s">
        <v>225</v>
      </c>
      <c r="G7" s="69" t="s">
        <v>222</v>
      </c>
      <c r="H7" s="69" t="s">
        <v>226</v>
      </c>
      <c r="I7" s="70" t="s">
        <v>11</v>
      </c>
      <c r="J7" s="71"/>
      <c r="K7" s="71"/>
      <c r="L7" s="72" t="s">
        <v>208</v>
      </c>
      <c r="M7" s="69"/>
      <c r="N7" s="73"/>
      <c r="O7" s="67"/>
      <c r="P7" s="67"/>
      <c r="Q7" s="67"/>
      <c r="R7" s="67"/>
      <c r="S7" s="67"/>
      <c r="T7" s="67"/>
      <c r="U7" s="67"/>
      <c r="V7" s="67"/>
      <c r="W7" s="67"/>
      <c r="X7" s="67"/>
      <c r="Y7" s="67"/>
      <c r="Z7" s="67"/>
      <c r="AA7" s="67"/>
      <c r="AB7" s="67"/>
      <c r="AC7" s="67"/>
      <c r="AD7" s="67"/>
      <c r="AE7" s="67"/>
      <c r="AF7" s="67"/>
      <c r="AG7" s="67"/>
    </row>
    <row r="8" spans="1:33" ht="58">
      <c r="A8" s="68" t="s">
        <v>200</v>
      </c>
      <c r="B8" s="69" t="s">
        <v>201</v>
      </c>
      <c r="C8" s="68" t="s">
        <v>227</v>
      </c>
      <c r="D8" s="365"/>
      <c r="E8" s="365"/>
      <c r="F8" s="69" t="s">
        <v>228</v>
      </c>
      <c r="G8" s="69" t="s">
        <v>222</v>
      </c>
      <c r="H8" s="69" t="s">
        <v>229</v>
      </c>
      <c r="I8" s="70" t="s">
        <v>11</v>
      </c>
      <c r="J8" s="71"/>
      <c r="K8" s="71"/>
      <c r="L8" s="72" t="s">
        <v>208</v>
      </c>
      <c r="M8" s="69"/>
      <c r="N8" s="73"/>
      <c r="O8" s="67"/>
      <c r="P8" s="67"/>
      <c r="Q8" s="67"/>
      <c r="R8" s="67"/>
      <c r="S8" s="67"/>
      <c r="T8" s="67"/>
      <c r="U8" s="67"/>
      <c r="V8" s="67"/>
      <c r="W8" s="67"/>
      <c r="X8" s="67"/>
      <c r="Y8" s="67"/>
      <c r="Z8" s="67"/>
      <c r="AA8" s="67"/>
      <c r="AB8" s="67"/>
      <c r="AC8" s="67"/>
      <c r="AD8" s="67"/>
      <c r="AE8" s="67"/>
      <c r="AF8" s="67"/>
      <c r="AG8" s="67"/>
    </row>
    <row r="9" spans="1:33" ht="58">
      <c r="A9" s="68" t="s">
        <v>200</v>
      </c>
      <c r="B9" s="69" t="s">
        <v>201</v>
      </c>
      <c r="C9" s="68" t="s">
        <v>230</v>
      </c>
      <c r="D9" s="365"/>
      <c r="E9" s="365"/>
      <c r="F9" s="69" t="s">
        <v>231</v>
      </c>
      <c r="G9" s="69" t="s">
        <v>222</v>
      </c>
      <c r="H9" s="69" t="s">
        <v>232</v>
      </c>
      <c r="I9" s="70" t="s">
        <v>11</v>
      </c>
      <c r="J9" s="71"/>
      <c r="K9" s="71"/>
      <c r="L9" s="72" t="s">
        <v>208</v>
      </c>
      <c r="M9" s="69"/>
      <c r="N9" s="73"/>
      <c r="O9" s="67"/>
      <c r="P9" s="67"/>
      <c r="Q9" s="67"/>
      <c r="R9" s="67"/>
      <c r="S9" s="67"/>
      <c r="T9" s="67"/>
      <c r="U9" s="67"/>
      <c r="V9" s="67"/>
      <c r="W9" s="67"/>
      <c r="X9" s="67"/>
      <c r="Y9" s="67"/>
      <c r="Z9" s="67"/>
      <c r="AA9" s="67"/>
      <c r="AB9" s="67"/>
      <c r="AC9" s="67"/>
      <c r="AD9" s="67"/>
      <c r="AE9" s="67"/>
      <c r="AF9" s="67"/>
      <c r="AG9" s="67"/>
    </row>
    <row r="10" spans="1:33" ht="58">
      <c r="A10" s="68" t="s">
        <v>200</v>
      </c>
      <c r="B10" s="69" t="s">
        <v>201</v>
      </c>
      <c r="C10" s="68" t="s">
        <v>233</v>
      </c>
      <c r="D10" s="365"/>
      <c r="E10" s="365"/>
      <c r="F10" s="69" t="s">
        <v>234</v>
      </c>
      <c r="G10" s="69" t="s">
        <v>222</v>
      </c>
      <c r="H10" s="69" t="s">
        <v>235</v>
      </c>
      <c r="I10" s="70" t="s">
        <v>11</v>
      </c>
      <c r="J10" s="71"/>
      <c r="K10" s="71"/>
      <c r="L10" s="72" t="s">
        <v>208</v>
      </c>
      <c r="M10" s="69"/>
      <c r="N10" s="73"/>
      <c r="O10" s="67"/>
      <c r="P10" s="67"/>
      <c r="Q10" s="67"/>
      <c r="R10" s="67"/>
      <c r="S10" s="67"/>
      <c r="T10" s="67"/>
      <c r="U10" s="67"/>
      <c r="V10" s="67"/>
      <c r="W10" s="67"/>
      <c r="X10" s="67"/>
      <c r="Y10" s="67"/>
      <c r="Z10" s="67"/>
      <c r="AA10" s="67"/>
      <c r="AB10" s="67"/>
      <c r="AC10" s="67"/>
      <c r="AD10" s="67"/>
      <c r="AE10" s="67"/>
      <c r="AF10" s="67"/>
      <c r="AG10" s="67"/>
    </row>
    <row r="11" spans="1:33" ht="87">
      <c r="A11" s="68" t="s">
        <v>200</v>
      </c>
      <c r="B11" s="69" t="s">
        <v>201</v>
      </c>
      <c r="C11" s="68" t="s">
        <v>236</v>
      </c>
      <c r="D11" s="365"/>
      <c r="E11" s="365"/>
      <c r="F11" s="69" t="s">
        <v>237</v>
      </c>
      <c r="G11" s="69" t="s">
        <v>222</v>
      </c>
      <c r="H11" s="69" t="s">
        <v>232</v>
      </c>
      <c r="I11" s="70" t="s">
        <v>11</v>
      </c>
      <c r="J11" s="71"/>
      <c r="K11" s="71"/>
      <c r="L11" s="72" t="s">
        <v>208</v>
      </c>
      <c r="M11" s="69"/>
      <c r="N11" s="73"/>
      <c r="O11" s="67"/>
      <c r="P11" s="67"/>
      <c r="Q11" s="67"/>
      <c r="R11" s="67"/>
      <c r="S11" s="67"/>
      <c r="T11" s="67"/>
      <c r="U11" s="67"/>
      <c r="V11" s="67"/>
      <c r="W11" s="67"/>
      <c r="X11" s="67"/>
      <c r="Y11" s="67"/>
      <c r="Z11" s="67"/>
      <c r="AA11" s="67"/>
      <c r="AB11" s="67"/>
      <c r="AC11" s="67"/>
      <c r="AD11" s="67"/>
      <c r="AE11" s="67"/>
      <c r="AF11" s="67"/>
      <c r="AG11" s="67"/>
    </row>
    <row r="12" spans="1:33" ht="87">
      <c r="A12" s="68" t="s">
        <v>200</v>
      </c>
      <c r="B12" s="69" t="s">
        <v>201</v>
      </c>
      <c r="C12" s="68" t="s">
        <v>238</v>
      </c>
      <c r="D12" s="365"/>
      <c r="E12" s="365"/>
      <c r="F12" s="69" t="s">
        <v>239</v>
      </c>
      <c r="G12" s="69" t="s">
        <v>222</v>
      </c>
      <c r="H12" s="69" t="s">
        <v>240</v>
      </c>
      <c r="I12" s="70" t="s">
        <v>11</v>
      </c>
      <c r="J12" s="71"/>
      <c r="K12" s="71"/>
      <c r="L12" s="72" t="s">
        <v>208</v>
      </c>
      <c r="M12" s="69"/>
      <c r="N12" s="73"/>
      <c r="O12" s="67"/>
      <c r="P12" s="67"/>
      <c r="Q12" s="67"/>
      <c r="R12" s="67"/>
      <c r="S12" s="67"/>
      <c r="T12" s="67"/>
      <c r="U12" s="67"/>
      <c r="V12" s="67"/>
      <c r="W12" s="67"/>
      <c r="X12" s="67"/>
      <c r="Y12" s="67"/>
      <c r="Z12" s="67"/>
      <c r="AA12" s="67"/>
      <c r="AB12" s="67"/>
      <c r="AC12" s="67"/>
      <c r="AD12" s="67"/>
      <c r="AE12" s="67"/>
      <c r="AF12" s="67"/>
      <c r="AG12" s="67"/>
    </row>
    <row r="13" spans="1:33" ht="58">
      <c r="A13" s="68" t="s">
        <v>200</v>
      </c>
      <c r="B13" s="69" t="s">
        <v>201</v>
      </c>
      <c r="C13" s="68" t="s">
        <v>241</v>
      </c>
      <c r="D13" s="365"/>
      <c r="E13" s="365"/>
      <c r="F13" s="69" t="s">
        <v>242</v>
      </c>
      <c r="G13" s="69" t="s">
        <v>222</v>
      </c>
      <c r="H13" s="69" t="s">
        <v>232</v>
      </c>
      <c r="I13" s="70" t="s">
        <v>11</v>
      </c>
      <c r="J13" s="71"/>
      <c r="K13" s="71"/>
      <c r="L13" s="72" t="s">
        <v>208</v>
      </c>
      <c r="M13" s="69"/>
      <c r="N13" s="73"/>
      <c r="O13" s="67"/>
      <c r="P13" s="67"/>
      <c r="Q13" s="67"/>
      <c r="R13" s="67"/>
      <c r="S13" s="67"/>
      <c r="T13" s="67"/>
      <c r="U13" s="67"/>
      <c r="V13" s="67"/>
      <c r="W13" s="67"/>
      <c r="X13" s="67"/>
      <c r="Y13" s="67"/>
      <c r="Z13" s="67"/>
      <c r="AA13" s="67"/>
      <c r="AB13" s="67"/>
      <c r="AC13" s="67"/>
      <c r="AD13" s="67"/>
      <c r="AE13" s="67"/>
      <c r="AF13" s="67"/>
      <c r="AG13" s="67"/>
    </row>
    <row r="14" spans="1:33" ht="101.5">
      <c r="A14" s="68" t="s">
        <v>200</v>
      </c>
      <c r="B14" s="69" t="s">
        <v>201</v>
      </c>
      <c r="C14" s="68" t="s">
        <v>243</v>
      </c>
      <c r="D14" s="365"/>
      <c r="E14" s="365"/>
      <c r="F14" s="69" t="s">
        <v>244</v>
      </c>
      <c r="G14" s="69" t="s">
        <v>222</v>
      </c>
      <c r="H14" s="69" t="s">
        <v>232</v>
      </c>
      <c r="I14" s="70" t="s">
        <v>11</v>
      </c>
      <c r="J14" s="71"/>
      <c r="K14" s="71"/>
      <c r="L14" s="72" t="s">
        <v>208</v>
      </c>
      <c r="M14" s="69"/>
      <c r="N14" s="73"/>
      <c r="O14" s="67"/>
      <c r="P14" s="67"/>
      <c r="Q14" s="67"/>
      <c r="R14" s="67"/>
      <c r="S14" s="67"/>
      <c r="T14" s="67"/>
      <c r="U14" s="67"/>
      <c r="V14" s="67"/>
      <c r="W14" s="67"/>
      <c r="X14" s="67"/>
      <c r="Y14" s="67"/>
      <c r="Z14" s="67"/>
      <c r="AA14" s="67"/>
      <c r="AB14" s="67"/>
      <c r="AC14" s="67"/>
      <c r="AD14" s="67"/>
      <c r="AE14" s="67"/>
      <c r="AF14" s="67"/>
      <c r="AG14" s="67"/>
    </row>
    <row r="15" spans="1:33" ht="101.5">
      <c r="A15" s="68" t="s">
        <v>200</v>
      </c>
      <c r="B15" s="69" t="s">
        <v>201</v>
      </c>
      <c r="C15" s="68" t="s">
        <v>245</v>
      </c>
      <c r="D15" s="365"/>
      <c r="E15" s="365"/>
      <c r="F15" s="69" t="s">
        <v>246</v>
      </c>
      <c r="G15" s="69" t="s">
        <v>222</v>
      </c>
      <c r="H15" s="69" t="s">
        <v>232</v>
      </c>
      <c r="I15" s="70" t="s">
        <v>11</v>
      </c>
      <c r="J15" s="71"/>
      <c r="K15" s="71"/>
      <c r="L15" s="72" t="s">
        <v>208</v>
      </c>
      <c r="M15" s="69"/>
      <c r="N15" s="73"/>
      <c r="O15" s="67"/>
      <c r="P15" s="67"/>
      <c r="Q15" s="67"/>
      <c r="R15" s="67"/>
      <c r="S15" s="67"/>
      <c r="T15" s="67"/>
      <c r="U15" s="67"/>
      <c r="V15" s="67"/>
      <c r="W15" s="67"/>
      <c r="X15" s="67"/>
      <c r="Y15" s="67"/>
      <c r="Z15" s="67"/>
      <c r="AA15" s="67"/>
      <c r="AB15" s="67"/>
      <c r="AC15" s="67"/>
      <c r="AD15" s="67"/>
      <c r="AE15" s="67"/>
      <c r="AF15" s="67"/>
      <c r="AG15" s="67"/>
    </row>
    <row r="16" spans="1:33" ht="58">
      <c r="A16" s="68" t="s">
        <v>200</v>
      </c>
      <c r="B16" s="69" t="s">
        <v>201</v>
      </c>
      <c r="C16" s="68" t="s">
        <v>247</v>
      </c>
      <c r="D16" s="365"/>
      <c r="E16" s="365"/>
      <c r="F16" s="69" t="s">
        <v>248</v>
      </c>
      <c r="G16" s="69" t="s">
        <v>222</v>
      </c>
      <c r="H16" s="69" t="s">
        <v>249</v>
      </c>
      <c r="I16" s="70" t="s">
        <v>11</v>
      </c>
      <c r="J16" s="71"/>
      <c r="K16" s="71"/>
      <c r="L16" s="72" t="s">
        <v>208</v>
      </c>
      <c r="M16" s="69"/>
      <c r="N16" s="73"/>
      <c r="O16" s="67"/>
      <c r="P16" s="67"/>
      <c r="Q16" s="67"/>
      <c r="R16" s="67"/>
      <c r="S16" s="67"/>
      <c r="T16" s="67"/>
      <c r="U16" s="67"/>
      <c r="V16" s="67"/>
      <c r="W16" s="67"/>
      <c r="X16" s="67"/>
      <c r="Y16" s="67"/>
      <c r="Z16" s="67"/>
      <c r="AA16" s="67"/>
      <c r="AB16" s="67"/>
      <c r="AC16" s="67"/>
      <c r="AD16" s="67"/>
      <c r="AE16" s="67"/>
      <c r="AF16" s="67"/>
      <c r="AG16" s="67"/>
    </row>
    <row r="17" spans="1:33" ht="58">
      <c r="A17" s="68" t="s">
        <v>200</v>
      </c>
      <c r="B17" s="69" t="s">
        <v>201</v>
      </c>
      <c r="C17" s="68" t="s">
        <v>250</v>
      </c>
      <c r="D17" s="365"/>
      <c r="E17" s="365"/>
      <c r="F17" s="69" t="s">
        <v>251</v>
      </c>
      <c r="G17" s="69" t="s">
        <v>222</v>
      </c>
      <c r="H17" s="69" t="s">
        <v>252</v>
      </c>
      <c r="I17" s="70" t="s">
        <v>11</v>
      </c>
      <c r="J17" s="71"/>
      <c r="K17" s="71"/>
      <c r="L17" s="72" t="s">
        <v>208</v>
      </c>
      <c r="M17" s="69"/>
      <c r="N17" s="73"/>
      <c r="O17" s="67"/>
      <c r="P17" s="67"/>
      <c r="Q17" s="67"/>
      <c r="R17" s="67"/>
      <c r="S17" s="67"/>
      <c r="T17" s="67"/>
      <c r="U17" s="67"/>
      <c r="V17" s="67"/>
      <c r="W17" s="67"/>
      <c r="X17" s="67"/>
      <c r="Y17" s="67"/>
      <c r="Z17" s="67"/>
      <c r="AA17" s="67"/>
      <c r="AB17" s="67"/>
      <c r="AC17" s="67"/>
      <c r="AD17" s="67"/>
      <c r="AE17" s="67"/>
      <c r="AF17" s="67"/>
      <c r="AG17" s="67"/>
    </row>
    <row r="18" spans="1:33" ht="58">
      <c r="A18" s="68" t="s">
        <v>200</v>
      </c>
      <c r="B18" s="69" t="s">
        <v>201</v>
      </c>
      <c r="C18" s="68" t="s">
        <v>253</v>
      </c>
      <c r="D18" s="365"/>
      <c r="E18" s="365"/>
      <c r="F18" s="69" t="s">
        <v>254</v>
      </c>
      <c r="G18" s="69" t="s">
        <v>222</v>
      </c>
      <c r="H18" s="69" t="s">
        <v>252</v>
      </c>
      <c r="I18" s="70" t="s">
        <v>11</v>
      </c>
      <c r="J18" s="71"/>
      <c r="K18" s="71"/>
      <c r="L18" s="74" t="s">
        <v>255</v>
      </c>
      <c r="M18" s="69"/>
      <c r="N18" s="73"/>
      <c r="O18" s="67"/>
      <c r="P18" s="67"/>
      <c r="Q18" s="67"/>
      <c r="R18" s="67"/>
      <c r="S18" s="67"/>
      <c r="T18" s="67"/>
      <c r="U18" s="67"/>
      <c r="V18" s="67"/>
      <c r="W18" s="67"/>
      <c r="X18" s="67"/>
      <c r="Y18" s="67"/>
      <c r="Z18" s="67"/>
      <c r="AA18" s="67"/>
      <c r="AB18" s="67"/>
      <c r="AC18" s="67"/>
      <c r="AD18" s="67"/>
      <c r="AE18" s="67"/>
      <c r="AF18" s="67"/>
      <c r="AG18" s="67"/>
    </row>
    <row r="19" spans="1:33" ht="58">
      <c r="A19" s="68" t="s">
        <v>200</v>
      </c>
      <c r="B19" s="69" t="s">
        <v>201</v>
      </c>
      <c r="C19" s="68" t="s">
        <v>256</v>
      </c>
      <c r="D19" s="365"/>
      <c r="E19" s="365"/>
      <c r="F19" s="69" t="s">
        <v>257</v>
      </c>
      <c r="G19" s="69" t="s">
        <v>222</v>
      </c>
      <c r="H19" s="69" t="s">
        <v>232</v>
      </c>
      <c r="I19" s="70" t="s">
        <v>11</v>
      </c>
      <c r="J19" s="71"/>
      <c r="K19" s="71"/>
      <c r="L19" s="72" t="s">
        <v>208</v>
      </c>
      <c r="M19" s="69"/>
      <c r="N19" s="73"/>
      <c r="O19" s="67"/>
      <c r="P19" s="67"/>
      <c r="Q19" s="67"/>
      <c r="R19" s="67"/>
      <c r="S19" s="67"/>
      <c r="T19" s="67"/>
      <c r="U19" s="67"/>
      <c r="V19" s="67"/>
      <c r="W19" s="67"/>
      <c r="X19" s="67"/>
      <c r="Y19" s="67"/>
      <c r="Z19" s="67"/>
      <c r="AA19" s="67"/>
      <c r="AB19" s="67"/>
      <c r="AC19" s="67"/>
      <c r="AD19" s="67"/>
      <c r="AE19" s="67"/>
      <c r="AF19" s="67"/>
      <c r="AG19" s="67"/>
    </row>
    <row r="20" spans="1:33" ht="58">
      <c r="A20" s="68" t="s">
        <v>200</v>
      </c>
      <c r="B20" s="69" t="s">
        <v>201</v>
      </c>
      <c r="C20" s="68" t="s">
        <v>258</v>
      </c>
      <c r="D20" s="365"/>
      <c r="E20" s="365"/>
      <c r="F20" s="69" t="s">
        <v>259</v>
      </c>
      <c r="G20" s="69" t="s">
        <v>222</v>
      </c>
      <c r="H20" s="69" t="s">
        <v>260</v>
      </c>
      <c r="I20" s="70" t="s">
        <v>11</v>
      </c>
      <c r="J20" s="71"/>
      <c r="K20" s="71"/>
      <c r="L20" s="72" t="s">
        <v>208</v>
      </c>
      <c r="M20" s="69"/>
      <c r="N20" s="73"/>
      <c r="O20" s="67"/>
      <c r="P20" s="67"/>
      <c r="Q20" s="67"/>
      <c r="R20" s="67"/>
      <c r="S20" s="67"/>
      <c r="T20" s="67"/>
      <c r="U20" s="67"/>
      <c r="V20" s="67"/>
      <c r="W20" s="67"/>
      <c r="X20" s="67"/>
      <c r="Y20" s="67"/>
      <c r="Z20" s="67"/>
      <c r="AA20" s="67"/>
      <c r="AB20" s="67"/>
      <c r="AC20" s="67"/>
      <c r="AD20" s="67"/>
      <c r="AE20" s="67"/>
      <c r="AF20" s="67"/>
      <c r="AG20" s="67"/>
    </row>
    <row r="21" spans="1:33" ht="130.5">
      <c r="A21" s="68" t="s">
        <v>200</v>
      </c>
      <c r="B21" s="69" t="s">
        <v>201</v>
      </c>
      <c r="C21" s="68" t="s">
        <v>261</v>
      </c>
      <c r="D21" s="365"/>
      <c r="E21" s="365"/>
      <c r="F21" s="75" t="s">
        <v>262</v>
      </c>
      <c r="G21" s="69" t="s">
        <v>263</v>
      </c>
      <c r="H21" s="69" t="s">
        <v>264</v>
      </c>
      <c r="I21" s="70" t="s">
        <v>11</v>
      </c>
      <c r="J21" s="71"/>
      <c r="K21" s="71"/>
      <c r="L21" s="72" t="s">
        <v>208</v>
      </c>
      <c r="M21" s="69"/>
      <c r="N21" s="73"/>
      <c r="O21" s="67"/>
      <c r="P21" s="67"/>
      <c r="Q21" s="67"/>
      <c r="R21" s="67"/>
      <c r="S21" s="67"/>
      <c r="T21" s="67"/>
      <c r="U21" s="67"/>
      <c r="V21" s="67"/>
      <c r="W21" s="67"/>
      <c r="X21" s="67"/>
      <c r="Y21" s="67"/>
      <c r="Z21" s="67"/>
      <c r="AA21" s="67"/>
      <c r="AB21" s="67"/>
      <c r="AC21" s="67"/>
      <c r="AD21" s="67"/>
      <c r="AE21" s="67"/>
      <c r="AF21" s="67"/>
      <c r="AG21" s="67"/>
    </row>
    <row r="22" spans="1:33" ht="58">
      <c r="A22" s="68" t="s">
        <v>200</v>
      </c>
      <c r="B22" s="69" t="s">
        <v>201</v>
      </c>
      <c r="C22" s="68" t="s">
        <v>265</v>
      </c>
      <c r="D22" s="365"/>
      <c r="E22" s="365"/>
      <c r="F22" s="75" t="s">
        <v>266</v>
      </c>
      <c r="G22" s="69" t="s">
        <v>263</v>
      </c>
      <c r="H22" s="69" t="s">
        <v>267</v>
      </c>
      <c r="I22" s="70" t="s">
        <v>11</v>
      </c>
      <c r="J22" s="71"/>
      <c r="K22" s="71"/>
      <c r="L22" s="72" t="s">
        <v>208</v>
      </c>
      <c r="M22" s="69"/>
      <c r="N22" s="73"/>
      <c r="O22" s="67"/>
      <c r="P22" s="67"/>
      <c r="Q22" s="67"/>
      <c r="R22" s="67"/>
      <c r="S22" s="67"/>
      <c r="T22" s="67"/>
      <c r="U22" s="67"/>
      <c r="V22" s="67"/>
      <c r="W22" s="67"/>
      <c r="X22" s="67"/>
      <c r="Y22" s="67"/>
      <c r="Z22" s="67"/>
      <c r="AA22" s="67"/>
      <c r="AB22" s="67"/>
      <c r="AC22" s="67"/>
      <c r="AD22" s="67"/>
      <c r="AE22" s="67"/>
      <c r="AF22" s="67"/>
      <c r="AG22" s="67"/>
    </row>
    <row r="23" spans="1:33" ht="58">
      <c r="A23" s="68" t="s">
        <v>200</v>
      </c>
      <c r="B23" s="69" t="s">
        <v>201</v>
      </c>
      <c r="C23" s="68" t="s">
        <v>268</v>
      </c>
      <c r="D23" s="365"/>
      <c r="E23" s="365"/>
      <c r="F23" s="75" t="s">
        <v>269</v>
      </c>
      <c r="G23" s="69" t="s">
        <v>263</v>
      </c>
      <c r="H23" s="69" t="s">
        <v>270</v>
      </c>
      <c r="I23" s="70" t="s">
        <v>11</v>
      </c>
      <c r="J23" s="71"/>
      <c r="K23" s="71"/>
      <c r="L23" s="72" t="s">
        <v>208</v>
      </c>
      <c r="M23" s="69"/>
      <c r="N23" s="73"/>
      <c r="O23" s="67"/>
      <c r="P23" s="67"/>
      <c r="Q23" s="67"/>
      <c r="R23" s="67"/>
      <c r="S23" s="67"/>
      <c r="T23" s="67"/>
      <c r="U23" s="67"/>
      <c r="V23" s="67"/>
      <c r="W23" s="67"/>
      <c r="X23" s="67"/>
      <c r="Y23" s="67"/>
      <c r="Z23" s="67"/>
      <c r="AA23" s="67"/>
      <c r="AB23" s="67"/>
      <c r="AC23" s="67"/>
      <c r="AD23" s="67"/>
      <c r="AE23" s="67"/>
      <c r="AF23" s="67"/>
      <c r="AG23" s="67"/>
    </row>
    <row r="24" spans="1:33" ht="159.5">
      <c r="A24" s="68" t="s">
        <v>200</v>
      </c>
      <c r="B24" s="69" t="s">
        <v>201</v>
      </c>
      <c r="C24" s="68" t="s">
        <v>271</v>
      </c>
      <c r="D24" s="365"/>
      <c r="E24" s="365"/>
      <c r="F24" s="69" t="s">
        <v>272</v>
      </c>
      <c r="G24" s="69" t="s">
        <v>222</v>
      </c>
      <c r="H24" s="69" t="s">
        <v>273</v>
      </c>
      <c r="I24" s="70" t="s">
        <v>11</v>
      </c>
      <c r="J24" s="71"/>
      <c r="K24" s="71"/>
      <c r="L24" s="72" t="s">
        <v>208</v>
      </c>
      <c r="M24" s="69"/>
      <c r="N24" s="73"/>
      <c r="O24" s="67"/>
      <c r="P24" s="67"/>
      <c r="Q24" s="67"/>
      <c r="R24" s="67"/>
      <c r="S24" s="67"/>
      <c r="T24" s="67"/>
      <c r="U24" s="67"/>
      <c r="V24" s="67"/>
      <c r="W24" s="67"/>
      <c r="X24" s="67"/>
      <c r="Y24" s="67"/>
      <c r="Z24" s="67"/>
      <c r="AA24" s="67"/>
      <c r="AB24" s="67"/>
      <c r="AC24" s="67"/>
      <c r="AD24" s="67"/>
      <c r="AE24" s="67"/>
      <c r="AF24" s="67"/>
      <c r="AG24" s="67"/>
    </row>
    <row r="25" spans="1:33" ht="58">
      <c r="A25" s="68" t="s">
        <v>200</v>
      </c>
      <c r="B25" s="69" t="s">
        <v>201</v>
      </c>
      <c r="C25" s="68" t="s">
        <v>274</v>
      </c>
      <c r="D25" s="365"/>
      <c r="E25" s="365"/>
      <c r="F25" s="69" t="s">
        <v>275</v>
      </c>
      <c r="G25" s="69" t="s">
        <v>222</v>
      </c>
      <c r="H25" s="69" t="s">
        <v>276</v>
      </c>
      <c r="I25" s="70" t="s">
        <v>11</v>
      </c>
      <c r="J25" s="71"/>
      <c r="K25" s="71"/>
      <c r="L25" s="72" t="s">
        <v>208</v>
      </c>
      <c r="M25" s="69"/>
      <c r="N25" s="73"/>
      <c r="O25" s="67"/>
      <c r="P25" s="67"/>
      <c r="Q25" s="67"/>
      <c r="R25" s="67"/>
      <c r="S25" s="67"/>
      <c r="T25" s="67"/>
      <c r="U25" s="67"/>
      <c r="V25" s="67"/>
      <c r="W25" s="67"/>
      <c r="X25" s="67"/>
      <c r="Y25" s="67"/>
      <c r="Z25" s="67"/>
      <c r="AA25" s="67"/>
      <c r="AB25" s="67"/>
      <c r="AC25" s="67"/>
      <c r="AD25" s="67"/>
      <c r="AE25" s="67"/>
      <c r="AF25" s="67"/>
      <c r="AG25" s="67"/>
    </row>
    <row r="26" spans="1:33" ht="58">
      <c r="A26" s="68" t="s">
        <v>200</v>
      </c>
      <c r="B26" s="69" t="s">
        <v>201</v>
      </c>
      <c r="C26" s="68" t="s">
        <v>277</v>
      </c>
      <c r="D26" s="365"/>
      <c r="E26" s="365"/>
      <c r="F26" s="69" t="s">
        <v>278</v>
      </c>
      <c r="G26" s="69" t="s">
        <v>222</v>
      </c>
      <c r="H26" s="69" t="s">
        <v>276</v>
      </c>
      <c r="I26" s="70" t="s">
        <v>11</v>
      </c>
      <c r="J26" s="71"/>
      <c r="K26" s="71"/>
      <c r="L26" s="72" t="s">
        <v>208</v>
      </c>
      <c r="M26" s="69"/>
      <c r="N26" s="73"/>
      <c r="O26" s="67"/>
      <c r="P26" s="67"/>
      <c r="Q26" s="67"/>
      <c r="R26" s="67"/>
      <c r="S26" s="67"/>
      <c r="T26" s="67"/>
      <c r="U26" s="67"/>
      <c r="V26" s="67"/>
      <c r="W26" s="67"/>
      <c r="X26" s="67"/>
      <c r="Y26" s="67"/>
      <c r="Z26" s="67"/>
      <c r="AA26" s="67"/>
      <c r="AB26" s="67"/>
      <c r="AC26" s="67"/>
      <c r="AD26" s="67"/>
      <c r="AE26" s="67"/>
      <c r="AF26" s="67"/>
      <c r="AG26" s="67"/>
    </row>
    <row r="27" spans="1:33" ht="58">
      <c r="A27" s="68" t="s">
        <v>200</v>
      </c>
      <c r="B27" s="69" t="s">
        <v>201</v>
      </c>
      <c r="C27" s="68" t="s">
        <v>279</v>
      </c>
      <c r="D27" s="365"/>
      <c r="E27" s="365"/>
      <c r="F27" s="69" t="s">
        <v>280</v>
      </c>
      <c r="G27" s="69" t="s">
        <v>222</v>
      </c>
      <c r="H27" s="69" t="s">
        <v>276</v>
      </c>
      <c r="I27" s="70" t="s">
        <v>11</v>
      </c>
      <c r="J27" s="71"/>
      <c r="K27" s="71"/>
      <c r="L27" s="72" t="s">
        <v>208</v>
      </c>
      <c r="M27" s="69"/>
      <c r="N27" s="73"/>
      <c r="O27" s="67"/>
      <c r="P27" s="67"/>
      <c r="Q27" s="67"/>
      <c r="R27" s="67"/>
      <c r="S27" s="67"/>
      <c r="T27" s="67"/>
      <c r="U27" s="67"/>
      <c r="V27" s="67"/>
      <c r="W27" s="67"/>
      <c r="X27" s="67"/>
      <c r="Y27" s="67"/>
      <c r="Z27" s="67"/>
      <c r="AA27" s="67"/>
      <c r="AB27" s="67"/>
      <c r="AC27" s="67"/>
      <c r="AD27" s="67"/>
      <c r="AE27" s="67"/>
      <c r="AF27" s="67"/>
      <c r="AG27" s="67"/>
    </row>
    <row r="28" spans="1:33" ht="159.5">
      <c r="A28" s="68" t="s">
        <v>200</v>
      </c>
      <c r="B28" s="69" t="s">
        <v>201</v>
      </c>
      <c r="C28" s="68" t="s">
        <v>281</v>
      </c>
      <c r="D28" s="365"/>
      <c r="E28" s="365"/>
      <c r="F28" s="69" t="s">
        <v>282</v>
      </c>
      <c r="G28" s="69" t="s">
        <v>222</v>
      </c>
      <c r="H28" s="69" t="s">
        <v>273</v>
      </c>
      <c r="I28" s="70" t="s">
        <v>11</v>
      </c>
      <c r="J28" s="71"/>
      <c r="K28" s="71"/>
      <c r="L28" s="72" t="s">
        <v>208</v>
      </c>
      <c r="M28" s="69"/>
      <c r="N28" s="73"/>
      <c r="O28" s="67"/>
      <c r="P28" s="67"/>
      <c r="Q28" s="67"/>
      <c r="R28" s="67"/>
      <c r="S28" s="67"/>
      <c r="T28" s="67"/>
      <c r="U28" s="67"/>
      <c r="V28" s="67"/>
      <c r="W28" s="67"/>
      <c r="X28" s="67"/>
      <c r="Y28" s="67"/>
      <c r="Z28" s="67"/>
      <c r="AA28" s="67"/>
      <c r="AB28" s="67"/>
      <c r="AC28" s="67"/>
      <c r="AD28" s="67"/>
      <c r="AE28" s="67"/>
      <c r="AF28" s="67"/>
      <c r="AG28" s="67"/>
    </row>
    <row r="29" spans="1:33" ht="58">
      <c r="A29" s="68" t="s">
        <v>200</v>
      </c>
      <c r="B29" s="69" t="s">
        <v>201</v>
      </c>
      <c r="C29" s="68" t="s">
        <v>283</v>
      </c>
      <c r="D29" s="365"/>
      <c r="E29" s="365"/>
      <c r="F29" s="75" t="s">
        <v>284</v>
      </c>
      <c r="G29" s="75" t="s">
        <v>222</v>
      </c>
      <c r="H29" s="69" t="s">
        <v>232</v>
      </c>
      <c r="I29" s="70" t="s">
        <v>11</v>
      </c>
      <c r="J29" s="71"/>
      <c r="K29" s="71"/>
      <c r="L29" s="72" t="s">
        <v>208</v>
      </c>
      <c r="M29" s="69"/>
      <c r="N29" s="73"/>
      <c r="O29" s="67"/>
      <c r="P29" s="67"/>
      <c r="Q29" s="67"/>
      <c r="R29" s="67"/>
      <c r="S29" s="67"/>
      <c r="T29" s="67"/>
      <c r="U29" s="67"/>
      <c r="V29" s="67"/>
      <c r="W29" s="67"/>
      <c r="X29" s="67"/>
      <c r="Y29" s="67"/>
      <c r="Z29" s="67"/>
      <c r="AA29" s="67"/>
      <c r="AB29" s="67"/>
      <c r="AC29" s="67"/>
      <c r="AD29" s="67"/>
      <c r="AE29" s="67"/>
      <c r="AF29" s="67"/>
      <c r="AG29" s="67"/>
    </row>
    <row r="30" spans="1:33" ht="58">
      <c r="A30" s="68" t="s">
        <v>200</v>
      </c>
      <c r="B30" s="69" t="s">
        <v>201</v>
      </c>
      <c r="C30" s="68" t="s">
        <v>285</v>
      </c>
      <c r="D30" s="365"/>
      <c r="E30" s="365"/>
      <c r="F30" s="75" t="s">
        <v>286</v>
      </c>
      <c r="G30" s="75" t="s">
        <v>222</v>
      </c>
      <c r="H30" s="69" t="s">
        <v>287</v>
      </c>
      <c r="I30" s="70" t="s">
        <v>11</v>
      </c>
      <c r="J30" s="71"/>
      <c r="K30" s="71"/>
      <c r="L30" s="72" t="s">
        <v>208</v>
      </c>
      <c r="M30" s="69"/>
      <c r="N30" s="73"/>
      <c r="O30" s="67"/>
      <c r="P30" s="67"/>
      <c r="Q30" s="67"/>
      <c r="R30" s="67"/>
      <c r="S30" s="67"/>
      <c r="T30" s="67"/>
      <c r="U30" s="67"/>
      <c r="V30" s="67"/>
      <c r="W30" s="67"/>
      <c r="X30" s="67"/>
      <c r="Y30" s="67"/>
      <c r="Z30" s="67"/>
      <c r="AA30" s="67"/>
      <c r="AB30" s="67"/>
      <c r="AC30" s="67"/>
      <c r="AD30" s="67"/>
      <c r="AE30" s="67"/>
      <c r="AF30" s="67"/>
      <c r="AG30" s="67"/>
    </row>
    <row r="31" spans="1:33" ht="232">
      <c r="A31" s="68" t="s">
        <v>200</v>
      </c>
      <c r="B31" s="69" t="s">
        <v>201</v>
      </c>
      <c r="C31" s="68" t="s">
        <v>288</v>
      </c>
      <c r="D31" s="365"/>
      <c r="E31" s="365"/>
      <c r="F31" s="75" t="s">
        <v>289</v>
      </c>
      <c r="G31" s="69" t="s">
        <v>222</v>
      </c>
      <c r="H31" s="69" t="s">
        <v>232</v>
      </c>
      <c r="I31" s="70" t="s">
        <v>11</v>
      </c>
      <c r="J31" s="71"/>
      <c r="K31" s="71"/>
      <c r="L31" s="72" t="s">
        <v>208</v>
      </c>
      <c r="M31" s="69"/>
      <c r="N31" s="73"/>
      <c r="O31" s="67"/>
      <c r="P31" s="67"/>
      <c r="Q31" s="67"/>
      <c r="R31" s="67"/>
      <c r="S31" s="67"/>
      <c r="T31" s="67"/>
      <c r="U31" s="67"/>
      <c r="V31" s="67"/>
      <c r="W31" s="67"/>
      <c r="X31" s="67"/>
      <c r="Y31" s="67"/>
      <c r="Z31" s="67"/>
      <c r="AA31" s="67"/>
      <c r="AB31" s="67"/>
      <c r="AC31" s="67"/>
      <c r="AD31" s="67"/>
      <c r="AE31" s="67"/>
      <c r="AF31" s="67"/>
      <c r="AG31" s="67"/>
    </row>
    <row r="32" spans="1:33" ht="58">
      <c r="A32" s="68" t="s">
        <v>200</v>
      </c>
      <c r="B32" s="69" t="s">
        <v>201</v>
      </c>
      <c r="C32" s="68" t="s">
        <v>290</v>
      </c>
      <c r="D32" s="365"/>
      <c r="E32" s="365"/>
      <c r="F32" s="69" t="s">
        <v>291</v>
      </c>
      <c r="G32" s="69" t="s">
        <v>222</v>
      </c>
      <c r="H32" s="69" t="s">
        <v>232</v>
      </c>
      <c r="I32" s="70" t="s">
        <v>11</v>
      </c>
      <c r="J32" s="71"/>
      <c r="K32" s="71"/>
      <c r="L32" s="72" t="s">
        <v>208</v>
      </c>
      <c r="M32" s="69"/>
      <c r="N32" s="73"/>
      <c r="O32" s="67"/>
      <c r="P32" s="67"/>
      <c r="Q32" s="67"/>
      <c r="R32" s="67"/>
      <c r="S32" s="67"/>
      <c r="T32" s="67"/>
      <c r="U32" s="67"/>
      <c r="V32" s="67"/>
      <c r="W32" s="67"/>
      <c r="X32" s="67"/>
      <c r="Y32" s="67"/>
      <c r="Z32" s="67"/>
      <c r="AA32" s="67"/>
      <c r="AB32" s="67"/>
      <c r="AC32" s="67"/>
      <c r="AD32" s="67"/>
      <c r="AE32" s="67"/>
      <c r="AF32" s="67"/>
      <c r="AG32" s="67"/>
    </row>
    <row r="33" spans="1:33" ht="58">
      <c r="A33" s="68" t="s">
        <v>200</v>
      </c>
      <c r="B33" s="69" t="s">
        <v>201</v>
      </c>
      <c r="C33" s="68" t="s">
        <v>292</v>
      </c>
      <c r="D33" s="365"/>
      <c r="E33" s="365"/>
      <c r="F33" s="69" t="s">
        <v>293</v>
      </c>
      <c r="G33" s="69" t="s">
        <v>222</v>
      </c>
      <c r="H33" s="69" t="s">
        <v>294</v>
      </c>
      <c r="I33" s="70" t="s">
        <v>11</v>
      </c>
      <c r="J33" s="71"/>
      <c r="K33" s="71"/>
      <c r="L33" s="72" t="s">
        <v>208</v>
      </c>
      <c r="M33" s="69"/>
      <c r="N33" s="73"/>
      <c r="O33" s="67"/>
      <c r="P33" s="67"/>
      <c r="Q33" s="67"/>
      <c r="R33" s="67"/>
      <c r="S33" s="67"/>
      <c r="T33" s="67"/>
      <c r="U33" s="67"/>
      <c r="V33" s="67"/>
      <c r="W33" s="67"/>
      <c r="X33" s="67"/>
      <c r="Y33" s="67"/>
      <c r="Z33" s="67"/>
      <c r="AA33" s="67"/>
      <c r="AB33" s="67"/>
      <c r="AC33" s="67"/>
      <c r="AD33" s="67"/>
      <c r="AE33" s="67"/>
      <c r="AF33" s="67"/>
      <c r="AG33" s="67"/>
    </row>
    <row r="34" spans="1:33" ht="116">
      <c r="A34" s="68" t="s">
        <v>200</v>
      </c>
      <c r="B34" s="69" t="s">
        <v>201</v>
      </c>
      <c r="C34" s="68" t="s">
        <v>295</v>
      </c>
      <c r="D34" s="365"/>
      <c r="E34" s="365"/>
      <c r="F34" s="69" t="s">
        <v>296</v>
      </c>
      <c r="G34" s="69" t="s">
        <v>222</v>
      </c>
      <c r="H34" s="69" t="s">
        <v>232</v>
      </c>
      <c r="I34" s="70" t="s">
        <v>11</v>
      </c>
      <c r="J34" s="71"/>
      <c r="K34" s="71"/>
      <c r="L34" s="72" t="s">
        <v>208</v>
      </c>
      <c r="M34" s="69"/>
      <c r="N34" s="73"/>
      <c r="O34" s="67"/>
      <c r="P34" s="67"/>
      <c r="Q34" s="67"/>
      <c r="R34" s="67"/>
      <c r="S34" s="67"/>
      <c r="T34" s="67"/>
      <c r="U34" s="67"/>
      <c r="V34" s="67"/>
      <c r="W34" s="67"/>
      <c r="X34" s="67"/>
      <c r="Y34" s="67"/>
      <c r="Z34" s="67"/>
      <c r="AA34" s="67"/>
      <c r="AB34" s="67"/>
      <c r="AC34" s="67"/>
      <c r="AD34" s="67"/>
      <c r="AE34" s="67"/>
      <c r="AF34" s="67"/>
      <c r="AG34" s="67"/>
    </row>
    <row r="35" spans="1:33" ht="58">
      <c r="A35" s="68" t="s">
        <v>200</v>
      </c>
      <c r="B35" s="69" t="s">
        <v>201</v>
      </c>
      <c r="C35" s="68" t="s">
        <v>297</v>
      </c>
      <c r="D35" s="365"/>
      <c r="E35" s="365"/>
      <c r="F35" s="69" t="s">
        <v>298</v>
      </c>
      <c r="G35" s="69" t="s">
        <v>222</v>
      </c>
      <c r="H35" s="69" t="s">
        <v>299</v>
      </c>
      <c r="I35" s="70" t="s">
        <v>11</v>
      </c>
      <c r="J35" s="71"/>
      <c r="K35" s="71"/>
      <c r="L35" s="72" t="s">
        <v>208</v>
      </c>
      <c r="M35" s="69"/>
      <c r="N35" s="73"/>
      <c r="O35" s="67"/>
      <c r="P35" s="67"/>
      <c r="Q35" s="67"/>
      <c r="R35" s="67"/>
      <c r="S35" s="67"/>
      <c r="T35" s="67"/>
      <c r="U35" s="67"/>
      <c r="V35" s="67"/>
      <c r="W35" s="67"/>
      <c r="X35" s="67"/>
      <c r="Y35" s="67"/>
      <c r="Z35" s="67"/>
      <c r="AA35" s="67"/>
      <c r="AB35" s="67"/>
      <c r="AC35" s="67"/>
      <c r="AD35" s="67"/>
      <c r="AE35" s="67"/>
      <c r="AF35" s="67"/>
      <c r="AG35" s="67"/>
    </row>
    <row r="36" spans="1:33" ht="58">
      <c r="A36" s="68" t="s">
        <v>200</v>
      </c>
      <c r="B36" s="69" t="s">
        <v>201</v>
      </c>
      <c r="C36" s="68" t="s">
        <v>300</v>
      </c>
      <c r="D36" s="365"/>
      <c r="E36" s="365"/>
      <c r="F36" s="69" t="s">
        <v>301</v>
      </c>
      <c r="G36" s="69" t="s">
        <v>222</v>
      </c>
      <c r="H36" s="69" t="s">
        <v>299</v>
      </c>
      <c r="I36" s="70" t="s">
        <v>11</v>
      </c>
      <c r="J36" s="71"/>
      <c r="K36" s="71"/>
      <c r="L36" s="72" t="s">
        <v>208</v>
      </c>
      <c r="M36" s="69"/>
      <c r="N36" s="73"/>
      <c r="O36" s="67"/>
      <c r="P36" s="67"/>
      <c r="Q36" s="67"/>
      <c r="R36" s="67"/>
      <c r="S36" s="67"/>
      <c r="T36" s="67"/>
      <c r="U36" s="67"/>
      <c r="V36" s="67"/>
      <c r="W36" s="67"/>
      <c r="X36" s="67"/>
      <c r="Y36" s="67"/>
      <c r="Z36" s="67"/>
      <c r="AA36" s="67"/>
      <c r="AB36" s="67"/>
      <c r="AC36" s="67"/>
      <c r="AD36" s="67"/>
      <c r="AE36" s="67"/>
      <c r="AF36" s="67"/>
      <c r="AG36" s="67"/>
    </row>
    <row r="37" spans="1:33" ht="72.5">
      <c r="A37" s="68" t="s">
        <v>200</v>
      </c>
      <c r="B37" s="69" t="s">
        <v>201</v>
      </c>
      <c r="C37" s="68" t="s">
        <v>302</v>
      </c>
      <c r="D37" s="365"/>
      <c r="E37" s="365"/>
      <c r="F37" s="69" t="s">
        <v>303</v>
      </c>
      <c r="G37" s="69" t="s">
        <v>222</v>
      </c>
      <c r="H37" s="69" t="s">
        <v>304</v>
      </c>
      <c r="I37" s="70" t="s">
        <v>11</v>
      </c>
      <c r="J37" s="71"/>
      <c r="K37" s="71"/>
      <c r="L37" s="72" t="s">
        <v>208</v>
      </c>
      <c r="M37" s="69"/>
      <c r="N37" s="73"/>
      <c r="O37" s="67"/>
      <c r="P37" s="67"/>
      <c r="Q37" s="67"/>
      <c r="R37" s="67"/>
      <c r="S37" s="67"/>
      <c r="T37" s="67"/>
      <c r="U37" s="67"/>
      <c r="V37" s="67"/>
      <c r="W37" s="67"/>
      <c r="X37" s="67"/>
      <c r="Y37" s="67"/>
      <c r="Z37" s="67"/>
      <c r="AA37" s="67"/>
      <c r="AB37" s="67"/>
      <c r="AC37" s="67"/>
      <c r="AD37" s="67"/>
      <c r="AE37" s="67"/>
      <c r="AF37" s="67"/>
      <c r="AG37" s="67"/>
    </row>
    <row r="38" spans="1:33" ht="58">
      <c r="A38" s="68" t="s">
        <v>200</v>
      </c>
      <c r="B38" s="69" t="s">
        <v>201</v>
      </c>
      <c r="C38" s="68" t="s">
        <v>305</v>
      </c>
      <c r="D38" s="365"/>
      <c r="E38" s="365"/>
      <c r="F38" s="69" t="s">
        <v>306</v>
      </c>
      <c r="G38" s="69" t="s">
        <v>222</v>
      </c>
      <c r="H38" s="69" t="s">
        <v>232</v>
      </c>
      <c r="I38" s="70" t="s">
        <v>11</v>
      </c>
      <c r="J38" s="71"/>
      <c r="K38" s="71"/>
      <c r="L38" s="72" t="s">
        <v>208</v>
      </c>
      <c r="M38" s="69"/>
      <c r="N38" s="73"/>
      <c r="O38" s="67"/>
      <c r="P38" s="67"/>
      <c r="Q38" s="67"/>
      <c r="R38" s="67"/>
      <c r="S38" s="67"/>
      <c r="T38" s="67"/>
      <c r="U38" s="67"/>
      <c r="V38" s="67"/>
      <c r="W38" s="67"/>
      <c r="X38" s="67"/>
      <c r="Y38" s="67"/>
      <c r="Z38" s="67"/>
      <c r="AA38" s="67"/>
      <c r="AB38" s="67"/>
      <c r="AC38" s="67"/>
      <c r="AD38" s="67"/>
      <c r="AE38" s="67"/>
      <c r="AF38" s="67"/>
      <c r="AG38" s="67"/>
    </row>
    <row r="39" spans="1:33" ht="72.5">
      <c r="A39" s="68" t="s">
        <v>200</v>
      </c>
      <c r="B39" s="69" t="s">
        <v>201</v>
      </c>
      <c r="C39" s="68" t="s">
        <v>307</v>
      </c>
      <c r="D39" s="365"/>
      <c r="E39" s="365"/>
      <c r="F39" s="69" t="s">
        <v>308</v>
      </c>
      <c r="G39" s="69" t="s">
        <v>222</v>
      </c>
      <c r="H39" s="69" t="s">
        <v>232</v>
      </c>
      <c r="I39" s="70" t="s">
        <v>11</v>
      </c>
      <c r="J39" s="71"/>
      <c r="K39" s="71"/>
      <c r="L39" s="72" t="s">
        <v>208</v>
      </c>
      <c r="M39" s="69"/>
      <c r="N39" s="73"/>
      <c r="O39" s="67"/>
      <c r="P39" s="67"/>
      <c r="Q39" s="67"/>
      <c r="R39" s="67"/>
      <c r="S39" s="67"/>
      <c r="T39" s="67"/>
      <c r="U39" s="67"/>
      <c r="V39" s="67"/>
      <c r="W39" s="67"/>
      <c r="X39" s="67"/>
      <c r="Y39" s="67"/>
      <c r="Z39" s="67"/>
      <c r="AA39" s="67"/>
      <c r="AB39" s="67"/>
      <c r="AC39" s="67"/>
      <c r="AD39" s="67"/>
      <c r="AE39" s="67"/>
      <c r="AF39" s="67"/>
      <c r="AG39" s="67"/>
    </row>
    <row r="40" spans="1:33" ht="72.5">
      <c r="A40" s="68" t="s">
        <v>200</v>
      </c>
      <c r="B40" s="69" t="s">
        <v>201</v>
      </c>
      <c r="C40" s="68" t="s">
        <v>309</v>
      </c>
      <c r="D40" s="365"/>
      <c r="E40" s="365"/>
      <c r="F40" s="69" t="s">
        <v>310</v>
      </c>
      <c r="G40" s="69" t="s">
        <v>222</v>
      </c>
      <c r="H40" s="69" t="s">
        <v>232</v>
      </c>
      <c r="I40" s="70" t="s">
        <v>11</v>
      </c>
      <c r="J40" s="71"/>
      <c r="K40" s="71"/>
      <c r="L40" s="72" t="s">
        <v>208</v>
      </c>
      <c r="M40" s="69"/>
      <c r="N40" s="73"/>
      <c r="O40" s="67"/>
      <c r="P40" s="67"/>
      <c r="Q40" s="67"/>
      <c r="R40" s="67"/>
      <c r="S40" s="67"/>
      <c r="T40" s="67"/>
      <c r="U40" s="67"/>
      <c r="V40" s="67"/>
      <c r="W40" s="67"/>
      <c r="X40" s="67"/>
      <c r="Y40" s="67"/>
      <c r="Z40" s="67"/>
      <c r="AA40" s="67"/>
      <c r="AB40" s="67"/>
      <c r="AC40" s="67"/>
      <c r="AD40" s="67"/>
      <c r="AE40" s="67"/>
      <c r="AF40" s="67"/>
      <c r="AG40" s="67"/>
    </row>
    <row r="41" spans="1:33" ht="58">
      <c r="A41" s="68" t="s">
        <v>200</v>
      </c>
      <c r="B41" s="69" t="s">
        <v>201</v>
      </c>
      <c r="C41" s="68" t="s">
        <v>311</v>
      </c>
      <c r="D41" s="365"/>
      <c r="E41" s="365"/>
      <c r="F41" s="69" t="s">
        <v>312</v>
      </c>
      <c r="G41" s="69" t="s">
        <v>222</v>
      </c>
      <c r="H41" s="69" t="s">
        <v>313</v>
      </c>
      <c r="I41" s="70" t="s">
        <v>11</v>
      </c>
      <c r="J41" s="71"/>
      <c r="K41" s="71"/>
      <c r="L41" s="72" t="s">
        <v>208</v>
      </c>
      <c r="M41" s="69"/>
      <c r="N41" s="73"/>
      <c r="O41" s="67"/>
      <c r="P41" s="67"/>
      <c r="Q41" s="67"/>
      <c r="R41" s="67"/>
      <c r="S41" s="67"/>
      <c r="T41" s="67"/>
      <c r="U41" s="67"/>
      <c r="V41" s="67"/>
      <c r="W41" s="67"/>
      <c r="X41" s="67"/>
      <c r="Y41" s="67"/>
      <c r="Z41" s="67"/>
      <c r="AA41" s="67"/>
      <c r="AB41" s="67"/>
      <c r="AC41" s="67"/>
      <c r="AD41" s="67"/>
      <c r="AE41" s="67"/>
      <c r="AF41" s="67"/>
      <c r="AG41" s="67"/>
    </row>
    <row r="42" spans="1:33" ht="58">
      <c r="A42" s="68" t="s">
        <v>200</v>
      </c>
      <c r="B42" s="69" t="s">
        <v>201</v>
      </c>
      <c r="C42" s="68" t="s">
        <v>314</v>
      </c>
      <c r="D42" s="365"/>
      <c r="E42" s="355"/>
      <c r="F42" s="69" t="s">
        <v>315</v>
      </c>
      <c r="G42" s="69" t="s">
        <v>222</v>
      </c>
      <c r="H42" s="69" t="s">
        <v>316</v>
      </c>
      <c r="I42" s="70" t="s">
        <v>11</v>
      </c>
      <c r="J42" s="71"/>
      <c r="K42" s="71"/>
      <c r="L42" s="72" t="s">
        <v>208</v>
      </c>
      <c r="M42" s="69"/>
      <c r="N42" s="73"/>
      <c r="O42" s="67"/>
      <c r="P42" s="67"/>
      <c r="Q42" s="67"/>
      <c r="R42" s="67"/>
      <c r="S42" s="67"/>
      <c r="T42" s="67"/>
      <c r="U42" s="67"/>
      <c r="V42" s="67"/>
      <c r="W42" s="67"/>
      <c r="X42" s="67"/>
      <c r="Y42" s="67"/>
      <c r="Z42" s="67"/>
      <c r="AA42" s="67"/>
      <c r="AB42" s="67"/>
      <c r="AC42" s="67"/>
      <c r="AD42" s="67"/>
      <c r="AE42" s="67"/>
      <c r="AF42" s="67"/>
      <c r="AG42" s="67"/>
    </row>
    <row r="43" spans="1:33" ht="58">
      <c r="A43" s="68" t="s">
        <v>200</v>
      </c>
      <c r="B43" s="69" t="s">
        <v>201</v>
      </c>
      <c r="C43" s="68" t="s">
        <v>317</v>
      </c>
      <c r="D43" s="365"/>
      <c r="E43" s="69" t="s">
        <v>318</v>
      </c>
      <c r="F43" s="69" t="s">
        <v>319</v>
      </c>
      <c r="G43" s="69" t="s">
        <v>222</v>
      </c>
      <c r="H43" s="69" t="s">
        <v>320</v>
      </c>
      <c r="I43" s="70" t="s">
        <v>11</v>
      </c>
      <c r="J43" s="71"/>
      <c r="K43" s="71"/>
      <c r="L43" s="72" t="s">
        <v>208</v>
      </c>
      <c r="M43" s="69"/>
      <c r="N43" s="73"/>
      <c r="O43" s="67"/>
      <c r="P43" s="67"/>
      <c r="Q43" s="67"/>
      <c r="R43" s="67"/>
      <c r="S43" s="67"/>
      <c r="T43" s="67"/>
      <c r="U43" s="67"/>
      <c r="V43" s="67"/>
      <c r="W43" s="67"/>
      <c r="X43" s="67"/>
      <c r="Y43" s="67"/>
      <c r="Z43" s="67"/>
      <c r="AA43" s="67"/>
      <c r="AB43" s="67"/>
      <c r="AC43" s="67"/>
      <c r="AD43" s="67"/>
      <c r="AE43" s="67"/>
      <c r="AF43" s="67"/>
      <c r="AG43" s="67"/>
    </row>
    <row r="44" spans="1:33" ht="101.5">
      <c r="A44" s="68" t="s">
        <v>200</v>
      </c>
      <c r="B44" s="69" t="s">
        <v>201</v>
      </c>
      <c r="C44" s="68" t="s">
        <v>321</v>
      </c>
      <c r="D44" s="365"/>
      <c r="E44" s="364" t="s">
        <v>322</v>
      </c>
      <c r="F44" s="69" t="s">
        <v>323</v>
      </c>
      <c r="G44" s="69" t="s">
        <v>263</v>
      </c>
      <c r="H44" s="69" t="s">
        <v>207</v>
      </c>
      <c r="I44" s="70" t="s">
        <v>11</v>
      </c>
      <c r="J44" s="71"/>
      <c r="K44" s="71"/>
      <c r="L44" s="72" t="s">
        <v>208</v>
      </c>
      <c r="M44" s="69"/>
      <c r="N44" s="73"/>
      <c r="O44" s="67"/>
      <c r="P44" s="67"/>
      <c r="Q44" s="67"/>
      <c r="R44" s="67"/>
      <c r="S44" s="67"/>
      <c r="T44" s="67"/>
      <c r="U44" s="67"/>
      <c r="V44" s="67"/>
      <c r="W44" s="67"/>
      <c r="X44" s="67"/>
      <c r="Y44" s="67"/>
      <c r="Z44" s="67"/>
      <c r="AA44" s="67"/>
      <c r="AB44" s="67"/>
      <c r="AC44" s="67"/>
      <c r="AD44" s="67"/>
      <c r="AE44" s="67"/>
      <c r="AF44" s="67"/>
      <c r="AG44" s="67"/>
    </row>
    <row r="45" spans="1:33" ht="58">
      <c r="A45" s="68" t="s">
        <v>200</v>
      </c>
      <c r="B45" s="69" t="s">
        <v>201</v>
      </c>
      <c r="C45" s="68" t="s">
        <v>324</v>
      </c>
      <c r="D45" s="365"/>
      <c r="E45" s="365"/>
      <c r="F45" s="69" t="s">
        <v>325</v>
      </c>
      <c r="G45" s="69" t="s">
        <v>263</v>
      </c>
      <c r="H45" s="69" t="s">
        <v>326</v>
      </c>
      <c r="I45" s="70" t="s">
        <v>11</v>
      </c>
      <c r="J45" s="71"/>
      <c r="K45" s="71"/>
      <c r="L45" s="72" t="s">
        <v>208</v>
      </c>
      <c r="M45" s="69"/>
      <c r="N45" s="73"/>
      <c r="O45" s="67"/>
      <c r="P45" s="67"/>
      <c r="Q45" s="67"/>
      <c r="R45" s="67"/>
      <c r="S45" s="67"/>
      <c r="T45" s="67"/>
      <c r="U45" s="67"/>
      <c r="V45" s="67"/>
      <c r="W45" s="67"/>
      <c r="X45" s="67"/>
      <c r="Y45" s="67"/>
      <c r="Z45" s="67"/>
      <c r="AA45" s="67"/>
      <c r="AB45" s="67"/>
      <c r="AC45" s="67"/>
      <c r="AD45" s="67"/>
      <c r="AE45" s="67"/>
      <c r="AF45" s="67"/>
      <c r="AG45" s="67"/>
    </row>
    <row r="46" spans="1:33" ht="58">
      <c r="A46" s="68" t="s">
        <v>200</v>
      </c>
      <c r="B46" s="69" t="s">
        <v>201</v>
      </c>
      <c r="C46" s="68" t="s">
        <v>327</v>
      </c>
      <c r="D46" s="365"/>
      <c r="E46" s="355"/>
      <c r="F46" s="69" t="s">
        <v>328</v>
      </c>
      <c r="G46" s="69" t="s">
        <v>263</v>
      </c>
      <c r="H46" s="69" t="s">
        <v>207</v>
      </c>
      <c r="I46" s="70" t="s">
        <v>11</v>
      </c>
      <c r="J46" s="71"/>
      <c r="K46" s="71"/>
      <c r="L46" s="72" t="s">
        <v>208</v>
      </c>
      <c r="M46" s="69"/>
      <c r="N46" s="73"/>
      <c r="O46" s="67"/>
      <c r="P46" s="67"/>
      <c r="Q46" s="67"/>
      <c r="R46" s="67"/>
      <c r="S46" s="67"/>
      <c r="T46" s="67"/>
      <c r="U46" s="67"/>
      <c r="V46" s="67"/>
      <c r="W46" s="67"/>
      <c r="X46" s="67"/>
      <c r="Y46" s="67"/>
      <c r="Z46" s="67"/>
      <c r="AA46" s="67"/>
      <c r="AB46" s="67"/>
      <c r="AC46" s="67"/>
      <c r="AD46" s="67"/>
      <c r="AE46" s="67"/>
      <c r="AF46" s="67"/>
      <c r="AG46" s="67"/>
    </row>
    <row r="47" spans="1:33" ht="87">
      <c r="A47" s="68" t="s">
        <v>200</v>
      </c>
      <c r="B47" s="69" t="s">
        <v>201</v>
      </c>
      <c r="C47" s="68" t="s">
        <v>329</v>
      </c>
      <c r="D47" s="365"/>
      <c r="E47" s="364" t="s">
        <v>330</v>
      </c>
      <c r="F47" s="69" t="s">
        <v>237</v>
      </c>
      <c r="G47" s="69" t="s">
        <v>263</v>
      </c>
      <c r="H47" s="69" t="s">
        <v>331</v>
      </c>
      <c r="I47" s="70" t="s">
        <v>11</v>
      </c>
      <c r="J47" s="71"/>
      <c r="K47" s="71"/>
      <c r="L47" s="72" t="s">
        <v>208</v>
      </c>
      <c r="M47" s="69"/>
      <c r="N47" s="73"/>
      <c r="O47" s="67"/>
      <c r="P47" s="67"/>
      <c r="Q47" s="67"/>
      <c r="R47" s="67"/>
      <c r="S47" s="67"/>
      <c r="T47" s="67"/>
      <c r="U47" s="67"/>
      <c r="V47" s="67"/>
      <c r="W47" s="67"/>
      <c r="X47" s="67"/>
      <c r="Y47" s="67"/>
      <c r="Z47" s="67"/>
      <c r="AA47" s="67"/>
      <c r="AB47" s="67"/>
      <c r="AC47" s="67"/>
      <c r="AD47" s="67"/>
      <c r="AE47" s="67"/>
      <c r="AF47" s="67"/>
      <c r="AG47" s="67"/>
    </row>
    <row r="48" spans="1:33" ht="87">
      <c r="A48" s="68" t="s">
        <v>200</v>
      </c>
      <c r="B48" s="69" t="s">
        <v>201</v>
      </c>
      <c r="C48" s="68" t="s">
        <v>332</v>
      </c>
      <c r="D48" s="365"/>
      <c r="E48" s="365"/>
      <c r="F48" s="69" t="s">
        <v>239</v>
      </c>
      <c r="G48" s="69" t="s">
        <v>263</v>
      </c>
      <c r="H48" s="69" t="s">
        <v>333</v>
      </c>
      <c r="I48" s="70" t="s">
        <v>11</v>
      </c>
      <c r="J48" s="71"/>
      <c r="K48" s="71"/>
      <c r="L48" s="72" t="s">
        <v>208</v>
      </c>
      <c r="M48" s="69"/>
      <c r="N48" s="73"/>
      <c r="O48" s="67"/>
      <c r="P48" s="67"/>
      <c r="Q48" s="67"/>
      <c r="R48" s="67"/>
      <c r="S48" s="67"/>
      <c r="T48" s="67"/>
      <c r="U48" s="67"/>
      <c r="V48" s="67"/>
      <c r="W48" s="67"/>
      <c r="X48" s="67"/>
      <c r="Y48" s="67"/>
      <c r="Z48" s="67"/>
      <c r="AA48" s="67"/>
      <c r="AB48" s="67"/>
      <c r="AC48" s="67"/>
      <c r="AD48" s="67"/>
      <c r="AE48" s="67"/>
      <c r="AF48" s="67"/>
      <c r="AG48" s="67"/>
    </row>
    <row r="49" spans="1:33" ht="58">
      <c r="A49" s="68" t="s">
        <v>200</v>
      </c>
      <c r="B49" s="69" t="s">
        <v>201</v>
      </c>
      <c r="C49" s="68" t="s">
        <v>334</v>
      </c>
      <c r="D49" s="365"/>
      <c r="E49" s="365"/>
      <c r="F49" s="69" t="s">
        <v>335</v>
      </c>
      <c r="G49" s="69" t="s">
        <v>263</v>
      </c>
      <c r="H49" s="69" t="s">
        <v>232</v>
      </c>
      <c r="I49" s="70" t="s">
        <v>11</v>
      </c>
      <c r="J49" s="71"/>
      <c r="K49" s="71"/>
      <c r="L49" s="72" t="s">
        <v>208</v>
      </c>
      <c r="M49" s="69"/>
      <c r="N49" s="73"/>
      <c r="O49" s="67"/>
      <c r="P49" s="67"/>
      <c r="Q49" s="67"/>
      <c r="R49" s="67"/>
      <c r="S49" s="67"/>
      <c r="T49" s="67"/>
      <c r="U49" s="67"/>
      <c r="V49" s="67"/>
      <c r="W49" s="67"/>
      <c r="X49" s="67"/>
      <c r="Y49" s="67"/>
      <c r="Z49" s="67"/>
      <c r="AA49" s="67"/>
      <c r="AB49" s="67"/>
      <c r="AC49" s="67"/>
      <c r="AD49" s="67"/>
      <c r="AE49" s="67"/>
      <c r="AF49" s="67"/>
      <c r="AG49" s="67"/>
    </row>
    <row r="50" spans="1:33" ht="58">
      <c r="A50" s="68" t="s">
        <v>200</v>
      </c>
      <c r="B50" s="69" t="s">
        <v>201</v>
      </c>
      <c r="C50" s="68" t="s">
        <v>336</v>
      </c>
      <c r="D50" s="365"/>
      <c r="E50" s="365"/>
      <c r="F50" s="69" t="s">
        <v>337</v>
      </c>
      <c r="G50" s="69" t="s">
        <v>263</v>
      </c>
      <c r="H50" s="69" t="s">
        <v>338</v>
      </c>
      <c r="I50" s="70" t="s">
        <v>11</v>
      </c>
      <c r="J50" s="71"/>
      <c r="K50" s="71"/>
      <c r="L50" s="72" t="s">
        <v>208</v>
      </c>
      <c r="M50" s="69"/>
      <c r="N50" s="73"/>
      <c r="O50" s="67"/>
      <c r="P50" s="67"/>
      <c r="Q50" s="67"/>
      <c r="R50" s="67"/>
      <c r="S50" s="67"/>
      <c r="T50" s="67"/>
      <c r="U50" s="67"/>
      <c r="V50" s="67"/>
      <c r="W50" s="67"/>
      <c r="X50" s="67"/>
      <c r="Y50" s="67"/>
      <c r="Z50" s="67"/>
      <c r="AA50" s="67"/>
      <c r="AB50" s="67"/>
      <c r="AC50" s="67"/>
      <c r="AD50" s="67"/>
      <c r="AE50" s="67"/>
      <c r="AF50" s="67"/>
      <c r="AG50" s="67"/>
    </row>
    <row r="51" spans="1:33" ht="58">
      <c r="A51" s="68" t="s">
        <v>200</v>
      </c>
      <c r="B51" s="69" t="s">
        <v>201</v>
      </c>
      <c r="C51" s="68" t="s">
        <v>339</v>
      </c>
      <c r="D51" s="365"/>
      <c r="E51" s="365"/>
      <c r="F51" s="69" t="s">
        <v>340</v>
      </c>
      <c r="G51" s="69" t="s">
        <v>263</v>
      </c>
      <c r="H51" s="69" t="s">
        <v>341</v>
      </c>
      <c r="I51" s="70" t="s">
        <v>11</v>
      </c>
      <c r="J51" s="71"/>
      <c r="K51" s="71"/>
      <c r="L51" s="72" t="s">
        <v>208</v>
      </c>
      <c r="M51" s="69"/>
      <c r="N51" s="73"/>
      <c r="O51" s="67"/>
      <c r="P51" s="67"/>
      <c r="Q51" s="67"/>
      <c r="R51" s="67"/>
      <c r="S51" s="67"/>
      <c r="T51" s="67"/>
      <c r="U51" s="67"/>
      <c r="V51" s="67"/>
      <c r="W51" s="67"/>
      <c r="X51" s="67"/>
      <c r="Y51" s="67"/>
      <c r="Z51" s="67"/>
      <c r="AA51" s="67"/>
      <c r="AB51" s="67"/>
      <c r="AC51" s="67"/>
      <c r="AD51" s="67"/>
      <c r="AE51" s="67"/>
      <c r="AF51" s="67"/>
      <c r="AG51" s="67"/>
    </row>
    <row r="52" spans="1:33" ht="72.5">
      <c r="A52" s="68" t="s">
        <v>200</v>
      </c>
      <c r="B52" s="69" t="s">
        <v>201</v>
      </c>
      <c r="C52" s="68" t="s">
        <v>342</v>
      </c>
      <c r="D52" s="365"/>
      <c r="E52" s="365"/>
      <c r="F52" s="69" t="s">
        <v>343</v>
      </c>
      <c r="G52" s="69" t="s">
        <v>263</v>
      </c>
      <c r="H52" s="69" t="s">
        <v>232</v>
      </c>
      <c r="I52" s="70" t="s">
        <v>11</v>
      </c>
      <c r="J52" s="71"/>
      <c r="K52" s="71"/>
      <c r="L52" s="72" t="s">
        <v>208</v>
      </c>
      <c r="M52" s="69"/>
      <c r="N52" s="73"/>
      <c r="O52" s="67"/>
      <c r="P52" s="67"/>
      <c r="Q52" s="67"/>
      <c r="R52" s="67"/>
      <c r="S52" s="67"/>
      <c r="T52" s="67"/>
      <c r="U52" s="67"/>
      <c r="V52" s="67"/>
      <c r="W52" s="67"/>
      <c r="X52" s="67"/>
      <c r="Y52" s="67"/>
      <c r="Z52" s="67"/>
      <c r="AA52" s="67"/>
      <c r="AB52" s="67"/>
      <c r="AC52" s="67"/>
      <c r="AD52" s="67"/>
      <c r="AE52" s="67"/>
      <c r="AF52" s="67"/>
      <c r="AG52" s="67"/>
    </row>
    <row r="53" spans="1:33" ht="58">
      <c r="A53" s="68" t="s">
        <v>200</v>
      </c>
      <c r="B53" s="69" t="s">
        <v>201</v>
      </c>
      <c r="C53" s="68" t="s">
        <v>344</v>
      </c>
      <c r="D53" s="365"/>
      <c r="E53" s="365"/>
      <c r="F53" s="69" t="s">
        <v>257</v>
      </c>
      <c r="G53" s="69" t="s">
        <v>263</v>
      </c>
      <c r="H53" s="69" t="s">
        <v>232</v>
      </c>
      <c r="I53" s="70" t="s">
        <v>11</v>
      </c>
      <c r="J53" s="71"/>
      <c r="K53" s="71"/>
      <c r="L53" s="72" t="s">
        <v>208</v>
      </c>
      <c r="M53" s="69"/>
      <c r="N53" s="73"/>
      <c r="O53" s="67"/>
      <c r="P53" s="67"/>
      <c r="Q53" s="67"/>
      <c r="R53" s="67"/>
      <c r="S53" s="67"/>
      <c r="T53" s="67"/>
      <c r="U53" s="67"/>
      <c r="V53" s="67"/>
      <c r="W53" s="67"/>
      <c r="X53" s="67"/>
      <c r="Y53" s="67"/>
      <c r="Z53" s="67"/>
      <c r="AA53" s="67"/>
      <c r="AB53" s="67"/>
      <c r="AC53" s="67"/>
      <c r="AD53" s="67"/>
      <c r="AE53" s="67"/>
      <c r="AF53" s="67"/>
      <c r="AG53" s="67"/>
    </row>
    <row r="54" spans="1:33" ht="58">
      <c r="A54" s="68" t="s">
        <v>200</v>
      </c>
      <c r="B54" s="69" t="s">
        <v>201</v>
      </c>
      <c r="C54" s="68" t="s">
        <v>345</v>
      </c>
      <c r="D54" s="365"/>
      <c r="E54" s="365"/>
      <c r="F54" s="69" t="s">
        <v>259</v>
      </c>
      <c r="G54" s="69" t="s">
        <v>263</v>
      </c>
      <c r="H54" s="69" t="s">
        <v>346</v>
      </c>
      <c r="I54" s="70" t="s">
        <v>11</v>
      </c>
      <c r="J54" s="71"/>
      <c r="K54" s="71"/>
      <c r="L54" s="72" t="s">
        <v>208</v>
      </c>
      <c r="M54" s="69"/>
      <c r="N54" s="73"/>
      <c r="O54" s="67"/>
      <c r="P54" s="67"/>
      <c r="Q54" s="67"/>
      <c r="R54" s="67"/>
      <c r="S54" s="67"/>
      <c r="T54" s="67"/>
      <c r="U54" s="67"/>
      <c r="V54" s="67"/>
      <c r="W54" s="67"/>
      <c r="X54" s="67"/>
      <c r="Y54" s="67"/>
      <c r="Z54" s="67"/>
      <c r="AA54" s="67"/>
      <c r="AB54" s="67"/>
      <c r="AC54" s="67"/>
      <c r="AD54" s="67"/>
      <c r="AE54" s="67"/>
      <c r="AF54" s="67"/>
      <c r="AG54" s="67"/>
    </row>
    <row r="55" spans="1:33" ht="116">
      <c r="A55" s="68" t="s">
        <v>200</v>
      </c>
      <c r="B55" s="69" t="s">
        <v>201</v>
      </c>
      <c r="C55" s="68" t="s">
        <v>347</v>
      </c>
      <c r="D55" s="365"/>
      <c r="E55" s="365"/>
      <c r="F55" s="75" t="s">
        <v>348</v>
      </c>
      <c r="G55" s="69" t="s">
        <v>263</v>
      </c>
      <c r="H55" s="69" t="s">
        <v>264</v>
      </c>
      <c r="I55" s="70" t="s">
        <v>11</v>
      </c>
      <c r="J55" s="71"/>
      <c r="K55" s="71"/>
      <c r="L55" s="72" t="s">
        <v>208</v>
      </c>
      <c r="M55" s="69"/>
      <c r="N55" s="73"/>
      <c r="O55" s="67"/>
      <c r="P55" s="67"/>
      <c r="Q55" s="67"/>
      <c r="R55" s="67"/>
      <c r="S55" s="67"/>
      <c r="T55" s="67"/>
      <c r="U55" s="67"/>
      <c r="V55" s="67"/>
      <c r="W55" s="67"/>
      <c r="X55" s="67"/>
      <c r="Y55" s="67"/>
      <c r="Z55" s="67"/>
      <c r="AA55" s="67"/>
      <c r="AB55" s="67"/>
      <c r="AC55" s="67"/>
      <c r="AD55" s="67"/>
      <c r="AE55" s="67"/>
      <c r="AF55" s="67"/>
      <c r="AG55" s="67"/>
    </row>
    <row r="56" spans="1:33" ht="58">
      <c r="A56" s="68" t="s">
        <v>200</v>
      </c>
      <c r="B56" s="69" t="s">
        <v>201</v>
      </c>
      <c r="C56" s="68" t="s">
        <v>349</v>
      </c>
      <c r="D56" s="365"/>
      <c r="E56" s="365"/>
      <c r="F56" s="75" t="s">
        <v>350</v>
      </c>
      <c r="G56" s="69" t="s">
        <v>263</v>
      </c>
      <c r="H56" s="69" t="s">
        <v>351</v>
      </c>
      <c r="I56" s="70" t="s">
        <v>11</v>
      </c>
      <c r="J56" s="71"/>
      <c r="K56" s="71"/>
      <c r="L56" s="72" t="s">
        <v>208</v>
      </c>
      <c r="M56" s="69"/>
      <c r="N56" s="73"/>
      <c r="O56" s="67"/>
      <c r="P56" s="67"/>
      <c r="Q56" s="67"/>
      <c r="R56" s="67"/>
      <c r="S56" s="67"/>
      <c r="T56" s="67"/>
      <c r="U56" s="67"/>
      <c r="V56" s="67"/>
      <c r="W56" s="67"/>
      <c r="X56" s="67"/>
      <c r="Y56" s="67"/>
      <c r="Z56" s="67"/>
      <c r="AA56" s="67"/>
      <c r="AB56" s="67"/>
      <c r="AC56" s="67"/>
      <c r="AD56" s="67"/>
      <c r="AE56" s="67"/>
      <c r="AF56" s="67"/>
      <c r="AG56" s="67"/>
    </row>
    <row r="57" spans="1:33" ht="232">
      <c r="A57" s="68" t="s">
        <v>200</v>
      </c>
      <c r="B57" s="69" t="s">
        <v>201</v>
      </c>
      <c r="C57" s="68" t="s">
        <v>352</v>
      </c>
      <c r="D57" s="365"/>
      <c r="E57" s="365"/>
      <c r="F57" s="69" t="s">
        <v>353</v>
      </c>
      <c r="G57" s="69" t="s">
        <v>263</v>
      </c>
      <c r="H57" s="69" t="s">
        <v>232</v>
      </c>
      <c r="I57" s="70" t="s">
        <v>11</v>
      </c>
      <c r="J57" s="71"/>
      <c r="K57" s="71"/>
      <c r="L57" s="72" t="s">
        <v>208</v>
      </c>
      <c r="M57" s="69"/>
      <c r="N57" s="73"/>
      <c r="O57" s="67"/>
      <c r="P57" s="67"/>
      <c r="Q57" s="67"/>
      <c r="R57" s="67"/>
      <c r="S57" s="67"/>
      <c r="T57" s="67"/>
      <c r="U57" s="67"/>
      <c r="V57" s="67"/>
      <c r="W57" s="67"/>
      <c r="X57" s="67"/>
      <c r="Y57" s="67"/>
      <c r="Z57" s="67"/>
      <c r="AA57" s="67"/>
      <c r="AB57" s="67"/>
      <c r="AC57" s="67"/>
      <c r="AD57" s="67"/>
      <c r="AE57" s="67"/>
      <c r="AF57" s="67"/>
      <c r="AG57" s="67"/>
    </row>
    <row r="58" spans="1:33" ht="58">
      <c r="A58" s="68" t="s">
        <v>200</v>
      </c>
      <c r="B58" s="69" t="s">
        <v>201</v>
      </c>
      <c r="C58" s="68" t="s">
        <v>354</v>
      </c>
      <c r="D58" s="365"/>
      <c r="E58" s="365"/>
      <c r="F58" s="69" t="s">
        <v>355</v>
      </c>
      <c r="G58" s="69" t="s">
        <v>263</v>
      </c>
      <c r="H58" s="69" t="s">
        <v>232</v>
      </c>
      <c r="I58" s="70" t="s">
        <v>11</v>
      </c>
      <c r="J58" s="71"/>
      <c r="K58" s="71"/>
      <c r="L58" s="72" t="s">
        <v>208</v>
      </c>
      <c r="M58" s="69"/>
      <c r="N58" s="73"/>
      <c r="O58" s="67"/>
      <c r="P58" s="67"/>
      <c r="Q58" s="67"/>
      <c r="R58" s="67"/>
      <c r="S58" s="67"/>
      <c r="T58" s="67"/>
      <c r="U58" s="67"/>
      <c r="V58" s="67"/>
      <c r="W58" s="67"/>
      <c r="X58" s="67"/>
      <c r="Y58" s="67"/>
      <c r="Z58" s="67"/>
      <c r="AA58" s="67"/>
      <c r="AB58" s="67"/>
      <c r="AC58" s="67"/>
      <c r="AD58" s="67"/>
      <c r="AE58" s="67"/>
      <c r="AF58" s="67"/>
      <c r="AG58" s="67"/>
    </row>
    <row r="59" spans="1:33" ht="58">
      <c r="A59" s="68" t="s">
        <v>200</v>
      </c>
      <c r="B59" s="69" t="s">
        <v>201</v>
      </c>
      <c r="C59" s="68" t="s">
        <v>356</v>
      </c>
      <c r="D59" s="365"/>
      <c r="E59" s="365"/>
      <c r="F59" s="69" t="s">
        <v>357</v>
      </c>
      <c r="G59" s="69" t="s">
        <v>263</v>
      </c>
      <c r="H59" s="69" t="s">
        <v>294</v>
      </c>
      <c r="I59" s="70" t="s">
        <v>11</v>
      </c>
      <c r="J59" s="71"/>
      <c r="K59" s="71"/>
      <c r="L59" s="72" t="s">
        <v>208</v>
      </c>
      <c r="M59" s="69"/>
      <c r="N59" s="73"/>
      <c r="O59" s="67"/>
      <c r="P59" s="67"/>
      <c r="Q59" s="67"/>
      <c r="R59" s="67"/>
      <c r="S59" s="67"/>
      <c r="T59" s="67"/>
      <c r="U59" s="67"/>
      <c r="V59" s="67"/>
      <c r="W59" s="67"/>
      <c r="X59" s="67"/>
      <c r="Y59" s="67"/>
      <c r="Z59" s="67"/>
      <c r="AA59" s="67"/>
      <c r="AB59" s="67"/>
      <c r="AC59" s="67"/>
      <c r="AD59" s="67"/>
      <c r="AE59" s="67"/>
      <c r="AF59" s="67"/>
      <c r="AG59" s="67"/>
    </row>
    <row r="60" spans="1:33" ht="58">
      <c r="A60" s="68" t="s">
        <v>200</v>
      </c>
      <c r="B60" s="69" t="s">
        <v>201</v>
      </c>
      <c r="C60" s="68" t="s">
        <v>358</v>
      </c>
      <c r="D60" s="365"/>
      <c r="E60" s="365"/>
      <c r="F60" s="69" t="s">
        <v>359</v>
      </c>
      <c r="G60" s="69" t="s">
        <v>263</v>
      </c>
      <c r="H60" s="69" t="s">
        <v>232</v>
      </c>
      <c r="I60" s="70" t="s">
        <v>11</v>
      </c>
      <c r="J60" s="71"/>
      <c r="K60" s="71"/>
      <c r="L60" s="72" t="s">
        <v>208</v>
      </c>
      <c r="M60" s="69"/>
      <c r="N60" s="73"/>
      <c r="O60" s="67"/>
      <c r="P60" s="67"/>
      <c r="Q60" s="67"/>
      <c r="R60" s="67"/>
      <c r="S60" s="67"/>
      <c r="T60" s="67"/>
      <c r="U60" s="67"/>
      <c r="V60" s="67"/>
      <c r="W60" s="67"/>
      <c r="X60" s="67"/>
      <c r="Y60" s="67"/>
      <c r="Z60" s="67"/>
      <c r="AA60" s="67"/>
      <c r="AB60" s="67"/>
      <c r="AC60" s="67"/>
      <c r="AD60" s="67"/>
      <c r="AE60" s="67"/>
      <c r="AF60" s="67"/>
      <c r="AG60" s="67"/>
    </row>
    <row r="61" spans="1:33" ht="58">
      <c r="A61" s="68" t="s">
        <v>200</v>
      </c>
      <c r="B61" s="69" t="s">
        <v>201</v>
      </c>
      <c r="C61" s="68" t="s">
        <v>360</v>
      </c>
      <c r="D61" s="365"/>
      <c r="E61" s="365"/>
      <c r="F61" s="69" t="s">
        <v>361</v>
      </c>
      <c r="G61" s="69" t="s">
        <v>263</v>
      </c>
      <c r="H61" s="69" t="s">
        <v>362</v>
      </c>
      <c r="I61" s="70" t="s">
        <v>11</v>
      </c>
      <c r="J61" s="71"/>
      <c r="K61" s="71"/>
      <c r="L61" s="72" t="s">
        <v>208</v>
      </c>
      <c r="M61" s="69"/>
      <c r="N61" s="73"/>
      <c r="O61" s="67"/>
      <c r="P61" s="67"/>
      <c r="Q61" s="67"/>
      <c r="R61" s="67"/>
      <c r="S61" s="67"/>
      <c r="T61" s="67"/>
      <c r="U61" s="67"/>
      <c r="V61" s="67"/>
      <c r="W61" s="67"/>
      <c r="X61" s="67"/>
      <c r="Y61" s="67"/>
      <c r="Z61" s="67"/>
      <c r="AA61" s="67"/>
      <c r="AB61" s="67"/>
      <c r="AC61" s="67"/>
      <c r="AD61" s="67"/>
      <c r="AE61" s="67"/>
      <c r="AF61" s="67"/>
      <c r="AG61" s="67"/>
    </row>
    <row r="62" spans="1:33" ht="116">
      <c r="A62" s="68" t="s">
        <v>200</v>
      </c>
      <c r="B62" s="69" t="s">
        <v>201</v>
      </c>
      <c r="C62" s="68" t="s">
        <v>363</v>
      </c>
      <c r="D62" s="365"/>
      <c r="E62" s="365"/>
      <c r="F62" s="69" t="s">
        <v>364</v>
      </c>
      <c r="G62" s="69" t="s">
        <v>263</v>
      </c>
      <c r="H62" s="69" t="s">
        <v>232</v>
      </c>
      <c r="I62" s="70" t="s">
        <v>11</v>
      </c>
      <c r="J62" s="71"/>
      <c r="K62" s="71"/>
      <c r="L62" s="72" t="s">
        <v>208</v>
      </c>
      <c r="M62" s="69"/>
      <c r="N62" s="73"/>
      <c r="O62" s="67"/>
      <c r="P62" s="67"/>
      <c r="Q62" s="67"/>
      <c r="R62" s="67"/>
      <c r="S62" s="67"/>
      <c r="T62" s="67"/>
      <c r="U62" s="67"/>
      <c r="V62" s="67"/>
      <c r="W62" s="67"/>
      <c r="X62" s="67"/>
      <c r="Y62" s="67"/>
      <c r="Z62" s="67"/>
      <c r="AA62" s="67"/>
      <c r="AB62" s="67"/>
      <c r="AC62" s="67"/>
      <c r="AD62" s="67"/>
      <c r="AE62" s="67"/>
      <c r="AF62" s="67"/>
      <c r="AG62" s="67"/>
    </row>
    <row r="63" spans="1:33" ht="58">
      <c r="A63" s="68" t="s">
        <v>200</v>
      </c>
      <c r="B63" s="69" t="s">
        <v>201</v>
      </c>
      <c r="C63" s="68" t="s">
        <v>365</v>
      </c>
      <c r="D63" s="365"/>
      <c r="E63" s="365"/>
      <c r="F63" s="75" t="s">
        <v>366</v>
      </c>
      <c r="G63" s="69" t="s">
        <v>263</v>
      </c>
      <c r="H63" s="69" t="s">
        <v>362</v>
      </c>
      <c r="I63" s="70" t="s">
        <v>11</v>
      </c>
      <c r="J63" s="71"/>
      <c r="K63" s="71"/>
      <c r="L63" s="72" t="s">
        <v>208</v>
      </c>
      <c r="M63" s="69"/>
      <c r="N63" s="73"/>
      <c r="O63" s="67"/>
      <c r="P63" s="67"/>
      <c r="Q63" s="67"/>
      <c r="R63" s="67"/>
      <c r="S63" s="67"/>
      <c r="T63" s="67"/>
      <c r="U63" s="67"/>
      <c r="V63" s="67"/>
      <c r="W63" s="67"/>
      <c r="X63" s="67"/>
      <c r="Y63" s="67"/>
      <c r="Z63" s="67"/>
      <c r="AA63" s="67"/>
      <c r="AB63" s="67"/>
      <c r="AC63" s="67"/>
      <c r="AD63" s="67"/>
      <c r="AE63" s="67"/>
      <c r="AF63" s="67"/>
      <c r="AG63" s="67"/>
    </row>
    <row r="64" spans="1:33" ht="58">
      <c r="A64" s="68" t="s">
        <v>200</v>
      </c>
      <c r="B64" s="69" t="s">
        <v>201</v>
      </c>
      <c r="C64" s="68" t="s">
        <v>367</v>
      </c>
      <c r="D64" s="365"/>
      <c r="E64" s="365"/>
      <c r="F64" s="75" t="s">
        <v>280</v>
      </c>
      <c r="G64" s="69" t="s">
        <v>263</v>
      </c>
      <c r="H64" s="69" t="s">
        <v>362</v>
      </c>
      <c r="I64" s="70" t="s">
        <v>11</v>
      </c>
      <c r="J64" s="71"/>
      <c r="K64" s="71"/>
      <c r="L64" s="72" t="s">
        <v>208</v>
      </c>
      <c r="M64" s="69"/>
      <c r="N64" s="73"/>
      <c r="O64" s="67"/>
      <c r="P64" s="67"/>
      <c r="Q64" s="67"/>
      <c r="R64" s="67"/>
      <c r="S64" s="67"/>
      <c r="T64" s="67"/>
      <c r="U64" s="67"/>
      <c r="V64" s="67"/>
      <c r="W64" s="67"/>
      <c r="X64" s="67"/>
      <c r="Y64" s="67"/>
      <c r="Z64" s="67"/>
      <c r="AA64" s="67"/>
      <c r="AB64" s="67"/>
      <c r="AC64" s="67"/>
      <c r="AD64" s="67"/>
      <c r="AE64" s="67"/>
      <c r="AF64" s="67"/>
      <c r="AG64" s="67"/>
    </row>
    <row r="65" spans="1:33" ht="116">
      <c r="A65" s="68" t="s">
        <v>200</v>
      </c>
      <c r="B65" s="69" t="s">
        <v>201</v>
      </c>
      <c r="C65" s="68" t="s">
        <v>368</v>
      </c>
      <c r="D65" s="365"/>
      <c r="E65" s="365"/>
      <c r="F65" s="69" t="s">
        <v>296</v>
      </c>
      <c r="G65" s="69" t="s">
        <v>263</v>
      </c>
      <c r="H65" s="69" t="s">
        <v>232</v>
      </c>
      <c r="I65" s="70" t="s">
        <v>11</v>
      </c>
      <c r="J65" s="71"/>
      <c r="K65" s="71"/>
      <c r="L65" s="72" t="s">
        <v>208</v>
      </c>
      <c r="M65" s="69"/>
      <c r="N65" s="73"/>
      <c r="O65" s="67"/>
      <c r="P65" s="67"/>
      <c r="Q65" s="67"/>
      <c r="R65" s="67"/>
      <c r="S65" s="67"/>
      <c r="T65" s="67"/>
      <c r="U65" s="67"/>
      <c r="V65" s="67"/>
      <c r="W65" s="67"/>
      <c r="X65" s="67"/>
      <c r="Y65" s="67"/>
      <c r="Z65" s="67"/>
      <c r="AA65" s="67"/>
      <c r="AB65" s="67"/>
      <c r="AC65" s="67"/>
      <c r="AD65" s="67"/>
      <c r="AE65" s="67"/>
      <c r="AF65" s="67"/>
      <c r="AG65" s="67"/>
    </row>
    <row r="66" spans="1:33" ht="72.5">
      <c r="A66" s="68" t="s">
        <v>200</v>
      </c>
      <c r="B66" s="69" t="s">
        <v>201</v>
      </c>
      <c r="C66" s="68" t="s">
        <v>369</v>
      </c>
      <c r="D66" s="365"/>
      <c r="E66" s="365"/>
      <c r="F66" s="69" t="s">
        <v>303</v>
      </c>
      <c r="G66" s="69" t="s">
        <v>263</v>
      </c>
      <c r="H66" s="69" t="s">
        <v>304</v>
      </c>
      <c r="I66" s="70" t="s">
        <v>11</v>
      </c>
      <c r="J66" s="71"/>
      <c r="K66" s="71"/>
      <c r="L66" s="72" t="s">
        <v>208</v>
      </c>
      <c r="M66" s="69"/>
      <c r="N66" s="73"/>
      <c r="O66" s="67"/>
      <c r="P66" s="67"/>
      <c r="Q66" s="67"/>
      <c r="R66" s="67"/>
      <c r="S66" s="67"/>
      <c r="T66" s="67"/>
      <c r="U66" s="67"/>
      <c r="V66" s="67"/>
      <c r="W66" s="67"/>
      <c r="X66" s="67"/>
      <c r="Y66" s="67"/>
      <c r="Z66" s="67"/>
      <c r="AA66" s="67"/>
      <c r="AB66" s="67"/>
      <c r="AC66" s="67"/>
      <c r="AD66" s="67"/>
      <c r="AE66" s="67"/>
      <c r="AF66" s="67"/>
      <c r="AG66" s="67"/>
    </row>
    <row r="67" spans="1:33" ht="58">
      <c r="A67" s="68" t="s">
        <v>200</v>
      </c>
      <c r="B67" s="69" t="s">
        <v>201</v>
      </c>
      <c r="C67" s="68" t="s">
        <v>370</v>
      </c>
      <c r="D67" s="365"/>
      <c r="E67" s="365"/>
      <c r="F67" s="75" t="s">
        <v>371</v>
      </c>
      <c r="G67" s="69" t="s">
        <v>263</v>
      </c>
      <c r="H67" s="69" t="s">
        <v>304</v>
      </c>
      <c r="I67" s="70" t="s">
        <v>11</v>
      </c>
      <c r="J67" s="71"/>
      <c r="K67" s="71"/>
      <c r="L67" s="72" t="s">
        <v>208</v>
      </c>
      <c r="M67" s="69"/>
      <c r="N67" s="73"/>
      <c r="O67" s="67"/>
      <c r="P67" s="67"/>
      <c r="Q67" s="67"/>
      <c r="R67" s="67"/>
      <c r="S67" s="67"/>
      <c r="T67" s="67"/>
      <c r="U67" s="67"/>
      <c r="V67" s="67"/>
      <c r="W67" s="67"/>
      <c r="X67" s="67"/>
      <c r="Y67" s="67"/>
      <c r="Z67" s="67"/>
      <c r="AA67" s="67"/>
      <c r="AB67" s="67"/>
      <c r="AC67" s="67"/>
      <c r="AD67" s="67"/>
      <c r="AE67" s="67"/>
      <c r="AF67" s="67"/>
      <c r="AG67" s="67"/>
    </row>
    <row r="68" spans="1:33" ht="58">
      <c r="A68" s="68" t="s">
        <v>200</v>
      </c>
      <c r="B68" s="69" t="s">
        <v>201</v>
      </c>
      <c r="C68" s="68" t="s">
        <v>372</v>
      </c>
      <c r="D68" s="365"/>
      <c r="E68" s="365"/>
      <c r="F68" s="75" t="s">
        <v>373</v>
      </c>
      <c r="G68" s="69" t="s">
        <v>263</v>
      </c>
      <c r="H68" s="69" t="s">
        <v>304</v>
      </c>
      <c r="I68" s="70" t="s">
        <v>11</v>
      </c>
      <c r="J68" s="71"/>
      <c r="K68" s="71"/>
      <c r="L68" s="72" t="s">
        <v>208</v>
      </c>
      <c r="M68" s="69"/>
      <c r="N68" s="73"/>
      <c r="O68" s="67"/>
      <c r="P68" s="67"/>
      <c r="Q68" s="67"/>
      <c r="R68" s="67"/>
      <c r="S68" s="67"/>
      <c r="T68" s="67"/>
      <c r="U68" s="67"/>
      <c r="V68" s="67"/>
      <c r="W68" s="67"/>
      <c r="X68" s="67"/>
      <c r="Y68" s="67"/>
      <c r="Z68" s="67"/>
      <c r="AA68" s="67"/>
      <c r="AB68" s="67"/>
      <c r="AC68" s="67"/>
      <c r="AD68" s="67"/>
      <c r="AE68" s="67"/>
      <c r="AF68" s="67"/>
      <c r="AG68" s="67"/>
    </row>
    <row r="69" spans="1:33" ht="72.5">
      <c r="A69" s="68" t="s">
        <v>200</v>
      </c>
      <c r="B69" s="69" t="s">
        <v>201</v>
      </c>
      <c r="C69" s="68" t="s">
        <v>374</v>
      </c>
      <c r="D69" s="365"/>
      <c r="E69" s="365"/>
      <c r="F69" s="69" t="s">
        <v>308</v>
      </c>
      <c r="G69" s="69" t="s">
        <v>263</v>
      </c>
      <c r="H69" s="69" t="s">
        <v>232</v>
      </c>
      <c r="I69" s="70" t="s">
        <v>11</v>
      </c>
      <c r="J69" s="71"/>
      <c r="K69" s="71"/>
      <c r="L69" s="72" t="s">
        <v>208</v>
      </c>
      <c r="M69" s="69"/>
      <c r="N69" s="73"/>
      <c r="O69" s="67"/>
      <c r="P69" s="67"/>
      <c r="Q69" s="67"/>
      <c r="R69" s="67"/>
      <c r="S69" s="67"/>
      <c r="T69" s="67"/>
      <c r="U69" s="67"/>
      <c r="V69" s="67"/>
      <c r="W69" s="67"/>
      <c r="X69" s="67"/>
      <c r="Y69" s="67"/>
      <c r="Z69" s="67"/>
      <c r="AA69" s="67"/>
      <c r="AB69" s="67"/>
      <c r="AC69" s="67"/>
      <c r="AD69" s="67"/>
      <c r="AE69" s="67"/>
      <c r="AF69" s="67"/>
      <c r="AG69" s="67"/>
    </row>
    <row r="70" spans="1:33" ht="72.5">
      <c r="A70" s="68" t="s">
        <v>200</v>
      </c>
      <c r="B70" s="69" t="s">
        <v>201</v>
      </c>
      <c r="C70" s="68" t="s">
        <v>375</v>
      </c>
      <c r="D70" s="365"/>
      <c r="E70" s="365"/>
      <c r="F70" s="69" t="s">
        <v>310</v>
      </c>
      <c r="G70" s="69" t="s">
        <v>263</v>
      </c>
      <c r="H70" s="69" t="s">
        <v>232</v>
      </c>
      <c r="I70" s="70" t="s">
        <v>11</v>
      </c>
      <c r="J70" s="71"/>
      <c r="K70" s="71"/>
      <c r="L70" s="72" t="s">
        <v>208</v>
      </c>
      <c r="M70" s="69"/>
      <c r="N70" s="73"/>
      <c r="O70" s="67"/>
      <c r="P70" s="67"/>
      <c r="Q70" s="67"/>
      <c r="R70" s="67"/>
      <c r="S70" s="67"/>
      <c r="T70" s="67"/>
      <c r="U70" s="67"/>
      <c r="V70" s="67"/>
      <c r="W70" s="67"/>
      <c r="X70" s="67"/>
      <c r="Y70" s="67"/>
      <c r="Z70" s="67"/>
      <c r="AA70" s="67"/>
      <c r="AB70" s="67"/>
      <c r="AC70" s="67"/>
      <c r="AD70" s="67"/>
      <c r="AE70" s="67"/>
      <c r="AF70" s="67"/>
      <c r="AG70" s="67"/>
    </row>
    <row r="71" spans="1:33" ht="58">
      <c r="A71" s="68" t="s">
        <v>200</v>
      </c>
      <c r="B71" s="69" t="s">
        <v>201</v>
      </c>
      <c r="C71" s="68" t="s">
        <v>376</v>
      </c>
      <c r="D71" s="355"/>
      <c r="E71" s="355"/>
      <c r="F71" s="69" t="s">
        <v>315</v>
      </c>
      <c r="G71" s="69" t="s">
        <v>263</v>
      </c>
      <c r="H71" s="69" t="s">
        <v>316</v>
      </c>
      <c r="I71" s="70" t="s">
        <v>11</v>
      </c>
      <c r="J71" s="71"/>
      <c r="K71" s="71"/>
      <c r="L71" s="72" t="s">
        <v>208</v>
      </c>
      <c r="M71" s="69"/>
      <c r="N71" s="73"/>
      <c r="O71" s="67"/>
      <c r="P71" s="67"/>
      <c r="Q71" s="67"/>
      <c r="R71" s="67"/>
      <c r="S71" s="67"/>
      <c r="T71" s="67"/>
      <c r="U71" s="67"/>
      <c r="V71" s="67"/>
      <c r="W71" s="67"/>
      <c r="X71" s="67"/>
      <c r="Y71" s="67"/>
      <c r="Z71" s="67"/>
      <c r="AA71" s="67"/>
      <c r="AB71" s="67"/>
      <c r="AC71" s="67"/>
      <c r="AD71" s="67"/>
      <c r="AE71" s="67"/>
      <c r="AF71" s="67"/>
      <c r="AG71" s="67"/>
    </row>
    <row r="72" spans="1:33" ht="290">
      <c r="A72" s="68" t="s">
        <v>377</v>
      </c>
      <c r="B72" s="69" t="s">
        <v>378</v>
      </c>
      <c r="C72" s="68" t="s">
        <v>379</v>
      </c>
      <c r="D72" s="69" t="s">
        <v>380</v>
      </c>
      <c r="E72" s="366"/>
      <c r="F72" s="69" t="s">
        <v>381</v>
      </c>
      <c r="G72" s="76" t="s">
        <v>382</v>
      </c>
      <c r="H72" s="69" t="s">
        <v>383</v>
      </c>
      <c r="I72" s="70" t="s">
        <v>11</v>
      </c>
      <c r="J72" s="71"/>
      <c r="K72" s="71"/>
      <c r="L72" s="72" t="s">
        <v>208</v>
      </c>
      <c r="M72" s="69"/>
      <c r="N72" s="73"/>
      <c r="O72" s="67"/>
      <c r="P72" s="67"/>
      <c r="Q72" s="67"/>
      <c r="R72" s="67"/>
      <c r="S72" s="67"/>
      <c r="T72" s="67"/>
      <c r="U72" s="67"/>
      <c r="V72" s="67"/>
      <c r="W72" s="67"/>
      <c r="X72" s="67"/>
      <c r="Y72" s="67"/>
      <c r="Z72" s="67"/>
      <c r="AA72" s="67"/>
      <c r="AB72" s="67"/>
      <c r="AC72" s="67"/>
      <c r="AD72" s="67"/>
      <c r="AE72" s="67"/>
      <c r="AF72" s="67"/>
      <c r="AG72" s="67"/>
    </row>
    <row r="73" spans="1:33" ht="290">
      <c r="A73" s="68" t="s">
        <v>377</v>
      </c>
      <c r="B73" s="69" t="s">
        <v>378</v>
      </c>
      <c r="C73" s="68" t="s">
        <v>384</v>
      </c>
      <c r="D73" s="69" t="s">
        <v>380</v>
      </c>
      <c r="E73" s="355"/>
      <c r="F73" s="69" t="s">
        <v>385</v>
      </c>
      <c r="G73" s="76" t="s">
        <v>386</v>
      </c>
      <c r="H73" s="69" t="s">
        <v>387</v>
      </c>
      <c r="I73" s="70" t="s">
        <v>11</v>
      </c>
      <c r="J73" s="71"/>
      <c r="K73" s="71"/>
      <c r="L73" s="72" t="s">
        <v>208</v>
      </c>
      <c r="M73" s="69"/>
      <c r="N73" s="73"/>
      <c r="O73" s="67"/>
      <c r="P73" s="67"/>
      <c r="Q73" s="67"/>
      <c r="R73" s="67"/>
      <c r="S73" s="67"/>
      <c r="T73" s="67"/>
      <c r="U73" s="67"/>
      <c r="V73" s="67"/>
      <c r="W73" s="67"/>
      <c r="X73" s="67"/>
      <c r="Y73" s="67"/>
      <c r="Z73" s="67"/>
      <c r="AA73" s="67"/>
      <c r="AB73" s="67"/>
      <c r="AC73" s="67"/>
      <c r="AD73" s="67"/>
      <c r="AE73" s="67"/>
      <c r="AF73" s="67"/>
      <c r="AG73" s="67"/>
    </row>
    <row r="74" spans="1:33" ht="290">
      <c r="A74" s="68" t="s">
        <v>377</v>
      </c>
      <c r="B74" s="69" t="s">
        <v>378</v>
      </c>
      <c r="C74" s="68" t="s">
        <v>388</v>
      </c>
      <c r="D74" s="69" t="s">
        <v>380</v>
      </c>
      <c r="E74" s="364" t="s">
        <v>389</v>
      </c>
      <c r="F74" s="69" t="s">
        <v>390</v>
      </c>
      <c r="G74" s="69" t="s">
        <v>391</v>
      </c>
      <c r="H74" s="69" t="s">
        <v>392</v>
      </c>
      <c r="I74" s="70" t="s">
        <v>11</v>
      </c>
      <c r="J74" s="71"/>
      <c r="K74" s="71"/>
      <c r="L74" s="72" t="s">
        <v>208</v>
      </c>
      <c r="M74" s="69"/>
      <c r="N74" s="73"/>
      <c r="O74" s="67"/>
      <c r="P74" s="67"/>
      <c r="Q74" s="67"/>
      <c r="R74" s="67"/>
      <c r="S74" s="67"/>
      <c r="T74" s="67"/>
      <c r="U74" s="67"/>
      <c r="V74" s="67"/>
      <c r="W74" s="67"/>
      <c r="X74" s="67"/>
      <c r="Y74" s="67"/>
      <c r="Z74" s="67"/>
      <c r="AA74" s="67"/>
      <c r="AB74" s="67"/>
      <c r="AC74" s="67"/>
      <c r="AD74" s="67"/>
      <c r="AE74" s="67"/>
      <c r="AF74" s="67"/>
      <c r="AG74" s="67"/>
    </row>
    <row r="75" spans="1:33" ht="290">
      <c r="A75" s="68" t="s">
        <v>377</v>
      </c>
      <c r="B75" s="69" t="s">
        <v>378</v>
      </c>
      <c r="C75" s="68" t="s">
        <v>393</v>
      </c>
      <c r="D75" s="69" t="s">
        <v>380</v>
      </c>
      <c r="E75" s="365"/>
      <c r="F75" s="69" t="s">
        <v>394</v>
      </c>
      <c r="G75" s="69" t="s">
        <v>395</v>
      </c>
      <c r="H75" s="69" t="s">
        <v>396</v>
      </c>
      <c r="I75" s="70" t="s">
        <v>11</v>
      </c>
      <c r="J75" s="71"/>
      <c r="K75" s="71"/>
      <c r="L75" s="72" t="s">
        <v>208</v>
      </c>
      <c r="M75" s="69"/>
      <c r="N75" s="73"/>
      <c r="O75" s="67"/>
      <c r="P75" s="67"/>
      <c r="Q75" s="67"/>
      <c r="R75" s="67"/>
      <c r="S75" s="67"/>
      <c r="T75" s="67"/>
      <c r="U75" s="67"/>
      <c r="V75" s="67"/>
      <c r="W75" s="67"/>
      <c r="X75" s="67"/>
      <c r="Y75" s="67"/>
      <c r="Z75" s="67"/>
      <c r="AA75" s="67"/>
      <c r="AB75" s="67"/>
      <c r="AC75" s="67"/>
      <c r="AD75" s="67"/>
      <c r="AE75" s="67"/>
      <c r="AF75" s="67"/>
      <c r="AG75" s="67"/>
    </row>
    <row r="76" spans="1:33" ht="290">
      <c r="A76" s="68" t="s">
        <v>377</v>
      </c>
      <c r="B76" s="69" t="s">
        <v>378</v>
      </c>
      <c r="C76" s="68" t="s">
        <v>397</v>
      </c>
      <c r="D76" s="69" t="s">
        <v>380</v>
      </c>
      <c r="E76" s="365"/>
      <c r="F76" s="69" t="s">
        <v>398</v>
      </c>
      <c r="G76" s="69" t="s">
        <v>399</v>
      </c>
      <c r="H76" s="69" t="s">
        <v>396</v>
      </c>
      <c r="I76" s="70" t="s">
        <v>11</v>
      </c>
      <c r="J76" s="71"/>
      <c r="K76" s="71"/>
      <c r="L76" s="72" t="s">
        <v>208</v>
      </c>
      <c r="M76" s="69"/>
      <c r="N76" s="73"/>
      <c r="O76" s="67"/>
      <c r="P76" s="67"/>
      <c r="Q76" s="67"/>
      <c r="R76" s="67"/>
      <c r="S76" s="67"/>
      <c r="T76" s="67"/>
      <c r="U76" s="67"/>
      <c r="V76" s="67"/>
      <c r="W76" s="67"/>
      <c r="X76" s="67"/>
      <c r="Y76" s="67"/>
      <c r="Z76" s="67"/>
      <c r="AA76" s="67"/>
      <c r="AB76" s="67"/>
      <c r="AC76" s="67"/>
      <c r="AD76" s="67"/>
      <c r="AE76" s="67"/>
      <c r="AF76" s="67"/>
      <c r="AG76" s="67"/>
    </row>
    <row r="77" spans="1:33" ht="290">
      <c r="A77" s="68" t="s">
        <v>377</v>
      </c>
      <c r="B77" s="69" t="s">
        <v>378</v>
      </c>
      <c r="C77" s="68" t="s">
        <v>400</v>
      </c>
      <c r="D77" s="69" t="s">
        <v>380</v>
      </c>
      <c r="E77" s="355"/>
      <c r="F77" s="69" t="s">
        <v>401</v>
      </c>
      <c r="G77" s="69" t="s">
        <v>402</v>
      </c>
      <c r="H77" s="69" t="s">
        <v>396</v>
      </c>
      <c r="I77" s="70" t="s">
        <v>11</v>
      </c>
      <c r="J77" s="71"/>
      <c r="K77" s="71"/>
      <c r="L77" s="72" t="s">
        <v>208</v>
      </c>
      <c r="M77" s="69"/>
      <c r="N77" s="73"/>
      <c r="O77" s="67"/>
      <c r="P77" s="67"/>
      <c r="Q77" s="67"/>
      <c r="R77" s="67"/>
      <c r="S77" s="67"/>
      <c r="T77" s="67"/>
      <c r="U77" s="67"/>
      <c r="V77" s="67"/>
      <c r="W77" s="67"/>
      <c r="X77" s="67"/>
      <c r="Y77" s="67"/>
      <c r="Z77" s="67"/>
      <c r="AA77" s="67"/>
      <c r="AB77" s="67"/>
      <c r="AC77" s="67"/>
      <c r="AD77" s="67"/>
      <c r="AE77" s="67"/>
      <c r="AF77" s="67"/>
      <c r="AG77" s="67"/>
    </row>
    <row r="78" spans="1:33" ht="290">
      <c r="A78" s="68" t="s">
        <v>377</v>
      </c>
      <c r="B78" s="69" t="s">
        <v>378</v>
      </c>
      <c r="C78" s="68" t="s">
        <v>403</v>
      </c>
      <c r="D78" s="69" t="s">
        <v>380</v>
      </c>
      <c r="E78" s="364" t="s">
        <v>404</v>
      </c>
      <c r="F78" s="69" t="s">
        <v>405</v>
      </c>
      <c r="G78" s="69" t="s">
        <v>406</v>
      </c>
      <c r="H78" s="69" t="s">
        <v>407</v>
      </c>
      <c r="I78" s="70" t="s">
        <v>11</v>
      </c>
      <c r="J78" s="71"/>
      <c r="K78" s="71"/>
      <c r="L78" s="72" t="s">
        <v>208</v>
      </c>
      <c r="M78" s="69"/>
      <c r="N78" s="73"/>
      <c r="O78" s="67"/>
      <c r="P78" s="67"/>
      <c r="Q78" s="67"/>
      <c r="R78" s="67"/>
      <c r="S78" s="67"/>
      <c r="T78" s="67"/>
      <c r="U78" s="67"/>
      <c r="V78" s="67"/>
      <c r="W78" s="67"/>
      <c r="X78" s="67"/>
      <c r="Y78" s="67"/>
      <c r="Z78" s="67"/>
      <c r="AA78" s="67"/>
      <c r="AB78" s="67"/>
      <c r="AC78" s="67"/>
      <c r="AD78" s="67"/>
      <c r="AE78" s="67"/>
      <c r="AF78" s="67"/>
      <c r="AG78" s="67"/>
    </row>
    <row r="79" spans="1:33" ht="290">
      <c r="A79" s="68" t="s">
        <v>377</v>
      </c>
      <c r="B79" s="69" t="s">
        <v>378</v>
      </c>
      <c r="C79" s="68" t="s">
        <v>408</v>
      </c>
      <c r="D79" s="69" t="s">
        <v>380</v>
      </c>
      <c r="E79" s="365"/>
      <c r="F79" s="69" t="s">
        <v>409</v>
      </c>
      <c r="G79" s="69" t="s">
        <v>410</v>
      </c>
      <c r="H79" s="69" t="s">
        <v>407</v>
      </c>
      <c r="I79" s="70" t="s">
        <v>11</v>
      </c>
      <c r="J79" s="71"/>
      <c r="K79" s="71"/>
      <c r="L79" s="72" t="s">
        <v>208</v>
      </c>
      <c r="M79" s="69"/>
      <c r="N79" s="73"/>
      <c r="O79" s="67"/>
      <c r="P79" s="67"/>
      <c r="Q79" s="67"/>
      <c r="R79" s="67"/>
      <c r="S79" s="67"/>
      <c r="T79" s="67"/>
      <c r="U79" s="67"/>
      <c r="V79" s="67"/>
      <c r="W79" s="67"/>
      <c r="X79" s="67"/>
      <c r="Y79" s="67"/>
      <c r="Z79" s="67"/>
      <c r="AA79" s="67"/>
      <c r="AB79" s="67"/>
      <c r="AC79" s="67"/>
      <c r="AD79" s="67"/>
      <c r="AE79" s="67"/>
      <c r="AF79" s="67"/>
      <c r="AG79" s="67"/>
    </row>
    <row r="80" spans="1:33" ht="290">
      <c r="A80" s="68" t="s">
        <v>377</v>
      </c>
      <c r="B80" s="69" t="s">
        <v>378</v>
      </c>
      <c r="C80" s="68" t="s">
        <v>411</v>
      </c>
      <c r="D80" s="69" t="s">
        <v>380</v>
      </c>
      <c r="E80" s="355"/>
      <c r="F80" s="69" t="s">
        <v>412</v>
      </c>
      <c r="G80" s="69" t="s">
        <v>413</v>
      </c>
      <c r="H80" s="69" t="s">
        <v>407</v>
      </c>
      <c r="I80" s="70" t="s">
        <v>11</v>
      </c>
      <c r="J80" s="71"/>
      <c r="K80" s="71"/>
      <c r="L80" s="72" t="s">
        <v>208</v>
      </c>
      <c r="M80" s="69"/>
      <c r="N80" s="73"/>
      <c r="O80" s="67"/>
      <c r="P80" s="67"/>
      <c r="Q80" s="67"/>
      <c r="R80" s="67"/>
      <c r="S80" s="67"/>
      <c r="T80" s="67"/>
      <c r="U80" s="67"/>
      <c r="V80" s="67"/>
      <c r="W80" s="67"/>
      <c r="X80" s="67"/>
      <c r="Y80" s="67"/>
      <c r="Z80" s="67"/>
      <c r="AA80" s="67"/>
      <c r="AB80" s="67"/>
      <c r="AC80" s="67"/>
      <c r="AD80" s="67"/>
      <c r="AE80" s="67"/>
      <c r="AF80" s="67"/>
      <c r="AG80" s="67"/>
    </row>
    <row r="81" spans="1:33" ht="290">
      <c r="A81" s="68" t="s">
        <v>377</v>
      </c>
      <c r="B81" s="69" t="s">
        <v>378</v>
      </c>
      <c r="C81" s="68" t="s">
        <v>414</v>
      </c>
      <c r="D81" s="69" t="s">
        <v>380</v>
      </c>
      <c r="E81" s="364" t="s">
        <v>415</v>
      </c>
      <c r="F81" s="69" t="s">
        <v>416</v>
      </c>
      <c r="G81" s="69" t="s">
        <v>417</v>
      </c>
      <c r="H81" s="69" t="s">
        <v>418</v>
      </c>
      <c r="I81" s="70" t="s">
        <v>11</v>
      </c>
      <c r="J81" s="71"/>
      <c r="K81" s="71"/>
      <c r="L81" s="72" t="s">
        <v>208</v>
      </c>
      <c r="M81" s="69"/>
      <c r="N81" s="73"/>
      <c r="O81" s="67"/>
      <c r="P81" s="67"/>
      <c r="Q81" s="67"/>
      <c r="R81" s="67"/>
      <c r="S81" s="67"/>
      <c r="T81" s="67"/>
      <c r="U81" s="67"/>
      <c r="V81" s="67"/>
      <c r="W81" s="67"/>
      <c r="X81" s="67"/>
      <c r="Y81" s="67"/>
      <c r="Z81" s="67"/>
      <c r="AA81" s="67"/>
      <c r="AB81" s="67"/>
      <c r="AC81" s="67"/>
      <c r="AD81" s="67"/>
      <c r="AE81" s="67"/>
      <c r="AF81" s="67"/>
      <c r="AG81" s="67"/>
    </row>
    <row r="82" spans="1:33" ht="290">
      <c r="A82" s="68" t="s">
        <v>377</v>
      </c>
      <c r="B82" s="69" t="s">
        <v>378</v>
      </c>
      <c r="C82" s="68" t="s">
        <v>419</v>
      </c>
      <c r="D82" s="69" t="s">
        <v>380</v>
      </c>
      <c r="E82" s="365"/>
      <c r="F82" s="69" t="s">
        <v>420</v>
      </c>
      <c r="G82" s="69" t="s">
        <v>421</v>
      </c>
      <c r="H82" s="69" t="s">
        <v>418</v>
      </c>
      <c r="I82" s="70" t="s">
        <v>11</v>
      </c>
      <c r="J82" s="71"/>
      <c r="K82" s="71"/>
      <c r="L82" s="72" t="s">
        <v>208</v>
      </c>
      <c r="M82" s="69"/>
      <c r="N82" s="73"/>
      <c r="O82" s="67"/>
      <c r="P82" s="67"/>
      <c r="Q82" s="67"/>
      <c r="R82" s="67"/>
      <c r="S82" s="67"/>
      <c r="T82" s="67"/>
      <c r="U82" s="67"/>
      <c r="V82" s="67"/>
      <c r="W82" s="67"/>
      <c r="X82" s="67"/>
      <c r="Y82" s="67"/>
      <c r="Z82" s="67"/>
      <c r="AA82" s="67"/>
      <c r="AB82" s="67"/>
      <c r="AC82" s="67"/>
      <c r="AD82" s="67"/>
      <c r="AE82" s="67"/>
      <c r="AF82" s="67"/>
      <c r="AG82" s="67"/>
    </row>
    <row r="83" spans="1:33" ht="290">
      <c r="A83" s="68" t="s">
        <v>377</v>
      </c>
      <c r="B83" s="69" t="s">
        <v>378</v>
      </c>
      <c r="C83" s="68" t="s">
        <v>422</v>
      </c>
      <c r="D83" s="69" t="s">
        <v>380</v>
      </c>
      <c r="E83" s="355"/>
      <c r="F83" s="69" t="s">
        <v>423</v>
      </c>
      <c r="G83" s="69" t="s">
        <v>424</v>
      </c>
      <c r="H83" s="69" t="s">
        <v>418</v>
      </c>
      <c r="I83" s="70" t="s">
        <v>11</v>
      </c>
      <c r="J83" s="71"/>
      <c r="K83" s="71"/>
      <c r="L83" s="72" t="s">
        <v>208</v>
      </c>
      <c r="M83" s="69"/>
      <c r="N83" s="73"/>
      <c r="O83" s="67"/>
      <c r="P83" s="67"/>
      <c r="Q83" s="67"/>
      <c r="R83" s="67"/>
      <c r="S83" s="67"/>
      <c r="T83" s="67"/>
      <c r="U83" s="67"/>
      <c r="V83" s="67"/>
      <c r="W83" s="67"/>
      <c r="X83" s="67"/>
      <c r="Y83" s="67"/>
      <c r="Z83" s="67"/>
      <c r="AA83" s="67"/>
      <c r="AB83" s="67"/>
      <c r="AC83" s="67"/>
      <c r="AD83" s="67"/>
      <c r="AE83" s="67"/>
      <c r="AF83" s="67"/>
      <c r="AG83" s="67"/>
    </row>
    <row r="84" spans="1:33" ht="290">
      <c r="A84" s="68" t="s">
        <v>377</v>
      </c>
      <c r="B84" s="69" t="s">
        <v>378</v>
      </c>
      <c r="C84" s="68" t="s">
        <v>425</v>
      </c>
      <c r="D84" s="69" t="s">
        <v>380</v>
      </c>
      <c r="E84" s="364" t="s">
        <v>426</v>
      </c>
      <c r="F84" s="69" t="s">
        <v>427</v>
      </c>
      <c r="G84" s="69" t="s">
        <v>428</v>
      </c>
      <c r="H84" s="69" t="s">
        <v>429</v>
      </c>
      <c r="I84" s="70" t="s">
        <v>11</v>
      </c>
      <c r="J84" s="71"/>
      <c r="K84" s="71"/>
      <c r="L84" s="72" t="s">
        <v>208</v>
      </c>
      <c r="M84" s="69"/>
      <c r="N84" s="73"/>
      <c r="O84" s="67"/>
      <c r="P84" s="67"/>
      <c r="Q84" s="67"/>
      <c r="R84" s="67"/>
      <c r="S84" s="67"/>
      <c r="T84" s="67"/>
      <c r="U84" s="67"/>
      <c r="V84" s="67"/>
      <c r="W84" s="67"/>
      <c r="X84" s="67"/>
      <c r="Y84" s="67"/>
      <c r="Z84" s="67"/>
      <c r="AA84" s="67"/>
      <c r="AB84" s="67"/>
      <c r="AC84" s="67"/>
      <c r="AD84" s="67"/>
      <c r="AE84" s="67"/>
      <c r="AF84" s="67"/>
      <c r="AG84" s="67"/>
    </row>
    <row r="85" spans="1:33" ht="290">
      <c r="A85" s="68" t="s">
        <v>377</v>
      </c>
      <c r="B85" s="69" t="s">
        <v>378</v>
      </c>
      <c r="C85" s="68" t="s">
        <v>430</v>
      </c>
      <c r="D85" s="69" t="s">
        <v>380</v>
      </c>
      <c r="E85" s="365"/>
      <c r="F85" s="69" t="s">
        <v>431</v>
      </c>
      <c r="G85" s="69" t="s">
        <v>428</v>
      </c>
      <c r="H85" s="69" t="s">
        <v>429</v>
      </c>
      <c r="I85" s="70" t="s">
        <v>11</v>
      </c>
      <c r="J85" s="71"/>
      <c r="K85" s="71"/>
      <c r="L85" s="72" t="s">
        <v>208</v>
      </c>
      <c r="M85" s="69"/>
      <c r="N85" s="73"/>
      <c r="O85" s="67"/>
      <c r="P85" s="67"/>
      <c r="Q85" s="67"/>
      <c r="R85" s="67"/>
      <c r="S85" s="67"/>
      <c r="T85" s="67"/>
      <c r="U85" s="67"/>
      <c r="V85" s="67"/>
      <c r="W85" s="67"/>
      <c r="X85" s="67"/>
      <c r="Y85" s="67"/>
      <c r="Z85" s="67"/>
      <c r="AA85" s="67"/>
      <c r="AB85" s="67"/>
      <c r="AC85" s="67"/>
      <c r="AD85" s="67"/>
      <c r="AE85" s="67"/>
      <c r="AF85" s="67"/>
      <c r="AG85" s="67"/>
    </row>
    <row r="86" spans="1:33" ht="290">
      <c r="A86" s="68" t="s">
        <v>377</v>
      </c>
      <c r="B86" s="69" t="s">
        <v>378</v>
      </c>
      <c r="C86" s="68" t="s">
        <v>432</v>
      </c>
      <c r="D86" s="69" t="s">
        <v>380</v>
      </c>
      <c r="E86" s="365"/>
      <c r="F86" s="69" t="s">
        <v>433</v>
      </c>
      <c r="G86" s="69" t="s">
        <v>428</v>
      </c>
      <c r="H86" s="69" t="s">
        <v>434</v>
      </c>
      <c r="I86" s="70" t="s">
        <v>11</v>
      </c>
      <c r="J86" s="71"/>
      <c r="K86" s="71"/>
      <c r="L86" s="72" t="s">
        <v>208</v>
      </c>
      <c r="M86" s="69"/>
      <c r="N86" s="73"/>
      <c r="O86" s="67"/>
      <c r="P86" s="67"/>
      <c r="Q86" s="67"/>
      <c r="R86" s="67"/>
      <c r="S86" s="67"/>
      <c r="T86" s="67"/>
      <c r="U86" s="67"/>
      <c r="V86" s="67"/>
      <c r="W86" s="67"/>
      <c r="X86" s="67"/>
      <c r="Y86" s="67"/>
      <c r="Z86" s="67"/>
      <c r="AA86" s="67"/>
      <c r="AB86" s="67"/>
      <c r="AC86" s="67"/>
      <c r="AD86" s="67"/>
      <c r="AE86" s="67"/>
      <c r="AF86" s="67"/>
      <c r="AG86" s="67"/>
    </row>
    <row r="87" spans="1:33" ht="290">
      <c r="A87" s="68" t="s">
        <v>377</v>
      </c>
      <c r="B87" s="69" t="s">
        <v>378</v>
      </c>
      <c r="C87" s="68" t="s">
        <v>435</v>
      </c>
      <c r="D87" s="69" t="s">
        <v>380</v>
      </c>
      <c r="E87" s="365"/>
      <c r="F87" s="69" t="s">
        <v>436</v>
      </c>
      <c r="G87" s="69" t="s">
        <v>437</v>
      </c>
      <c r="H87" s="69" t="s">
        <v>429</v>
      </c>
      <c r="I87" s="70" t="s">
        <v>11</v>
      </c>
      <c r="J87" s="71"/>
      <c r="K87" s="71"/>
      <c r="L87" s="72" t="s">
        <v>208</v>
      </c>
      <c r="M87" s="69"/>
      <c r="N87" s="73"/>
      <c r="O87" s="67"/>
      <c r="P87" s="67"/>
      <c r="Q87" s="67"/>
      <c r="R87" s="67"/>
      <c r="S87" s="67"/>
      <c r="T87" s="67"/>
      <c r="U87" s="67"/>
      <c r="V87" s="67"/>
      <c r="W87" s="67"/>
      <c r="X87" s="67"/>
      <c r="Y87" s="67"/>
      <c r="Z87" s="67"/>
      <c r="AA87" s="67"/>
      <c r="AB87" s="67"/>
      <c r="AC87" s="67"/>
      <c r="AD87" s="67"/>
      <c r="AE87" s="67"/>
      <c r="AF87" s="67"/>
      <c r="AG87" s="67"/>
    </row>
    <row r="88" spans="1:33" ht="290">
      <c r="A88" s="68" t="s">
        <v>377</v>
      </c>
      <c r="B88" s="69" t="s">
        <v>378</v>
      </c>
      <c r="C88" s="68" t="s">
        <v>438</v>
      </c>
      <c r="D88" s="69" t="s">
        <v>380</v>
      </c>
      <c r="E88" s="355"/>
      <c r="F88" s="69" t="s">
        <v>439</v>
      </c>
      <c r="G88" s="69" t="s">
        <v>440</v>
      </c>
      <c r="H88" s="69" t="s">
        <v>429</v>
      </c>
      <c r="I88" s="70" t="s">
        <v>11</v>
      </c>
      <c r="J88" s="71"/>
      <c r="K88" s="71"/>
      <c r="L88" s="72" t="s">
        <v>208</v>
      </c>
      <c r="M88" s="69"/>
      <c r="N88" s="73"/>
      <c r="O88" s="67"/>
      <c r="P88" s="67"/>
      <c r="Q88" s="67"/>
      <c r="R88" s="67"/>
      <c r="S88" s="67"/>
      <c r="T88" s="67"/>
      <c r="U88" s="67"/>
      <c r="V88" s="67"/>
      <c r="W88" s="67"/>
      <c r="X88" s="67"/>
      <c r="Y88" s="67"/>
      <c r="Z88" s="67"/>
      <c r="AA88" s="67"/>
      <c r="AB88" s="67"/>
      <c r="AC88" s="67"/>
      <c r="AD88" s="67"/>
      <c r="AE88" s="67"/>
      <c r="AF88" s="67"/>
      <c r="AG88" s="67"/>
    </row>
    <row r="89" spans="1:33" ht="290">
      <c r="A89" s="68" t="s">
        <v>377</v>
      </c>
      <c r="B89" s="69" t="s">
        <v>378</v>
      </c>
      <c r="C89" s="68" t="s">
        <v>441</v>
      </c>
      <c r="D89" s="69" t="s">
        <v>380</v>
      </c>
      <c r="E89" s="364" t="s">
        <v>442</v>
      </c>
      <c r="F89" s="69" t="s">
        <v>443</v>
      </c>
      <c r="G89" s="69" t="s">
        <v>444</v>
      </c>
      <c r="H89" s="69" t="s">
        <v>445</v>
      </c>
      <c r="I89" s="70" t="s">
        <v>11</v>
      </c>
      <c r="J89" s="71"/>
      <c r="K89" s="71"/>
      <c r="L89" s="72" t="s">
        <v>208</v>
      </c>
      <c r="M89" s="69"/>
      <c r="N89" s="73"/>
      <c r="O89" s="67"/>
      <c r="P89" s="67"/>
      <c r="Q89" s="67"/>
      <c r="R89" s="67"/>
      <c r="S89" s="67"/>
      <c r="T89" s="67"/>
      <c r="U89" s="67"/>
      <c r="V89" s="67"/>
      <c r="W89" s="67"/>
      <c r="X89" s="67"/>
      <c r="Y89" s="67"/>
      <c r="Z89" s="67"/>
      <c r="AA89" s="67"/>
      <c r="AB89" s="67"/>
      <c r="AC89" s="67"/>
      <c r="AD89" s="67"/>
      <c r="AE89" s="67"/>
      <c r="AF89" s="67"/>
      <c r="AG89" s="67"/>
    </row>
    <row r="90" spans="1:33" ht="290">
      <c r="A90" s="68" t="s">
        <v>377</v>
      </c>
      <c r="B90" s="69" t="s">
        <v>378</v>
      </c>
      <c r="C90" s="68" t="s">
        <v>446</v>
      </c>
      <c r="D90" s="69" t="s">
        <v>380</v>
      </c>
      <c r="E90" s="365"/>
      <c r="F90" s="69" t="s">
        <v>447</v>
      </c>
      <c r="G90" s="69" t="s">
        <v>448</v>
      </c>
      <c r="H90" s="69" t="s">
        <v>445</v>
      </c>
      <c r="I90" s="70" t="s">
        <v>11</v>
      </c>
      <c r="J90" s="71"/>
      <c r="K90" s="71"/>
      <c r="L90" s="72" t="s">
        <v>208</v>
      </c>
      <c r="M90" s="69"/>
      <c r="N90" s="73"/>
      <c r="O90" s="67"/>
      <c r="P90" s="67"/>
      <c r="Q90" s="67"/>
      <c r="R90" s="67"/>
      <c r="S90" s="67"/>
      <c r="T90" s="67"/>
      <c r="U90" s="67"/>
      <c r="V90" s="67"/>
      <c r="W90" s="67"/>
      <c r="X90" s="67"/>
      <c r="Y90" s="67"/>
      <c r="Z90" s="67"/>
      <c r="AA90" s="67"/>
      <c r="AB90" s="67"/>
      <c r="AC90" s="67"/>
      <c r="AD90" s="67"/>
      <c r="AE90" s="67"/>
      <c r="AF90" s="67"/>
      <c r="AG90" s="67"/>
    </row>
    <row r="91" spans="1:33" ht="290">
      <c r="A91" s="68" t="s">
        <v>377</v>
      </c>
      <c r="B91" s="69" t="s">
        <v>378</v>
      </c>
      <c r="C91" s="68" t="s">
        <v>449</v>
      </c>
      <c r="D91" s="69" t="s">
        <v>380</v>
      </c>
      <c r="E91" s="365"/>
      <c r="F91" s="69" t="s">
        <v>450</v>
      </c>
      <c r="G91" s="69" t="s">
        <v>451</v>
      </c>
      <c r="H91" s="69" t="s">
        <v>445</v>
      </c>
      <c r="I91" s="70" t="s">
        <v>11</v>
      </c>
      <c r="J91" s="71"/>
      <c r="K91" s="71"/>
      <c r="L91" s="72" t="s">
        <v>208</v>
      </c>
      <c r="M91" s="69"/>
      <c r="N91" s="73"/>
      <c r="O91" s="67"/>
      <c r="P91" s="67"/>
      <c r="Q91" s="67"/>
      <c r="R91" s="67"/>
      <c r="S91" s="67"/>
      <c r="T91" s="67"/>
      <c r="U91" s="67"/>
      <c r="V91" s="67"/>
      <c r="W91" s="67"/>
      <c r="X91" s="67"/>
      <c r="Y91" s="67"/>
      <c r="Z91" s="67"/>
      <c r="AA91" s="67"/>
      <c r="AB91" s="67"/>
      <c r="AC91" s="67"/>
      <c r="AD91" s="67"/>
      <c r="AE91" s="67"/>
      <c r="AF91" s="67"/>
      <c r="AG91" s="67"/>
    </row>
    <row r="92" spans="1:33" ht="290">
      <c r="A92" s="68" t="s">
        <v>377</v>
      </c>
      <c r="B92" s="69" t="s">
        <v>378</v>
      </c>
      <c r="C92" s="68" t="s">
        <v>452</v>
      </c>
      <c r="D92" s="69" t="s">
        <v>380</v>
      </c>
      <c r="E92" s="355"/>
      <c r="F92" s="69" t="s">
        <v>453</v>
      </c>
      <c r="G92" s="69" t="s">
        <v>454</v>
      </c>
      <c r="H92" s="69" t="s">
        <v>445</v>
      </c>
      <c r="I92" s="70" t="s">
        <v>11</v>
      </c>
      <c r="J92" s="71"/>
      <c r="K92" s="71"/>
      <c r="L92" s="72" t="s">
        <v>208</v>
      </c>
      <c r="M92" s="69"/>
      <c r="N92" s="73"/>
      <c r="O92" s="67"/>
      <c r="P92" s="67"/>
      <c r="Q92" s="67"/>
      <c r="R92" s="67"/>
      <c r="S92" s="67"/>
      <c r="T92" s="67"/>
      <c r="U92" s="67"/>
      <c r="V92" s="67"/>
      <c r="W92" s="67"/>
      <c r="X92" s="67"/>
      <c r="Y92" s="67"/>
      <c r="Z92" s="67"/>
      <c r="AA92" s="67"/>
      <c r="AB92" s="67"/>
      <c r="AC92" s="67"/>
      <c r="AD92" s="67"/>
      <c r="AE92" s="67"/>
      <c r="AF92" s="67"/>
      <c r="AG92" s="67"/>
    </row>
    <row r="93" spans="1:33" ht="290">
      <c r="A93" s="68" t="s">
        <v>377</v>
      </c>
      <c r="B93" s="69" t="s">
        <v>378</v>
      </c>
      <c r="C93" s="68" t="s">
        <v>455</v>
      </c>
      <c r="D93" s="69" t="s">
        <v>380</v>
      </c>
      <c r="E93" s="364" t="s">
        <v>456</v>
      </c>
      <c r="F93" s="69" t="s">
        <v>457</v>
      </c>
      <c r="G93" s="69" t="s">
        <v>458</v>
      </c>
      <c r="H93" s="69" t="s">
        <v>459</v>
      </c>
      <c r="I93" s="70" t="s">
        <v>11</v>
      </c>
      <c r="J93" s="71"/>
      <c r="K93" s="71"/>
      <c r="L93" s="72" t="s">
        <v>208</v>
      </c>
      <c r="M93" s="69"/>
      <c r="N93" s="73"/>
      <c r="O93" s="67"/>
      <c r="P93" s="67"/>
      <c r="Q93" s="67"/>
      <c r="R93" s="67"/>
      <c r="S93" s="67"/>
      <c r="T93" s="67"/>
      <c r="U93" s="67"/>
      <c r="V93" s="67"/>
      <c r="W93" s="67"/>
      <c r="X93" s="67"/>
      <c r="Y93" s="67"/>
      <c r="Z93" s="67"/>
      <c r="AA93" s="67"/>
      <c r="AB93" s="67"/>
      <c r="AC93" s="67"/>
      <c r="AD93" s="67"/>
      <c r="AE93" s="67"/>
      <c r="AF93" s="67"/>
      <c r="AG93" s="67"/>
    </row>
    <row r="94" spans="1:33" ht="290">
      <c r="A94" s="68" t="s">
        <v>377</v>
      </c>
      <c r="B94" s="69" t="s">
        <v>378</v>
      </c>
      <c r="C94" s="68" t="s">
        <v>460</v>
      </c>
      <c r="D94" s="69" t="s">
        <v>380</v>
      </c>
      <c r="E94" s="365"/>
      <c r="F94" s="69" t="s">
        <v>461</v>
      </c>
      <c r="G94" s="69" t="s">
        <v>462</v>
      </c>
      <c r="H94" s="69" t="s">
        <v>459</v>
      </c>
      <c r="I94" s="70" t="s">
        <v>11</v>
      </c>
      <c r="J94" s="71"/>
      <c r="K94" s="71"/>
      <c r="L94" s="72" t="s">
        <v>208</v>
      </c>
      <c r="M94" s="69"/>
      <c r="N94" s="73"/>
      <c r="O94" s="67"/>
      <c r="P94" s="67"/>
      <c r="Q94" s="67"/>
      <c r="R94" s="67"/>
      <c r="S94" s="67"/>
      <c r="T94" s="67"/>
      <c r="U94" s="67"/>
      <c r="V94" s="67"/>
      <c r="W94" s="67"/>
      <c r="X94" s="67"/>
      <c r="Y94" s="67"/>
      <c r="Z94" s="67"/>
      <c r="AA94" s="67"/>
      <c r="AB94" s="67"/>
      <c r="AC94" s="67"/>
      <c r="AD94" s="67"/>
      <c r="AE94" s="67"/>
      <c r="AF94" s="67"/>
      <c r="AG94" s="67"/>
    </row>
    <row r="95" spans="1:33" ht="290">
      <c r="A95" s="68" t="s">
        <v>377</v>
      </c>
      <c r="B95" s="69" t="s">
        <v>378</v>
      </c>
      <c r="C95" s="68" t="s">
        <v>463</v>
      </c>
      <c r="D95" s="69" t="s">
        <v>380</v>
      </c>
      <c r="E95" s="365"/>
      <c r="F95" s="69" t="s">
        <v>464</v>
      </c>
      <c r="G95" s="69" t="s">
        <v>465</v>
      </c>
      <c r="H95" s="69" t="s">
        <v>466</v>
      </c>
      <c r="I95" s="70" t="s">
        <v>11</v>
      </c>
      <c r="J95" s="71"/>
      <c r="K95" s="71"/>
      <c r="L95" s="72" t="s">
        <v>208</v>
      </c>
      <c r="M95" s="69"/>
      <c r="N95" s="73"/>
      <c r="O95" s="67"/>
      <c r="P95" s="67"/>
      <c r="Q95" s="67"/>
      <c r="R95" s="67"/>
      <c r="S95" s="67"/>
      <c r="T95" s="67"/>
      <c r="U95" s="67"/>
      <c r="V95" s="67"/>
      <c r="W95" s="67"/>
      <c r="X95" s="67"/>
      <c r="Y95" s="67"/>
      <c r="Z95" s="67"/>
      <c r="AA95" s="67"/>
      <c r="AB95" s="67"/>
      <c r="AC95" s="67"/>
      <c r="AD95" s="67"/>
      <c r="AE95" s="67"/>
      <c r="AF95" s="67"/>
      <c r="AG95" s="67"/>
    </row>
    <row r="96" spans="1:33" ht="290">
      <c r="A96" s="68" t="s">
        <v>377</v>
      </c>
      <c r="B96" s="69" t="s">
        <v>378</v>
      </c>
      <c r="C96" s="68" t="s">
        <v>467</v>
      </c>
      <c r="D96" s="69" t="s">
        <v>380</v>
      </c>
      <c r="E96" s="355"/>
      <c r="F96" s="69" t="s">
        <v>468</v>
      </c>
      <c r="G96" s="69" t="s">
        <v>469</v>
      </c>
      <c r="H96" s="69" t="s">
        <v>470</v>
      </c>
      <c r="I96" s="70" t="s">
        <v>11</v>
      </c>
      <c r="J96" s="71"/>
      <c r="K96" s="71"/>
      <c r="L96" s="72" t="s">
        <v>208</v>
      </c>
      <c r="M96" s="69"/>
      <c r="N96" s="73"/>
      <c r="O96" s="67"/>
      <c r="P96" s="67"/>
      <c r="Q96" s="67"/>
      <c r="R96" s="67"/>
      <c r="S96" s="67"/>
      <c r="T96" s="67"/>
      <c r="U96" s="67"/>
      <c r="V96" s="67"/>
      <c r="W96" s="67"/>
      <c r="X96" s="67"/>
      <c r="Y96" s="67"/>
      <c r="Z96" s="67"/>
      <c r="AA96" s="67"/>
      <c r="AB96" s="67"/>
      <c r="AC96" s="67"/>
      <c r="AD96" s="67"/>
      <c r="AE96" s="67"/>
      <c r="AF96" s="67"/>
      <c r="AG96" s="67"/>
    </row>
    <row r="97" spans="1:33" ht="290">
      <c r="A97" s="68" t="s">
        <v>377</v>
      </c>
      <c r="B97" s="69" t="s">
        <v>378</v>
      </c>
      <c r="C97" s="68" t="s">
        <v>471</v>
      </c>
      <c r="D97" s="69" t="s">
        <v>380</v>
      </c>
      <c r="E97" s="364" t="s">
        <v>472</v>
      </c>
      <c r="F97" s="69" t="s">
        <v>473</v>
      </c>
      <c r="G97" s="69" t="s">
        <v>474</v>
      </c>
      <c r="H97" s="69" t="s">
        <v>475</v>
      </c>
      <c r="I97" s="70" t="s">
        <v>11</v>
      </c>
      <c r="J97" s="71"/>
      <c r="K97" s="71"/>
      <c r="L97" s="72" t="s">
        <v>208</v>
      </c>
      <c r="M97" s="69"/>
      <c r="N97" s="73"/>
      <c r="O97" s="67"/>
      <c r="P97" s="67"/>
      <c r="Q97" s="67"/>
      <c r="R97" s="67"/>
      <c r="S97" s="67"/>
      <c r="T97" s="67"/>
      <c r="U97" s="67"/>
      <c r="V97" s="67"/>
      <c r="W97" s="67"/>
      <c r="X97" s="67"/>
      <c r="Y97" s="67"/>
      <c r="Z97" s="67"/>
      <c r="AA97" s="67"/>
      <c r="AB97" s="67"/>
      <c r="AC97" s="67"/>
      <c r="AD97" s="67"/>
      <c r="AE97" s="67"/>
      <c r="AF97" s="67"/>
      <c r="AG97" s="67"/>
    </row>
    <row r="98" spans="1:33" ht="290">
      <c r="A98" s="68" t="s">
        <v>377</v>
      </c>
      <c r="B98" s="69" t="s">
        <v>378</v>
      </c>
      <c r="C98" s="68" t="s">
        <v>476</v>
      </c>
      <c r="D98" s="69" t="s">
        <v>380</v>
      </c>
      <c r="E98" s="365"/>
      <c r="F98" s="69" t="s">
        <v>477</v>
      </c>
      <c r="G98" s="69" t="s">
        <v>465</v>
      </c>
      <c r="H98" s="69" t="s">
        <v>475</v>
      </c>
      <c r="I98" s="70" t="s">
        <v>11</v>
      </c>
      <c r="J98" s="71"/>
      <c r="K98" s="71"/>
      <c r="L98" s="72" t="s">
        <v>208</v>
      </c>
      <c r="M98" s="69"/>
      <c r="N98" s="73"/>
      <c r="O98" s="67"/>
      <c r="P98" s="67"/>
      <c r="Q98" s="67"/>
      <c r="R98" s="67"/>
      <c r="S98" s="67"/>
      <c r="T98" s="67"/>
      <c r="U98" s="67"/>
      <c r="V98" s="67"/>
      <c r="W98" s="67"/>
      <c r="X98" s="67"/>
      <c r="Y98" s="67"/>
      <c r="Z98" s="67"/>
      <c r="AA98" s="67"/>
      <c r="AB98" s="67"/>
      <c r="AC98" s="67"/>
      <c r="AD98" s="67"/>
      <c r="AE98" s="67"/>
      <c r="AF98" s="67"/>
      <c r="AG98" s="67"/>
    </row>
    <row r="99" spans="1:33" ht="290">
      <c r="A99" s="68" t="s">
        <v>377</v>
      </c>
      <c r="B99" s="69" t="s">
        <v>378</v>
      </c>
      <c r="C99" s="68" t="s">
        <v>478</v>
      </c>
      <c r="D99" s="69" t="s">
        <v>380</v>
      </c>
      <c r="E99" s="355"/>
      <c r="F99" s="69" t="s">
        <v>479</v>
      </c>
      <c r="G99" s="69" t="s">
        <v>465</v>
      </c>
      <c r="H99" s="69" t="s">
        <v>475</v>
      </c>
      <c r="I99" s="70" t="s">
        <v>11</v>
      </c>
      <c r="J99" s="71"/>
      <c r="K99" s="71"/>
      <c r="L99" s="72" t="s">
        <v>208</v>
      </c>
      <c r="M99" s="69"/>
      <c r="N99" s="73"/>
      <c r="O99" s="67"/>
      <c r="P99" s="67"/>
      <c r="Q99" s="67"/>
      <c r="R99" s="67"/>
      <c r="S99" s="67"/>
      <c r="T99" s="67"/>
      <c r="U99" s="67"/>
      <c r="V99" s="67"/>
      <c r="W99" s="67"/>
      <c r="X99" s="67"/>
      <c r="Y99" s="67"/>
      <c r="Z99" s="67"/>
      <c r="AA99" s="67"/>
      <c r="AB99" s="67"/>
      <c r="AC99" s="67"/>
      <c r="AD99" s="67"/>
      <c r="AE99" s="67"/>
      <c r="AF99" s="67"/>
      <c r="AG99" s="67"/>
    </row>
    <row r="100" spans="1:33" ht="290">
      <c r="A100" s="68" t="s">
        <v>377</v>
      </c>
      <c r="B100" s="69" t="s">
        <v>378</v>
      </c>
      <c r="C100" s="68" t="s">
        <v>480</v>
      </c>
      <c r="D100" s="69" t="s">
        <v>380</v>
      </c>
      <c r="E100" s="364" t="s">
        <v>481</v>
      </c>
      <c r="F100" s="69" t="s">
        <v>482</v>
      </c>
      <c r="G100" s="69" t="s">
        <v>483</v>
      </c>
      <c r="H100" s="69" t="s">
        <v>484</v>
      </c>
      <c r="I100" s="70" t="s">
        <v>11</v>
      </c>
      <c r="J100" s="71"/>
      <c r="K100" s="71"/>
      <c r="L100" s="72" t="s">
        <v>208</v>
      </c>
      <c r="M100" s="69"/>
      <c r="N100" s="73"/>
      <c r="O100" s="67"/>
      <c r="P100" s="67"/>
      <c r="Q100" s="67"/>
      <c r="R100" s="67"/>
      <c r="S100" s="67"/>
      <c r="T100" s="67"/>
      <c r="U100" s="67"/>
      <c r="V100" s="67"/>
      <c r="W100" s="67"/>
      <c r="X100" s="67"/>
      <c r="Y100" s="67"/>
      <c r="Z100" s="67"/>
      <c r="AA100" s="67"/>
      <c r="AB100" s="67"/>
      <c r="AC100" s="67"/>
      <c r="AD100" s="67"/>
      <c r="AE100" s="67"/>
      <c r="AF100" s="67"/>
      <c r="AG100" s="67"/>
    </row>
    <row r="101" spans="1:33" ht="290">
      <c r="A101" s="68" t="s">
        <v>377</v>
      </c>
      <c r="B101" s="69" t="s">
        <v>378</v>
      </c>
      <c r="C101" s="68" t="s">
        <v>485</v>
      </c>
      <c r="D101" s="69" t="s">
        <v>380</v>
      </c>
      <c r="E101" s="365"/>
      <c r="F101" s="69" t="s">
        <v>486</v>
      </c>
      <c r="G101" s="69" t="s">
        <v>487</v>
      </c>
      <c r="H101" s="69" t="s">
        <v>488</v>
      </c>
      <c r="I101" s="70" t="s">
        <v>11</v>
      </c>
      <c r="J101" s="71"/>
      <c r="K101" s="71"/>
      <c r="L101" s="72" t="s">
        <v>208</v>
      </c>
      <c r="M101" s="69"/>
      <c r="N101" s="73"/>
      <c r="O101" s="67"/>
      <c r="P101" s="67"/>
      <c r="Q101" s="67"/>
      <c r="R101" s="67"/>
      <c r="S101" s="67"/>
      <c r="T101" s="67"/>
      <c r="U101" s="67"/>
      <c r="V101" s="67"/>
      <c r="W101" s="67"/>
      <c r="X101" s="67"/>
      <c r="Y101" s="67"/>
      <c r="Z101" s="67"/>
      <c r="AA101" s="67"/>
      <c r="AB101" s="67"/>
      <c r="AC101" s="67"/>
      <c r="AD101" s="67"/>
      <c r="AE101" s="67"/>
      <c r="AF101" s="67"/>
      <c r="AG101" s="67"/>
    </row>
    <row r="102" spans="1:33" ht="290">
      <c r="A102" s="68" t="s">
        <v>377</v>
      </c>
      <c r="B102" s="69" t="s">
        <v>378</v>
      </c>
      <c r="C102" s="68" t="s">
        <v>489</v>
      </c>
      <c r="D102" s="69" t="s">
        <v>380</v>
      </c>
      <c r="E102" s="355"/>
      <c r="F102" s="69" t="s">
        <v>490</v>
      </c>
      <c r="G102" s="69" t="s">
        <v>491</v>
      </c>
      <c r="H102" s="69" t="s">
        <v>484</v>
      </c>
      <c r="I102" s="70" t="s">
        <v>11</v>
      </c>
      <c r="J102" s="71"/>
      <c r="K102" s="71"/>
      <c r="L102" s="72" t="s">
        <v>208</v>
      </c>
      <c r="M102" s="69"/>
      <c r="N102" s="73"/>
      <c r="O102" s="67"/>
      <c r="P102" s="67"/>
      <c r="Q102" s="67"/>
      <c r="R102" s="67"/>
      <c r="S102" s="67"/>
      <c r="T102" s="67"/>
      <c r="U102" s="67"/>
      <c r="V102" s="67"/>
      <c r="W102" s="67"/>
      <c r="X102" s="67"/>
      <c r="Y102" s="67"/>
      <c r="Z102" s="67"/>
      <c r="AA102" s="67"/>
      <c r="AB102" s="67"/>
      <c r="AC102" s="67"/>
      <c r="AD102" s="67"/>
      <c r="AE102" s="67"/>
      <c r="AF102" s="67"/>
      <c r="AG102" s="67"/>
    </row>
    <row r="103" spans="1:33" ht="290">
      <c r="A103" s="68" t="s">
        <v>377</v>
      </c>
      <c r="B103" s="69" t="s">
        <v>378</v>
      </c>
      <c r="C103" s="68" t="s">
        <v>492</v>
      </c>
      <c r="D103" s="69" t="s">
        <v>380</v>
      </c>
      <c r="E103" s="364" t="s">
        <v>493</v>
      </c>
      <c r="F103" s="69" t="s">
        <v>494</v>
      </c>
      <c r="G103" s="69" t="s">
        <v>495</v>
      </c>
      <c r="H103" s="69" t="s">
        <v>484</v>
      </c>
      <c r="I103" s="70" t="s">
        <v>11</v>
      </c>
      <c r="J103" s="71"/>
      <c r="K103" s="71"/>
      <c r="L103" s="72" t="s">
        <v>208</v>
      </c>
      <c r="M103" s="69"/>
      <c r="N103" s="73"/>
      <c r="O103" s="67"/>
      <c r="P103" s="67"/>
      <c r="Q103" s="67"/>
      <c r="R103" s="67"/>
      <c r="S103" s="67"/>
      <c r="T103" s="67"/>
      <c r="U103" s="67"/>
      <c r="V103" s="67"/>
      <c r="W103" s="67"/>
      <c r="X103" s="67"/>
      <c r="Y103" s="67"/>
      <c r="Z103" s="67"/>
      <c r="AA103" s="67"/>
      <c r="AB103" s="67"/>
      <c r="AC103" s="67"/>
      <c r="AD103" s="67"/>
      <c r="AE103" s="67"/>
      <c r="AF103" s="67"/>
      <c r="AG103" s="67"/>
    </row>
    <row r="104" spans="1:33" ht="290">
      <c r="A104" s="68" t="s">
        <v>377</v>
      </c>
      <c r="B104" s="69" t="s">
        <v>378</v>
      </c>
      <c r="C104" s="68" t="s">
        <v>496</v>
      </c>
      <c r="D104" s="69" t="s">
        <v>380</v>
      </c>
      <c r="E104" s="365"/>
      <c r="F104" s="69" t="s">
        <v>497</v>
      </c>
      <c r="G104" s="69" t="s">
        <v>498</v>
      </c>
      <c r="H104" s="69" t="s">
        <v>499</v>
      </c>
      <c r="I104" s="70" t="s">
        <v>11</v>
      </c>
      <c r="J104" s="71"/>
      <c r="K104" s="71"/>
      <c r="L104" s="72" t="s">
        <v>208</v>
      </c>
      <c r="M104" s="69"/>
      <c r="N104" s="73"/>
      <c r="O104" s="67"/>
      <c r="P104" s="67"/>
      <c r="Q104" s="67"/>
      <c r="R104" s="67"/>
      <c r="S104" s="67"/>
      <c r="T104" s="67"/>
      <c r="U104" s="67"/>
      <c r="V104" s="67"/>
      <c r="W104" s="67"/>
      <c r="X104" s="67"/>
      <c r="Y104" s="67"/>
      <c r="Z104" s="67"/>
      <c r="AA104" s="67"/>
      <c r="AB104" s="67"/>
      <c r="AC104" s="67"/>
      <c r="AD104" s="67"/>
      <c r="AE104" s="67"/>
      <c r="AF104" s="67"/>
      <c r="AG104" s="67"/>
    </row>
    <row r="105" spans="1:33" ht="290">
      <c r="A105" s="68" t="s">
        <v>377</v>
      </c>
      <c r="B105" s="69" t="s">
        <v>378</v>
      </c>
      <c r="C105" s="68" t="s">
        <v>500</v>
      </c>
      <c r="D105" s="69" t="s">
        <v>380</v>
      </c>
      <c r="E105" s="355"/>
      <c r="F105" s="69" t="s">
        <v>501</v>
      </c>
      <c r="G105" s="69" t="s">
        <v>502</v>
      </c>
      <c r="H105" s="69" t="s">
        <v>484</v>
      </c>
      <c r="I105" s="70" t="s">
        <v>11</v>
      </c>
      <c r="J105" s="71"/>
      <c r="K105" s="71"/>
      <c r="L105" s="72" t="s">
        <v>208</v>
      </c>
      <c r="M105" s="69"/>
      <c r="N105" s="73"/>
      <c r="O105" s="67"/>
      <c r="P105" s="67"/>
      <c r="Q105" s="67"/>
      <c r="R105" s="67"/>
      <c r="S105" s="67"/>
      <c r="T105" s="67"/>
      <c r="U105" s="67"/>
      <c r="V105" s="67"/>
      <c r="W105" s="67"/>
      <c r="X105" s="67"/>
      <c r="Y105" s="67"/>
      <c r="Z105" s="67"/>
      <c r="AA105" s="67"/>
      <c r="AB105" s="67"/>
      <c r="AC105" s="67"/>
      <c r="AD105" s="67"/>
      <c r="AE105" s="67"/>
      <c r="AF105" s="67"/>
      <c r="AG105" s="67"/>
    </row>
    <row r="106" spans="1:33" ht="290">
      <c r="A106" s="68" t="s">
        <v>377</v>
      </c>
      <c r="B106" s="69" t="s">
        <v>378</v>
      </c>
      <c r="C106" s="68" t="s">
        <v>503</v>
      </c>
      <c r="D106" s="69" t="s">
        <v>380</v>
      </c>
      <c r="E106" s="364" t="s">
        <v>504</v>
      </c>
      <c r="F106" s="69" t="s">
        <v>505</v>
      </c>
      <c r="G106" s="69" t="s">
        <v>506</v>
      </c>
      <c r="H106" s="69" t="s">
        <v>484</v>
      </c>
      <c r="I106" s="70" t="s">
        <v>11</v>
      </c>
      <c r="J106" s="71"/>
      <c r="K106" s="71"/>
      <c r="L106" s="72" t="s">
        <v>208</v>
      </c>
      <c r="M106" s="69"/>
      <c r="N106" s="73"/>
      <c r="O106" s="67"/>
      <c r="P106" s="67"/>
      <c r="Q106" s="67"/>
      <c r="R106" s="67"/>
      <c r="S106" s="67"/>
      <c r="T106" s="67"/>
      <c r="U106" s="67"/>
      <c r="V106" s="67"/>
      <c r="W106" s="67"/>
      <c r="X106" s="67"/>
      <c r="Y106" s="67"/>
      <c r="Z106" s="67"/>
      <c r="AA106" s="67"/>
      <c r="AB106" s="67"/>
      <c r="AC106" s="67"/>
      <c r="AD106" s="67"/>
      <c r="AE106" s="67"/>
      <c r="AF106" s="67"/>
      <c r="AG106" s="67"/>
    </row>
    <row r="107" spans="1:33" ht="290">
      <c r="A107" s="68" t="s">
        <v>377</v>
      </c>
      <c r="B107" s="69" t="s">
        <v>378</v>
      </c>
      <c r="C107" s="68" t="s">
        <v>507</v>
      </c>
      <c r="D107" s="69" t="s">
        <v>380</v>
      </c>
      <c r="E107" s="355"/>
      <c r="F107" s="69" t="s">
        <v>508</v>
      </c>
      <c r="G107" s="69" t="s">
        <v>465</v>
      </c>
      <c r="H107" s="69" t="s">
        <v>484</v>
      </c>
      <c r="I107" s="70" t="s">
        <v>11</v>
      </c>
      <c r="J107" s="71"/>
      <c r="K107" s="71"/>
      <c r="L107" s="72" t="s">
        <v>208</v>
      </c>
      <c r="M107" s="69"/>
      <c r="N107" s="73"/>
      <c r="O107" s="67"/>
      <c r="P107" s="67"/>
      <c r="Q107" s="67"/>
      <c r="R107" s="67"/>
      <c r="S107" s="67"/>
      <c r="T107" s="67"/>
      <c r="U107" s="67"/>
      <c r="V107" s="67"/>
      <c r="W107" s="67"/>
      <c r="X107" s="67"/>
      <c r="Y107" s="67"/>
      <c r="Z107" s="67"/>
      <c r="AA107" s="67"/>
      <c r="AB107" s="67"/>
      <c r="AC107" s="67"/>
      <c r="AD107" s="67"/>
      <c r="AE107" s="67"/>
      <c r="AF107" s="67"/>
      <c r="AG107" s="67"/>
    </row>
    <row r="108" spans="1:33" ht="290">
      <c r="A108" s="68" t="s">
        <v>377</v>
      </c>
      <c r="B108" s="69" t="s">
        <v>378</v>
      </c>
      <c r="C108" s="68" t="s">
        <v>509</v>
      </c>
      <c r="D108" s="69" t="s">
        <v>380</v>
      </c>
      <c r="E108" s="364" t="s">
        <v>510</v>
      </c>
      <c r="F108" s="69" t="s">
        <v>511</v>
      </c>
      <c r="G108" s="69" t="s">
        <v>465</v>
      </c>
      <c r="H108" s="69" t="s">
        <v>484</v>
      </c>
      <c r="I108" s="70" t="s">
        <v>11</v>
      </c>
      <c r="J108" s="71"/>
      <c r="K108" s="71"/>
      <c r="L108" s="72" t="s">
        <v>208</v>
      </c>
      <c r="M108" s="69"/>
      <c r="N108" s="73"/>
      <c r="O108" s="67"/>
      <c r="P108" s="67"/>
      <c r="Q108" s="67"/>
      <c r="R108" s="67"/>
      <c r="S108" s="67"/>
      <c r="T108" s="67"/>
      <c r="U108" s="67"/>
      <c r="V108" s="67"/>
      <c r="W108" s="67"/>
      <c r="X108" s="67"/>
      <c r="Y108" s="67"/>
      <c r="Z108" s="67"/>
      <c r="AA108" s="67"/>
      <c r="AB108" s="67"/>
      <c r="AC108" s="67"/>
      <c r="AD108" s="67"/>
      <c r="AE108" s="67"/>
      <c r="AF108" s="67"/>
      <c r="AG108" s="67"/>
    </row>
    <row r="109" spans="1:33" ht="290">
      <c r="A109" s="68" t="s">
        <v>377</v>
      </c>
      <c r="B109" s="69" t="s">
        <v>378</v>
      </c>
      <c r="C109" s="68" t="s">
        <v>512</v>
      </c>
      <c r="D109" s="69" t="s">
        <v>380</v>
      </c>
      <c r="E109" s="355"/>
      <c r="F109" s="69" t="s">
        <v>513</v>
      </c>
      <c r="G109" s="69" t="s">
        <v>465</v>
      </c>
      <c r="H109" s="69" t="s">
        <v>484</v>
      </c>
      <c r="I109" s="70" t="s">
        <v>11</v>
      </c>
      <c r="J109" s="71"/>
      <c r="K109" s="71"/>
      <c r="L109" s="72" t="s">
        <v>208</v>
      </c>
      <c r="M109" s="69"/>
      <c r="N109" s="73"/>
      <c r="O109" s="67"/>
      <c r="P109" s="67"/>
      <c r="Q109" s="67"/>
      <c r="R109" s="67"/>
      <c r="S109" s="67"/>
      <c r="T109" s="67"/>
      <c r="U109" s="67"/>
      <c r="V109" s="67"/>
      <c r="W109" s="67"/>
      <c r="X109" s="67"/>
      <c r="Y109" s="67"/>
      <c r="Z109" s="67"/>
      <c r="AA109" s="67"/>
      <c r="AB109" s="67"/>
      <c r="AC109" s="67"/>
      <c r="AD109" s="67"/>
      <c r="AE109" s="67"/>
      <c r="AF109" s="67"/>
      <c r="AG109" s="67"/>
    </row>
    <row r="110" spans="1:33" ht="290">
      <c r="A110" s="68" t="s">
        <v>377</v>
      </c>
      <c r="B110" s="69" t="s">
        <v>378</v>
      </c>
      <c r="C110" s="68" t="s">
        <v>514</v>
      </c>
      <c r="D110" s="69" t="s">
        <v>380</v>
      </c>
      <c r="E110" s="364" t="s">
        <v>515</v>
      </c>
      <c r="F110" s="69" t="s">
        <v>516</v>
      </c>
      <c r="G110" s="69" t="s">
        <v>465</v>
      </c>
      <c r="H110" s="69" t="s">
        <v>517</v>
      </c>
      <c r="I110" s="70" t="s">
        <v>11</v>
      </c>
      <c r="J110" s="71"/>
      <c r="K110" s="71"/>
      <c r="L110" s="72" t="s">
        <v>208</v>
      </c>
      <c r="M110" s="69"/>
      <c r="N110" s="73"/>
      <c r="O110" s="67"/>
      <c r="P110" s="67"/>
      <c r="Q110" s="67"/>
      <c r="R110" s="67"/>
      <c r="S110" s="67"/>
      <c r="T110" s="67"/>
      <c r="U110" s="67"/>
      <c r="V110" s="67"/>
      <c r="W110" s="67"/>
      <c r="X110" s="67"/>
      <c r="Y110" s="67"/>
      <c r="Z110" s="67"/>
      <c r="AA110" s="67"/>
      <c r="AB110" s="67"/>
      <c r="AC110" s="67"/>
      <c r="AD110" s="67"/>
      <c r="AE110" s="67"/>
      <c r="AF110" s="67"/>
      <c r="AG110" s="67"/>
    </row>
    <row r="111" spans="1:33" ht="290">
      <c r="A111" s="68" t="s">
        <v>377</v>
      </c>
      <c r="B111" s="69" t="s">
        <v>378</v>
      </c>
      <c r="C111" s="68" t="s">
        <v>518</v>
      </c>
      <c r="D111" s="69" t="s">
        <v>380</v>
      </c>
      <c r="E111" s="365"/>
      <c r="F111" s="69" t="s">
        <v>519</v>
      </c>
      <c r="G111" s="76" t="s">
        <v>520</v>
      </c>
      <c r="H111" s="69" t="s">
        <v>517</v>
      </c>
      <c r="I111" s="70" t="s">
        <v>11</v>
      </c>
      <c r="J111" s="71"/>
      <c r="K111" s="71"/>
      <c r="L111" s="72" t="s">
        <v>208</v>
      </c>
      <c r="M111" s="69"/>
      <c r="N111" s="73"/>
      <c r="O111" s="67"/>
      <c r="P111" s="67"/>
      <c r="Q111" s="67"/>
      <c r="R111" s="67"/>
      <c r="S111" s="67"/>
      <c r="T111" s="67"/>
      <c r="U111" s="67"/>
      <c r="V111" s="67"/>
      <c r="W111" s="67"/>
      <c r="X111" s="67"/>
      <c r="Y111" s="67"/>
      <c r="Z111" s="67"/>
      <c r="AA111" s="67"/>
      <c r="AB111" s="67"/>
      <c r="AC111" s="67"/>
      <c r="AD111" s="67"/>
      <c r="AE111" s="67"/>
      <c r="AF111" s="67"/>
      <c r="AG111" s="67"/>
    </row>
    <row r="112" spans="1:33" ht="290">
      <c r="A112" s="68" t="s">
        <v>377</v>
      </c>
      <c r="B112" s="69" t="s">
        <v>378</v>
      </c>
      <c r="C112" s="68" t="s">
        <v>521</v>
      </c>
      <c r="D112" s="69" t="s">
        <v>380</v>
      </c>
      <c r="E112" s="355"/>
      <c r="F112" s="69" t="s">
        <v>522</v>
      </c>
      <c r="G112" s="76" t="s">
        <v>523</v>
      </c>
      <c r="H112" s="69" t="s">
        <v>524</v>
      </c>
      <c r="I112" s="70" t="s">
        <v>11</v>
      </c>
      <c r="J112" s="71"/>
      <c r="K112" s="71"/>
      <c r="L112" s="72" t="s">
        <v>208</v>
      </c>
      <c r="M112" s="69"/>
      <c r="N112" s="73"/>
      <c r="O112" s="67"/>
      <c r="P112" s="67"/>
      <c r="Q112" s="67"/>
      <c r="R112" s="67"/>
      <c r="S112" s="67"/>
      <c r="T112" s="67"/>
      <c r="U112" s="67"/>
      <c r="V112" s="67"/>
      <c r="W112" s="67"/>
      <c r="X112" s="67"/>
      <c r="Y112" s="67"/>
      <c r="Z112" s="67"/>
      <c r="AA112" s="67"/>
      <c r="AB112" s="67"/>
      <c r="AC112" s="67"/>
      <c r="AD112" s="67"/>
      <c r="AE112" s="67"/>
      <c r="AF112" s="67"/>
      <c r="AG112" s="67"/>
    </row>
    <row r="113" spans="1:33" ht="290">
      <c r="A113" s="68" t="s">
        <v>377</v>
      </c>
      <c r="B113" s="69" t="s">
        <v>378</v>
      </c>
      <c r="C113" s="68" t="s">
        <v>525</v>
      </c>
      <c r="D113" s="69" t="s">
        <v>380</v>
      </c>
      <c r="E113" s="364" t="s">
        <v>526</v>
      </c>
      <c r="F113" s="69" t="s">
        <v>527</v>
      </c>
      <c r="G113" s="69" t="s">
        <v>528</v>
      </c>
      <c r="H113" s="69" t="s">
        <v>529</v>
      </c>
      <c r="I113" s="70" t="s">
        <v>11</v>
      </c>
      <c r="J113" s="71"/>
      <c r="K113" s="71"/>
      <c r="L113" s="72" t="s">
        <v>208</v>
      </c>
      <c r="M113" s="69"/>
      <c r="N113" s="73"/>
      <c r="O113" s="67"/>
      <c r="P113" s="67"/>
      <c r="Q113" s="67"/>
      <c r="R113" s="67"/>
      <c r="S113" s="67"/>
      <c r="T113" s="67"/>
      <c r="U113" s="67"/>
      <c r="V113" s="67"/>
      <c r="W113" s="67"/>
      <c r="X113" s="67"/>
      <c r="Y113" s="67"/>
      <c r="Z113" s="67"/>
      <c r="AA113" s="67"/>
      <c r="AB113" s="67"/>
      <c r="AC113" s="67"/>
      <c r="AD113" s="67"/>
      <c r="AE113" s="67"/>
      <c r="AF113" s="67"/>
      <c r="AG113" s="67"/>
    </row>
    <row r="114" spans="1:33" ht="290">
      <c r="A114" s="68" t="s">
        <v>377</v>
      </c>
      <c r="B114" s="69" t="s">
        <v>378</v>
      </c>
      <c r="C114" s="68" t="s">
        <v>530</v>
      </c>
      <c r="D114" s="69" t="s">
        <v>380</v>
      </c>
      <c r="E114" s="355"/>
      <c r="F114" s="69" t="s">
        <v>531</v>
      </c>
      <c r="G114" s="76" t="s">
        <v>532</v>
      </c>
      <c r="H114" s="69" t="s">
        <v>529</v>
      </c>
      <c r="I114" s="70" t="s">
        <v>11</v>
      </c>
      <c r="J114" s="71"/>
      <c r="K114" s="71"/>
      <c r="L114" s="72" t="s">
        <v>208</v>
      </c>
      <c r="M114" s="69"/>
      <c r="N114" s="73"/>
      <c r="O114" s="67"/>
      <c r="P114" s="67"/>
      <c r="Q114" s="67"/>
      <c r="R114" s="67"/>
      <c r="S114" s="67"/>
      <c r="T114" s="67"/>
      <c r="U114" s="67"/>
      <c r="V114" s="67"/>
      <c r="W114" s="67"/>
      <c r="X114" s="67"/>
      <c r="Y114" s="67"/>
      <c r="Z114" s="67"/>
      <c r="AA114" s="67"/>
      <c r="AB114" s="67"/>
      <c r="AC114" s="67"/>
      <c r="AD114" s="67"/>
      <c r="AE114" s="67"/>
      <c r="AF114" s="67"/>
      <c r="AG114" s="67"/>
    </row>
    <row r="115" spans="1:33" ht="261">
      <c r="A115" s="68" t="s">
        <v>377</v>
      </c>
      <c r="B115" s="69" t="s">
        <v>533</v>
      </c>
      <c r="C115" s="68" t="s">
        <v>534</v>
      </c>
      <c r="D115" s="69" t="s">
        <v>535</v>
      </c>
      <c r="E115" s="364" t="s">
        <v>536</v>
      </c>
      <c r="F115" s="69" t="s">
        <v>537</v>
      </c>
      <c r="G115" s="76" t="s">
        <v>538</v>
      </c>
      <c r="H115" s="69" t="s">
        <v>392</v>
      </c>
      <c r="I115" s="70" t="s">
        <v>11</v>
      </c>
      <c r="J115" s="71"/>
      <c r="K115" s="71"/>
      <c r="L115" s="72" t="s">
        <v>208</v>
      </c>
      <c r="M115" s="69"/>
      <c r="N115" s="73"/>
      <c r="O115" s="67"/>
      <c r="P115" s="67"/>
      <c r="Q115" s="67"/>
      <c r="R115" s="67"/>
      <c r="S115" s="67"/>
      <c r="T115" s="67"/>
      <c r="U115" s="67"/>
      <c r="V115" s="67"/>
      <c r="W115" s="67"/>
      <c r="X115" s="67"/>
      <c r="Y115" s="67"/>
      <c r="Z115" s="67"/>
      <c r="AA115" s="67"/>
      <c r="AB115" s="67"/>
      <c r="AC115" s="67"/>
      <c r="AD115" s="67"/>
      <c r="AE115" s="67"/>
      <c r="AF115" s="67"/>
      <c r="AG115" s="67"/>
    </row>
    <row r="116" spans="1:33" ht="261">
      <c r="A116" s="68" t="s">
        <v>377</v>
      </c>
      <c r="B116" s="69" t="s">
        <v>533</v>
      </c>
      <c r="C116" s="68" t="s">
        <v>379</v>
      </c>
      <c r="D116" s="69" t="s">
        <v>535</v>
      </c>
      <c r="E116" s="365"/>
      <c r="F116" s="69" t="s">
        <v>539</v>
      </c>
      <c r="G116" s="69" t="s">
        <v>540</v>
      </c>
      <c r="H116" s="69" t="s">
        <v>541</v>
      </c>
      <c r="I116" s="70" t="s">
        <v>11</v>
      </c>
      <c r="J116" s="71"/>
      <c r="K116" s="71"/>
      <c r="L116" s="72" t="s">
        <v>208</v>
      </c>
      <c r="M116" s="69"/>
      <c r="N116" s="73"/>
      <c r="O116" s="67"/>
      <c r="P116" s="67"/>
      <c r="Q116" s="67"/>
      <c r="R116" s="67"/>
      <c r="S116" s="67"/>
      <c r="T116" s="67"/>
      <c r="U116" s="67"/>
      <c r="V116" s="67"/>
      <c r="W116" s="67"/>
      <c r="X116" s="67"/>
      <c r="Y116" s="67"/>
      <c r="Z116" s="67"/>
      <c r="AA116" s="67"/>
      <c r="AB116" s="67"/>
      <c r="AC116" s="67"/>
      <c r="AD116" s="67"/>
      <c r="AE116" s="67"/>
      <c r="AF116" s="67"/>
      <c r="AG116" s="67"/>
    </row>
    <row r="117" spans="1:33" ht="261">
      <c r="A117" s="68" t="s">
        <v>377</v>
      </c>
      <c r="B117" s="69" t="s">
        <v>533</v>
      </c>
      <c r="C117" s="68" t="s">
        <v>384</v>
      </c>
      <c r="D117" s="69" t="s">
        <v>535</v>
      </c>
      <c r="E117" s="365"/>
      <c r="F117" s="69" t="s">
        <v>542</v>
      </c>
      <c r="G117" s="69" t="s">
        <v>543</v>
      </c>
      <c r="H117" s="69" t="s">
        <v>541</v>
      </c>
      <c r="I117" s="70" t="s">
        <v>11</v>
      </c>
      <c r="J117" s="71"/>
      <c r="K117" s="71"/>
      <c r="L117" s="72" t="s">
        <v>208</v>
      </c>
      <c r="M117" s="69"/>
      <c r="N117" s="73"/>
      <c r="O117" s="67"/>
      <c r="P117" s="67"/>
      <c r="Q117" s="67"/>
      <c r="R117" s="67"/>
      <c r="S117" s="67"/>
      <c r="T117" s="67"/>
      <c r="U117" s="67"/>
      <c r="V117" s="67"/>
      <c r="W117" s="67"/>
      <c r="X117" s="67"/>
      <c r="Y117" s="67"/>
      <c r="Z117" s="67"/>
      <c r="AA117" s="67"/>
      <c r="AB117" s="67"/>
      <c r="AC117" s="67"/>
      <c r="AD117" s="67"/>
      <c r="AE117" s="67"/>
      <c r="AF117" s="67"/>
      <c r="AG117" s="67"/>
    </row>
    <row r="118" spans="1:33" ht="261">
      <c r="A118" s="68" t="s">
        <v>377</v>
      </c>
      <c r="B118" s="69" t="s">
        <v>533</v>
      </c>
      <c r="C118" s="68" t="s">
        <v>544</v>
      </c>
      <c r="D118" s="69" t="s">
        <v>535</v>
      </c>
      <c r="E118" s="365"/>
      <c r="F118" s="69" t="s">
        <v>545</v>
      </c>
      <c r="G118" s="69" t="s">
        <v>543</v>
      </c>
      <c r="H118" s="69" t="s">
        <v>541</v>
      </c>
      <c r="I118" s="70" t="s">
        <v>11</v>
      </c>
      <c r="J118" s="71"/>
      <c r="K118" s="71"/>
      <c r="L118" s="72" t="s">
        <v>208</v>
      </c>
      <c r="M118" s="69"/>
      <c r="N118" s="73"/>
      <c r="O118" s="67"/>
      <c r="P118" s="67"/>
      <c r="Q118" s="67"/>
      <c r="R118" s="67"/>
      <c r="S118" s="67"/>
      <c r="T118" s="67"/>
      <c r="U118" s="67"/>
      <c r="V118" s="67"/>
      <c r="W118" s="67"/>
      <c r="X118" s="67"/>
      <c r="Y118" s="67"/>
      <c r="Z118" s="67"/>
      <c r="AA118" s="67"/>
      <c r="AB118" s="67"/>
      <c r="AC118" s="67"/>
      <c r="AD118" s="67"/>
      <c r="AE118" s="67"/>
      <c r="AF118" s="67"/>
      <c r="AG118" s="67"/>
    </row>
    <row r="119" spans="1:33" ht="261">
      <c r="A119" s="68" t="s">
        <v>377</v>
      </c>
      <c r="B119" s="69" t="s">
        <v>533</v>
      </c>
      <c r="C119" s="68" t="s">
        <v>546</v>
      </c>
      <c r="D119" s="69" t="s">
        <v>535</v>
      </c>
      <c r="E119" s="365"/>
      <c r="F119" s="69" t="s">
        <v>547</v>
      </c>
      <c r="G119" s="69" t="s">
        <v>543</v>
      </c>
      <c r="H119" s="69" t="s">
        <v>541</v>
      </c>
      <c r="I119" s="70" t="s">
        <v>11</v>
      </c>
      <c r="J119" s="71"/>
      <c r="K119" s="71"/>
      <c r="L119" s="74" t="s">
        <v>255</v>
      </c>
      <c r="M119" s="69"/>
      <c r="N119" s="73"/>
      <c r="O119" s="67"/>
      <c r="P119" s="67"/>
      <c r="Q119" s="67"/>
      <c r="R119" s="67"/>
      <c r="S119" s="67"/>
      <c r="T119" s="67"/>
      <c r="U119" s="67"/>
      <c r="V119" s="67"/>
      <c r="W119" s="67"/>
      <c r="X119" s="67"/>
      <c r="Y119" s="67"/>
      <c r="Z119" s="67"/>
      <c r="AA119" s="67"/>
      <c r="AB119" s="67"/>
      <c r="AC119" s="67"/>
      <c r="AD119" s="67"/>
      <c r="AE119" s="67"/>
      <c r="AF119" s="67"/>
      <c r="AG119" s="67"/>
    </row>
    <row r="120" spans="1:33" ht="261">
      <c r="A120" s="68" t="s">
        <v>377</v>
      </c>
      <c r="B120" s="69" t="s">
        <v>533</v>
      </c>
      <c r="C120" s="68" t="s">
        <v>388</v>
      </c>
      <c r="D120" s="69" t="s">
        <v>535</v>
      </c>
      <c r="E120" s="355"/>
      <c r="F120" s="69" t="s">
        <v>548</v>
      </c>
      <c r="G120" s="69" t="s">
        <v>549</v>
      </c>
      <c r="H120" s="69" t="s">
        <v>541</v>
      </c>
      <c r="I120" s="70" t="s">
        <v>11</v>
      </c>
      <c r="J120" s="71"/>
      <c r="K120" s="71"/>
      <c r="L120" s="72" t="s">
        <v>208</v>
      </c>
      <c r="M120" s="69"/>
      <c r="N120" s="73"/>
      <c r="O120" s="67"/>
      <c r="P120" s="67"/>
      <c r="Q120" s="67"/>
      <c r="R120" s="67"/>
      <c r="S120" s="67"/>
      <c r="T120" s="67"/>
      <c r="U120" s="67"/>
      <c r="V120" s="67"/>
      <c r="W120" s="67"/>
      <c r="X120" s="67"/>
      <c r="Y120" s="67"/>
      <c r="Z120" s="67"/>
      <c r="AA120" s="67"/>
      <c r="AB120" s="67"/>
      <c r="AC120" s="67"/>
      <c r="AD120" s="67"/>
      <c r="AE120" s="67"/>
      <c r="AF120" s="67"/>
      <c r="AG120" s="67"/>
    </row>
    <row r="121" spans="1:33" ht="261">
      <c r="A121" s="68" t="s">
        <v>377</v>
      </c>
      <c r="B121" s="69" t="s">
        <v>533</v>
      </c>
      <c r="C121" s="68" t="s">
        <v>393</v>
      </c>
      <c r="D121" s="69" t="s">
        <v>535</v>
      </c>
      <c r="E121" s="364" t="s">
        <v>550</v>
      </c>
      <c r="F121" s="69" t="s">
        <v>537</v>
      </c>
      <c r="G121" s="69" t="s">
        <v>538</v>
      </c>
      <c r="H121" s="69" t="s">
        <v>392</v>
      </c>
      <c r="I121" s="70" t="s">
        <v>11</v>
      </c>
      <c r="J121" s="71"/>
      <c r="K121" s="71"/>
      <c r="L121" s="72" t="s">
        <v>208</v>
      </c>
      <c r="M121" s="69"/>
      <c r="N121" s="73"/>
      <c r="O121" s="67"/>
      <c r="P121" s="67"/>
      <c r="Q121" s="67"/>
      <c r="R121" s="67"/>
      <c r="S121" s="67"/>
      <c r="T121" s="67"/>
      <c r="U121" s="67"/>
      <c r="V121" s="67"/>
      <c r="W121" s="67"/>
      <c r="X121" s="67"/>
      <c r="Y121" s="67"/>
      <c r="Z121" s="67"/>
      <c r="AA121" s="67"/>
      <c r="AB121" s="67"/>
      <c r="AC121" s="67"/>
      <c r="AD121" s="67"/>
      <c r="AE121" s="67"/>
      <c r="AF121" s="67"/>
      <c r="AG121" s="67"/>
    </row>
    <row r="122" spans="1:33" ht="261">
      <c r="A122" s="68" t="s">
        <v>377</v>
      </c>
      <c r="B122" s="69" t="s">
        <v>533</v>
      </c>
      <c r="C122" s="68" t="s">
        <v>397</v>
      </c>
      <c r="D122" s="69" t="s">
        <v>535</v>
      </c>
      <c r="E122" s="365"/>
      <c r="F122" s="69" t="s">
        <v>539</v>
      </c>
      <c r="G122" s="69" t="s">
        <v>540</v>
      </c>
      <c r="H122" s="69" t="s">
        <v>541</v>
      </c>
      <c r="I122" s="70" t="s">
        <v>11</v>
      </c>
      <c r="J122" s="71"/>
      <c r="K122" s="71"/>
      <c r="L122" s="72" t="s">
        <v>208</v>
      </c>
      <c r="M122" s="69"/>
      <c r="N122" s="73"/>
      <c r="O122" s="67"/>
      <c r="P122" s="67"/>
      <c r="Q122" s="67"/>
      <c r="R122" s="67"/>
      <c r="S122" s="67"/>
      <c r="T122" s="67"/>
      <c r="U122" s="67"/>
      <c r="V122" s="67"/>
      <c r="W122" s="67"/>
      <c r="X122" s="67"/>
      <c r="Y122" s="67"/>
      <c r="Z122" s="67"/>
      <c r="AA122" s="67"/>
      <c r="AB122" s="67"/>
      <c r="AC122" s="67"/>
      <c r="AD122" s="67"/>
      <c r="AE122" s="67"/>
      <c r="AF122" s="67"/>
      <c r="AG122" s="67"/>
    </row>
    <row r="123" spans="1:33" ht="261">
      <c r="A123" s="68" t="s">
        <v>377</v>
      </c>
      <c r="B123" s="69" t="s">
        <v>533</v>
      </c>
      <c r="C123" s="68" t="s">
        <v>400</v>
      </c>
      <c r="D123" s="69" t="s">
        <v>535</v>
      </c>
      <c r="E123" s="365"/>
      <c r="F123" s="69" t="s">
        <v>542</v>
      </c>
      <c r="G123" s="69" t="s">
        <v>543</v>
      </c>
      <c r="H123" s="69" t="s">
        <v>541</v>
      </c>
      <c r="I123" s="70" t="s">
        <v>11</v>
      </c>
      <c r="J123" s="71"/>
      <c r="K123" s="71"/>
      <c r="L123" s="72" t="s">
        <v>208</v>
      </c>
      <c r="M123" s="69"/>
      <c r="N123" s="73"/>
      <c r="O123" s="67"/>
      <c r="P123" s="67"/>
      <c r="Q123" s="67"/>
      <c r="R123" s="67"/>
      <c r="S123" s="67"/>
      <c r="T123" s="67"/>
      <c r="U123" s="67"/>
      <c r="V123" s="67"/>
      <c r="W123" s="67"/>
      <c r="X123" s="67"/>
      <c r="Y123" s="67"/>
      <c r="Z123" s="67"/>
      <c r="AA123" s="67"/>
      <c r="AB123" s="67"/>
      <c r="AC123" s="67"/>
      <c r="AD123" s="67"/>
      <c r="AE123" s="67"/>
      <c r="AF123" s="67"/>
      <c r="AG123" s="67"/>
    </row>
    <row r="124" spans="1:33" ht="261">
      <c r="A124" s="68" t="s">
        <v>377</v>
      </c>
      <c r="B124" s="69" t="s">
        <v>533</v>
      </c>
      <c r="C124" s="68" t="s">
        <v>403</v>
      </c>
      <c r="D124" s="69" t="s">
        <v>535</v>
      </c>
      <c r="E124" s="365"/>
      <c r="F124" s="69" t="s">
        <v>545</v>
      </c>
      <c r="G124" s="69" t="s">
        <v>543</v>
      </c>
      <c r="H124" s="69" t="s">
        <v>541</v>
      </c>
      <c r="I124" s="70" t="s">
        <v>11</v>
      </c>
      <c r="J124" s="71"/>
      <c r="K124" s="71"/>
      <c r="L124" s="72" t="s">
        <v>208</v>
      </c>
      <c r="M124" s="69"/>
      <c r="N124" s="73"/>
      <c r="O124" s="67"/>
      <c r="P124" s="67"/>
      <c r="Q124" s="67"/>
      <c r="R124" s="67"/>
      <c r="S124" s="67"/>
      <c r="T124" s="67"/>
      <c r="U124" s="67"/>
      <c r="V124" s="67"/>
      <c r="W124" s="67"/>
      <c r="X124" s="67"/>
      <c r="Y124" s="67"/>
      <c r="Z124" s="67"/>
      <c r="AA124" s="67"/>
      <c r="AB124" s="67"/>
      <c r="AC124" s="67"/>
      <c r="AD124" s="67"/>
      <c r="AE124" s="67"/>
      <c r="AF124" s="67"/>
      <c r="AG124" s="67"/>
    </row>
    <row r="125" spans="1:33" ht="261">
      <c r="A125" s="68" t="s">
        <v>377</v>
      </c>
      <c r="B125" s="69" t="s">
        <v>533</v>
      </c>
      <c r="C125" s="68" t="s">
        <v>408</v>
      </c>
      <c r="D125" s="69" t="s">
        <v>535</v>
      </c>
      <c r="E125" s="365"/>
      <c r="F125" s="69" t="s">
        <v>547</v>
      </c>
      <c r="G125" s="69" t="s">
        <v>543</v>
      </c>
      <c r="H125" s="69" t="s">
        <v>541</v>
      </c>
      <c r="I125" s="70" t="s">
        <v>11</v>
      </c>
      <c r="J125" s="71"/>
      <c r="K125" s="71"/>
      <c r="L125" s="72" t="s">
        <v>208</v>
      </c>
      <c r="M125" s="69"/>
      <c r="N125" s="73"/>
      <c r="O125" s="67"/>
      <c r="P125" s="67"/>
      <c r="Q125" s="67"/>
      <c r="R125" s="67"/>
      <c r="S125" s="67"/>
      <c r="T125" s="67"/>
      <c r="U125" s="67"/>
      <c r="V125" s="67"/>
      <c r="W125" s="67"/>
      <c r="X125" s="67"/>
      <c r="Y125" s="67"/>
      <c r="Z125" s="67"/>
      <c r="AA125" s="67"/>
      <c r="AB125" s="67"/>
      <c r="AC125" s="67"/>
      <c r="AD125" s="67"/>
      <c r="AE125" s="67"/>
      <c r="AF125" s="67"/>
      <c r="AG125" s="67"/>
    </row>
    <row r="126" spans="1:33" ht="261">
      <c r="A126" s="68" t="s">
        <v>377</v>
      </c>
      <c r="B126" s="69" t="s">
        <v>533</v>
      </c>
      <c r="C126" s="68" t="s">
        <v>411</v>
      </c>
      <c r="D126" s="69" t="s">
        <v>535</v>
      </c>
      <c r="E126" s="355"/>
      <c r="F126" s="69" t="s">
        <v>548</v>
      </c>
      <c r="G126" s="69" t="s">
        <v>549</v>
      </c>
      <c r="H126" s="69" t="s">
        <v>541</v>
      </c>
      <c r="I126" s="70" t="s">
        <v>11</v>
      </c>
      <c r="J126" s="71"/>
      <c r="K126" s="71"/>
      <c r="L126" s="72" t="s">
        <v>208</v>
      </c>
      <c r="M126" s="69"/>
      <c r="N126" s="73"/>
      <c r="O126" s="67"/>
      <c r="P126" s="67"/>
      <c r="Q126" s="67"/>
      <c r="R126" s="67"/>
      <c r="S126" s="67"/>
      <c r="T126" s="67"/>
      <c r="U126" s="67"/>
      <c r="V126" s="67"/>
      <c r="W126" s="67"/>
      <c r="X126" s="67"/>
      <c r="Y126" s="67"/>
      <c r="Z126" s="67"/>
      <c r="AA126" s="67"/>
      <c r="AB126" s="67"/>
      <c r="AC126" s="67"/>
      <c r="AD126" s="67"/>
      <c r="AE126" s="67"/>
      <c r="AF126" s="67"/>
      <c r="AG126" s="67"/>
    </row>
    <row r="127" spans="1:33" ht="261">
      <c r="A127" s="68" t="s">
        <v>377</v>
      </c>
      <c r="B127" s="69" t="s">
        <v>533</v>
      </c>
      <c r="C127" s="68" t="s">
        <v>414</v>
      </c>
      <c r="D127" s="69" t="s">
        <v>535</v>
      </c>
      <c r="E127" s="364" t="s">
        <v>551</v>
      </c>
      <c r="F127" s="69" t="s">
        <v>552</v>
      </c>
      <c r="G127" s="69" t="s">
        <v>553</v>
      </c>
      <c r="H127" s="69" t="s">
        <v>554</v>
      </c>
      <c r="I127" s="70" t="s">
        <v>11</v>
      </c>
      <c r="J127" s="71"/>
      <c r="K127" s="71"/>
      <c r="L127" s="72" t="s">
        <v>208</v>
      </c>
      <c r="M127" s="69"/>
      <c r="N127" s="73"/>
      <c r="O127" s="67"/>
      <c r="P127" s="67"/>
      <c r="Q127" s="67"/>
      <c r="R127" s="67"/>
      <c r="S127" s="67"/>
      <c r="T127" s="67"/>
      <c r="U127" s="67"/>
      <c r="V127" s="67"/>
      <c r="W127" s="67"/>
      <c r="X127" s="67"/>
      <c r="Y127" s="67"/>
      <c r="Z127" s="67"/>
      <c r="AA127" s="67"/>
      <c r="AB127" s="67"/>
      <c r="AC127" s="67"/>
      <c r="AD127" s="67"/>
      <c r="AE127" s="67"/>
      <c r="AF127" s="67"/>
      <c r="AG127" s="67"/>
    </row>
    <row r="128" spans="1:33" ht="261">
      <c r="A128" s="68" t="s">
        <v>377</v>
      </c>
      <c r="B128" s="69" t="s">
        <v>533</v>
      </c>
      <c r="C128" s="68" t="s">
        <v>419</v>
      </c>
      <c r="D128" s="69" t="s">
        <v>535</v>
      </c>
      <c r="E128" s="365"/>
      <c r="F128" s="69" t="s">
        <v>555</v>
      </c>
      <c r="G128" s="69" t="s">
        <v>556</v>
      </c>
      <c r="H128" s="69" t="s">
        <v>557</v>
      </c>
      <c r="I128" s="70" t="s">
        <v>11</v>
      </c>
      <c r="J128" s="71"/>
      <c r="K128" s="71"/>
      <c r="L128" s="72" t="s">
        <v>208</v>
      </c>
      <c r="M128" s="69"/>
      <c r="N128" s="73"/>
      <c r="O128" s="67"/>
      <c r="P128" s="67"/>
      <c r="Q128" s="67"/>
      <c r="R128" s="67"/>
      <c r="S128" s="67"/>
      <c r="T128" s="67"/>
      <c r="U128" s="67"/>
      <c r="V128" s="67"/>
      <c r="W128" s="67"/>
      <c r="X128" s="67"/>
      <c r="Y128" s="67"/>
      <c r="Z128" s="67"/>
      <c r="AA128" s="67"/>
      <c r="AB128" s="67"/>
      <c r="AC128" s="67"/>
      <c r="AD128" s="67"/>
      <c r="AE128" s="67"/>
      <c r="AF128" s="67"/>
      <c r="AG128" s="67"/>
    </row>
    <row r="129" spans="1:33" ht="261">
      <c r="A129" s="68" t="s">
        <v>377</v>
      </c>
      <c r="B129" s="69" t="s">
        <v>533</v>
      </c>
      <c r="C129" s="68" t="s">
        <v>422</v>
      </c>
      <c r="D129" s="69" t="s">
        <v>535</v>
      </c>
      <c r="E129" s="365"/>
      <c r="F129" s="69" t="s">
        <v>558</v>
      </c>
      <c r="G129" s="69" t="s">
        <v>559</v>
      </c>
      <c r="H129" s="69" t="s">
        <v>560</v>
      </c>
      <c r="I129" s="70" t="s">
        <v>11</v>
      </c>
      <c r="J129" s="71"/>
      <c r="K129" s="71"/>
      <c r="L129" s="72" t="s">
        <v>208</v>
      </c>
      <c r="M129" s="69"/>
      <c r="N129" s="73"/>
      <c r="O129" s="67"/>
      <c r="P129" s="67"/>
      <c r="Q129" s="67"/>
      <c r="R129" s="67"/>
      <c r="S129" s="67"/>
      <c r="T129" s="67"/>
      <c r="U129" s="67"/>
      <c r="V129" s="67"/>
      <c r="W129" s="67"/>
      <c r="X129" s="67"/>
      <c r="Y129" s="67"/>
      <c r="Z129" s="67"/>
      <c r="AA129" s="67"/>
      <c r="AB129" s="67"/>
      <c r="AC129" s="67"/>
      <c r="AD129" s="67"/>
      <c r="AE129" s="67"/>
      <c r="AF129" s="67"/>
      <c r="AG129" s="67"/>
    </row>
    <row r="130" spans="1:33" ht="261">
      <c r="A130" s="68" t="s">
        <v>377</v>
      </c>
      <c r="B130" s="69" t="s">
        <v>533</v>
      </c>
      <c r="C130" s="68" t="s">
        <v>425</v>
      </c>
      <c r="D130" s="69" t="s">
        <v>535</v>
      </c>
      <c r="E130" s="365"/>
      <c r="F130" s="69" t="s">
        <v>561</v>
      </c>
      <c r="G130" s="69" t="s">
        <v>562</v>
      </c>
      <c r="H130" s="69" t="s">
        <v>554</v>
      </c>
      <c r="I130" s="70" t="s">
        <v>11</v>
      </c>
      <c r="J130" s="71"/>
      <c r="K130" s="71"/>
      <c r="L130" s="72" t="s">
        <v>208</v>
      </c>
      <c r="M130" s="69"/>
      <c r="N130" s="73"/>
      <c r="O130" s="67"/>
      <c r="P130" s="67"/>
      <c r="Q130" s="67"/>
      <c r="R130" s="67"/>
      <c r="S130" s="67"/>
      <c r="T130" s="67"/>
      <c r="U130" s="67"/>
      <c r="V130" s="67"/>
      <c r="W130" s="67"/>
      <c r="X130" s="67"/>
      <c r="Y130" s="67"/>
      <c r="Z130" s="67"/>
      <c r="AA130" s="67"/>
      <c r="AB130" s="67"/>
      <c r="AC130" s="67"/>
      <c r="AD130" s="67"/>
      <c r="AE130" s="67"/>
      <c r="AF130" s="67"/>
      <c r="AG130" s="67"/>
    </row>
    <row r="131" spans="1:33" ht="261">
      <c r="A131" s="68" t="s">
        <v>377</v>
      </c>
      <c r="B131" s="69" t="s">
        <v>533</v>
      </c>
      <c r="C131" s="68" t="s">
        <v>430</v>
      </c>
      <c r="D131" s="69" t="s">
        <v>535</v>
      </c>
      <c r="E131" s="365"/>
      <c r="F131" s="69" t="s">
        <v>563</v>
      </c>
      <c r="G131" s="69" t="s">
        <v>564</v>
      </c>
      <c r="H131" s="69" t="s">
        <v>554</v>
      </c>
      <c r="I131" s="70" t="s">
        <v>11</v>
      </c>
      <c r="J131" s="71"/>
      <c r="K131" s="71"/>
      <c r="L131" s="72" t="s">
        <v>208</v>
      </c>
      <c r="M131" s="69"/>
      <c r="N131" s="73"/>
      <c r="O131" s="67"/>
      <c r="P131" s="67"/>
      <c r="Q131" s="67"/>
      <c r="R131" s="67"/>
      <c r="S131" s="67"/>
      <c r="T131" s="67"/>
      <c r="U131" s="67"/>
      <c r="V131" s="67"/>
      <c r="W131" s="67"/>
      <c r="X131" s="67"/>
      <c r="Y131" s="67"/>
      <c r="Z131" s="67"/>
      <c r="AA131" s="67"/>
      <c r="AB131" s="67"/>
      <c r="AC131" s="67"/>
      <c r="AD131" s="67"/>
      <c r="AE131" s="67"/>
      <c r="AF131" s="67"/>
      <c r="AG131" s="67"/>
    </row>
    <row r="132" spans="1:33" ht="261">
      <c r="A132" s="68" t="s">
        <v>377</v>
      </c>
      <c r="B132" s="69" t="s">
        <v>533</v>
      </c>
      <c r="C132" s="68" t="s">
        <v>432</v>
      </c>
      <c r="D132" s="69" t="s">
        <v>535</v>
      </c>
      <c r="E132" s="365"/>
      <c r="F132" s="69" t="s">
        <v>565</v>
      </c>
      <c r="G132" s="69" t="s">
        <v>566</v>
      </c>
      <c r="H132" s="69" t="s">
        <v>567</v>
      </c>
      <c r="I132" s="70" t="s">
        <v>11</v>
      </c>
      <c r="J132" s="71"/>
      <c r="K132" s="71"/>
      <c r="L132" s="72" t="s">
        <v>208</v>
      </c>
      <c r="M132" s="69"/>
      <c r="N132" s="73"/>
      <c r="O132" s="67"/>
      <c r="P132" s="67"/>
      <c r="Q132" s="67"/>
      <c r="R132" s="67"/>
      <c r="S132" s="67"/>
      <c r="T132" s="67"/>
      <c r="U132" s="67"/>
      <c r="V132" s="67"/>
      <c r="W132" s="67"/>
      <c r="X132" s="67"/>
      <c r="Y132" s="67"/>
      <c r="Z132" s="67"/>
      <c r="AA132" s="67"/>
      <c r="AB132" s="67"/>
      <c r="AC132" s="67"/>
      <c r="AD132" s="67"/>
      <c r="AE132" s="67"/>
      <c r="AF132" s="67"/>
      <c r="AG132" s="67"/>
    </row>
    <row r="133" spans="1:33" ht="261">
      <c r="A133" s="68" t="s">
        <v>377</v>
      </c>
      <c r="B133" s="69" t="s">
        <v>533</v>
      </c>
      <c r="C133" s="68" t="s">
        <v>435</v>
      </c>
      <c r="D133" s="69" t="s">
        <v>535</v>
      </c>
      <c r="E133" s="365"/>
      <c r="F133" s="69" t="s">
        <v>568</v>
      </c>
      <c r="G133" s="69" t="s">
        <v>569</v>
      </c>
      <c r="H133" s="69" t="s">
        <v>567</v>
      </c>
      <c r="I133" s="70" t="s">
        <v>11</v>
      </c>
      <c r="J133" s="77"/>
      <c r="K133" s="77"/>
      <c r="L133" s="72" t="s">
        <v>208</v>
      </c>
      <c r="M133" s="69"/>
      <c r="N133" s="73"/>
      <c r="O133" s="67"/>
      <c r="P133" s="67"/>
      <c r="Q133" s="67"/>
      <c r="R133" s="67"/>
      <c r="S133" s="67"/>
      <c r="T133" s="67"/>
      <c r="U133" s="67"/>
      <c r="V133" s="67"/>
      <c r="W133" s="67"/>
      <c r="X133" s="67"/>
      <c r="Y133" s="67"/>
      <c r="Z133" s="67"/>
      <c r="AA133" s="67"/>
      <c r="AB133" s="67"/>
      <c r="AC133" s="67"/>
      <c r="AD133" s="67"/>
      <c r="AE133" s="67"/>
      <c r="AF133" s="67"/>
      <c r="AG133" s="67"/>
    </row>
    <row r="134" spans="1:33" ht="261">
      <c r="A134" s="68" t="s">
        <v>377</v>
      </c>
      <c r="B134" s="69" t="s">
        <v>533</v>
      </c>
      <c r="C134" s="68" t="s">
        <v>438</v>
      </c>
      <c r="D134" s="69" t="s">
        <v>535</v>
      </c>
      <c r="E134" s="365"/>
      <c r="F134" s="69" t="s">
        <v>570</v>
      </c>
      <c r="G134" s="69" t="s">
        <v>571</v>
      </c>
      <c r="H134" s="69" t="s">
        <v>567</v>
      </c>
      <c r="I134" s="70" t="s">
        <v>11</v>
      </c>
      <c r="J134" s="77"/>
      <c r="K134" s="77"/>
      <c r="L134" s="72" t="s">
        <v>208</v>
      </c>
      <c r="M134" s="69"/>
      <c r="N134" s="73"/>
      <c r="O134" s="67"/>
      <c r="P134" s="67"/>
      <c r="Q134" s="67"/>
      <c r="R134" s="67"/>
      <c r="S134" s="67"/>
      <c r="T134" s="67"/>
      <c r="U134" s="67"/>
      <c r="V134" s="67"/>
      <c r="W134" s="67"/>
      <c r="X134" s="67"/>
      <c r="Y134" s="67"/>
      <c r="Z134" s="67"/>
      <c r="AA134" s="67"/>
      <c r="AB134" s="67"/>
      <c r="AC134" s="67"/>
      <c r="AD134" s="67"/>
      <c r="AE134" s="67"/>
      <c r="AF134" s="67"/>
      <c r="AG134" s="67"/>
    </row>
    <row r="135" spans="1:33" ht="261">
      <c r="A135" s="68" t="s">
        <v>377</v>
      </c>
      <c r="B135" s="69" t="s">
        <v>533</v>
      </c>
      <c r="C135" s="68" t="s">
        <v>441</v>
      </c>
      <c r="D135" s="69" t="s">
        <v>535</v>
      </c>
      <c r="E135" s="365"/>
      <c r="F135" s="69" t="s">
        <v>572</v>
      </c>
      <c r="G135" s="69" t="s">
        <v>573</v>
      </c>
      <c r="H135" s="69" t="s">
        <v>567</v>
      </c>
      <c r="I135" s="70" t="s">
        <v>11</v>
      </c>
      <c r="J135" s="77"/>
      <c r="K135" s="77"/>
      <c r="L135" s="72" t="s">
        <v>208</v>
      </c>
      <c r="M135" s="69"/>
      <c r="N135" s="73"/>
      <c r="O135" s="67"/>
      <c r="P135" s="67"/>
      <c r="Q135" s="67"/>
      <c r="R135" s="67"/>
      <c r="S135" s="67"/>
      <c r="T135" s="67"/>
      <c r="U135" s="67"/>
      <c r="V135" s="67"/>
      <c r="W135" s="67"/>
      <c r="X135" s="67"/>
      <c r="Y135" s="67"/>
      <c r="Z135" s="67"/>
      <c r="AA135" s="67"/>
      <c r="AB135" s="67"/>
      <c r="AC135" s="67"/>
      <c r="AD135" s="67"/>
      <c r="AE135" s="67"/>
      <c r="AF135" s="67"/>
      <c r="AG135" s="67"/>
    </row>
    <row r="136" spans="1:33" ht="261">
      <c r="A136" s="68" t="s">
        <v>377</v>
      </c>
      <c r="B136" s="69" t="s">
        <v>533</v>
      </c>
      <c r="C136" s="68" t="s">
        <v>446</v>
      </c>
      <c r="D136" s="69" t="s">
        <v>535</v>
      </c>
      <c r="E136" s="355"/>
      <c r="F136" s="69" t="s">
        <v>574</v>
      </c>
      <c r="G136" s="69" t="s">
        <v>575</v>
      </c>
      <c r="H136" s="69" t="s">
        <v>567</v>
      </c>
      <c r="I136" s="70" t="s">
        <v>11</v>
      </c>
      <c r="J136" s="77"/>
      <c r="K136" s="77"/>
      <c r="L136" s="72" t="s">
        <v>208</v>
      </c>
      <c r="M136" s="69"/>
      <c r="N136" s="73"/>
      <c r="O136" s="67"/>
      <c r="P136" s="67"/>
      <c r="Q136" s="67"/>
      <c r="R136" s="67"/>
      <c r="S136" s="67"/>
      <c r="T136" s="67"/>
      <c r="U136" s="67"/>
      <c r="V136" s="67"/>
      <c r="W136" s="67"/>
      <c r="X136" s="67"/>
      <c r="Y136" s="67"/>
      <c r="Z136" s="67"/>
      <c r="AA136" s="67"/>
      <c r="AB136" s="67"/>
      <c r="AC136" s="67"/>
      <c r="AD136" s="67"/>
      <c r="AE136" s="67"/>
      <c r="AF136" s="67"/>
      <c r="AG136" s="67"/>
    </row>
    <row r="137" spans="1:33" ht="261">
      <c r="A137" s="68" t="s">
        <v>377</v>
      </c>
      <c r="B137" s="69" t="s">
        <v>533</v>
      </c>
      <c r="C137" s="68" t="s">
        <v>449</v>
      </c>
      <c r="D137" s="69" t="s">
        <v>535</v>
      </c>
      <c r="E137" s="364" t="s">
        <v>576</v>
      </c>
      <c r="F137" s="69" t="s">
        <v>577</v>
      </c>
      <c r="G137" s="69" t="s">
        <v>578</v>
      </c>
      <c r="H137" s="69" t="s">
        <v>579</v>
      </c>
      <c r="I137" s="70" t="s">
        <v>11</v>
      </c>
      <c r="J137" s="71"/>
      <c r="K137" s="71"/>
      <c r="L137" s="72" t="s">
        <v>208</v>
      </c>
      <c r="M137" s="69"/>
      <c r="N137" s="73"/>
      <c r="O137" s="67"/>
      <c r="P137" s="67"/>
      <c r="Q137" s="67"/>
      <c r="R137" s="67"/>
      <c r="S137" s="67"/>
      <c r="T137" s="67"/>
      <c r="U137" s="67"/>
      <c r="V137" s="67"/>
      <c r="W137" s="67"/>
      <c r="X137" s="67"/>
      <c r="Y137" s="67"/>
      <c r="Z137" s="67"/>
      <c r="AA137" s="67"/>
      <c r="AB137" s="67"/>
      <c r="AC137" s="67"/>
      <c r="AD137" s="67"/>
      <c r="AE137" s="67"/>
      <c r="AF137" s="67"/>
      <c r="AG137" s="67"/>
    </row>
    <row r="138" spans="1:33" ht="261">
      <c r="A138" s="68" t="s">
        <v>377</v>
      </c>
      <c r="B138" s="69" t="s">
        <v>533</v>
      </c>
      <c r="C138" s="68" t="s">
        <v>452</v>
      </c>
      <c r="D138" s="69" t="s">
        <v>535</v>
      </c>
      <c r="E138" s="365"/>
      <c r="F138" s="69" t="s">
        <v>580</v>
      </c>
      <c r="G138" s="69" t="s">
        <v>581</v>
      </c>
      <c r="H138" s="69" t="s">
        <v>579</v>
      </c>
      <c r="I138" s="70" t="s">
        <v>11</v>
      </c>
      <c r="J138" s="71"/>
      <c r="K138" s="71"/>
      <c r="L138" s="72" t="s">
        <v>208</v>
      </c>
      <c r="M138" s="69"/>
      <c r="N138" s="73"/>
      <c r="O138" s="67"/>
      <c r="P138" s="67"/>
      <c r="Q138" s="67"/>
      <c r="R138" s="67"/>
      <c r="S138" s="67"/>
      <c r="T138" s="67"/>
      <c r="U138" s="67"/>
      <c r="V138" s="67"/>
      <c r="W138" s="67"/>
      <c r="X138" s="67"/>
      <c r="Y138" s="67"/>
      <c r="Z138" s="67"/>
      <c r="AA138" s="67"/>
      <c r="AB138" s="67"/>
      <c r="AC138" s="67"/>
      <c r="AD138" s="67"/>
      <c r="AE138" s="67"/>
      <c r="AF138" s="67"/>
      <c r="AG138" s="67"/>
    </row>
    <row r="139" spans="1:33" ht="261">
      <c r="A139" s="68" t="s">
        <v>377</v>
      </c>
      <c r="B139" s="69" t="s">
        <v>533</v>
      </c>
      <c r="C139" s="68" t="s">
        <v>455</v>
      </c>
      <c r="D139" s="69" t="s">
        <v>535</v>
      </c>
      <c r="E139" s="365"/>
      <c r="F139" s="69" t="s">
        <v>582</v>
      </c>
      <c r="G139" s="69" t="s">
        <v>581</v>
      </c>
      <c r="H139" s="69" t="s">
        <v>579</v>
      </c>
      <c r="I139" s="70" t="s">
        <v>11</v>
      </c>
      <c r="J139" s="71"/>
      <c r="K139" s="71"/>
      <c r="L139" s="72" t="s">
        <v>208</v>
      </c>
      <c r="M139" s="69"/>
      <c r="N139" s="73"/>
      <c r="O139" s="67"/>
      <c r="P139" s="67"/>
      <c r="Q139" s="67"/>
      <c r="R139" s="67"/>
      <c r="S139" s="67"/>
      <c r="T139" s="67"/>
      <c r="U139" s="67"/>
      <c r="V139" s="67"/>
      <c r="W139" s="67"/>
      <c r="X139" s="67"/>
      <c r="Y139" s="67"/>
      <c r="Z139" s="67"/>
      <c r="AA139" s="67"/>
      <c r="AB139" s="67"/>
      <c r="AC139" s="67"/>
      <c r="AD139" s="67"/>
      <c r="AE139" s="67"/>
      <c r="AF139" s="67"/>
      <c r="AG139" s="67"/>
    </row>
    <row r="140" spans="1:33" ht="261">
      <c r="A140" s="68" t="s">
        <v>377</v>
      </c>
      <c r="B140" s="69" t="s">
        <v>533</v>
      </c>
      <c r="C140" s="68" t="s">
        <v>460</v>
      </c>
      <c r="D140" s="69" t="s">
        <v>535</v>
      </c>
      <c r="E140" s="355"/>
      <c r="F140" s="69" t="s">
        <v>583</v>
      </c>
      <c r="G140" s="69" t="s">
        <v>584</v>
      </c>
      <c r="H140" s="69" t="s">
        <v>579</v>
      </c>
      <c r="I140" s="70" t="s">
        <v>11</v>
      </c>
      <c r="J140" s="71"/>
      <c r="K140" s="71"/>
      <c r="L140" s="72" t="s">
        <v>208</v>
      </c>
      <c r="M140" s="69"/>
      <c r="N140" s="73"/>
      <c r="O140" s="67"/>
      <c r="P140" s="67"/>
      <c r="Q140" s="67"/>
      <c r="R140" s="67"/>
      <c r="S140" s="67"/>
      <c r="T140" s="67"/>
      <c r="U140" s="67"/>
      <c r="V140" s="67"/>
      <c r="W140" s="67"/>
      <c r="X140" s="67"/>
      <c r="Y140" s="67"/>
      <c r="Z140" s="67"/>
      <c r="AA140" s="67"/>
      <c r="AB140" s="67"/>
      <c r="AC140" s="67"/>
      <c r="AD140" s="67"/>
      <c r="AE140" s="67"/>
      <c r="AF140" s="67"/>
      <c r="AG140" s="67"/>
    </row>
    <row r="141" spans="1:33" ht="261">
      <c r="A141" s="68" t="s">
        <v>377</v>
      </c>
      <c r="B141" s="69" t="s">
        <v>533</v>
      </c>
      <c r="C141" s="68" t="s">
        <v>463</v>
      </c>
      <c r="D141" s="69" t="s">
        <v>535</v>
      </c>
      <c r="E141" s="364" t="s">
        <v>585</v>
      </c>
      <c r="F141" s="69" t="s">
        <v>577</v>
      </c>
      <c r="G141" s="69" t="s">
        <v>586</v>
      </c>
      <c r="H141" s="69" t="s">
        <v>579</v>
      </c>
      <c r="I141" s="70" t="s">
        <v>11</v>
      </c>
      <c r="J141" s="71"/>
      <c r="K141" s="71"/>
      <c r="L141" s="72" t="s">
        <v>208</v>
      </c>
      <c r="M141" s="69"/>
      <c r="N141" s="73"/>
      <c r="O141" s="67"/>
      <c r="P141" s="67"/>
      <c r="Q141" s="67"/>
      <c r="R141" s="67"/>
      <c r="S141" s="67"/>
      <c r="T141" s="67"/>
      <c r="U141" s="67"/>
      <c r="V141" s="67"/>
      <c r="W141" s="67"/>
      <c r="X141" s="67"/>
      <c r="Y141" s="67"/>
      <c r="Z141" s="67"/>
      <c r="AA141" s="67"/>
      <c r="AB141" s="67"/>
      <c r="AC141" s="67"/>
      <c r="AD141" s="67"/>
      <c r="AE141" s="67"/>
      <c r="AF141" s="67"/>
      <c r="AG141" s="67"/>
    </row>
    <row r="142" spans="1:33" ht="261">
      <c r="A142" s="68" t="s">
        <v>377</v>
      </c>
      <c r="B142" s="69" t="s">
        <v>533</v>
      </c>
      <c r="C142" s="68" t="s">
        <v>467</v>
      </c>
      <c r="D142" s="69" t="s">
        <v>535</v>
      </c>
      <c r="E142" s="365"/>
      <c r="F142" s="69" t="s">
        <v>580</v>
      </c>
      <c r="G142" s="69" t="s">
        <v>587</v>
      </c>
      <c r="H142" s="69" t="s">
        <v>579</v>
      </c>
      <c r="I142" s="70" t="s">
        <v>11</v>
      </c>
      <c r="J142" s="71"/>
      <c r="K142" s="71"/>
      <c r="L142" s="72" t="s">
        <v>208</v>
      </c>
      <c r="M142" s="69"/>
      <c r="N142" s="73"/>
      <c r="O142" s="67"/>
      <c r="P142" s="67"/>
      <c r="Q142" s="67"/>
      <c r="R142" s="67"/>
      <c r="S142" s="67"/>
      <c r="T142" s="67"/>
      <c r="U142" s="67"/>
      <c r="V142" s="67"/>
      <c r="W142" s="67"/>
      <c r="X142" s="67"/>
      <c r="Y142" s="67"/>
      <c r="Z142" s="67"/>
      <c r="AA142" s="67"/>
      <c r="AB142" s="67"/>
      <c r="AC142" s="67"/>
      <c r="AD142" s="67"/>
      <c r="AE142" s="67"/>
      <c r="AF142" s="67"/>
      <c r="AG142" s="67"/>
    </row>
    <row r="143" spans="1:33" ht="261">
      <c r="A143" s="68" t="s">
        <v>377</v>
      </c>
      <c r="B143" s="69" t="s">
        <v>533</v>
      </c>
      <c r="C143" s="68" t="s">
        <v>471</v>
      </c>
      <c r="D143" s="69" t="s">
        <v>535</v>
      </c>
      <c r="E143" s="365"/>
      <c r="F143" s="69" t="s">
        <v>582</v>
      </c>
      <c r="G143" s="69" t="s">
        <v>587</v>
      </c>
      <c r="H143" s="69" t="s">
        <v>579</v>
      </c>
      <c r="I143" s="70" t="s">
        <v>11</v>
      </c>
      <c r="J143" s="71"/>
      <c r="K143" s="71"/>
      <c r="L143" s="72" t="s">
        <v>208</v>
      </c>
      <c r="M143" s="69"/>
      <c r="N143" s="73"/>
      <c r="O143" s="67"/>
      <c r="P143" s="67"/>
      <c r="Q143" s="67"/>
      <c r="R143" s="67"/>
      <c r="S143" s="67"/>
      <c r="T143" s="67"/>
      <c r="U143" s="67"/>
      <c r="V143" s="67"/>
      <c r="W143" s="67"/>
      <c r="X143" s="67"/>
      <c r="Y143" s="67"/>
      <c r="Z143" s="67"/>
      <c r="AA143" s="67"/>
      <c r="AB143" s="67"/>
      <c r="AC143" s="67"/>
      <c r="AD143" s="67"/>
      <c r="AE143" s="67"/>
      <c r="AF143" s="67"/>
      <c r="AG143" s="67"/>
    </row>
    <row r="144" spans="1:33" ht="261">
      <c r="A144" s="68" t="s">
        <v>377</v>
      </c>
      <c r="B144" s="69" t="s">
        <v>533</v>
      </c>
      <c r="C144" s="68" t="s">
        <v>476</v>
      </c>
      <c r="D144" s="69" t="s">
        <v>535</v>
      </c>
      <c r="E144" s="355"/>
      <c r="F144" s="69" t="s">
        <v>583</v>
      </c>
      <c r="G144" s="69" t="s">
        <v>588</v>
      </c>
      <c r="H144" s="69" t="s">
        <v>579</v>
      </c>
      <c r="I144" s="70" t="s">
        <v>11</v>
      </c>
      <c r="J144" s="71"/>
      <c r="K144" s="71"/>
      <c r="L144" s="72" t="s">
        <v>208</v>
      </c>
      <c r="M144" s="69"/>
      <c r="N144" s="73"/>
      <c r="O144" s="67"/>
      <c r="P144" s="67"/>
      <c r="Q144" s="67"/>
      <c r="R144" s="67"/>
      <c r="S144" s="67"/>
      <c r="T144" s="67"/>
      <c r="U144" s="67"/>
      <c r="V144" s="67"/>
      <c r="W144" s="67"/>
      <c r="X144" s="67"/>
      <c r="Y144" s="67"/>
      <c r="Z144" s="67"/>
      <c r="AA144" s="67"/>
      <c r="AB144" s="67"/>
      <c r="AC144" s="67"/>
      <c r="AD144" s="67"/>
      <c r="AE144" s="67"/>
      <c r="AF144" s="67"/>
      <c r="AG144" s="67"/>
    </row>
    <row r="145" spans="1:33" ht="261">
      <c r="A145" s="68" t="s">
        <v>377</v>
      </c>
      <c r="B145" s="69" t="s">
        <v>533</v>
      </c>
      <c r="C145" s="68" t="s">
        <v>478</v>
      </c>
      <c r="D145" s="69" t="s">
        <v>535</v>
      </c>
      <c r="E145" s="367" t="s">
        <v>589</v>
      </c>
      <c r="F145" s="69" t="s">
        <v>527</v>
      </c>
      <c r="G145" s="69" t="s">
        <v>590</v>
      </c>
      <c r="H145" s="69" t="s">
        <v>529</v>
      </c>
      <c r="I145" s="70" t="s">
        <v>11</v>
      </c>
      <c r="J145" s="71"/>
      <c r="K145" s="71"/>
      <c r="L145" s="72" t="s">
        <v>208</v>
      </c>
      <c r="M145" s="69"/>
      <c r="N145" s="73"/>
      <c r="O145" s="67"/>
      <c r="P145" s="67"/>
      <c r="Q145" s="67"/>
      <c r="R145" s="67"/>
      <c r="S145" s="67"/>
      <c r="T145" s="67"/>
      <c r="U145" s="67"/>
      <c r="V145" s="67"/>
      <c r="W145" s="67"/>
      <c r="X145" s="67"/>
      <c r="Y145" s="67"/>
      <c r="Z145" s="67"/>
      <c r="AA145" s="67"/>
      <c r="AB145" s="67"/>
      <c r="AC145" s="67"/>
      <c r="AD145" s="67"/>
      <c r="AE145" s="67"/>
      <c r="AF145" s="67"/>
      <c r="AG145" s="67"/>
    </row>
    <row r="146" spans="1:33" ht="261">
      <c r="A146" s="68" t="s">
        <v>377</v>
      </c>
      <c r="B146" s="69" t="s">
        <v>533</v>
      </c>
      <c r="C146" s="68" t="s">
        <v>480</v>
      </c>
      <c r="D146" s="69" t="s">
        <v>535</v>
      </c>
      <c r="E146" s="355"/>
      <c r="F146" s="69" t="s">
        <v>531</v>
      </c>
      <c r="G146" s="69" t="s">
        <v>591</v>
      </c>
      <c r="H146" s="69" t="s">
        <v>529</v>
      </c>
      <c r="I146" s="70" t="s">
        <v>11</v>
      </c>
      <c r="J146" s="71"/>
      <c r="K146" s="71"/>
      <c r="L146" s="72" t="s">
        <v>208</v>
      </c>
      <c r="M146" s="69"/>
      <c r="N146" s="73"/>
      <c r="O146" s="67"/>
      <c r="P146" s="67"/>
      <c r="Q146" s="67"/>
      <c r="R146" s="67"/>
      <c r="S146" s="67"/>
      <c r="T146" s="67"/>
      <c r="U146" s="67"/>
      <c r="V146" s="67"/>
      <c r="W146" s="67"/>
      <c r="X146" s="67"/>
      <c r="Y146" s="67"/>
      <c r="Z146" s="67"/>
      <c r="AA146" s="67"/>
      <c r="AB146" s="67"/>
      <c r="AC146" s="67"/>
      <c r="AD146" s="67"/>
      <c r="AE146" s="67"/>
      <c r="AF146" s="67"/>
      <c r="AG146" s="67"/>
    </row>
    <row r="147" spans="1:33" ht="261">
      <c r="A147" s="68" t="s">
        <v>377</v>
      </c>
      <c r="B147" s="69" t="s">
        <v>533</v>
      </c>
      <c r="C147" s="68" t="s">
        <v>485</v>
      </c>
      <c r="D147" s="69" t="s">
        <v>535</v>
      </c>
      <c r="E147" s="364" t="s">
        <v>592</v>
      </c>
      <c r="F147" s="69" t="s">
        <v>527</v>
      </c>
      <c r="G147" s="69" t="s">
        <v>590</v>
      </c>
      <c r="H147" s="69" t="s">
        <v>529</v>
      </c>
      <c r="I147" s="70" t="s">
        <v>11</v>
      </c>
      <c r="J147" s="71"/>
      <c r="K147" s="71"/>
      <c r="L147" s="72" t="s">
        <v>208</v>
      </c>
      <c r="M147" s="69"/>
      <c r="N147" s="73"/>
      <c r="O147" s="67"/>
      <c r="P147" s="67"/>
      <c r="Q147" s="67"/>
      <c r="R147" s="67"/>
      <c r="S147" s="67"/>
      <c r="T147" s="67"/>
      <c r="U147" s="67"/>
      <c r="V147" s="67"/>
      <c r="W147" s="67"/>
      <c r="X147" s="67"/>
      <c r="Y147" s="67"/>
      <c r="Z147" s="67"/>
      <c r="AA147" s="67"/>
      <c r="AB147" s="67"/>
      <c r="AC147" s="67"/>
      <c r="AD147" s="67"/>
      <c r="AE147" s="67"/>
      <c r="AF147" s="67"/>
      <c r="AG147" s="67"/>
    </row>
    <row r="148" spans="1:33" ht="261">
      <c r="A148" s="68" t="s">
        <v>377</v>
      </c>
      <c r="B148" s="69" t="s">
        <v>533</v>
      </c>
      <c r="C148" s="68" t="s">
        <v>489</v>
      </c>
      <c r="D148" s="69" t="s">
        <v>535</v>
      </c>
      <c r="E148" s="355"/>
      <c r="F148" s="69" t="s">
        <v>531</v>
      </c>
      <c r="G148" s="69" t="s">
        <v>591</v>
      </c>
      <c r="H148" s="69" t="s">
        <v>529</v>
      </c>
      <c r="I148" s="70" t="s">
        <v>11</v>
      </c>
      <c r="J148" s="71"/>
      <c r="K148" s="71"/>
      <c r="L148" s="72" t="s">
        <v>208</v>
      </c>
      <c r="M148" s="69"/>
      <c r="N148" s="73"/>
      <c r="O148" s="67"/>
      <c r="P148" s="67"/>
      <c r="Q148" s="67"/>
      <c r="R148" s="67"/>
      <c r="S148" s="67"/>
      <c r="T148" s="67"/>
      <c r="U148" s="67"/>
      <c r="V148" s="67"/>
      <c r="W148" s="67"/>
      <c r="X148" s="67"/>
      <c r="Y148" s="67"/>
      <c r="Z148" s="67"/>
      <c r="AA148" s="67"/>
      <c r="AB148" s="67"/>
      <c r="AC148" s="67"/>
      <c r="AD148" s="67"/>
      <c r="AE148" s="67"/>
      <c r="AF148" s="67"/>
      <c r="AG148" s="67"/>
    </row>
    <row r="149" spans="1:33" ht="261">
      <c r="A149" s="68" t="s">
        <v>377</v>
      </c>
      <c r="B149" s="69" t="s">
        <v>533</v>
      </c>
      <c r="C149" s="68" t="s">
        <v>492</v>
      </c>
      <c r="D149" s="69" t="s">
        <v>535</v>
      </c>
      <c r="E149" s="364" t="s">
        <v>593</v>
      </c>
      <c r="F149" s="69" t="s">
        <v>594</v>
      </c>
      <c r="G149" s="69" t="s">
        <v>595</v>
      </c>
      <c r="H149" s="69" t="s">
        <v>596</v>
      </c>
      <c r="I149" s="70" t="s">
        <v>11</v>
      </c>
      <c r="J149" s="71"/>
      <c r="K149" s="71"/>
      <c r="L149" s="72" t="s">
        <v>208</v>
      </c>
      <c r="M149" s="69"/>
      <c r="N149" s="73"/>
      <c r="O149" s="67"/>
      <c r="P149" s="67"/>
      <c r="Q149" s="67"/>
      <c r="R149" s="67"/>
      <c r="S149" s="67"/>
      <c r="T149" s="67"/>
      <c r="U149" s="67"/>
      <c r="V149" s="67"/>
      <c r="W149" s="67"/>
      <c r="X149" s="67"/>
      <c r="Y149" s="67"/>
      <c r="Z149" s="67"/>
      <c r="AA149" s="67"/>
      <c r="AB149" s="67"/>
      <c r="AC149" s="67"/>
      <c r="AD149" s="67"/>
      <c r="AE149" s="67"/>
      <c r="AF149" s="67"/>
      <c r="AG149" s="67"/>
    </row>
    <row r="150" spans="1:33" ht="261">
      <c r="A150" s="68" t="s">
        <v>377</v>
      </c>
      <c r="B150" s="69" t="s">
        <v>533</v>
      </c>
      <c r="C150" s="68" t="s">
        <v>496</v>
      </c>
      <c r="D150" s="69" t="s">
        <v>535</v>
      </c>
      <c r="E150" s="365"/>
      <c r="F150" s="69" t="s">
        <v>597</v>
      </c>
      <c r="G150" s="76" t="s">
        <v>595</v>
      </c>
      <c r="H150" s="69" t="s">
        <v>598</v>
      </c>
      <c r="I150" s="70" t="s">
        <v>11</v>
      </c>
      <c r="J150" s="71"/>
      <c r="K150" s="71"/>
      <c r="L150" s="72" t="s">
        <v>208</v>
      </c>
      <c r="M150" s="69"/>
      <c r="N150" s="73"/>
      <c r="O150" s="67"/>
      <c r="P150" s="67"/>
      <c r="Q150" s="67"/>
      <c r="R150" s="67"/>
      <c r="S150" s="67"/>
      <c r="T150" s="67"/>
      <c r="U150" s="67"/>
      <c r="V150" s="67"/>
      <c r="W150" s="67"/>
      <c r="X150" s="67"/>
      <c r="Y150" s="67"/>
      <c r="Z150" s="67"/>
      <c r="AA150" s="67"/>
      <c r="AB150" s="67"/>
      <c r="AC150" s="67"/>
      <c r="AD150" s="67"/>
      <c r="AE150" s="67"/>
      <c r="AF150" s="67"/>
      <c r="AG150" s="67"/>
    </row>
    <row r="151" spans="1:33" ht="261">
      <c r="A151" s="68" t="s">
        <v>377</v>
      </c>
      <c r="B151" s="69" t="s">
        <v>533</v>
      </c>
      <c r="C151" s="68" t="s">
        <v>500</v>
      </c>
      <c r="D151" s="69" t="s">
        <v>535</v>
      </c>
      <c r="E151" s="365"/>
      <c r="F151" s="69" t="s">
        <v>599</v>
      </c>
      <c r="G151" s="69" t="s">
        <v>595</v>
      </c>
      <c r="H151" s="69" t="s">
        <v>600</v>
      </c>
      <c r="I151" s="70" t="s">
        <v>11</v>
      </c>
      <c r="J151" s="71"/>
      <c r="K151" s="71"/>
      <c r="L151" s="72" t="s">
        <v>208</v>
      </c>
      <c r="M151" s="69"/>
      <c r="N151" s="73"/>
      <c r="O151" s="67"/>
      <c r="P151" s="67"/>
      <c r="Q151" s="67"/>
      <c r="R151" s="67"/>
      <c r="S151" s="67"/>
      <c r="T151" s="67"/>
      <c r="U151" s="67"/>
      <c r="V151" s="67"/>
      <c r="W151" s="67"/>
      <c r="X151" s="67"/>
      <c r="Y151" s="67"/>
      <c r="Z151" s="67"/>
      <c r="AA151" s="67"/>
      <c r="AB151" s="67"/>
      <c r="AC151" s="67"/>
      <c r="AD151" s="67"/>
      <c r="AE151" s="67"/>
      <c r="AF151" s="67"/>
      <c r="AG151" s="67"/>
    </row>
    <row r="152" spans="1:33" ht="261">
      <c r="A152" s="68" t="s">
        <v>377</v>
      </c>
      <c r="B152" s="69" t="s">
        <v>533</v>
      </c>
      <c r="C152" s="68" t="s">
        <v>503</v>
      </c>
      <c r="D152" s="69" t="s">
        <v>535</v>
      </c>
      <c r="E152" s="365"/>
      <c r="F152" s="69" t="s">
        <v>601</v>
      </c>
      <c r="G152" s="69" t="s">
        <v>595</v>
      </c>
      <c r="H152" s="69" t="s">
        <v>602</v>
      </c>
      <c r="I152" s="70" t="s">
        <v>11</v>
      </c>
      <c r="J152" s="71"/>
      <c r="K152" s="71"/>
      <c r="L152" s="72" t="s">
        <v>208</v>
      </c>
      <c r="M152" s="69"/>
      <c r="N152" s="73"/>
      <c r="O152" s="67"/>
      <c r="P152" s="67"/>
      <c r="Q152" s="67"/>
      <c r="R152" s="67"/>
      <c r="S152" s="67"/>
      <c r="T152" s="67"/>
      <c r="U152" s="67"/>
      <c r="V152" s="67"/>
      <c r="W152" s="67"/>
      <c r="X152" s="67"/>
      <c r="Y152" s="67"/>
      <c r="Z152" s="67"/>
      <c r="AA152" s="67"/>
      <c r="AB152" s="67"/>
      <c r="AC152" s="67"/>
      <c r="AD152" s="67"/>
      <c r="AE152" s="67"/>
      <c r="AF152" s="67"/>
      <c r="AG152" s="67"/>
    </row>
    <row r="153" spans="1:33" ht="261">
      <c r="A153" s="68" t="s">
        <v>377</v>
      </c>
      <c r="B153" s="69" t="s">
        <v>533</v>
      </c>
      <c r="C153" s="68" t="s">
        <v>507</v>
      </c>
      <c r="D153" s="69" t="s">
        <v>535</v>
      </c>
      <c r="E153" s="365"/>
      <c r="F153" s="69" t="s">
        <v>519</v>
      </c>
      <c r="G153" s="69" t="s">
        <v>595</v>
      </c>
      <c r="H153" s="69" t="s">
        <v>517</v>
      </c>
      <c r="I153" s="70" t="s">
        <v>11</v>
      </c>
      <c r="J153" s="71"/>
      <c r="K153" s="71"/>
      <c r="L153" s="72" t="s">
        <v>208</v>
      </c>
      <c r="M153" s="69"/>
      <c r="N153" s="73"/>
      <c r="O153" s="67"/>
      <c r="P153" s="67"/>
      <c r="Q153" s="67"/>
      <c r="R153" s="67"/>
      <c r="S153" s="67"/>
      <c r="T153" s="67"/>
      <c r="U153" s="67"/>
      <c r="V153" s="67"/>
      <c r="W153" s="67"/>
      <c r="X153" s="67"/>
      <c r="Y153" s="67"/>
      <c r="Z153" s="67"/>
      <c r="AA153" s="67"/>
      <c r="AB153" s="67"/>
      <c r="AC153" s="67"/>
      <c r="AD153" s="67"/>
      <c r="AE153" s="67"/>
      <c r="AF153" s="67"/>
      <c r="AG153" s="67"/>
    </row>
    <row r="154" spans="1:33" ht="261">
      <c r="A154" s="68" t="s">
        <v>377</v>
      </c>
      <c r="B154" s="69" t="s">
        <v>533</v>
      </c>
      <c r="C154" s="68" t="s">
        <v>509</v>
      </c>
      <c r="D154" s="69" t="s">
        <v>535</v>
      </c>
      <c r="E154" s="355"/>
      <c r="F154" s="69" t="s">
        <v>603</v>
      </c>
      <c r="G154" s="69" t="s">
        <v>595</v>
      </c>
      <c r="H154" s="69" t="s">
        <v>604</v>
      </c>
      <c r="I154" s="70" t="s">
        <v>11</v>
      </c>
      <c r="J154" s="71"/>
      <c r="K154" s="71"/>
      <c r="L154" s="72" t="s">
        <v>208</v>
      </c>
      <c r="M154" s="69"/>
      <c r="N154" s="73"/>
      <c r="O154" s="67"/>
      <c r="P154" s="67"/>
      <c r="Q154" s="67"/>
      <c r="R154" s="67"/>
      <c r="S154" s="67"/>
      <c r="T154" s="67"/>
      <c r="U154" s="67"/>
      <c r="V154" s="67"/>
      <c r="W154" s="67"/>
      <c r="X154" s="67"/>
      <c r="Y154" s="67"/>
      <c r="Z154" s="67"/>
      <c r="AA154" s="67"/>
      <c r="AB154" s="67"/>
      <c r="AC154" s="67"/>
      <c r="AD154" s="67"/>
      <c r="AE154" s="67"/>
      <c r="AF154" s="67"/>
      <c r="AG154" s="67"/>
    </row>
    <row r="155" spans="1:33" ht="319">
      <c r="A155" s="68" t="s">
        <v>377</v>
      </c>
      <c r="B155" s="69" t="s">
        <v>533</v>
      </c>
      <c r="C155" s="68" t="s">
        <v>512</v>
      </c>
      <c r="D155" s="69" t="s">
        <v>605</v>
      </c>
      <c r="E155" s="364" t="s">
        <v>606</v>
      </c>
      <c r="F155" s="69" t="s">
        <v>537</v>
      </c>
      <c r="G155" s="76" t="s">
        <v>607</v>
      </c>
      <c r="H155" s="69" t="s">
        <v>392</v>
      </c>
      <c r="I155" s="70" t="s">
        <v>11</v>
      </c>
      <c r="J155" s="71"/>
      <c r="K155" s="71"/>
      <c r="L155" s="72" t="s">
        <v>208</v>
      </c>
      <c r="M155" s="69"/>
      <c r="N155" s="73"/>
      <c r="O155" s="67"/>
      <c r="P155" s="67"/>
      <c r="Q155" s="67"/>
      <c r="R155" s="67"/>
      <c r="S155" s="67"/>
      <c r="T155" s="67"/>
      <c r="U155" s="67"/>
      <c r="V155" s="67"/>
      <c r="W155" s="67"/>
      <c r="X155" s="67"/>
      <c r="Y155" s="67"/>
      <c r="Z155" s="67"/>
      <c r="AA155" s="67"/>
      <c r="AB155" s="67"/>
      <c r="AC155" s="67"/>
      <c r="AD155" s="67"/>
      <c r="AE155" s="67"/>
      <c r="AF155" s="67"/>
      <c r="AG155" s="67"/>
    </row>
    <row r="156" spans="1:33" ht="319">
      <c r="A156" s="68" t="s">
        <v>377</v>
      </c>
      <c r="B156" s="69" t="s">
        <v>533</v>
      </c>
      <c r="C156" s="68" t="s">
        <v>514</v>
      </c>
      <c r="D156" s="69" t="s">
        <v>605</v>
      </c>
      <c r="E156" s="365"/>
      <c r="F156" s="69" t="s">
        <v>539</v>
      </c>
      <c r="G156" s="69" t="s">
        <v>608</v>
      </c>
      <c r="H156" s="69" t="s">
        <v>541</v>
      </c>
      <c r="I156" s="70" t="s">
        <v>11</v>
      </c>
      <c r="J156" s="71"/>
      <c r="K156" s="71"/>
      <c r="L156" s="72" t="s">
        <v>208</v>
      </c>
      <c r="M156" s="69"/>
      <c r="N156" s="73"/>
      <c r="O156" s="67"/>
      <c r="P156" s="67"/>
      <c r="Q156" s="67"/>
      <c r="R156" s="67"/>
      <c r="S156" s="67"/>
      <c r="T156" s="67"/>
      <c r="U156" s="67"/>
      <c r="V156" s="67"/>
      <c r="W156" s="67"/>
      <c r="X156" s="67"/>
      <c r="Y156" s="67"/>
      <c r="Z156" s="67"/>
      <c r="AA156" s="67"/>
      <c r="AB156" s="67"/>
      <c r="AC156" s="67"/>
      <c r="AD156" s="67"/>
      <c r="AE156" s="67"/>
      <c r="AF156" s="67"/>
      <c r="AG156" s="67"/>
    </row>
    <row r="157" spans="1:33" ht="319">
      <c r="A157" s="68" t="s">
        <v>377</v>
      </c>
      <c r="B157" s="69" t="s">
        <v>533</v>
      </c>
      <c r="C157" s="68" t="s">
        <v>518</v>
      </c>
      <c r="D157" s="69" t="s">
        <v>605</v>
      </c>
      <c r="E157" s="365"/>
      <c r="F157" s="69" t="s">
        <v>542</v>
      </c>
      <c r="G157" s="69" t="s">
        <v>609</v>
      </c>
      <c r="H157" s="69" t="s">
        <v>541</v>
      </c>
      <c r="I157" s="70" t="s">
        <v>11</v>
      </c>
      <c r="J157" s="71"/>
      <c r="K157" s="71"/>
      <c r="L157" s="72" t="s">
        <v>208</v>
      </c>
      <c r="M157" s="69"/>
      <c r="N157" s="73"/>
      <c r="O157" s="67"/>
      <c r="P157" s="67"/>
      <c r="Q157" s="67"/>
      <c r="R157" s="67"/>
      <c r="S157" s="67"/>
      <c r="T157" s="67"/>
      <c r="U157" s="67"/>
      <c r="V157" s="67"/>
      <c r="W157" s="67"/>
      <c r="X157" s="67"/>
      <c r="Y157" s="67"/>
      <c r="Z157" s="67"/>
      <c r="AA157" s="67"/>
      <c r="AB157" s="67"/>
      <c r="AC157" s="67"/>
      <c r="AD157" s="67"/>
      <c r="AE157" s="67"/>
      <c r="AF157" s="67"/>
      <c r="AG157" s="67"/>
    </row>
    <row r="158" spans="1:33" ht="319">
      <c r="A158" s="68" t="s">
        <v>377</v>
      </c>
      <c r="B158" s="69" t="s">
        <v>533</v>
      </c>
      <c r="C158" s="68" t="s">
        <v>521</v>
      </c>
      <c r="D158" s="69" t="s">
        <v>605</v>
      </c>
      <c r="E158" s="365"/>
      <c r="F158" s="69" t="s">
        <v>545</v>
      </c>
      <c r="G158" s="69" t="s">
        <v>609</v>
      </c>
      <c r="H158" s="69" t="s">
        <v>541</v>
      </c>
      <c r="I158" s="70" t="s">
        <v>11</v>
      </c>
      <c r="J158" s="71"/>
      <c r="K158" s="71"/>
      <c r="L158" s="72" t="s">
        <v>208</v>
      </c>
      <c r="M158" s="69"/>
      <c r="N158" s="73"/>
      <c r="O158" s="67"/>
      <c r="P158" s="67"/>
      <c r="Q158" s="67"/>
      <c r="R158" s="67"/>
      <c r="S158" s="67"/>
      <c r="T158" s="67"/>
      <c r="U158" s="67"/>
      <c r="V158" s="67"/>
      <c r="W158" s="67"/>
      <c r="X158" s="67"/>
      <c r="Y158" s="67"/>
      <c r="Z158" s="67"/>
      <c r="AA158" s="67"/>
      <c r="AB158" s="67"/>
      <c r="AC158" s="67"/>
      <c r="AD158" s="67"/>
      <c r="AE158" s="67"/>
      <c r="AF158" s="67"/>
      <c r="AG158" s="67"/>
    </row>
    <row r="159" spans="1:33" ht="319">
      <c r="A159" s="68" t="s">
        <v>377</v>
      </c>
      <c r="B159" s="69" t="s">
        <v>533</v>
      </c>
      <c r="C159" s="68" t="s">
        <v>525</v>
      </c>
      <c r="D159" s="69" t="s">
        <v>605</v>
      </c>
      <c r="E159" s="365"/>
      <c r="F159" s="69" t="s">
        <v>610</v>
      </c>
      <c r="G159" s="69" t="s">
        <v>609</v>
      </c>
      <c r="H159" s="69" t="s">
        <v>541</v>
      </c>
      <c r="I159" s="70" t="s">
        <v>11</v>
      </c>
      <c r="J159" s="71"/>
      <c r="K159" s="71"/>
      <c r="L159" s="72" t="s">
        <v>208</v>
      </c>
      <c r="M159" s="69"/>
      <c r="N159" s="73"/>
      <c r="O159" s="67"/>
      <c r="P159" s="67"/>
      <c r="Q159" s="67"/>
      <c r="R159" s="67"/>
      <c r="S159" s="67"/>
      <c r="T159" s="67"/>
      <c r="U159" s="67"/>
      <c r="V159" s="67"/>
      <c r="W159" s="67"/>
      <c r="X159" s="67"/>
      <c r="Y159" s="67"/>
      <c r="Z159" s="67"/>
      <c r="AA159" s="67"/>
      <c r="AB159" s="67"/>
      <c r="AC159" s="67"/>
      <c r="AD159" s="67"/>
      <c r="AE159" s="67"/>
      <c r="AF159" s="67"/>
      <c r="AG159" s="67"/>
    </row>
    <row r="160" spans="1:33" ht="319">
      <c r="A160" s="68" t="s">
        <v>377</v>
      </c>
      <c r="B160" s="69" t="s">
        <v>533</v>
      </c>
      <c r="C160" s="68" t="s">
        <v>530</v>
      </c>
      <c r="D160" s="69" t="s">
        <v>605</v>
      </c>
      <c r="E160" s="365"/>
      <c r="F160" s="69" t="s">
        <v>611</v>
      </c>
      <c r="G160" s="69" t="s">
        <v>609</v>
      </c>
      <c r="H160" s="69" t="s">
        <v>541</v>
      </c>
      <c r="I160" s="70" t="s">
        <v>11</v>
      </c>
      <c r="J160" s="71"/>
      <c r="K160" s="71"/>
      <c r="L160" s="74" t="s">
        <v>255</v>
      </c>
      <c r="M160" s="69"/>
      <c r="N160" s="73"/>
      <c r="O160" s="67"/>
      <c r="P160" s="67"/>
      <c r="Q160" s="67"/>
      <c r="R160" s="67"/>
      <c r="S160" s="67"/>
      <c r="T160" s="67"/>
      <c r="U160" s="67"/>
      <c r="V160" s="67"/>
      <c r="W160" s="67"/>
      <c r="X160" s="67"/>
      <c r="Y160" s="67"/>
      <c r="Z160" s="67"/>
      <c r="AA160" s="67"/>
      <c r="AB160" s="67"/>
      <c r="AC160" s="67"/>
      <c r="AD160" s="67"/>
      <c r="AE160" s="67"/>
      <c r="AF160" s="67"/>
      <c r="AG160" s="67"/>
    </row>
    <row r="161" spans="1:33" ht="319">
      <c r="A161" s="68" t="s">
        <v>377</v>
      </c>
      <c r="B161" s="69" t="s">
        <v>533</v>
      </c>
      <c r="C161" s="68" t="s">
        <v>612</v>
      </c>
      <c r="D161" s="69" t="s">
        <v>605</v>
      </c>
      <c r="E161" s="355"/>
      <c r="F161" s="69" t="s">
        <v>613</v>
      </c>
      <c r="G161" s="69" t="s">
        <v>614</v>
      </c>
      <c r="H161" s="69" t="s">
        <v>541</v>
      </c>
      <c r="I161" s="70" t="s">
        <v>11</v>
      </c>
      <c r="J161" s="71"/>
      <c r="K161" s="71"/>
      <c r="L161" s="72" t="s">
        <v>208</v>
      </c>
      <c r="M161" s="69"/>
      <c r="N161" s="73"/>
      <c r="O161" s="67"/>
      <c r="P161" s="67"/>
      <c r="Q161" s="67"/>
      <c r="R161" s="67"/>
      <c r="S161" s="67"/>
      <c r="T161" s="67"/>
      <c r="U161" s="67"/>
      <c r="V161" s="67"/>
      <c r="W161" s="67"/>
      <c r="X161" s="67"/>
      <c r="Y161" s="67"/>
      <c r="Z161" s="67"/>
      <c r="AA161" s="67"/>
      <c r="AB161" s="67"/>
      <c r="AC161" s="67"/>
      <c r="AD161" s="67"/>
      <c r="AE161" s="67"/>
      <c r="AF161" s="67"/>
      <c r="AG161" s="67"/>
    </row>
    <row r="162" spans="1:33" ht="319">
      <c r="A162" s="68" t="s">
        <v>377</v>
      </c>
      <c r="B162" s="69" t="s">
        <v>533</v>
      </c>
      <c r="C162" s="68" t="s">
        <v>615</v>
      </c>
      <c r="D162" s="69" t="s">
        <v>605</v>
      </c>
      <c r="E162" s="364" t="s">
        <v>616</v>
      </c>
      <c r="F162" s="69" t="s">
        <v>537</v>
      </c>
      <c r="G162" s="69" t="s">
        <v>607</v>
      </c>
      <c r="H162" s="69" t="s">
        <v>392</v>
      </c>
      <c r="I162" s="70" t="s">
        <v>11</v>
      </c>
      <c r="J162" s="71"/>
      <c r="K162" s="71"/>
      <c r="L162" s="72" t="s">
        <v>208</v>
      </c>
      <c r="M162" s="69"/>
      <c r="N162" s="73"/>
      <c r="O162" s="67"/>
      <c r="P162" s="67"/>
      <c r="Q162" s="67"/>
      <c r="R162" s="67"/>
      <c r="S162" s="67"/>
      <c r="T162" s="67"/>
      <c r="U162" s="67"/>
      <c r="V162" s="67"/>
      <c r="W162" s="67"/>
      <c r="X162" s="67"/>
      <c r="Y162" s="67"/>
      <c r="Z162" s="67"/>
      <c r="AA162" s="67"/>
      <c r="AB162" s="67"/>
      <c r="AC162" s="67"/>
      <c r="AD162" s="67"/>
      <c r="AE162" s="67"/>
      <c r="AF162" s="67"/>
      <c r="AG162" s="67"/>
    </row>
    <row r="163" spans="1:33" ht="319">
      <c r="A163" s="68" t="s">
        <v>377</v>
      </c>
      <c r="B163" s="69" t="s">
        <v>533</v>
      </c>
      <c r="C163" s="68" t="s">
        <v>617</v>
      </c>
      <c r="D163" s="69" t="s">
        <v>605</v>
      </c>
      <c r="E163" s="365"/>
      <c r="F163" s="69" t="s">
        <v>539</v>
      </c>
      <c r="G163" s="69" t="s">
        <v>608</v>
      </c>
      <c r="H163" s="69" t="s">
        <v>541</v>
      </c>
      <c r="I163" s="70" t="s">
        <v>11</v>
      </c>
      <c r="J163" s="71"/>
      <c r="K163" s="71"/>
      <c r="L163" s="72" t="s">
        <v>208</v>
      </c>
      <c r="M163" s="69"/>
      <c r="N163" s="73"/>
      <c r="O163" s="67"/>
      <c r="P163" s="67"/>
      <c r="Q163" s="67"/>
      <c r="R163" s="67"/>
      <c r="S163" s="67"/>
      <c r="T163" s="67"/>
      <c r="U163" s="67"/>
      <c r="V163" s="67"/>
      <c r="W163" s="67"/>
      <c r="X163" s="67"/>
      <c r="Y163" s="67"/>
      <c r="Z163" s="67"/>
      <c r="AA163" s="67"/>
      <c r="AB163" s="67"/>
      <c r="AC163" s="67"/>
      <c r="AD163" s="67"/>
      <c r="AE163" s="67"/>
      <c r="AF163" s="67"/>
      <c r="AG163" s="67"/>
    </row>
    <row r="164" spans="1:33" ht="319">
      <c r="A164" s="68" t="s">
        <v>377</v>
      </c>
      <c r="B164" s="69" t="s">
        <v>533</v>
      </c>
      <c r="C164" s="68" t="s">
        <v>618</v>
      </c>
      <c r="D164" s="69" t="s">
        <v>605</v>
      </c>
      <c r="E164" s="365"/>
      <c r="F164" s="69" t="s">
        <v>542</v>
      </c>
      <c r="G164" s="69" t="s">
        <v>609</v>
      </c>
      <c r="H164" s="69" t="s">
        <v>541</v>
      </c>
      <c r="I164" s="70" t="s">
        <v>11</v>
      </c>
      <c r="J164" s="71"/>
      <c r="K164" s="71"/>
      <c r="L164" s="72" t="s">
        <v>208</v>
      </c>
      <c r="M164" s="69"/>
      <c r="N164" s="73"/>
      <c r="O164" s="67"/>
      <c r="P164" s="67"/>
      <c r="Q164" s="67"/>
      <c r="R164" s="67"/>
      <c r="S164" s="67"/>
      <c r="T164" s="67"/>
      <c r="U164" s="67"/>
      <c r="V164" s="67"/>
      <c r="W164" s="67"/>
      <c r="X164" s="67"/>
      <c r="Y164" s="67"/>
      <c r="Z164" s="67"/>
      <c r="AA164" s="67"/>
      <c r="AB164" s="67"/>
      <c r="AC164" s="67"/>
      <c r="AD164" s="67"/>
      <c r="AE164" s="67"/>
      <c r="AF164" s="67"/>
      <c r="AG164" s="67"/>
    </row>
    <row r="165" spans="1:33" ht="319">
      <c r="A165" s="68" t="s">
        <v>377</v>
      </c>
      <c r="B165" s="69" t="s">
        <v>533</v>
      </c>
      <c r="C165" s="68" t="s">
        <v>619</v>
      </c>
      <c r="D165" s="69" t="s">
        <v>605</v>
      </c>
      <c r="E165" s="365"/>
      <c r="F165" s="69" t="s">
        <v>545</v>
      </c>
      <c r="G165" s="69" t="s">
        <v>609</v>
      </c>
      <c r="H165" s="69" t="s">
        <v>541</v>
      </c>
      <c r="I165" s="70" t="s">
        <v>11</v>
      </c>
      <c r="J165" s="71"/>
      <c r="K165" s="71"/>
      <c r="L165" s="72" t="s">
        <v>208</v>
      </c>
      <c r="M165" s="69"/>
      <c r="N165" s="73"/>
      <c r="O165" s="67"/>
      <c r="P165" s="67"/>
      <c r="Q165" s="67"/>
      <c r="R165" s="67"/>
      <c r="S165" s="67"/>
      <c r="T165" s="67"/>
      <c r="U165" s="67"/>
      <c r="V165" s="67"/>
      <c r="W165" s="67"/>
      <c r="X165" s="67"/>
      <c r="Y165" s="67"/>
      <c r="Z165" s="67"/>
      <c r="AA165" s="67"/>
      <c r="AB165" s="67"/>
      <c r="AC165" s="67"/>
      <c r="AD165" s="67"/>
      <c r="AE165" s="67"/>
      <c r="AF165" s="67"/>
      <c r="AG165" s="67"/>
    </row>
    <row r="166" spans="1:33" ht="319">
      <c r="A166" s="68" t="s">
        <v>377</v>
      </c>
      <c r="B166" s="69" t="s">
        <v>533</v>
      </c>
      <c r="C166" s="68" t="s">
        <v>620</v>
      </c>
      <c r="D166" s="69" t="s">
        <v>605</v>
      </c>
      <c r="E166" s="365"/>
      <c r="F166" s="69" t="s">
        <v>610</v>
      </c>
      <c r="G166" s="69" t="s">
        <v>609</v>
      </c>
      <c r="H166" s="69" t="s">
        <v>541</v>
      </c>
      <c r="I166" s="70" t="s">
        <v>11</v>
      </c>
      <c r="J166" s="71"/>
      <c r="K166" s="71"/>
      <c r="L166" s="72" t="s">
        <v>208</v>
      </c>
      <c r="M166" s="69"/>
      <c r="N166" s="73"/>
      <c r="O166" s="67"/>
      <c r="P166" s="67"/>
      <c r="Q166" s="67"/>
      <c r="R166" s="67"/>
      <c r="S166" s="67"/>
      <c r="T166" s="67"/>
      <c r="U166" s="67"/>
      <c r="V166" s="67"/>
      <c r="W166" s="67"/>
      <c r="X166" s="67"/>
      <c r="Y166" s="67"/>
      <c r="Z166" s="67"/>
      <c r="AA166" s="67"/>
      <c r="AB166" s="67"/>
      <c r="AC166" s="67"/>
      <c r="AD166" s="67"/>
      <c r="AE166" s="67"/>
      <c r="AF166" s="67"/>
      <c r="AG166" s="67"/>
    </row>
    <row r="167" spans="1:33" ht="319">
      <c r="A167" s="68" t="s">
        <v>377</v>
      </c>
      <c r="B167" s="69" t="s">
        <v>533</v>
      </c>
      <c r="C167" s="68" t="s">
        <v>621</v>
      </c>
      <c r="D167" s="69" t="s">
        <v>605</v>
      </c>
      <c r="E167" s="365"/>
      <c r="F167" s="69" t="s">
        <v>611</v>
      </c>
      <c r="G167" s="69" t="s">
        <v>609</v>
      </c>
      <c r="H167" s="69" t="s">
        <v>541</v>
      </c>
      <c r="I167" s="70" t="s">
        <v>11</v>
      </c>
      <c r="J167" s="71"/>
      <c r="K167" s="71"/>
      <c r="L167" s="72" t="s">
        <v>208</v>
      </c>
      <c r="M167" s="69"/>
      <c r="N167" s="73"/>
      <c r="O167" s="67"/>
      <c r="P167" s="67"/>
      <c r="Q167" s="67"/>
      <c r="R167" s="67"/>
      <c r="S167" s="67"/>
      <c r="T167" s="67"/>
      <c r="U167" s="67"/>
      <c r="V167" s="67"/>
      <c r="W167" s="67"/>
      <c r="X167" s="67"/>
      <c r="Y167" s="67"/>
      <c r="Z167" s="67"/>
      <c r="AA167" s="67"/>
      <c r="AB167" s="67"/>
      <c r="AC167" s="67"/>
      <c r="AD167" s="67"/>
      <c r="AE167" s="67"/>
      <c r="AF167" s="67"/>
      <c r="AG167" s="67"/>
    </row>
    <row r="168" spans="1:33" ht="319">
      <c r="A168" s="68" t="s">
        <v>377</v>
      </c>
      <c r="B168" s="69" t="s">
        <v>533</v>
      </c>
      <c r="C168" s="68" t="s">
        <v>622</v>
      </c>
      <c r="D168" s="69" t="s">
        <v>605</v>
      </c>
      <c r="E168" s="355"/>
      <c r="F168" s="69" t="s">
        <v>613</v>
      </c>
      <c r="G168" s="69" t="s">
        <v>614</v>
      </c>
      <c r="H168" s="69" t="s">
        <v>541</v>
      </c>
      <c r="I168" s="70" t="s">
        <v>11</v>
      </c>
      <c r="J168" s="71"/>
      <c r="K168" s="71"/>
      <c r="L168" s="72" t="s">
        <v>208</v>
      </c>
      <c r="M168" s="69"/>
      <c r="N168" s="73"/>
      <c r="O168" s="67"/>
      <c r="P168" s="67"/>
      <c r="Q168" s="67"/>
      <c r="R168" s="67"/>
      <c r="S168" s="67"/>
      <c r="T168" s="67"/>
      <c r="U168" s="67"/>
      <c r="V168" s="67"/>
      <c r="W168" s="67"/>
      <c r="X168" s="67"/>
      <c r="Y168" s="67"/>
      <c r="Z168" s="67"/>
      <c r="AA168" s="67"/>
      <c r="AB168" s="67"/>
      <c r="AC168" s="67"/>
      <c r="AD168" s="67"/>
      <c r="AE168" s="67"/>
      <c r="AF168" s="67"/>
      <c r="AG168" s="67"/>
    </row>
    <row r="169" spans="1:33" ht="319">
      <c r="A169" s="68" t="s">
        <v>377</v>
      </c>
      <c r="B169" s="69" t="s">
        <v>533</v>
      </c>
      <c r="C169" s="68" t="s">
        <v>623</v>
      </c>
      <c r="D169" s="69" t="s">
        <v>605</v>
      </c>
      <c r="E169" s="364" t="s">
        <v>624</v>
      </c>
      <c r="F169" s="69" t="s">
        <v>552</v>
      </c>
      <c r="G169" s="69" t="s">
        <v>625</v>
      </c>
      <c r="H169" s="69" t="s">
        <v>554</v>
      </c>
      <c r="I169" s="70" t="s">
        <v>11</v>
      </c>
      <c r="J169" s="71"/>
      <c r="K169" s="71"/>
      <c r="L169" s="72" t="s">
        <v>208</v>
      </c>
      <c r="M169" s="69"/>
      <c r="N169" s="73"/>
      <c r="O169" s="67"/>
      <c r="P169" s="67"/>
      <c r="Q169" s="67"/>
      <c r="R169" s="67"/>
      <c r="S169" s="67"/>
      <c r="T169" s="67"/>
      <c r="U169" s="67"/>
      <c r="V169" s="67"/>
      <c r="W169" s="67"/>
      <c r="X169" s="67"/>
      <c r="Y169" s="67"/>
      <c r="Z169" s="67"/>
      <c r="AA169" s="67"/>
      <c r="AB169" s="67"/>
      <c r="AC169" s="67"/>
      <c r="AD169" s="67"/>
      <c r="AE169" s="67"/>
      <c r="AF169" s="67"/>
      <c r="AG169" s="67"/>
    </row>
    <row r="170" spans="1:33" ht="319">
      <c r="A170" s="68" t="s">
        <v>377</v>
      </c>
      <c r="B170" s="69" t="s">
        <v>533</v>
      </c>
      <c r="C170" s="68" t="s">
        <v>626</v>
      </c>
      <c r="D170" s="69" t="s">
        <v>605</v>
      </c>
      <c r="E170" s="365"/>
      <c r="F170" s="69" t="s">
        <v>627</v>
      </c>
      <c r="G170" s="69" t="s">
        <v>628</v>
      </c>
      <c r="H170" s="69" t="s">
        <v>554</v>
      </c>
      <c r="I170" s="70" t="s">
        <v>11</v>
      </c>
      <c r="J170" s="71"/>
      <c r="K170" s="71"/>
      <c r="L170" s="72" t="s">
        <v>208</v>
      </c>
      <c r="M170" s="69"/>
      <c r="N170" s="73"/>
      <c r="O170" s="67"/>
      <c r="P170" s="67"/>
      <c r="Q170" s="67"/>
      <c r="R170" s="67"/>
      <c r="S170" s="67"/>
      <c r="T170" s="67"/>
      <c r="U170" s="67"/>
      <c r="V170" s="67"/>
      <c r="W170" s="67"/>
      <c r="X170" s="67"/>
      <c r="Y170" s="67"/>
      <c r="Z170" s="67"/>
      <c r="AA170" s="67"/>
      <c r="AB170" s="67"/>
      <c r="AC170" s="67"/>
      <c r="AD170" s="67"/>
      <c r="AE170" s="67"/>
      <c r="AF170" s="67"/>
      <c r="AG170" s="67"/>
    </row>
    <row r="171" spans="1:33" ht="319">
      <c r="A171" s="68" t="s">
        <v>377</v>
      </c>
      <c r="B171" s="69" t="s">
        <v>533</v>
      </c>
      <c r="C171" s="68" t="s">
        <v>629</v>
      </c>
      <c r="D171" s="69" t="s">
        <v>605</v>
      </c>
      <c r="E171" s="365"/>
      <c r="F171" s="69" t="s">
        <v>630</v>
      </c>
      <c r="G171" s="69" t="s">
        <v>631</v>
      </c>
      <c r="H171" s="69" t="s">
        <v>557</v>
      </c>
      <c r="I171" s="70" t="s">
        <v>11</v>
      </c>
      <c r="J171" s="71"/>
      <c r="K171" s="71"/>
      <c r="L171" s="72" t="s">
        <v>208</v>
      </c>
      <c r="M171" s="69"/>
      <c r="N171" s="73"/>
      <c r="O171" s="67"/>
      <c r="P171" s="67"/>
      <c r="Q171" s="67"/>
      <c r="R171" s="67"/>
      <c r="S171" s="67"/>
      <c r="T171" s="67"/>
      <c r="U171" s="67"/>
      <c r="V171" s="67"/>
      <c r="W171" s="67"/>
      <c r="X171" s="67"/>
      <c r="Y171" s="67"/>
      <c r="Z171" s="67"/>
      <c r="AA171" s="67"/>
      <c r="AB171" s="67"/>
      <c r="AC171" s="67"/>
      <c r="AD171" s="67"/>
      <c r="AE171" s="67"/>
      <c r="AF171" s="67"/>
      <c r="AG171" s="67"/>
    </row>
    <row r="172" spans="1:33" ht="319">
      <c r="A172" s="68" t="s">
        <v>377</v>
      </c>
      <c r="B172" s="69" t="s">
        <v>533</v>
      </c>
      <c r="C172" s="68" t="s">
        <v>632</v>
      </c>
      <c r="D172" s="69" t="s">
        <v>605</v>
      </c>
      <c r="E172" s="365"/>
      <c r="F172" s="69" t="s">
        <v>633</v>
      </c>
      <c r="G172" s="69" t="s">
        <v>634</v>
      </c>
      <c r="H172" s="69" t="s">
        <v>560</v>
      </c>
      <c r="I172" s="70" t="s">
        <v>11</v>
      </c>
      <c r="J172" s="71"/>
      <c r="K172" s="71"/>
      <c r="L172" s="72" t="s">
        <v>208</v>
      </c>
      <c r="M172" s="69"/>
      <c r="N172" s="73"/>
      <c r="O172" s="67"/>
      <c r="P172" s="67"/>
      <c r="Q172" s="67"/>
      <c r="R172" s="67"/>
      <c r="S172" s="67"/>
      <c r="T172" s="67"/>
      <c r="U172" s="67"/>
      <c r="V172" s="67"/>
      <c r="W172" s="67"/>
      <c r="X172" s="67"/>
      <c r="Y172" s="67"/>
      <c r="Z172" s="67"/>
      <c r="AA172" s="67"/>
      <c r="AB172" s="67"/>
      <c r="AC172" s="67"/>
      <c r="AD172" s="67"/>
      <c r="AE172" s="67"/>
      <c r="AF172" s="67"/>
      <c r="AG172" s="67"/>
    </row>
    <row r="173" spans="1:33" ht="319">
      <c r="A173" s="68" t="s">
        <v>377</v>
      </c>
      <c r="B173" s="69" t="s">
        <v>533</v>
      </c>
      <c r="C173" s="68" t="s">
        <v>635</v>
      </c>
      <c r="D173" s="69" t="s">
        <v>605</v>
      </c>
      <c r="E173" s="355"/>
      <c r="F173" s="69" t="s">
        <v>563</v>
      </c>
      <c r="G173" s="69" t="s">
        <v>636</v>
      </c>
      <c r="H173" s="69" t="s">
        <v>554</v>
      </c>
      <c r="I173" s="70" t="s">
        <v>11</v>
      </c>
      <c r="J173" s="71"/>
      <c r="K173" s="71"/>
      <c r="L173" s="72" t="s">
        <v>208</v>
      </c>
      <c r="M173" s="69"/>
      <c r="N173" s="73"/>
      <c r="O173" s="67"/>
      <c r="P173" s="67"/>
      <c r="Q173" s="67"/>
      <c r="R173" s="67"/>
      <c r="S173" s="67"/>
      <c r="T173" s="67"/>
      <c r="U173" s="67"/>
      <c r="V173" s="67"/>
      <c r="W173" s="67"/>
      <c r="X173" s="67"/>
      <c r="Y173" s="67"/>
      <c r="Z173" s="67"/>
      <c r="AA173" s="67"/>
      <c r="AB173" s="67"/>
      <c r="AC173" s="67"/>
      <c r="AD173" s="67"/>
      <c r="AE173" s="67"/>
      <c r="AF173" s="67"/>
      <c r="AG173" s="67"/>
    </row>
    <row r="174" spans="1:33" ht="319">
      <c r="A174" s="68" t="s">
        <v>377</v>
      </c>
      <c r="B174" s="69" t="s">
        <v>533</v>
      </c>
      <c r="C174" s="68" t="s">
        <v>637</v>
      </c>
      <c r="D174" s="69" t="s">
        <v>605</v>
      </c>
      <c r="E174" s="364" t="s">
        <v>638</v>
      </c>
      <c r="F174" s="69" t="s">
        <v>639</v>
      </c>
      <c r="G174" s="69" t="s">
        <v>640</v>
      </c>
      <c r="H174" s="69" t="s">
        <v>641</v>
      </c>
      <c r="I174" s="70" t="s">
        <v>11</v>
      </c>
      <c r="J174" s="71"/>
      <c r="K174" s="71"/>
      <c r="L174" s="72" t="s">
        <v>208</v>
      </c>
      <c r="M174" s="69"/>
      <c r="N174" s="73"/>
      <c r="O174" s="67"/>
      <c r="P174" s="67"/>
      <c r="Q174" s="67"/>
      <c r="R174" s="67"/>
      <c r="S174" s="67"/>
      <c r="T174" s="67"/>
      <c r="U174" s="67"/>
      <c r="V174" s="67"/>
      <c r="W174" s="67"/>
      <c r="X174" s="67"/>
      <c r="Y174" s="67"/>
      <c r="Z174" s="67"/>
      <c r="AA174" s="67"/>
      <c r="AB174" s="67"/>
      <c r="AC174" s="67"/>
      <c r="AD174" s="67"/>
      <c r="AE174" s="67"/>
      <c r="AF174" s="67"/>
      <c r="AG174" s="67"/>
    </row>
    <row r="175" spans="1:33" ht="319">
      <c r="A175" s="68" t="s">
        <v>377</v>
      </c>
      <c r="B175" s="69" t="s">
        <v>533</v>
      </c>
      <c r="C175" s="68" t="s">
        <v>642</v>
      </c>
      <c r="D175" s="69" t="s">
        <v>605</v>
      </c>
      <c r="E175" s="365"/>
      <c r="F175" s="69" t="s">
        <v>643</v>
      </c>
      <c r="G175" s="69" t="s">
        <v>644</v>
      </c>
      <c r="H175" s="69" t="s">
        <v>645</v>
      </c>
      <c r="I175" s="70" t="s">
        <v>11</v>
      </c>
      <c r="J175" s="71"/>
      <c r="K175" s="71"/>
      <c r="L175" s="72" t="s">
        <v>208</v>
      </c>
      <c r="M175" s="69"/>
      <c r="N175" s="73"/>
      <c r="O175" s="67"/>
      <c r="P175" s="67"/>
      <c r="Q175" s="67"/>
      <c r="R175" s="67"/>
      <c r="S175" s="67"/>
      <c r="T175" s="67"/>
      <c r="U175" s="67"/>
      <c r="V175" s="67"/>
      <c r="W175" s="67"/>
      <c r="X175" s="67"/>
      <c r="Y175" s="67"/>
      <c r="Z175" s="67"/>
      <c r="AA175" s="67"/>
      <c r="AB175" s="67"/>
      <c r="AC175" s="67"/>
      <c r="AD175" s="67"/>
      <c r="AE175" s="67"/>
      <c r="AF175" s="67"/>
      <c r="AG175" s="67"/>
    </row>
    <row r="176" spans="1:33" ht="319">
      <c r="A176" s="68" t="s">
        <v>377</v>
      </c>
      <c r="B176" s="69" t="s">
        <v>533</v>
      </c>
      <c r="C176" s="68" t="s">
        <v>646</v>
      </c>
      <c r="D176" s="69" t="s">
        <v>605</v>
      </c>
      <c r="E176" s="365"/>
      <c r="F176" s="69" t="s">
        <v>647</v>
      </c>
      <c r="G176" s="69" t="s">
        <v>648</v>
      </c>
      <c r="H176" s="69" t="s">
        <v>641</v>
      </c>
      <c r="I176" s="70" t="s">
        <v>11</v>
      </c>
      <c r="J176" s="71"/>
      <c r="K176" s="71"/>
      <c r="L176" s="72" t="s">
        <v>208</v>
      </c>
      <c r="M176" s="69"/>
      <c r="N176" s="73"/>
      <c r="O176" s="67"/>
      <c r="P176" s="67"/>
      <c r="Q176" s="67"/>
      <c r="R176" s="67"/>
      <c r="S176" s="67"/>
      <c r="T176" s="67"/>
      <c r="U176" s="67"/>
      <c r="V176" s="67"/>
      <c r="W176" s="67"/>
      <c r="X176" s="67"/>
      <c r="Y176" s="67"/>
      <c r="Z176" s="67"/>
      <c r="AA176" s="67"/>
      <c r="AB176" s="67"/>
      <c r="AC176" s="67"/>
      <c r="AD176" s="67"/>
      <c r="AE176" s="67"/>
      <c r="AF176" s="67"/>
      <c r="AG176" s="67"/>
    </row>
    <row r="177" spans="1:33" ht="319">
      <c r="A177" s="68" t="s">
        <v>377</v>
      </c>
      <c r="B177" s="69" t="s">
        <v>533</v>
      </c>
      <c r="C177" s="68" t="s">
        <v>649</v>
      </c>
      <c r="D177" s="69" t="s">
        <v>605</v>
      </c>
      <c r="E177" s="365"/>
      <c r="F177" s="69" t="s">
        <v>650</v>
      </c>
      <c r="G177" s="69" t="s">
        <v>651</v>
      </c>
      <c r="H177" s="69" t="s">
        <v>641</v>
      </c>
      <c r="I177" s="70" t="s">
        <v>11</v>
      </c>
      <c r="J177" s="71"/>
      <c r="K177" s="71"/>
      <c r="L177" s="72" t="s">
        <v>208</v>
      </c>
      <c r="M177" s="69"/>
      <c r="N177" s="73"/>
      <c r="O177" s="67"/>
      <c r="P177" s="67"/>
      <c r="Q177" s="67"/>
      <c r="R177" s="67"/>
      <c r="S177" s="67"/>
      <c r="T177" s="67"/>
      <c r="U177" s="67"/>
      <c r="V177" s="67"/>
      <c r="W177" s="67"/>
      <c r="X177" s="67"/>
      <c r="Y177" s="67"/>
      <c r="Z177" s="67"/>
      <c r="AA177" s="67"/>
      <c r="AB177" s="67"/>
      <c r="AC177" s="67"/>
      <c r="AD177" s="67"/>
      <c r="AE177" s="67"/>
      <c r="AF177" s="67"/>
      <c r="AG177" s="67"/>
    </row>
    <row r="178" spans="1:33" ht="319">
      <c r="A178" s="68" t="s">
        <v>377</v>
      </c>
      <c r="B178" s="69" t="s">
        <v>533</v>
      </c>
      <c r="C178" s="68" t="s">
        <v>652</v>
      </c>
      <c r="D178" s="69" t="s">
        <v>605</v>
      </c>
      <c r="E178" s="365"/>
      <c r="F178" s="69" t="s">
        <v>653</v>
      </c>
      <c r="G178" s="69" t="s">
        <v>654</v>
      </c>
      <c r="H178" s="69" t="s">
        <v>655</v>
      </c>
      <c r="I178" s="70" t="s">
        <v>11</v>
      </c>
      <c r="J178" s="71"/>
      <c r="K178" s="71"/>
      <c r="L178" s="72" t="s">
        <v>208</v>
      </c>
      <c r="M178" s="69"/>
      <c r="N178" s="73"/>
      <c r="O178" s="67"/>
      <c r="P178" s="67"/>
      <c r="Q178" s="67"/>
      <c r="R178" s="67"/>
      <c r="S178" s="67"/>
      <c r="T178" s="67"/>
      <c r="U178" s="67"/>
      <c r="V178" s="67"/>
      <c r="W178" s="67"/>
      <c r="X178" s="67"/>
      <c r="Y178" s="67"/>
      <c r="Z178" s="67"/>
      <c r="AA178" s="67"/>
      <c r="AB178" s="67"/>
      <c r="AC178" s="67"/>
      <c r="AD178" s="67"/>
      <c r="AE178" s="67"/>
      <c r="AF178" s="67"/>
      <c r="AG178" s="67"/>
    </row>
    <row r="179" spans="1:33" ht="319">
      <c r="A179" s="68" t="s">
        <v>377</v>
      </c>
      <c r="B179" s="69" t="s">
        <v>533</v>
      </c>
      <c r="C179" s="68" t="s">
        <v>656</v>
      </c>
      <c r="D179" s="69" t="s">
        <v>605</v>
      </c>
      <c r="E179" s="365"/>
      <c r="F179" s="69" t="s">
        <v>657</v>
      </c>
      <c r="G179" s="69" t="s">
        <v>658</v>
      </c>
      <c r="H179" s="69" t="s">
        <v>641</v>
      </c>
      <c r="I179" s="70" t="s">
        <v>11</v>
      </c>
      <c r="J179" s="71"/>
      <c r="K179" s="71"/>
      <c r="L179" s="72" t="s">
        <v>208</v>
      </c>
      <c r="M179" s="69"/>
      <c r="N179" s="73"/>
      <c r="O179" s="67"/>
      <c r="P179" s="67"/>
      <c r="Q179" s="67"/>
      <c r="R179" s="67"/>
      <c r="S179" s="67"/>
      <c r="T179" s="67"/>
      <c r="U179" s="67"/>
      <c r="V179" s="67"/>
      <c r="W179" s="67"/>
      <c r="X179" s="67"/>
      <c r="Y179" s="67"/>
      <c r="Z179" s="67"/>
      <c r="AA179" s="67"/>
      <c r="AB179" s="67"/>
      <c r="AC179" s="67"/>
      <c r="AD179" s="67"/>
      <c r="AE179" s="67"/>
      <c r="AF179" s="67"/>
      <c r="AG179" s="67"/>
    </row>
    <row r="180" spans="1:33" ht="319">
      <c r="A180" s="68" t="s">
        <v>377</v>
      </c>
      <c r="B180" s="69" t="s">
        <v>533</v>
      </c>
      <c r="C180" s="68" t="s">
        <v>659</v>
      </c>
      <c r="D180" s="69" t="s">
        <v>605</v>
      </c>
      <c r="E180" s="365"/>
      <c r="F180" s="69" t="s">
        <v>660</v>
      </c>
      <c r="G180" s="69" t="s">
        <v>661</v>
      </c>
      <c r="H180" s="69" t="s">
        <v>641</v>
      </c>
      <c r="I180" s="70" t="s">
        <v>11</v>
      </c>
      <c r="J180" s="71"/>
      <c r="K180" s="71"/>
      <c r="L180" s="72" t="s">
        <v>208</v>
      </c>
      <c r="M180" s="69"/>
      <c r="N180" s="73"/>
      <c r="O180" s="67"/>
      <c r="P180" s="67"/>
      <c r="Q180" s="67"/>
      <c r="R180" s="67"/>
      <c r="S180" s="67"/>
      <c r="T180" s="67"/>
      <c r="U180" s="67"/>
      <c r="V180" s="67"/>
      <c r="W180" s="67"/>
      <c r="X180" s="67"/>
      <c r="Y180" s="67"/>
      <c r="Z180" s="67"/>
      <c r="AA180" s="67"/>
      <c r="AB180" s="67"/>
      <c r="AC180" s="67"/>
      <c r="AD180" s="67"/>
      <c r="AE180" s="67"/>
      <c r="AF180" s="67"/>
      <c r="AG180" s="67"/>
    </row>
    <row r="181" spans="1:33" ht="319">
      <c r="A181" s="68" t="s">
        <v>377</v>
      </c>
      <c r="B181" s="69" t="s">
        <v>533</v>
      </c>
      <c r="C181" s="68" t="s">
        <v>662</v>
      </c>
      <c r="D181" s="69" t="s">
        <v>605</v>
      </c>
      <c r="E181" s="365"/>
      <c r="F181" s="69" t="s">
        <v>663</v>
      </c>
      <c r="G181" s="69" t="s">
        <v>661</v>
      </c>
      <c r="H181" s="69" t="s">
        <v>641</v>
      </c>
      <c r="I181" s="70" t="s">
        <v>11</v>
      </c>
      <c r="J181" s="71"/>
      <c r="K181" s="71"/>
      <c r="L181" s="72" t="s">
        <v>208</v>
      </c>
      <c r="M181" s="69"/>
      <c r="N181" s="73"/>
      <c r="O181" s="67"/>
      <c r="P181" s="67"/>
      <c r="Q181" s="67"/>
      <c r="R181" s="67"/>
      <c r="S181" s="67"/>
      <c r="T181" s="67"/>
      <c r="U181" s="67"/>
      <c r="V181" s="67"/>
      <c r="W181" s="67"/>
      <c r="X181" s="67"/>
      <c r="Y181" s="67"/>
      <c r="Z181" s="67"/>
      <c r="AA181" s="67"/>
      <c r="AB181" s="67"/>
      <c r="AC181" s="67"/>
      <c r="AD181" s="67"/>
      <c r="AE181" s="67"/>
      <c r="AF181" s="67"/>
      <c r="AG181" s="67"/>
    </row>
    <row r="182" spans="1:33" ht="319">
      <c r="A182" s="68" t="s">
        <v>377</v>
      </c>
      <c r="B182" s="69" t="s">
        <v>533</v>
      </c>
      <c r="C182" s="68" t="s">
        <v>664</v>
      </c>
      <c r="D182" s="69" t="s">
        <v>605</v>
      </c>
      <c r="E182" s="355"/>
      <c r="F182" s="69" t="s">
        <v>665</v>
      </c>
      <c r="G182" s="69" t="s">
        <v>661</v>
      </c>
      <c r="H182" s="69" t="s">
        <v>666</v>
      </c>
      <c r="I182" s="70" t="s">
        <v>11</v>
      </c>
      <c r="J182" s="71"/>
      <c r="K182" s="71"/>
      <c r="L182" s="72" t="s">
        <v>208</v>
      </c>
      <c r="M182" s="69"/>
      <c r="N182" s="73"/>
      <c r="O182" s="67"/>
      <c r="P182" s="67"/>
      <c r="Q182" s="67"/>
      <c r="R182" s="67"/>
      <c r="S182" s="67"/>
      <c r="T182" s="67"/>
      <c r="U182" s="67"/>
      <c r="V182" s="67"/>
      <c r="W182" s="67"/>
      <c r="X182" s="67"/>
      <c r="Y182" s="67"/>
      <c r="Z182" s="67"/>
      <c r="AA182" s="67"/>
      <c r="AB182" s="67"/>
      <c r="AC182" s="67"/>
      <c r="AD182" s="67"/>
      <c r="AE182" s="67"/>
      <c r="AF182" s="67"/>
      <c r="AG182" s="67"/>
    </row>
    <row r="183" spans="1:33" ht="319">
      <c r="A183" s="68" t="s">
        <v>377</v>
      </c>
      <c r="B183" s="69" t="s">
        <v>533</v>
      </c>
      <c r="C183" s="68" t="s">
        <v>667</v>
      </c>
      <c r="D183" s="69" t="s">
        <v>605</v>
      </c>
      <c r="E183" s="364" t="s">
        <v>668</v>
      </c>
      <c r="F183" s="69" t="s">
        <v>639</v>
      </c>
      <c r="G183" s="69" t="s">
        <v>669</v>
      </c>
      <c r="H183" s="69" t="s">
        <v>641</v>
      </c>
      <c r="I183" s="70" t="s">
        <v>11</v>
      </c>
      <c r="J183" s="71"/>
      <c r="K183" s="71"/>
      <c r="L183" s="72" t="s">
        <v>208</v>
      </c>
      <c r="M183" s="69"/>
      <c r="N183" s="73"/>
      <c r="O183" s="67"/>
      <c r="P183" s="67"/>
      <c r="Q183" s="67"/>
      <c r="R183" s="67"/>
      <c r="S183" s="67"/>
      <c r="T183" s="67"/>
      <c r="U183" s="67"/>
      <c r="V183" s="67"/>
      <c r="W183" s="67"/>
      <c r="X183" s="67"/>
      <c r="Y183" s="67"/>
      <c r="Z183" s="67"/>
      <c r="AA183" s="67"/>
      <c r="AB183" s="67"/>
      <c r="AC183" s="67"/>
      <c r="AD183" s="67"/>
      <c r="AE183" s="67"/>
      <c r="AF183" s="67"/>
      <c r="AG183" s="67"/>
    </row>
    <row r="184" spans="1:33" ht="319">
      <c r="A184" s="68" t="s">
        <v>377</v>
      </c>
      <c r="B184" s="69" t="s">
        <v>533</v>
      </c>
      <c r="C184" s="68" t="s">
        <v>670</v>
      </c>
      <c r="D184" s="69" t="s">
        <v>605</v>
      </c>
      <c r="E184" s="365"/>
      <c r="F184" s="69" t="s">
        <v>643</v>
      </c>
      <c r="G184" s="69" t="s">
        <v>671</v>
      </c>
      <c r="H184" s="69" t="s">
        <v>645</v>
      </c>
      <c r="I184" s="70" t="s">
        <v>11</v>
      </c>
      <c r="J184" s="71"/>
      <c r="K184" s="71"/>
      <c r="L184" s="72" t="s">
        <v>208</v>
      </c>
      <c r="M184" s="69"/>
      <c r="N184" s="73"/>
      <c r="O184" s="67"/>
      <c r="P184" s="67"/>
      <c r="Q184" s="67"/>
      <c r="R184" s="67"/>
      <c r="S184" s="67"/>
      <c r="T184" s="67"/>
      <c r="U184" s="67"/>
      <c r="V184" s="67"/>
      <c r="W184" s="67"/>
      <c r="X184" s="67"/>
      <c r="Y184" s="67"/>
      <c r="Z184" s="67"/>
      <c r="AA184" s="67"/>
      <c r="AB184" s="67"/>
      <c r="AC184" s="67"/>
      <c r="AD184" s="67"/>
      <c r="AE184" s="67"/>
      <c r="AF184" s="67"/>
      <c r="AG184" s="67"/>
    </row>
    <row r="185" spans="1:33" ht="319">
      <c r="A185" s="68" t="s">
        <v>377</v>
      </c>
      <c r="B185" s="69" t="s">
        <v>533</v>
      </c>
      <c r="C185" s="68" t="s">
        <v>672</v>
      </c>
      <c r="D185" s="69" t="s">
        <v>605</v>
      </c>
      <c r="E185" s="365"/>
      <c r="F185" s="69" t="s">
        <v>647</v>
      </c>
      <c r="G185" s="69" t="s">
        <v>673</v>
      </c>
      <c r="H185" s="69" t="s">
        <v>641</v>
      </c>
      <c r="I185" s="70" t="s">
        <v>11</v>
      </c>
      <c r="J185" s="71"/>
      <c r="K185" s="71"/>
      <c r="L185" s="72" t="s">
        <v>208</v>
      </c>
      <c r="M185" s="69"/>
      <c r="N185" s="73"/>
      <c r="O185" s="67"/>
      <c r="P185" s="67"/>
      <c r="Q185" s="67"/>
      <c r="R185" s="67"/>
      <c r="S185" s="67"/>
      <c r="T185" s="67"/>
      <c r="U185" s="67"/>
      <c r="V185" s="67"/>
      <c r="W185" s="67"/>
      <c r="X185" s="67"/>
      <c r="Y185" s="67"/>
      <c r="Z185" s="67"/>
      <c r="AA185" s="67"/>
      <c r="AB185" s="67"/>
      <c r="AC185" s="67"/>
      <c r="AD185" s="67"/>
      <c r="AE185" s="67"/>
      <c r="AF185" s="67"/>
      <c r="AG185" s="67"/>
    </row>
    <row r="186" spans="1:33" ht="319">
      <c r="A186" s="68" t="s">
        <v>377</v>
      </c>
      <c r="B186" s="69" t="s">
        <v>533</v>
      </c>
      <c r="C186" s="68" t="s">
        <v>674</v>
      </c>
      <c r="D186" s="69" t="s">
        <v>605</v>
      </c>
      <c r="E186" s="365"/>
      <c r="F186" s="69" t="s">
        <v>650</v>
      </c>
      <c r="G186" s="69" t="s">
        <v>675</v>
      </c>
      <c r="H186" s="69" t="s">
        <v>641</v>
      </c>
      <c r="I186" s="70" t="s">
        <v>11</v>
      </c>
      <c r="J186" s="71"/>
      <c r="K186" s="71"/>
      <c r="L186" s="72" t="s">
        <v>208</v>
      </c>
      <c r="M186" s="69"/>
      <c r="N186" s="73"/>
      <c r="O186" s="67"/>
      <c r="P186" s="67"/>
      <c r="Q186" s="67"/>
      <c r="R186" s="67"/>
      <c r="S186" s="67"/>
      <c r="T186" s="67"/>
      <c r="U186" s="67"/>
      <c r="V186" s="67"/>
      <c r="W186" s="67"/>
      <c r="X186" s="67"/>
      <c r="Y186" s="67"/>
      <c r="Z186" s="67"/>
      <c r="AA186" s="67"/>
      <c r="AB186" s="67"/>
      <c r="AC186" s="67"/>
      <c r="AD186" s="67"/>
      <c r="AE186" s="67"/>
      <c r="AF186" s="67"/>
      <c r="AG186" s="67"/>
    </row>
    <row r="187" spans="1:33" ht="319">
      <c r="A187" s="68" t="s">
        <v>377</v>
      </c>
      <c r="B187" s="69" t="s">
        <v>533</v>
      </c>
      <c r="C187" s="68" t="s">
        <v>676</v>
      </c>
      <c r="D187" s="69" t="s">
        <v>605</v>
      </c>
      <c r="E187" s="365"/>
      <c r="F187" s="69" t="s">
        <v>653</v>
      </c>
      <c r="G187" s="69" t="s">
        <v>677</v>
      </c>
      <c r="H187" s="69" t="s">
        <v>655</v>
      </c>
      <c r="I187" s="70" t="s">
        <v>11</v>
      </c>
      <c r="J187" s="71"/>
      <c r="K187" s="71"/>
      <c r="L187" s="72" t="s">
        <v>208</v>
      </c>
      <c r="M187" s="69"/>
      <c r="N187" s="73"/>
      <c r="O187" s="67"/>
      <c r="P187" s="67"/>
      <c r="Q187" s="67"/>
      <c r="R187" s="67"/>
      <c r="S187" s="67"/>
      <c r="T187" s="67"/>
      <c r="U187" s="67"/>
      <c r="V187" s="67"/>
      <c r="W187" s="67"/>
      <c r="X187" s="67"/>
      <c r="Y187" s="67"/>
      <c r="Z187" s="67"/>
      <c r="AA187" s="67"/>
      <c r="AB187" s="67"/>
      <c r="AC187" s="67"/>
      <c r="AD187" s="67"/>
      <c r="AE187" s="67"/>
      <c r="AF187" s="67"/>
      <c r="AG187" s="67"/>
    </row>
    <row r="188" spans="1:33" ht="319">
      <c r="A188" s="68" t="s">
        <v>377</v>
      </c>
      <c r="B188" s="69" t="s">
        <v>533</v>
      </c>
      <c r="C188" s="68" t="s">
        <v>678</v>
      </c>
      <c r="D188" s="69" t="s">
        <v>605</v>
      </c>
      <c r="E188" s="365"/>
      <c r="F188" s="69" t="s">
        <v>657</v>
      </c>
      <c r="G188" s="69" t="s">
        <v>679</v>
      </c>
      <c r="H188" s="69" t="s">
        <v>641</v>
      </c>
      <c r="I188" s="70" t="s">
        <v>11</v>
      </c>
      <c r="J188" s="71"/>
      <c r="K188" s="71"/>
      <c r="L188" s="72" t="s">
        <v>208</v>
      </c>
      <c r="M188" s="69"/>
      <c r="N188" s="73"/>
      <c r="O188" s="67"/>
      <c r="P188" s="67"/>
      <c r="Q188" s="67"/>
      <c r="R188" s="67"/>
      <c r="S188" s="67"/>
      <c r="T188" s="67"/>
      <c r="U188" s="67"/>
      <c r="V188" s="67"/>
      <c r="W188" s="67"/>
      <c r="X188" s="67"/>
      <c r="Y188" s="67"/>
      <c r="Z188" s="67"/>
      <c r="AA188" s="67"/>
      <c r="AB188" s="67"/>
      <c r="AC188" s="67"/>
      <c r="AD188" s="67"/>
      <c r="AE188" s="67"/>
      <c r="AF188" s="67"/>
      <c r="AG188" s="67"/>
    </row>
    <row r="189" spans="1:33" ht="319">
      <c r="A189" s="68" t="s">
        <v>377</v>
      </c>
      <c r="B189" s="69" t="s">
        <v>533</v>
      </c>
      <c r="C189" s="68" t="s">
        <v>680</v>
      </c>
      <c r="D189" s="69" t="s">
        <v>605</v>
      </c>
      <c r="E189" s="365"/>
      <c r="F189" s="69" t="s">
        <v>660</v>
      </c>
      <c r="G189" s="69" t="s">
        <v>681</v>
      </c>
      <c r="H189" s="69" t="s">
        <v>641</v>
      </c>
      <c r="I189" s="70" t="s">
        <v>11</v>
      </c>
      <c r="J189" s="71"/>
      <c r="K189" s="71"/>
      <c r="L189" s="72" t="s">
        <v>208</v>
      </c>
      <c r="M189" s="69"/>
      <c r="N189" s="73"/>
      <c r="O189" s="67"/>
      <c r="P189" s="67"/>
      <c r="Q189" s="67"/>
      <c r="R189" s="67"/>
      <c r="S189" s="67"/>
      <c r="T189" s="67"/>
      <c r="U189" s="67"/>
      <c r="V189" s="67"/>
      <c r="W189" s="67"/>
      <c r="X189" s="67"/>
      <c r="Y189" s="67"/>
      <c r="Z189" s="67"/>
      <c r="AA189" s="67"/>
      <c r="AB189" s="67"/>
      <c r="AC189" s="67"/>
      <c r="AD189" s="67"/>
      <c r="AE189" s="67"/>
      <c r="AF189" s="67"/>
      <c r="AG189" s="67"/>
    </row>
    <row r="190" spans="1:33" ht="319">
      <c r="A190" s="68" t="s">
        <v>377</v>
      </c>
      <c r="B190" s="69" t="s">
        <v>533</v>
      </c>
      <c r="C190" s="68" t="s">
        <v>682</v>
      </c>
      <c r="D190" s="69" t="s">
        <v>605</v>
      </c>
      <c r="E190" s="365"/>
      <c r="F190" s="69" t="s">
        <v>663</v>
      </c>
      <c r="G190" s="69" t="s">
        <v>681</v>
      </c>
      <c r="H190" s="69" t="s">
        <v>641</v>
      </c>
      <c r="I190" s="70" t="s">
        <v>11</v>
      </c>
      <c r="J190" s="71"/>
      <c r="K190" s="71"/>
      <c r="L190" s="72" t="s">
        <v>208</v>
      </c>
      <c r="M190" s="69"/>
      <c r="N190" s="73"/>
      <c r="O190" s="67"/>
      <c r="P190" s="67"/>
      <c r="Q190" s="67"/>
      <c r="R190" s="67"/>
      <c r="S190" s="67"/>
      <c r="T190" s="67"/>
      <c r="U190" s="67"/>
      <c r="V190" s="67"/>
      <c r="W190" s="67"/>
      <c r="X190" s="67"/>
      <c r="Y190" s="67"/>
      <c r="Z190" s="67"/>
      <c r="AA190" s="67"/>
      <c r="AB190" s="67"/>
      <c r="AC190" s="67"/>
      <c r="AD190" s="67"/>
      <c r="AE190" s="67"/>
      <c r="AF190" s="67"/>
      <c r="AG190" s="67"/>
    </row>
    <row r="191" spans="1:33" ht="319">
      <c r="A191" s="68" t="s">
        <v>377</v>
      </c>
      <c r="B191" s="69" t="s">
        <v>533</v>
      </c>
      <c r="C191" s="68" t="s">
        <v>683</v>
      </c>
      <c r="D191" s="69" t="s">
        <v>605</v>
      </c>
      <c r="E191" s="355"/>
      <c r="F191" s="69" t="s">
        <v>665</v>
      </c>
      <c r="G191" s="76" t="s">
        <v>681</v>
      </c>
      <c r="H191" s="69" t="s">
        <v>666</v>
      </c>
      <c r="I191" s="70" t="s">
        <v>11</v>
      </c>
      <c r="J191" s="71"/>
      <c r="K191" s="71"/>
      <c r="L191" s="72" t="s">
        <v>208</v>
      </c>
      <c r="M191" s="69"/>
      <c r="N191" s="73"/>
      <c r="O191" s="67"/>
      <c r="P191" s="67"/>
      <c r="Q191" s="67"/>
      <c r="R191" s="67"/>
      <c r="S191" s="67"/>
      <c r="T191" s="67"/>
      <c r="U191" s="67"/>
      <c r="V191" s="67"/>
      <c r="W191" s="67"/>
      <c r="X191" s="67"/>
      <c r="Y191" s="67"/>
      <c r="Z191" s="67"/>
      <c r="AA191" s="67"/>
      <c r="AB191" s="67"/>
      <c r="AC191" s="67"/>
      <c r="AD191" s="67"/>
      <c r="AE191" s="67"/>
      <c r="AF191" s="67"/>
      <c r="AG191" s="67"/>
    </row>
    <row r="192" spans="1:33" ht="319">
      <c r="A192" s="68" t="s">
        <v>377</v>
      </c>
      <c r="B192" s="69" t="s">
        <v>533</v>
      </c>
      <c r="C192" s="68" t="s">
        <v>684</v>
      </c>
      <c r="D192" s="69" t="s">
        <v>605</v>
      </c>
      <c r="E192" s="364" t="s">
        <v>685</v>
      </c>
      <c r="F192" s="69" t="s">
        <v>527</v>
      </c>
      <c r="G192" s="76" t="s">
        <v>686</v>
      </c>
      <c r="H192" s="69" t="s">
        <v>529</v>
      </c>
      <c r="I192" s="70" t="s">
        <v>11</v>
      </c>
      <c r="J192" s="71"/>
      <c r="K192" s="71"/>
      <c r="L192" s="72" t="s">
        <v>208</v>
      </c>
      <c r="M192" s="69"/>
      <c r="N192" s="73"/>
      <c r="O192" s="67"/>
      <c r="P192" s="67"/>
      <c r="Q192" s="67"/>
      <c r="R192" s="67"/>
      <c r="S192" s="67"/>
      <c r="T192" s="67"/>
      <c r="U192" s="67"/>
      <c r="V192" s="67"/>
      <c r="W192" s="67"/>
      <c r="X192" s="67"/>
      <c r="Y192" s="67"/>
      <c r="Z192" s="67"/>
      <c r="AA192" s="67"/>
      <c r="AB192" s="67"/>
      <c r="AC192" s="67"/>
      <c r="AD192" s="67"/>
      <c r="AE192" s="67"/>
      <c r="AF192" s="67"/>
      <c r="AG192" s="67"/>
    </row>
    <row r="193" spans="1:33" ht="319">
      <c r="A193" s="68" t="s">
        <v>377</v>
      </c>
      <c r="B193" s="69" t="s">
        <v>533</v>
      </c>
      <c r="C193" s="68" t="s">
        <v>687</v>
      </c>
      <c r="D193" s="69" t="s">
        <v>605</v>
      </c>
      <c r="E193" s="355"/>
      <c r="F193" s="69" t="s">
        <v>531</v>
      </c>
      <c r="G193" s="69" t="s">
        <v>688</v>
      </c>
      <c r="H193" s="69" t="s">
        <v>529</v>
      </c>
      <c r="I193" s="70" t="s">
        <v>11</v>
      </c>
      <c r="J193" s="71"/>
      <c r="K193" s="71"/>
      <c r="L193" s="72" t="s">
        <v>208</v>
      </c>
      <c r="M193" s="69"/>
      <c r="N193" s="73"/>
      <c r="O193" s="67"/>
      <c r="P193" s="67"/>
      <c r="Q193" s="67"/>
      <c r="R193" s="67"/>
      <c r="S193" s="67"/>
      <c r="T193" s="67"/>
      <c r="U193" s="67"/>
      <c r="V193" s="67"/>
      <c r="W193" s="67"/>
      <c r="X193" s="67"/>
      <c r="Y193" s="67"/>
      <c r="Z193" s="67"/>
      <c r="AA193" s="67"/>
      <c r="AB193" s="67"/>
      <c r="AC193" s="67"/>
      <c r="AD193" s="67"/>
      <c r="AE193" s="67"/>
      <c r="AF193" s="67"/>
      <c r="AG193" s="67"/>
    </row>
    <row r="194" spans="1:33" ht="319">
      <c r="A194" s="68" t="s">
        <v>377</v>
      </c>
      <c r="B194" s="69" t="s">
        <v>533</v>
      </c>
      <c r="C194" s="68" t="s">
        <v>689</v>
      </c>
      <c r="D194" s="69" t="s">
        <v>605</v>
      </c>
      <c r="E194" s="364" t="s">
        <v>690</v>
      </c>
      <c r="F194" s="69" t="s">
        <v>527</v>
      </c>
      <c r="G194" s="69" t="s">
        <v>686</v>
      </c>
      <c r="H194" s="69" t="s">
        <v>529</v>
      </c>
      <c r="I194" s="70" t="s">
        <v>11</v>
      </c>
      <c r="J194" s="71"/>
      <c r="K194" s="71"/>
      <c r="L194" s="72" t="s">
        <v>208</v>
      </c>
      <c r="M194" s="69"/>
      <c r="N194" s="73"/>
      <c r="O194" s="67"/>
      <c r="P194" s="67"/>
      <c r="Q194" s="67"/>
      <c r="R194" s="67"/>
      <c r="S194" s="67"/>
      <c r="T194" s="67"/>
      <c r="U194" s="67"/>
      <c r="V194" s="67"/>
      <c r="W194" s="67"/>
      <c r="X194" s="67"/>
      <c r="Y194" s="67"/>
      <c r="Z194" s="67"/>
      <c r="AA194" s="67"/>
      <c r="AB194" s="67"/>
      <c r="AC194" s="67"/>
      <c r="AD194" s="67"/>
      <c r="AE194" s="67"/>
      <c r="AF194" s="67"/>
      <c r="AG194" s="67"/>
    </row>
    <row r="195" spans="1:33" ht="319">
      <c r="A195" s="68" t="s">
        <v>377</v>
      </c>
      <c r="B195" s="69" t="s">
        <v>533</v>
      </c>
      <c r="C195" s="68" t="s">
        <v>691</v>
      </c>
      <c r="D195" s="69" t="s">
        <v>605</v>
      </c>
      <c r="E195" s="355"/>
      <c r="F195" s="69" t="s">
        <v>531</v>
      </c>
      <c r="G195" s="69" t="s">
        <v>688</v>
      </c>
      <c r="H195" s="69" t="s">
        <v>529</v>
      </c>
      <c r="I195" s="70" t="s">
        <v>11</v>
      </c>
      <c r="J195" s="71"/>
      <c r="K195" s="71"/>
      <c r="L195" s="72" t="s">
        <v>208</v>
      </c>
      <c r="M195" s="69"/>
      <c r="N195" s="73"/>
      <c r="O195" s="67"/>
      <c r="P195" s="67"/>
      <c r="Q195" s="67"/>
      <c r="R195" s="67"/>
      <c r="S195" s="67"/>
      <c r="T195" s="67"/>
      <c r="U195" s="67"/>
      <c r="V195" s="67"/>
      <c r="W195" s="67"/>
      <c r="X195" s="67"/>
      <c r="Y195" s="67"/>
      <c r="Z195" s="67"/>
      <c r="AA195" s="67"/>
      <c r="AB195" s="67"/>
      <c r="AC195" s="67"/>
      <c r="AD195" s="67"/>
      <c r="AE195" s="67"/>
      <c r="AF195" s="67"/>
      <c r="AG195" s="67"/>
    </row>
    <row r="196" spans="1:33" ht="319">
      <c r="A196" s="68" t="s">
        <v>377</v>
      </c>
      <c r="B196" s="69" t="s">
        <v>533</v>
      </c>
      <c r="C196" s="68" t="s">
        <v>692</v>
      </c>
      <c r="D196" s="69" t="s">
        <v>605</v>
      </c>
      <c r="E196" s="364" t="s">
        <v>693</v>
      </c>
      <c r="F196" s="69" t="s">
        <v>601</v>
      </c>
      <c r="G196" s="76" t="s">
        <v>694</v>
      </c>
      <c r="H196" s="69" t="s">
        <v>602</v>
      </c>
      <c r="I196" s="70" t="s">
        <v>11</v>
      </c>
      <c r="J196" s="71"/>
      <c r="K196" s="71"/>
      <c r="L196" s="72" t="s">
        <v>208</v>
      </c>
      <c r="M196" s="69"/>
      <c r="N196" s="73"/>
      <c r="O196" s="67"/>
      <c r="P196" s="67"/>
      <c r="Q196" s="67"/>
      <c r="R196" s="67"/>
      <c r="S196" s="67"/>
      <c r="T196" s="67"/>
      <c r="U196" s="67"/>
      <c r="V196" s="67"/>
      <c r="W196" s="67"/>
      <c r="X196" s="67"/>
      <c r="Y196" s="67"/>
      <c r="Z196" s="67"/>
      <c r="AA196" s="67"/>
      <c r="AB196" s="67"/>
      <c r="AC196" s="67"/>
      <c r="AD196" s="67"/>
      <c r="AE196" s="67"/>
      <c r="AF196" s="67"/>
      <c r="AG196" s="67"/>
    </row>
    <row r="197" spans="1:33" ht="319">
      <c r="A197" s="68" t="s">
        <v>377</v>
      </c>
      <c r="B197" s="69" t="s">
        <v>533</v>
      </c>
      <c r="C197" s="68" t="s">
        <v>695</v>
      </c>
      <c r="D197" s="69" t="s">
        <v>605</v>
      </c>
      <c r="E197" s="365"/>
      <c r="F197" s="69" t="s">
        <v>519</v>
      </c>
      <c r="G197" s="76" t="s">
        <v>696</v>
      </c>
      <c r="H197" s="69" t="s">
        <v>517</v>
      </c>
      <c r="I197" s="70" t="s">
        <v>11</v>
      </c>
      <c r="J197" s="71"/>
      <c r="K197" s="71"/>
      <c r="L197" s="72" t="s">
        <v>208</v>
      </c>
      <c r="M197" s="69"/>
      <c r="N197" s="73"/>
      <c r="O197" s="67"/>
      <c r="P197" s="67"/>
      <c r="Q197" s="67"/>
      <c r="R197" s="67"/>
      <c r="S197" s="67"/>
      <c r="T197" s="67"/>
      <c r="U197" s="67"/>
      <c r="V197" s="67"/>
      <c r="W197" s="67"/>
      <c r="X197" s="67"/>
      <c r="Y197" s="67"/>
      <c r="Z197" s="67"/>
      <c r="AA197" s="67"/>
      <c r="AB197" s="67"/>
      <c r="AC197" s="67"/>
      <c r="AD197" s="67"/>
      <c r="AE197" s="67"/>
      <c r="AF197" s="67"/>
      <c r="AG197" s="67"/>
    </row>
    <row r="198" spans="1:33" ht="319">
      <c r="A198" s="68" t="s">
        <v>377</v>
      </c>
      <c r="B198" s="69" t="s">
        <v>533</v>
      </c>
      <c r="C198" s="68" t="s">
        <v>697</v>
      </c>
      <c r="D198" s="69" t="s">
        <v>605</v>
      </c>
      <c r="E198" s="355"/>
      <c r="F198" s="69" t="s">
        <v>698</v>
      </c>
      <c r="G198" s="69" t="s">
        <v>595</v>
      </c>
      <c r="H198" s="69" t="s">
        <v>604</v>
      </c>
      <c r="I198" s="70" t="s">
        <v>11</v>
      </c>
      <c r="J198" s="71"/>
      <c r="K198" s="71"/>
      <c r="L198" s="72" t="s">
        <v>208</v>
      </c>
      <c r="M198" s="69"/>
      <c r="N198" s="73"/>
      <c r="O198" s="67"/>
      <c r="P198" s="67"/>
      <c r="Q198" s="67"/>
      <c r="R198" s="67"/>
      <c r="S198" s="67"/>
      <c r="T198" s="67"/>
      <c r="U198" s="67"/>
      <c r="V198" s="67"/>
      <c r="W198" s="67"/>
      <c r="X198" s="67"/>
      <c r="Y198" s="67"/>
      <c r="Z198" s="67"/>
      <c r="AA198" s="67"/>
      <c r="AB198" s="67"/>
      <c r="AC198" s="67"/>
      <c r="AD198" s="67"/>
      <c r="AE198" s="67"/>
      <c r="AF198" s="67"/>
      <c r="AG198" s="67"/>
    </row>
    <row r="199" spans="1:33" ht="275.5">
      <c r="A199" s="68" t="s">
        <v>377</v>
      </c>
      <c r="B199" s="69" t="s">
        <v>699</v>
      </c>
      <c r="C199" s="68" t="s">
        <v>534</v>
      </c>
      <c r="D199" s="69" t="s">
        <v>700</v>
      </c>
      <c r="E199" s="364" t="s">
        <v>701</v>
      </c>
      <c r="F199" s="69" t="s">
        <v>537</v>
      </c>
      <c r="G199" s="69" t="s">
        <v>702</v>
      </c>
      <c r="H199" s="69" t="s">
        <v>392</v>
      </c>
      <c r="I199" s="70" t="s">
        <v>11</v>
      </c>
      <c r="J199" s="71"/>
      <c r="K199" s="71"/>
      <c r="L199" s="72" t="s">
        <v>208</v>
      </c>
      <c r="M199" s="69"/>
      <c r="N199" s="73"/>
      <c r="O199" s="67"/>
      <c r="P199" s="67"/>
      <c r="Q199" s="67"/>
      <c r="R199" s="67"/>
      <c r="S199" s="67"/>
      <c r="T199" s="67"/>
      <c r="U199" s="67"/>
      <c r="V199" s="67"/>
      <c r="W199" s="67"/>
      <c r="X199" s="67"/>
      <c r="Y199" s="67"/>
      <c r="Z199" s="67"/>
      <c r="AA199" s="67"/>
      <c r="AB199" s="67"/>
      <c r="AC199" s="67"/>
      <c r="AD199" s="67"/>
      <c r="AE199" s="67"/>
      <c r="AF199" s="67"/>
      <c r="AG199" s="67"/>
    </row>
    <row r="200" spans="1:33" ht="275.5">
      <c r="A200" s="68" t="s">
        <v>377</v>
      </c>
      <c r="B200" s="69" t="s">
        <v>699</v>
      </c>
      <c r="C200" s="68" t="s">
        <v>379</v>
      </c>
      <c r="D200" s="69" t="s">
        <v>700</v>
      </c>
      <c r="E200" s="365"/>
      <c r="F200" s="69" t="s">
        <v>539</v>
      </c>
      <c r="G200" s="69" t="s">
        <v>703</v>
      </c>
      <c r="H200" s="69" t="s">
        <v>541</v>
      </c>
      <c r="I200" s="70" t="s">
        <v>11</v>
      </c>
      <c r="J200" s="71"/>
      <c r="K200" s="71"/>
      <c r="L200" s="72" t="s">
        <v>208</v>
      </c>
      <c r="M200" s="69"/>
      <c r="N200" s="73"/>
      <c r="O200" s="67"/>
      <c r="P200" s="67"/>
      <c r="Q200" s="67"/>
      <c r="R200" s="67"/>
      <c r="S200" s="67"/>
      <c r="T200" s="67"/>
      <c r="U200" s="67"/>
      <c r="V200" s="67"/>
      <c r="W200" s="67"/>
      <c r="X200" s="67"/>
      <c r="Y200" s="67"/>
      <c r="Z200" s="67"/>
      <c r="AA200" s="67"/>
      <c r="AB200" s="67"/>
      <c r="AC200" s="67"/>
      <c r="AD200" s="67"/>
      <c r="AE200" s="67"/>
      <c r="AF200" s="67"/>
      <c r="AG200" s="67"/>
    </row>
    <row r="201" spans="1:33" ht="275.5">
      <c r="A201" s="68" t="s">
        <v>377</v>
      </c>
      <c r="B201" s="69" t="s">
        <v>699</v>
      </c>
      <c r="C201" s="68" t="s">
        <v>384</v>
      </c>
      <c r="D201" s="69" t="s">
        <v>700</v>
      </c>
      <c r="E201" s="365"/>
      <c r="F201" s="69" t="s">
        <v>542</v>
      </c>
      <c r="G201" s="69" t="s">
        <v>704</v>
      </c>
      <c r="H201" s="69" t="s">
        <v>541</v>
      </c>
      <c r="I201" s="70" t="s">
        <v>11</v>
      </c>
      <c r="J201" s="71"/>
      <c r="K201" s="71"/>
      <c r="L201" s="72" t="s">
        <v>208</v>
      </c>
      <c r="M201" s="69"/>
      <c r="N201" s="73"/>
      <c r="O201" s="67"/>
      <c r="P201" s="67"/>
      <c r="Q201" s="67"/>
      <c r="R201" s="67"/>
      <c r="S201" s="67"/>
      <c r="T201" s="67"/>
      <c r="U201" s="67"/>
      <c r="V201" s="67"/>
      <c r="W201" s="67"/>
      <c r="X201" s="67"/>
      <c r="Y201" s="67"/>
      <c r="Z201" s="67"/>
      <c r="AA201" s="67"/>
      <c r="AB201" s="67"/>
      <c r="AC201" s="67"/>
      <c r="AD201" s="67"/>
      <c r="AE201" s="67"/>
      <c r="AF201" s="67"/>
      <c r="AG201" s="67"/>
    </row>
    <row r="202" spans="1:33" ht="275.5">
      <c r="A202" s="68" t="s">
        <v>377</v>
      </c>
      <c r="B202" s="69" t="s">
        <v>699</v>
      </c>
      <c r="C202" s="68" t="s">
        <v>544</v>
      </c>
      <c r="D202" s="69" t="s">
        <v>700</v>
      </c>
      <c r="E202" s="365"/>
      <c r="F202" s="69" t="s">
        <v>705</v>
      </c>
      <c r="G202" s="69" t="s">
        <v>704</v>
      </c>
      <c r="H202" s="69" t="s">
        <v>541</v>
      </c>
      <c r="I202" s="70" t="s">
        <v>11</v>
      </c>
      <c r="J202" s="71"/>
      <c r="K202" s="71"/>
      <c r="L202" s="72" t="s">
        <v>208</v>
      </c>
      <c r="M202" s="69"/>
      <c r="N202" s="73"/>
      <c r="O202" s="67"/>
      <c r="P202" s="67"/>
      <c r="Q202" s="67"/>
      <c r="R202" s="67"/>
      <c r="S202" s="67"/>
      <c r="T202" s="67"/>
      <c r="U202" s="67"/>
      <c r="V202" s="67"/>
      <c r="W202" s="67"/>
      <c r="X202" s="67"/>
      <c r="Y202" s="67"/>
      <c r="Z202" s="67"/>
      <c r="AA202" s="67"/>
      <c r="AB202" s="67"/>
      <c r="AC202" s="67"/>
      <c r="AD202" s="67"/>
      <c r="AE202" s="67"/>
      <c r="AF202" s="67"/>
      <c r="AG202" s="67"/>
    </row>
    <row r="203" spans="1:33" ht="275.5">
      <c r="A203" s="68" t="s">
        <v>377</v>
      </c>
      <c r="B203" s="69" t="s">
        <v>699</v>
      </c>
      <c r="C203" s="68" t="s">
        <v>546</v>
      </c>
      <c r="D203" s="69" t="s">
        <v>700</v>
      </c>
      <c r="E203" s="365"/>
      <c r="F203" s="69" t="s">
        <v>545</v>
      </c>
      <c r="G203" s="69" t="s">
        <v>704</v>
      </c>
      <c r="H203" s="69" t="s">
        <v>541</v>
      </c>
      <c r="I203" s="70" t="s">
        <v>11</v>
      </c>
      <c r="J203" s="71"/>
      <c r="K203" s="71"/>
      <c r="L203" s="72" t="s">
        <v>208</v>
      </c>
      <c r="M203" s="69"/>
      <c r="N203" s="73"/>
      <c r="O203" s="67"/>
      <c r="P203" s="67"/>
      <c r="Q203" s="67"/>
      <c r="R203" s="67"/>
      <c r="S203" s="67"/>
      <c r="T203" s="67"/>
      <c r="U203" s="67"/>
      <c r="V203" s="67"/>
      <c r="W203" s="67"/>
      <c r="X203" s="67"/>
      <c r="Y203" s="67"/>
      <c r="Z203" s="67"/>
      <c r="AA203" s="67"/>
      <c r="AB203" s="67"/>
      <c r="AC203" s="67"/>
      <c r="AD203" s="67"/>
      <c r="AE203" s="67"/>
      <c r="AF203" s="67"/>
      <c r="AG203" s="67"/>
    </row>
    <row r="204" spans="1:33" ht="275.5">
      <c r="A204" s="68" t="s">
        <v>377</v>
      </c>
      <c r="B204" s="69" t="s">
        <v>699</v>
      </c>
      <c r="C204" s="68" t="s">
        <v>388</v>
      </c>
      <c r="D204" s="69" t="s">
        <v>700</v>
      </c>
      <c r="E204" s="365"/>
      <c r="F204" s="69" t="s">
        <v>611</v>
      </c>
      <c r="G204" s="69" t="s">
        <v>704</v>
      </c>
      <c r="H204" s="69" t="s">
        <v>541</v>
      </c>
      <c r="I204" s="70" t="s">
        <v>11</v>
      </c>
      <c r="J204" s="71"/>
      <c r="K204" s="71"/>
      <c r="L204" s="74" t="s">
        <v>255</v>
      </c>
      <c r="M204" s="69"/>
      <c r="N204" s="73"/>
      <c r="O204" s="67"/>
      <c r="P204" s="67"/>
      <c r="Q204" s="67"/>
      <c r="R204" s="67"/>
      <c r="S204" s="67"/>
      <c r="T204" s="67"/>
      <c r="U204" s="67"/>
      <c r="V204" s="67"/>
      <c r="W204" s="67"/>
      <c r="X204" s="67"/>
      <c r="Y204" s="67"/>
      <c r="Z204" s="67"/>
      <c r="AA204" s="67"/>
      <c r="AB204" s="67"/>
      <c r="AC204" s="67"/>
      <c r="AD204" s="67"/>
      <c r="AE204" s="67"/>
      <c r="AF204" s="67"/>
      <c r="AG204" s="67"/>
    </row>
    <row r="205" spans="1:33" ht="275.5">
      <c r="A205" s="68" t="s">
        <v>377</v>
      </c>
      <c r="B205" s="69" t="s">
        <v>699</v>
      </c>
      <c r="C205" s="68" t="s">
        <v>393</v>
      </c>
      <c r="D205" s="69" t="s">
        <v>700</v>
      </c>
      <c r="E205" s="355"/>
      <c r="F205" s="69" t="s">
        <v>548</v>
      </c>
      <c r="G205" s="69" t="s">
        <v>706</v>
      </c>
      <c r="H205" s="69" t="s">
        <v>541</v>
      </c>
      <c r="I205" s="70" t="s">
        <v>11</v>
      </c>
      <c r="J205" s="71"/>
      <c r="K205" s="71"/>
      <c r="L205" s="72" t="s">
        <v>208</v>
      </c>
      <c r="M205" s="69"/>
      <c r="N205" s="73"/>
      <c r="O205" s="67"/>
      <c r="P205" s="67"/>
      <c r="Q205" s="67"/>
      <c r="R205" s="67"/>
      <c r="S205" s="67"/>
      <c r="T205" s="67"/>
      <c r="U205" s="67"/>
      <c r="V205" s="67"/>
      <c r="W205" s="67"/>
      <c r="X205" s="67"/>
      <c r="Y205" s="67"/>
      <c r="Z205" s="67"/>
      <c r="AA205" s="67"/>
      <c r="AB205" s="67"/>
      <c r="AC205" s="67"/>
      <c r="AD205" s="67"/>
      <c r="AE205" s="67"/>
      <c r="AF205" s="67"/>
      <c r="AG205" s="67"/>
    </row>
    <row r="206" spans="1:33" ht="275.5">
      <c r="A206" s="68" t="s">
        <v>377</v>
      </c>
      <c r="B206" s="69" t="s">
        <v>699</v>
      </c>
      <c r="C206" s="68" t="s">
        <v>397</v>
      </c>
      <c r="D206" s="69" t="s">
        <v>700</v>
      </c>
      <c r="E206" s="364" t="s">
        <v>707</v>
      </c>
      <c r="F206" s="69" t="s">
        <v>708</v>
      </c>
      <c r="G206" s="69" t="s">
        <v>709</v>
      </c>
      <c r="H206" s="69" t="s">
        <v>710</v>
      </c>
      <c r="I206" s="70" t="s">
        <v>11</v>
      </c>
      <c r="J206" s="71"/>
      <c r="K206" s="71"/>
      <c r="L206" s="72" t="s">
        <v>208</v>
      </c>
      <c r="M206" s="69"/>
      <c r="N206" s="73"/>
      <c r="O206" s="67"/>
      <c r="P206" s="67"/>
      <c r="Q206" s="67"/>
      <c r="R206" s="67"/>
      <c r="S206" s="67"/>
      <c r="T206" s="67"/>
      <c r="U206" s="67"/>
      <c r="V206" s="67"/>
      <c r="W206" s="67"/>
      <c r="X206" s="67"/>
      <c r="Y206" s="67"/>
      <c r="Z206" s="67"/>
      <c r="AA206" s="67"/>
      <c r="AB206" s="67"/>
      <c r="AC206" s="67"/>
      <c r="AD206" s="67"/>
      <c r="AE206" s="67"/>
      <c r="AF206" s="67"/>
      <c r="AG206" s="67"/>
    </row>
    <row r="207" spans="1:33" ht="275.5">
      <c r="A207" s="68" t="s">
        <v>377</v>
      </c>
      <c r="B207" s="69" t="s">
        <v>699</v>
      </c>
      <c r="C207" s="68" t="s">
        <v>400</v>
      </c>
      <c r="D207" s="69" t="s">
        <v>700</v>
      </c>
      <c r="E207" s="365"/>
      <c r="F207" s="69" t="s">
        <v>711</v>
      </c>
      <c r="G207" s="69" t="s">
        <v>712</v>
      </c>
      <c r="H207" s="69" t="s">
        <v>710</v>
      </c>
      <c r="I207" s="70" t="s">
        <v>11</v>
      </c>
      <c r="J207" s="71"/>
      <c r="K207" s="71"/>
      <c r="L207" s="72" t="s">
        <v>208</v>
      </c>
      <c r="M207" s="69"/>
      <c r="N207" s="73"/>
      <c r="O207" s="67"/>
      <c r="P207" s="67"/>
      <c r="Q207" s="67"/>
      <c r="R207" s="67"/>
      <c r="S207" s="67"/>
      <c r="T207" s="67"/>
      <c r="U207" s="67"/>
      <c r="V207" s="67"/>
      <c r="W207" s="67"/>
      <c r="X207" s="67"/>
      <c r="Y207" s="67"/>
      <c r="Z207" s="67"/>
      <c r="AA207" s="67"/>
      <c r="AB207" s="67"/>
      <c r="AC207" s="67"/>
      <c r="AD207" s="67"/>
      <c r="AE207" s="67"/>
      <c r="AF207" s="67"/>
      <c r="AG207" s="67"/>
    </row>
    <row r="208" spans="1:33" ht="275.5">
      <c r="A208" s="68" t="s">
        <v>377</v>
      </c>
      <c r="B208" s="69" t="s">
        <v>699</v>
      </c>
      <c r="C208" s="68" t="s">
        <v>403</v>
      </c>
      <c r="D208" s="69" t="s">
        <v>700</v>
      </c>
      <c r="E208" s="355"/>
      <c r="F208" s="69" t="s">
        <v>713</v>
      </c>
      <c r="G208" s="69" t="s">
        <v>714</v>
      </c>
      <c r="H208" s="69" t="s">
        <v>715</v>
      </c>
      <c r="I208" s="70" t="s">
        <v>11</v>
      </c>
      <c r="J208" s="71"/>
      <c r="K208" s="71"/>
      <c r="L208" s="72" t="s">
        <v>208</v>
      </c>
      <c r="M208" s="69"/>
      <c r="N208" s="73"/>
      <c r="O208" s="67"/>
      <c r="P208" s="67"/>
      <c r="Q208" s="67"/>
      <c r="R208" s="67"/>
      <c r="S208" s="67"/>
      <c r="T208" s="67"/>
      <c r="U208" s="67"/>
      <c r="V208" s="67"/>
      <c r="W208" s="67"/>
      <c r="X208" s="67"/>
      <c r="Y208" s="67"/>
      <c r="Z208" s="67"/>
      <c r="AA208" s="67"/>
      <c r="AB208" s="67"/>
      <c r="AC208" s="67"/>
      <c r="AD208" s="67"/>
      <c r="AE208" s="67"/>
      <c r="AF208" s="67"/>
      <c r="AG208" s="67"/>
    </row>
    <row r="209" spans="1:33" ht="275.5">
      <c r="A209" s="68" t="s">
        <v>377</v>
      </c>
      <c r="B209" s="69" t="s">
        <v>699</v>
      </c>
      <c r="C209" s="68" t="s">
        <v>408</v>
      </c>
      <c r="D209" s="69" t="s">
        <v>700</v>
      </c>
      <c r="E209" s="364" t="s">
        <v>716</v>
      </c>
      <c r="F209" s="69" t="s">
        <v>717</v>
      </c>
      <c r="G209" s="69" t="s">
        <v>718</v>
      </c>
      <c r="H209" s="69" t="s">
        <v>710</v>
      </c>
      <c r="I209" s="70" t="s">
        <v>11</v>
      </c>
      <c r="J209" s="71"/>
      <c r="K209" s="71"/>
      <c r="L209" s="72" t="s">
        <v>208</v>
      </c>
      <c r="M209" s="69"/>
      <c r="N209" s="73"/>
      <c r="O209" s="67"/>
      <c r="P209" s="67"/>
      <c r="Q209" s="67"/>
      <c r="R209" s="67"/>
      <c r="S209" s="67"/>
      <c r="T209" s="67"/>
      <c r="U209" s="67"/>
      <c r="V209" s="67"/>
      <c r="W209" s="67"/>
      <c r="X209" s="67"/>
      <c r="Y209" s="67"/>
      <c r="Z209" s="67"/>
      <c r="AA209" s="67"/>
      <c r="AB209" s="67"/>
      <c r="AC209" s="67"/>
      <c r="AD209" s="67"/>
      <c r="AE209" s="67"/>
      <c r="AF209" s="67"/>
      <c r="AG209" s="67"/>
    </row>
    <row r="210" spans="1:33" ht="275.5">
      <c r="A210" s="68" t="s">
        <v>377</v>
      </c>
      <c r="B210" s="69" t="s">
        <v>699</v>
      </c>
      <c r="C210" s="68" t="s">
        <v>411</v>
      </c>
      <c r="D210" s="69" t="s">
        <v>700</v>
      </c>
      <c r="E210" s="365"/>
      <c r="F210" s="69" t="s">
        <v>719</v>
      </c>
      <c r="G210" s="69" t="s">
        <v>720</v>
      </c>
      <c r="H210" s="69" t="s">
        <v>721</v>
      </c>
      <c r="I210" s="70" t="s">
        <v>11</v>
      </c>
      <c r="J210" s="71"/>
      <c r="K210" s="71"/>
      <c r="L210" s="72" t="s">
        <v>208</v>
      </c>
      <c r="M210" s="69"/>
      <c r="N210" s="73"/>
      <c r="O210" s="67"/>
      <c r="P210" s="67"/>
      <c r="Q210" s="67"/>
      <c r="R210" s="67"/>
      <c r="S210" s="67"/>
      <c r="T210" s="67"/>
      <c r="U210" s="67"/>
      <c r="V210" s="67"/>
      <c r="W210" s="67"/>
      <c r="X210" s="67"/>
      <c r="Y210" s="67"/>
      <c r="Z210" s="67"/>
      <c r="AA210" s="67"/>
      <c r="AB210" s="67"/>
      <c r="AC210" s="67"/>
      <c r="AD210" s="67"/>
      <c r="AE210" s="67"/>
      <c r="AF210" s="67"/>
      <c r="AG210" s="67"/>
    </row>
    <row r="211" spans="1:33" ht="275.5">
      <c r="A211" s="68" t="s">
        <v>377</v>
      </c>
      <c r="B211" s="69" t="s">
        <v>699</v>
      </c>
      <c r="C211" s="68" t="s">
        <v>414</v>
      </c>
      <c r="D211" s="69" t="s">
        <v>700</v>
      </c>
      <c r="E211" s="355"/>
      <c r="F211" s="69" t="s">
        <v>722</v>
      </c>
      <c r="G211" s="69" t="s">
        <v>723</v>
      </c>
      <c r="H211" s="69" t="s">
        <v>710</v>
      </c>
      <c r="I211" s="70" t="s">
        <v>11</v>
      </c>
      <c r="J211" s="71"/>
      <c r="K211" s="71"/>
      <c r="L211" s="72" t="s">
        <v>208</v>
      </c>
      <c r="M211" s="69"/>
      <c r="N211" s="73"/>
      <c r="O211" s="67"/>
      <c r="P211" s="67"/>
      <c r="Q211" s="67"/>
      <c r="R211" s="67"/>
      <c r="S211" s="67"/>
      <c r="T211" s="67"/>
      <c r="U211" s="67"/>
      <c r="V211" s="67"/>
      <c r="W211" s="67"/>
      <c r="X211" s="67"/>
      <c r="Y211" s="67"/>
      <c r="Z211" s="67"/>
      <c r="AA211" s="67"/>
      <c r="AB211" s="67"/>
      <c r="AC211" s="67"/>
      <c r="AD211" s="67"/>
      <c r="AE211" s="67"/>
      <c r="AF211" s="67"/>
      <c r="AG211" s="67"/>
    </row>
    <row r="212" spans="1:33" ht="275.5">
      <c r="A212" s="68" t="s">
        <v>377</v>
      </c>
      <c r="B212" s="69" t="s">
        <v>699</v>
      </c>
      <c r="C212" s="68" t="s">
        <v>419</v>
      </c>
      <c r="D212" s="69" t="s">
        <v>700</v>
      </c>
      <c r="E212" s="364" t="s">
        <v>724</v>
      </c>
      <c r="F212" s="69" t="s">
        <v>527</v>
      </c>
      <c r="G212" s="69" t="s">
        <v>725</v>
      </c>
      <c r="H212" s="69" t="s">
        <v>529</v>
      </c>
      <c r="I212" s="70" t="s">
        <v>11</v>
      </c>
      <c r="J212" s="71"/>
      <c r="K212" s="71"/>
      <c r="L212" s="72" t="s">
        <v>208</v>
      </c>
      <c r="M212" s="69"/>
      <c r="N212" s="73"/>
      <c r="O212" s="67"/>
      <c r="P212" s="67"/>
      <c r="Q212" s="67"/>
      <c r="R212" s="67"/>
      <c r="S212" s="67"/>
      <c r="T212" s="67"/>
      <c r="U212" s="67"/>
      <c r="V212" s="67"/>
      <c r="W212" s="67"/>
      <c r="X212" s="67"/>
      <c r="Y212" s="67"/>
      <c r="Z212" s="67"/>
      <c r="AA212" s="67"/>
      <c r="AB212" s="67"/>
      <c r="AC212" s="67"/>
      <c r="AD212" s="67"/>
      <c r="AE212" s="67"/>
      <c r="AF212" s="67"/>
      <c r="AG212" s="67"/>
    </row>
    <row r="213" spans="1:33" ht="275.5">
      <c r="A213" s="68" t="s">
        <v>377</v>
      </c>
      <c r="B213" s="69" t="s">
        <v>699</v>
      </c>
      <c r="C213" s="68" t="s">
        <v>422</v>
      </c>
      <c r="D213" s="69" t="s">
        <v>700</v>
      </c>
      <c r="E213" s="355"/>
      <c r="F213" s="69" t="s">
        <v>726</v>
      </c>
      <c r="G213" s="69" t="s">
        <v>727</v>
      </c>
      <c r="H213" s="69" t="s">
        <v>529</v>
      </c>
      <c r="I213" s="70" t="s">
        <v>11</v>
      </c>
      <c r="J213" s="71"/>
      <c r="K213" s="71"/>
      <c r="L213" s="72" t="s">
        <v>208</v>
      </c>
      <c r="M213" s="69"/>
      <c r="N213" s="73"/>
      <c r="O213" s="67"/>
      <c r="P213" s="67"/>
      <c r="Q213" s="67"/>
      <c r="R213" s="67"/>
      <c r="S213" s="67"/>
      <c r="T213" s="67"/>
      <c r="U213" s="67"/>
      <c r="V213" s="67"/>
      <c r="W213" s="67"/>
      <c r="X213" s="67"/>
      <c r="Y213" s="67"/>
      <c r="Z213" s="67"/>
      <c r="AA213" s="67"/>
      <c r="AB213" s="67"/>
      <c r="AC213" s="67"/>
      <c r="AD213" s="67"/>
      <c r="AE213" s="67"/>
      <c r="AF213" s="67"/>
      <c r="AG213" s="67"/>
    </row>
    <row r="214" spans="1:33" ht="275.5">
      <c r="A214" s="68" t="s">
        <v>377</v>
      </c>
      <c r="B214" s="69" t="s">
        <v>699</v>
      </c>
      <c r="C214" s="68" t="s">
        <v>425</v>
      </c>
      <c r="D214" s="69" t="s">
        <v>700</v>
      </c>
      <c r="E214" s="364" t="s">
        <v>728</v>
      </c>
      <c r="F214" s="69" t="s">
        <v>594</v>
      </c>
      <c r="G214" s="76" t="s">
        <v>729</v>
      </c>
      <c r="H214" s="69" t="s">
        <v>730</v>
      </c>
      <c r="I214" s="70" t="s">
        <v>11</v>
      </c>
      <c r="J214" s="71"/>
      <c r="K214" s="71"/>
      <c r="L214" s="72" t="s">
        <v>208</v>
      </c>
      <c r="M214" s="69"/>
      <c r="N214" s="73"/>
      <c r="O214" s="67"/>
      <c r="P214" s="67"/>
      <c r="Q214" s="67"/>
      <c r="R214" s="67"/>
      <c r="S214" s="67"/>
      <c r="T214" s="67"/>
      <c r="U214" s="67"/>
      <c r="V214" s="67"/>
      <c r="W214" s="67"/>
      <c r="X214" s="67"/>
      <c r="Y214" s="67"/>
      <c r="Z214" s="67"/>
      <c r="AA214" s="67"/>
      <c r="AB214" s="67"/>
      <c r="AC214" s="67"/>
      <c r="AD214" s="67"/>
      <c r="AE214" s="67"/>
      <c r="AF214" s="67"/>
      <c r="AG214" s="67"/>
    </row>
    <row r="215" spans="1:33" ht="275.5">
      <c r="A215" s="68" t="s">
        <v>377</v>
      </c>
      <c r="B215" s="69" t="s">
        <v>699</v>
      </c>
      <c r="C215" s="68" t="s">
        <v>430</v>
      </c>
      <c r="D215" s="69" t="s">
        <v>700</v>
      </c>
      <c r="E215" s="365"/>
      <c r="F215" s="69" t="s">
        <v>731</v>
      </c>
      <c r="G215" s="76" t="s">
        <v>729</v>
      </c>
      <c r="H215" s="69" t="s">
        <v>732</v>
      </c>
      <c r="I215" s="70" t="s">
        <v>11</v>
      </c>
      <c r="J215" s="71"/>
      <c r="K215" s="71"/>
      <c r="L215" s="72" t="s">
        <v>208</v>
      </c>
      <c r="M215" s="69"/>
      <c r="N215" s="73"/>
      <c r="O215" s="67"/>
      <c r="P215" s="67"/>
      <c r="Q215" s="67"/>
      <c r="R215" s="67"/>
      <c r="S215" s="67"/>
      <c r="T215" s="67"/>
      <c r="U215" s="67"/>
      <c r="V215" s="67"/>
      <c r="W215" s="67"/>
      <c r="X215" s="67"/>
      <c r="Y215" s="67"/>
      <c r="Z215" s="67"/>
      <c r="AA215" s="67"/>
      <c r="AB215" s="67"/>
      <c r="AC215" s="67"/>
      <c r="AD215" s="67"/>
      <c r="AE215" s="67"/>
      <c r="AF215" s="67"/>
      <c r="AG215" s="67"/>
    </row>
    <row r="216" spans="1:33" ht="275.5">
      <c r="A216" s="68" t="s">
        <v>377</v>
      </c>
      <c r="B216" s="69" t="s">
        <v>699</v>
      </c>
      <c r="C216" s="68" t="s">
        <v>432</v>
      </c>
      <c r="D216" s="69" t="s">
        <v>700</v>
      </c>
      <c r="E216" s="365"/>
      <c r="F216" s="69" t="s">
        <v>733</v>
      </c>
      <c r="G216" s="69" t="s">
        <v>729</v>
      </c>
      <c r="H216" s="69" t="s">
        <v>734</v>
      </c>
      <c r="I216" s="70" t="s">
        <v>11</v>
      </c>
      <c r="J216" s="71"/>
      <c r="K216" s="71"/>
      <c r="L216" s="72" t="s">
        <v>208</v>
      </c>
      <c r="M216" s="69"/>
      <c r="N216" s="73"/>
      <c r="O216" s="67"/>
      <c r="P216" s="67"/>
      <c r="Q216" s="67"/>
      <c r="R216" s="67"/>
      <c r="S216" s="67"/>
      <c r="T216" s="67"/>
      <c r="U216" s="67"/>
      <c r="V216" s="67"/>
      <c r="W216" s="67"/>
      <c r="X216" s="67"/>
      <c r="Y216" s="67"/>
      <c r="Z216" s="67"/>
      <c r="AA216" s="67"/>
      <c r="AB216" s="67"/>
      <c r="AC216" s="67"/>
      <c r="AD216" s="67"/>
      <c r="AE216" s="67"/>
      <c r="AF216" s="67"/>
      <c r="AG216" s="67"/>
    </row>
    <row r="217" spans="1:33" ht="275.5">
      <c r="A217" s="68" t="s">
        <v>377</v>
      </c>
      <c r="B217" s="69" t="s">
        <v>699</v>
      </c>
      <c r="C217" s="68" t="s">
        <v>435</v>
      </c>
      <c r="D217" s="69" t="s">
        <v>700</v>
      </c>
      <c r="E217" s="365"/>
      <c r="F217" s="69" t="s">
        <v>735</v>
      </c>
      <c r="G217" s="69" t="s">
        <v>729</v>
      </c>
      <c r="H217" s="69" t="s">
        <v>736</v>
      </c>
      <c r="I217" s="70" t="s">
        <v>11</v>
      </c>
      <c r="J217" s="71"/>
      <c r="K217" s="71"/>
      <c r="L217" s="72" t="s">
        <v>208</v>
      </c>
      <c r="M217" s="69"/>
      <c r="N217" s="73"/>
      <c r="O217" s="67"/>
      <c r="P217" s="67"/>
      <c r="Q217" s="67"/>
      <c r="R217" s="67"/>
      <c r="S217" s="67"/>
      <c r="T217" s="67"/>
      <c r="U217" s="67"/>
      <c r="V217" s="67"/>
      <c r="W217" s="67"/>
      <c r="X217" s="67"/>
      <c r="Y217" s="67"/>
      <c r="Z217" s="67"/>
      <c r="AA217" s="67"/>
      <c r="AB217" s="67"/>
      <c r="AC217" s="67"/>
      <c r="AD217" s="67"/>
      <c r="AE217" s="67"/>
      <c r="AF217" s="67"/>
      <c r="AG217" s="67"/>
    </row>
    <row r="218" spans="1:33" ht="275.5">
      <c r="A218" s="68" t="s">
        <v>377</v>
      </c>
      <c r="B218" s="69" t="s">
        <v>699</v>
      </c>
      <c r="C218" s="68" t="s">
        <v>438</v>
      </c>
      <c r="D218" s="69" t="s">
        <v>700</v>
      </c>
      <c r="E218" s="355"/>
      <c r="F218" s="69" t="s">
        <v>737</v>
      </c>
      <c r="G218" s="69" t="s">
        <v>729</v>
      </c>
      <c r="H218" s="69" t="s">
        <v>604</v>
      </c>
      <c r="I218" s="70" t="s">
        <v>11</v>
      </c>
      <c r="J218" s="71"/>
      <c r="K218" s="71"/>
      <c r="L218" s="72" t="s">
        <v>208</v>
      </c>
      <c r="M218" s="69"/>
      <c r="N218" s="73"/>
      <c r="O218" s="67"/>
      <c r="P218" s="67"/>
      <c r="Q218" s="67"/>
      <c r="R218" s="67"/>
      <c r="S218" s="67"/>
      <c r="T218" s="67"/>
      <c r="U218" s="67"/>
      <c r="V218" s="67"/>
      <c r="W218" s="67"/>
      <c r="X218" s="67"/>
      <c r="Y218" s="67"/>
      <c r="Z218" s="67"/>
      <c r="AA218" s="67"/>
      <c r="AB218" s="67"/>
      <c r="AC218" s="67"/>
      <c r="AD218" s="67"/>
      <c r="AE218" s="67"/>
      <c r="AF218" s="67"/>
      <c r="AG218" s="67"/>
    </row>
    <row r="219" spans="1:33" ht="203">
      <c r="A219" s="68" t="s">
        <v>377</v>
      </c>
      <c r="B219" s="69" t="s">
        <v>738</v>
      </c>
      <c r="C219" s="68" t="s">
        <v>534</v>
      </c>
      <c r="D219" s="69" t="s">
        <v>739</v>
      </c>
      <c r="E219" s="364" t="s">
        <v>740</v>
      </c>
      <c r="F219" s="69" t="s">
        <v>390</v>
      </c>
      <c r="G219" s="76" t="s">
        <v>741</v>
      </c>
      <c r="H219" s="69" t="s">
        <v>392</v>
      </c>
      <c r="I219" s="70" t="s">
        <v>11</v>
      </c>
      <c r="J219" s="71"/>
      <c r="K219" s="71"/>
      <c r="L219" s="72" t="s">
        <v>208</v>
      </c>
      <c r="M219" s="69"/>
      <c r="N219" s="73"/>
      <c r="O219" s="67"/>
      <c r="P219" s="67"/>
      <c r="Q219" s="67"/>
      <c r="R219" s="67"/>
      <c r="S219" s="67"/>
      <c r="T219" s="67"/>
      <c r="U219" s="67"/>
      <c r="V219" s="67"/>
      <c r="W219" s="67"/>
      <c r="X219" s="67"/>
      <c r="Y219" s="67"/>
      <c r="Z219" s="67"/>
      <c r="AA219" s="67"/>
      <c r="AB219" s="67"/>
      <c r="AC219" s="67"/>
      <c r="AD219" s="67"/>
      <c r="AE219" s="67"/>
      <c r="AF219" s="67"/>
      <c r="AG219" s="67"/>
    </row>
    <row r="220" spans="1:33" ht="203">
      <c r="A220" s="68" t="s">
        <v>377</v>
      </c>
      <c r="B220" s="69" t="s">
        <v>738</v>
      </c>
      <c r="C220" s="68" t="s">
        <v>379</v>
      </c>
      <c r="D220" s="69" t="s">
        <v>739</v>
      </c>
      <c r="E220" s="365"/>
      <c r="F220" s="69" t="s">
        <v>742</v>
      </c>
      <c r="G220" s="76" t="s">
        <v>743</v>
      </c>
      <c r="H220" s="69" t="s">
        <v>396</v>
      </c>
      <c r="I220" s="70" t="s">
        <v>11</v>
      </c>
      <c r="J220" s="71"/>
      <c r="K220" s="71"/>
      <c r="L220" s="72" t="s">
        <v>208</v>
      </c>
      <c r="M220" s="69"/>
      <c r="N220" s="73"/>
      <c r="O220" s="67"/>
      <c r="P220" s="67"/>
      <c r="Q220" s="67"/>
      <c r="R220" s="67"/>
      <c r="S220" s="67"/>
      <c r="T220" s="67"/>
      <c r="U220" s="67"/>
      <c r="V220" s="67"/>
      <c r="W220" s="67"/>
      <c r="X220" s="67"/>
      <c r="Y220" s="67"/>
      <c r="Z220" s="67"/>
      <c r="AA220" s="67"/>
      <c r="AB220" s="67"/>
      <c r="AC220" s="67"/>
      <c r="AD220" s="67"/>
      <c r="AE220" s="67"/>
      <c r="AF220" s="67"/>
      <c r="AG220" s="67"/>
    </row>
    <row r="221" spans="1:33" ht="203">
      <c r="A221" s="68" t="s">
        <v>377</v>
      </c>
      <c r="B221" s="69" t="s">
        <v>738</v>
      </c>
      <c r="C221" s="68" t="s">
        <v>384</v>
      </c>
      <c r="D221" s="69" t="s">
        <v>739</v>
      </c>
      <c r="E221" s="365"/>
      <c r="F221" s="69" t="s">
        <v>744</v>
      </c>
      <c r="G221" s="69" t="s">
        <v>745</v>
      </c>
      <c r="H221" s="69" t="s">
        <v>396</v>
      </c>
      <c r="I221" s="70" t="s">
        <v>11</v>
      </c>
      <c r="J221" s="71"/>
      <c r="K221" s="71"/>
      <c r="L221" s="72" t="s">
        <v>208</v>
      </c>
      <c r="M221" s="69"/>
      <c r="N221" s="73"/>
      <c r="O221" s="67"/>
      <c r="P221" s="67"/>
      <c r="Q221" s="67"/>
      <c r="R221" s="67"/>
      <c r="S221" s="67"/>
      <c r="T221" s="67"/>
      <c r="U221" s="67"/>
      <c r="V221" s="67"/>
      <c r="W221" s="67"/>
      <c r="X221" s="67"/>
      <c r="Y221" s="67"/>
      <c r="Z221" s="67"/>
      <c r="AA221" s="67"/>
      <c r="AB221" s="67"/>
      <c r="AC221" s="67"/>
      <c r="AD221" s="67"/>
      <c r="AE221" s="67"/>
      <c r="AF221" s="67"/>
      <c r="AG221" s="67"/>
    </row>
    <row r="222" spans="1:33" ht="203">
      <c r="A222" s="68" t="s">
        <v>377</v>
      </c>
      <c r="B222" s="69" t="s">
        <v>738</v>
      </c>
      <c r="C222" s="68" t="s">
        <v>544</v>
      </c>
      <c r="D222" s="69" t="s">
        <v>739</v>
      </c>
      <c r="E222" s="355"/>
      <c r="F222" s="69" t="s">
        <v>746</v>
      </c>
      <c r="G222" s="69" t="s">
        <v>747</v>
      </c>
      <c r="H222" s="69" t="s">
        <v>396</v>
      </c>
      <c r="I222" s="70" t="s">
        <v>11</v>
      </c>
      <c r="J222" s="71"/>
      <c r="K222" s="71"/>
      <c r="L222" s="72" t="s">
        <v>208</v>
      </c>
      <c r="M222" s="69"/>
      <c r="N222" s="73"/>
      <c r="O222" s="67"/>
      <c r="P222" s="67"/>
      <c r="Q222" s="67"/>
      <c r="R222" s="67"/>
      <c r="S222" s="67"/>
      <c r="T222" s="67"/>
      <c r="U222" s="67"/>
      <c r="V222" s="67"/>
      <c r="W222" s="67"/>
      <c r="X222" s="67"/>
      <c r="Y222" s="67"/>
      <c r="Z222" s="67"/>
      <c r="AA222" s="67"/>
      <c r="AB222" s="67"/>
      <c r="AC222" s="67"/>
      <c r="AD222" s="67"/>
      <c r="AE222" s="67"/>
      <c r="AF222" s="67"/>
      <c r="AG222" s="67"/>
    </row>
    <row r="223" spans="1:33" ht="203">
      <c r="A223" s="68" t="s">
        <v>377</v>
      </c>
      <c r="B223" s="69" t="s">
        <v>738</v>
      </c>
      <c r="C223" s="68" t="s">
        <v>546</v>
      </c>
      <c r="D223" s="69" t="s">
        <v>739</v>
      </c>
      <c r="E223" s="364" t="s">
        <v>748</v>
      </c>
      <c r="F223" s="69" t="s">
        <v>749</v>
      </c>
      <c r="G223" s="69" t="s">
        <v>750</v>
      </c>
      <c r="H223" s="69" t="s">
        <v>751</v>
      </c>
      <c r="I223" s="70" t="s">
        <v>11</v>
      </c>
      <c r="J223" s="71"/>
      <c r="K223" s="71"/>
      <c r="L223" s="72" t="s">
        <v>208</v>
      </c>
      <c r="M223" s="69"/>
      <c r="N223" s="73"/>
      <c r="O223" s="67"/>
      <c r="P223" s="67"/>
      <c r="Q223" s="67"/>
      <c r="R223" s="67"/>
      <c r="S223" s="67"/>
      <c r="T223" s="67"/>
      <c r="U223" s="67"/>
      <c r="V223" s="67"/>
      <c r="W223" s="67"/>
      <c r="X223" s="67"/>
      <c r="Y223" s="67"/>
      <c r="Z223" s="67"/>
      <c r="AA223" s="67"/>
      <c r="AB223" s="67"/>
      <c r="AC223" s="67"/>
      <c r="AD223" s="67"/>
      <c r="AE223" s="67"/>
      <c r="AF223" s="67"/>
      <c r="AG223" s="67"/>
    </row>
    <row r="224" spans="1:33" ht="203">
      <c r="A224" s="68" t="s">
        <v>377</v>
      </c>
      <c r="B224" s="69" t="s">
        <v>738</v>
      </c>
      <c r="C224" s="68" t="s">
        <v>388</v>
      </c>
      <c r="D224" s="69" t="s">
        <v>739</v>
      </c>
      <c r="E224" s="365"/>
      <c r="F224" s="69" t="s">
        <v>752</v>
      </c>
      <c r="G224" s="69" t="s">
        <v>753</v>
      </c>
      <c r="H224" s="69" t="s">
        <v>751</v>
      </c>
      <c r="I224" s="70" t="s">
        <v>11</v>
      </c>
      <c r="J224" s="71"/>
      <c r="K224" s="71"/>
      <c r="L224" s="72" t="s">
        <v>208</v>
      </c>
      <c r="M224" s="69"/>
      <c r="N224" s="73"/>
      <c r="O224" s="67"/>
      <c r="P224" s="67"/>
      <c r="Q224" s="67"/>
      <c r="R224" s="67"/>
      <c r="S224" s="67"/>
      <c r="T224" s="67"/>
      <c r="U224" s="67"/>
      <c r="V224" s="67"/>
      <c r="W224" s="67"/>
      <c r="X224" s="67"/>
      <c r="Y224" s="67"/>
      <c r="Z224" s="67"/>
      <c r="AA224" s="67"/>
      <c r="AB224" s="67"/>
      <c r="AC224" s="67"/>
      <c r="AD224" s="67"/>
      <c r="AE224" s="67"/>
      <c r="AF224" s="67"/>
      <c r="AG224" s="67"/>
    </row>
    <row r="225" spans="1:33" ht="203">
      <c r="A225" s="68" t="s">
        <v>377</v>
      </c>
      <c r="B225" s="69" t="s">
        <v>738</v>
      </c>
      <c r="C225" s="68" t="s">
        <v>393</v>
      </c>
      <c r="D225" s="69" t="s">
        <v>739</v>
      </c>
      <c r="E225" s="365"/>
      <c r="F225" s="69" t="s">
        <v>754</v>
      </c>
      <c r="G225" s="69" t="s">
        <v>753</v>
      </c>
      <c r="H225" s="69" t="s">
        <v>751</v>
      </c>
      <c r="I225" s="70" t="s">
        <v>11</v>
      </c>
      <c r="J225" s="71"/>
      <c r="K225" s="71"/>
      <c r="L225" s="72" t="s">
        <v>208</v>
      </c>
      <c r="M225" s="69"/>
      <c r="N225" s="73"/>
      <c r="O225" s="67"/>
      <c r="P225" s="67"/>
      <c r="Q225" s="67"/>
      <c r="R225" s="67"/>
      <c r="S225" s="67"/>
      <c r="T225" s="67"/>
      <c r="U225" s="67"/>
      <c r="V225" s="67"/>
      <c r="W225" s="67"/>
      <c r="X225" s="67"/>
      <c r="Y225" s="67"/>
      <c r="Z225" s="67"/>
      <c r="AA225" s="67"/>
      <c r="AB225" s="67"/>
      <c r="AC225" s="67"/>
      <c r="AD225" s="67"/>
      <c r="AE225" s="67"/>
      <c r="AF225" s="67"/>
      <c r="AG225" s="67"/>
    </row>
    <row r="226" spans="1:33" ht="203">
      <c r="A226" s="68" t="s">
        <v>377</v>
      </c>
      <c r="B226" s="69" t="s">
        <v>738</v>
      </c>
      <c r="C226" s="68" t="s">
        <v>397</v>
      </c>
      <c r="D226" s="69" t="s">
        <v>739</v>
      </c>
      <c r="E226" s="355"/>
      <c r="F226" s="69" t="s">
        <v>755</v>
      </c>
      <c r="G226" s="69" t="s">
        <v>753</v>
      </c>
      <c r="H226" s="69" t="s">
        <v>751</v>
      </c>
      <c r="I226" s="70" t="s">
        <v>11</v>
      </c>
      <c r="J226" s="71"/>
      <c r="K226" s="71"/>
      <c r="L226" s="72" t="s">
        <v>208</v>
      </c>
      <c r="M226" s="69"/>
      <c r="N226" s="73"/>
      <c r="O226" s="67"/>
      <c r="P226" s="67"/>
      <c r="Q226" s="67"/>
      <c r="R226" s="67"/>
      <c r="S226" s="67"/>
      <c r="T226" s="67"/>
      <c r="U226" s="67"/>
      <c r="V226" s="67"/>
      <c r="W226" s="67"/>
      <c r="X226" s="67"/>
      <c r="Y226" s="67"/>
      <c r="Z226" s="67"/>
      <c r="AA226" s="67"/>
      <c r="AB226" s="67"/>
      <c r="AC226" s="67"/>
      <c r="AD226" s="67"/>
      <c r="AE226" s="67"/>
      <c r="AF226" s="67"/>
      <c r="AG226" s="67"/>
    </row>
    <row r="227" spans="1:33" ht="203">
      <c r="A227" s="68" t="s">
        <v>377</v>
      </c>
      <c r="B227" s="69" t="s">
        <v>738</v>
      </c>
      <c r="C227" s="68" t="s">
        <v>400</v>
      </c>
      <c r="D227" s="69" t="s">
        <v>739</v>
      </c>
      <c r="E227" s="364" t="s">
        <v>756</v>
      </c>
      <c r="F227" s="69" t="s">
        <v>757</v>
      </c>
      <c r="G227" s="69" t="s">
        <v>758</v>
      </c>
      <c r="H227" s="69" t="s">
        <v>759</v>
      </c>
      <c r="I227" s="70" t="s">
        <v>11</v>
      </c>
      <c r="J227" s="71"/>
      <c r="K227" s="71"/>
      <c r="L227" s="72" t="s">
        <v>208</v>
      </c>
      <c r="M227" s="69"/>
      <c r="N227" s="73"/>
      <c r="O227" s="67"/>
      <c r="P227" s="67"/>
      <c r="Q227" s="67"/>
      <c r="R227" s="67"/>
      <c r="S227" s="67"/>
      <c r="T227" s="67"/>
      <c r="U227" s="67"/>
      <c r="V227" s="67"/>
      <c r="W227" s="67"/>
      <c r="X227" s="67"/>
      <c r="Y227" s="67"/>
      <c r="Z227" s="67"/>
      <c r="AA227" s="67"/>
      <c r="AB227" s="67"/>
      <c r="AC227" s="67"/>
      <c r="AD227" s="67"/>
      <c r="AE227" s="67"/>
      <c r="AF227" s="67"/>
      <c r="AG227" s="67"/>
    </row>
    <row r="228" spans="1:33" ht="203">
      <c r="A228" s="68" t="s">
        <v>377</v>
      </c>
      <c r="B228" s="69" t="s">
        <v>738</v>
      </c>
      <c r="C228" s="68" t="s">
        <v>403</v>
      </c>
      <c r="D228" s="69" t="s">
        <v>739</v>
      </c>
      <c r="E228" s="365"/>
      <c r="F228" s="69" t="s">
        <v>760</v>
      </c>
      <c r="G228" s="69" t="s">
        <v>758</v>
      </c>
      <c r="H228" s="69" t="s">
        <v>759</v>
      </c>
      <c r="I228" s="70" t="s">
        <v>11</v>
      </c>
      <c r="J228" s="71"/>
      <c r="K228" s="71"/>
      <c r="L228" s="72" t="s">
        <v>208</v>
      </c>
      <c r="M228" s="69"/>
      <c r="N228" s="73"/>
      <c r="O228" s="67"/>
      <c r="P228" s="67"/>
      <c r="Q228" s="67"/>
      <c r="R228" s="67"/>
      <c r="S228" s="67"/>
      <c r="T228" s="67"/>
      <c r="U228" s="67"/>
      <c r="V228" s="67"/>
      <c r="W228" s="67"/>
      <c r="X228" s="67"/>
      <c r="Y228" s="67"/>
      <c r="Z228" s="67"/>
      <c r="AA228" s="67"/>
      <c r="AB228" s="67"/>
      <c r="AC228" s="67"/>
      <c r="AD228" s="67"/>
      <c r="AE228" s="67"/>
      <c r="AF228" s="67"/>
      <c r="AG228" s="67"/>
    </row>
    <row r="229" spans="1:33" ht="203">
      <c r="A229" s="68" t="s">
        <v>377</v>
      </c>
      <c r="B229" s="69" t="s">
        <v>738</v>
      </c>
      <c r="C229" s="68" t="s">
        <v>408</v>
      </c>
      <c r="D229" s="69" t="s">
        <v>739</v>
      </c>
      <c r="E229" s="365"/>
      <c r="F229" s="69" t="s">
        <v>761</v>
      </c>
      <c r="G229" s="69" t="s">
        <v>758</v>
      </c>
      <c r="H229" s="69" t="s">
        <v>759</v>
      </c>
      <c r="I229" s="70" t="s">
        <v>11</v>
      </c>
      <c r="J229" s="71"/>
      <c r="K229" s="71"/>
      <c r="L229" s="72" t="s">
        <v>208</v>
      </c>
      <c r="M229" s="69"/>
      <c r="N229" s="73"/>
      <c r="O229" s="67"/>
      <c r="P229" s="67"/>
      <c r="Q229" s="67"/>
      <c r="R229" s="67"/>
      <c r="S229" s="67"/>
      <c r="T229" s="67"/>
      <c r="U229" s="67"/>
      <c r="V229" s="67"/>
      <c r="W229" s="67"/>
      <c r="X229" s="67"/>
      <c r="Y229" s="67"/>
      <c r="Z229" s="67"/>
      <c r="AA229" s="67"/>
      <c r="AB229" s="67"/>
      <c r="AC229" s="67"/>
      <c r="AD229" s="67"/>
      <c r="AE229" s="67"/>
      <c r="AF229" s="67"/>
      <c r="AG229" s="67"/>
    </row>
    <row r="230" spans="1:33" ht="203">
      <c r="A230" s="68" t="s">
        <v>377</v>
      </c>
      <c r="B230" s="69" t="s">
        <v>738</v>
      </c>
      <c r="C230" s="68" t="s">
        <v>411</v>
      </c>
      <c r="D230" s="69" t="s">
        <v>739</v>
      </c>
      <c r="E230" s="355"/>
      <c r="F230" s="69" t="s">
        <v>762</v>
      </c>
      <c r="G230" s="69" t="s">
        <v>758</v>
      </c>
      <c r="H230" s="69" t="s">
        <v>759</v>
      </c>
      <c r="I230" s="70" t="s">
        <v>11</v>
      </c>
      <c r="J230" s="71"/>
      <c r="K230" s="71"/>
      <c r="L230" s="72" t="s">
        <v>208</v>
      </c>
      <c r="M230" s="69"/>
      <c r="N230" s="73"/>
      <c r="O230" s="67"/>
      <c r="P230" s="67"/>
      <c r="Q230" s="67"/>
      <c r="R230" s="67"/>
      <c r="S230" s="67"/>
      <c r="T230" s="67"/>
      <c r="U230" s="67"/>
      <c r="V230" s="67"/>
      <c r="W230" s="67"/>
      <c r="X230" s="67"/>
      <c r="Y230" s="67"/>
      <c r="Z230" s="67"/>
      <c r="AA230" s="67"/>
      <c r="AB230" s="67"/>
      <c r="AC230" s="67"/>
      <c r="AD230" s="67"/>
      <c r="AE230" s="67"/>
      <c r="AF230" s="67"/>
      <c r="AG230" s="67"/>
    </row>
    <row r="231" spans="1:33" ht="203">
      <c r="A231" s="68" t="s">
        <v>377</v>
      </c>
      <c r="B231" s="69" t="s">
        <v>738</v>
      </c>
      <c r="C231" s="68" t="s">
        <v>414</v>
      </c>
      <c r="D231" s="69" t="s">
        <v>739</v>
      </c>
      <c r="E231" s="364" t="s">
        <v>763</v>
      </c>
      <c r="F231" s="69" t="s">
        <v>405</v>
      </c>
      <c r="G231" s="69" t="s">
        <v>764</v>
      </c>
      <c r="H231" s="69" t="s">
        <v>407</v>
      </c>
      <c r="I231" s="70" t="s">
        <v>11</v>
      </c>
      <c r="J231" s="71"/>
      <c r="K231" s="71"/>
      <c r="L231" s="72" t="s">
        <v>208</v>
      </c>
      <c r="M231" s="69"/>
      <c r="N231" s="73"/>
      <c r="O231" s="67"/>
      <c r="P231" s="67"/>
      <c r="Q231" s="67"/>
      <c r="R231" s="67"/>
      <c r="S231" s="67"/>
      <c r="T231" s="67"/>
      <c r="U231" s="67"/>
      <c r="V231" s="67"/>
      <c r="W231" s="67"/>
      <c r="X231" s="67"/>
      <c r="Y231" s="67"/>
      <c r="Z231" s="67"/>
      <c r="AA231" s="67"/>
      <c r="AB231" s="67"/>
      <c r="AC231" s="67"/>
      <c r="AD231" s="67"/>
      <c r="AE231" s="67"/>
      <c r="AF231" s="67"/>
      <c r="AG231" s="67"/>
    </row>
    <row r="232" spans="1:33" ht="203">
      <c r="A232" s="68" t="s">
        <v>377</v>
      </c>
      <c r="B232" s="69" t="s">
        <v>738</v>
      </c>
      <c r="C232" s="68" t="s">
        <v>419</v>
      </c>
      <c r="D232" s="69" t="s">
        <v>739</v>
      </c>
      <c r="E232" s="365"/>
      <c r="F232" s="69" t="s">
        <v>765</v>
      </c>
      <c r="G232" s="69" t="s">
        <v>764</v>
      </c>
      <c r="H232" s="69" t="s">
        <v>407</v>
      </c>
      <c r="I232" s="70" t="s">
        <v>11</v>
      </c>
      <c r="J232" s="71"/>
      <c r="K232" s="71"/>
      <c r="L232" s="72" t="s">
        <v>208</v>
      </c>
      <c r="M232" s="69"/>
      <c r="N232" s="73"/>
      <c r="O232" s="67"/>
      <c r="P232" s="67"/>
      <c r="Q232" s="67"/>
      <c r="R232" s="67"/>
      <c r="S232" s="67"/>
      <c r="T232" s="67"/>
      <c r="U232" s="67"/>
      <c r="V232" s="67"/>
      <c r="W232" s="67"/>
      <c r="X232" s="67"/>
      <c r="Y232" s="67"/>
      <c r="Z232" s="67"/>
      <c r="AA232" s="67"/>
      <c r="AB232" s="67"/>
      <c r="AC232" s="67"/>
      <c r="AD232" s="67"/>
      <c r="AE232" s="67"/>
      <c r="AF232" s="67"/>
      <c r="AG232" s="67"/>
    </row>
    <row r="233" spans="1:33" ht="203">
      <c r="A233" s="68" t="s">
        <v>377</v>
      </c>
      <c r="B233" s="69" t="s">
        <v>738</v>
      </c>
      <c r="C233" s="68" t="s">
        <v>422</v>
      </c>
      <c r="D233" s="69" t="s">
        <v>739</v>
      </c>
      <c r="E233" s="355"/>
      <c r="F233" s="69" t="s">
        <v>412</v>
      </c>
      <c r="G233" s="69" t="s">
        <v>766</v>
      </c>
      <c r="H233" s="69" t="s">
        <v>407</v>
      </c>
      <c r="I233" s="70" t="s">
        <v>11</v>
      </c>
      <c r="J233" s="71"/>
      <c r="K233" s="71"/>
      <c r="L233" s="72" t="s">
        <v>208</v>
      </c>
      <c r="M233" s="69"/>
      <c r="N233" s="73"/>
      <c r="O233" s="67"/>
      <c r="P233" s="67"/>
      <c r="Q233" s="67"/>
      <c r="R233" s="67"/>
      <c r="S233" s="67"/>
      <c r="T233" s="67"/>
      <c r="U233" s="67"/>
      <c r="V233" s="67"/>
      <c r="W233" s="67"/>
      <c r="X233" s="67"/>
      <c r="Y233" s="67"/>
      <c r="Z233" s="67"/>
      <c r="AA233" s="67"/>
      <c r="AB233" s="67"/>
      <c r="AC233" s="67"/>
      <c r="AD233" s="67"/>
      <c r="AE233" s="67"/>
      <c r="AF233" s="67"/>
      <c r="AG233" s="67"/>
    </row>
    <row r="234" spans="1:33" ht="203">
      <c r="A234" s="68" t="s">
        <v>377</v>
      </c>
      <c r="B234" s="69" t="s">
        <v>738</v>
      </c>
      <c r="C234" s="68" t="s">
        <v>425</v>
      </c>
      <c r="D234" s="69" t="s">
        <v>739</v>
      </c>
      <c r="E234" s="364" t="s">
        <v>767</v>
      </c>
      <c r="F234" s="69" t="s">
        <v>768</v>
      </c>
      <c r="G234" s="69" t="s">
        <v>769</v>
      </c>
      <c r="H234" s="69" t="s">
        <v>770</v>
      </c>
      <c r="I234" s="70" t="s">
        <v>11</v>
      </c>
      <c r="J234" s="71"/>
      <c r="K234" s="71"/>
      <c r="L234" s="72" t="s">
        <v>208</v>
      </c>
      <c r="M234" s="69"/>
      <c r="N234" s="73"/>
      <c r="O234" s="67"/>
      <c r="P234" s="67"/>
      <c r="Q234" s="67"/>
      <c r="R234" s="67"/>
      <c r="S234" s="67"/>
      <c r="T234" s="67"/>
      <c r="U234" s="67"/>
      <c r="V234" s="67"/>
      <c r="W234" s="67"/>
      <c r="X234" s="67"/>
      <c r="Y234" s="67"/>
      <c r="Z234" s="67"/>
      <c r="AA234" s="67"/>
      <c r="AB234" s="67"/>
      <c r="AC234" s="67"/>
      <c r="AD234" s="67"/>
      <c r="AE234" s="67"/>
      <c r="AF234" s="67"/>
      <c r="AG234" s="67"/>
    </row>
    <row r="235" spans="1:33" ht="203">
      <c r="A235" s="68" t="s">
        <v>377</v>
      </c>
      <c r="B235" s="69" t="s">
        <v>738</v>
      </c>
      <c r="C235" s="68" t="s">
        <v>430</v>
      </c>
      <c r="D235" s="69" t="s">
        <v>739</v>
      </c>
      <c r="E235" s="365"/>
      <c r="F235" s="69" t="s">
        <v>771</v>
      </c>
      <c r="G235" s="69" t="s">
        <v>769</v>
      </c>
      <c r="H235" s="69" t="s">
        <v>770</v>
      </c>
      <c r="I235" s="70" t="s">
        <v>11</v>
      </c>
      <c r="J235" s="71"/>
      <c r="K235" s="71"/>
      <c r="L235" s="72" t="s">
        <v>208</v>
      </c>
      <c r="M235" s="69"/>
      <c r="N235" s="73"/>
      <c r="O235" s="67"/>
      <c r="P235" s="67"/>
      <c r="Q235" s="67"/>
      <c r="R235" s="67"/>
      <c r="S235" s="67"/>
      <c r="T235" s="67"/>
      <c r="U235" s="67"/>
      <c r="V235" s="67"/>
      <c r="W235" s="67"/>
      <c r="X235" s="67"/>
      <c r="Y235" s="67"/>
      <c r="Z235" s="67"/>
      <c r="AA235" s="67"/>
      <c r="AB235" s="67"/>
      <c r="AC235" s="67"/>
      <c r="AD235" s="67"/>
      <c r="AE235" s="67"/>
      <c r="AF235" s="67"/>
      <c r="AG235" s="67"/>
    </row>
    <row r="236" spans="1:33" ht="203">
      <c r="A236" s="68" t="s">
        <v>377</v>
      </c>
      <c r="B236" s="69" t="s">
        <v>738</v>
      </c>
      <c r="C236" s="68" t="s">
        <v>432</v>
      </c>
      <c r="D236" s="69" t="s">
        <v>739</v>
      </c>
      <c r="E236" s="365"/>
      <c r="F236" s="69" t="s">
        <v>772</v>
      </c>
      <c r="G236" s="69" t="s">
        <v>773</v>
      </c>
      <c r="H236" s="69" t="s">
        <v>770</v>
      </c>
      <c r="I236" s="70" t="s">
        <v>11</v>
      </c>
      <c r="J236" s="71"/>
      <c r="K236" s="71"/>
      <c r="L236" s="72" t="s">
        <v>208</v>
      </c>
      <c r="M236" s="69"/>
      <c r="N236" s="73"/>
      <c r="O236" s="67"/>
      <c r="P236" s="67"/>
      <c r="Q236" s="67"/>
      <c r="R236" s="67"/>
      <c r="S236" s="67"/>
      <c r="T236" s="67"/>
      <c r="U236" s="67"/>
      <c r="V236" s="67"/>
      <c r="W236" s="67"/>
      <c r="X236" s="67"/>
      <c r="Y236" s="67"/>
      <c r="Z236" s="67"/>
      <c r="AA236" s="67"/>
      <c r="AB236" s="67"/>
      <c r="AC236" s="67"/>
      <c r="AD236" s="67"/>
      <c r="AE236" s="67"/>
      <c r="AF236" s="67"/>
      <c r="AG236" s="67"/>
    </row>
    <row r="237" spans="1:33" ht="203">
      <c r="A237" s="68" t="s">
        <v>377</v>
      </c>
      <c r="B237" s="69" t="s">
        <v>738</v>
      </c>
      <c r="C237" s="68" t="s">
        <v>435</v>
      </c>
      <c r="D237" s="69" t="s">
        <v>739</v>
      </c>
      <c r="E237" s="355"/>
      <c r="F237" s="69" t="s">
        <v>774</v>
      </c>
      <c r="G237" s="69" t="s">
        <v>773</v>
      </c>
      <c r="H237" s="69" t="s">
        <v>770</v>
      </c>
      <c r="I237" s="70" t="s">
        <v>11</v>
      </c>
      <c r="J237" s="71"/>
      <c r="K237" s="71"/>
      <c r="L237" s="72" t="s">
        <v>208</v>
      </c>
      <c r="M237" s="69"/>
      <c r="N237" s="73"/>
      <c r="O237" s="67"/>
      <c r="P237" s="67"/>
      <c r="Q237" s="67"/>
      <c r="R237" s="67"/>
      <c r="S237" s="67"/>
      <c r="T237" s="67"/>
      <c r="U237" s="67"/>
      <c r="V237" s="67"/>
      <c r="W237" s="67"/>
      <c r="X237" s="67"/>
      <c r="Y237" s="67"/>
      <c r="Z237" s="67"/>
      <c r="AA237" s="67"/>
      <c r="AB237" s="67"/>
      <c r="AC237" s="67"/>
      <c r="AD237" s="67"/>
      <c r="AE237" s="67"/>
      <c r="AF237" s="67"/>
      <c r="AG237" s="67"/>
    </row>
    <row r="238" spans="1:33" ht="203">
      <c r="A238" s="68" t="s">
        <v>377</v>
      </c>
      <c r="B238" s="69" t="s">
        <v>738</v>
      </c>
      <c r="C238" s="68" t="s">
        <v>438</v>
      </c>
      <c r="D238" s="69" t="s">
        <v>739</v>
      </c>
      <c r="E238" s="364" t="s">
        <v>775</v>
      </c>
      <c r="F238" s="69" t="s">
        <v>776</v>
      </c>
      <c r="G238" s="69" t="s">
        <v>777</v>
      </c>
      <c r="H238" s="69" t="s">
        <v>778</v>
      </c>
      <c r="I238" s="70" t="s">
        <v>11</v>
      </c>
      <c r="J238" s="71"/>
      <c r="K238" s="71"/>
      <c r="L238" s="72" t="s">
        <v>208</v>
      </c>
      <c r="M238" s="69"/>
      <c r="N238" s="73"/>
      <c r="O238" s="67"/>
      <c r="P238" s="67"/>
      <c r="Q238" s="67"/>
      <c r="R238" s="67"/>
      <c r="S238" s="67"/>
      <c r="T238" s="67"/>
      <c r="U238" s="67"/>
      <c r="V238" s="67"/>
      <c r="W238" s="67"/>
      <c r="X238" s="67"/>
      <c r="Y238" s="67"/>
      <c r="Z238" s="67"/>
      <c r="AA238" s="67"/>
      <c r="AB238" s="67"/>
      <c r="AC238" s="67"/>
      <c r="AD238" s="67"/>
      <c r="AE238" s="67"/>
      <c r="AF238" s="67"/>
      <c r="AG238" s="67"/>
    </row>
    <row r="239" spans="1:33" ht="203">
      <c r="A239" s="68" t="s">
        <v>377</v>
      </c>
      <c r="B239" s="69" t="s">
        <v>738</v>
      </c>
      <c r="C239" s="68" t="s">
        <v>441</v>
      </c>
      <c r="D239" s="69" t="s">
        <v>739</v>
      </c>
      <c r="E239" s="355"/>
      <c r="F239" s="69" t="s">
        <v>779</v>
      </c>
      <c r="G239" s="69" t="s">
        <v>777</v>
      </c>
      <c r="H239" s="69" t="s">
        <v>778</v>
      </c>
      <c r="I239" s="70" t="s">
        <v>11</v>
      </c>
      <c r="J239" s="71"/>
      <c r="K239" s="71"/>
      <c r="L239" s="72" t="s">
        <v>208</v>
      </c>
      <c r="M239" s="69"/>
      <c r="N239" s="73"/>
      <c r="O239" s="67"/>
      <c r="P239" s="67"/>
      <c r="Q239" s="67"/>
      <c r="R239" s="67"/>
      <c r="S239" s="67"/>
      <c r="T239" s="67"/>
      <c r="U239" s="67"/>
      <c r="V239" s="67"/>
      <c r="W239" s="67"/>
      <c r="X239" s="67"/>
      <c r="Y239" s="67"/>
      <c r="Z239" s="67"/>
      <c r="AA239" s="67"/>
      <c r="AB239" s="67"/>
      <c r="AC239" s="67"/>
      <c r="AD239" s="67"/>
      <c r="AE239" s="67"/>
      <c r="AF239" s="67"/>
      <c r="AG239" s="67"/>
    </row>
    <row r="240" spans="1:33" ht="203">
      <c r="A240" s="68" t="s">
        <v>377</v>
      </c>
      <c r="B240" s="69" t="s">
        <v>738</v>
      </c>
      <c r="C240" s="68" t="s">
        <v>446</v>
      </c>
      <c r="D240" s="69" t="s">
        <v>739</v>
      </c>
      <c r="E240" s="364" t="s">
        <v>780</v>
      </c>
      <c r="F240" s="69" t="s">
        <v>781</v>
      </c>
      <c r="G240" s="76" t="s">
        <v>782</v>
      </c>
      <c r="H240" s="69" t="s">
        <v>783</v>
      </c>
      <c r="I240" s="70" t="s">
        <v>11</v>
      </c>
      <c r="J240" s="71"/>
      <c r="K240" s="71"/>
      <c r="L240" s="72" t="s">
        <v>208</v>
      </c>
      <c r="M240" s="69"/>
      <c r="N240" s="73"/>
      <c r="O240" s="67"/>
      <c r="P240" s="67"/>
      <c r="Q240" s="67"/>
      <c r="R240" s="67"/>
      <c r="S240" s="67"/>
      <c r="T240" s="67"/>
      <c r="U240" s="67"/>
      <c r="V240" s="67"/>
      <c r="W240" s="67"/>
      <c r="X240" s="67"/>
      <c r="Y240" s="67"/>
      <c r="Z240" s="67"/>
      <c r="AA240" s="67"/>
      <c r="AB240" s="67"/>
      <c r="AC240" s="67"/>
      <c r="AD240" s="67"/>
      <c r="AE240" s="67"/>
      <c r="AF240" s="67"/>
      <c r="AG240" s="67"/>
    </row>
    <row r="241" spans="1:33" ht="203">
      <c r="A241" s="68" t="s">
        <v>377</v>
      </c>
      <c r="B241" s="69" t="s">
        <v>738</v>
      </c>
      <c r="C241" s="68" t="s">
        <v>449</v>
      </c>
      <c r="D241" s="69" t="s">
        <v>739</v>
      </c>
      <c r="E241" s="365"/>
      <c r="F241" s="69" t="s">
        <v>784</v>
      </c>
      <c r="G241" s="69" t="s">
        <v>782</v>
      </c>
      <c r="H241" s="69" t="s">
        <v>783</v>
      </c>
      <c r="I241" s="70" t="s">
        <v>11</v>
      </c>
      <c r="J241" s="71"/>
      <c r="K241" s="71"/>
      <c r="L241" s="72" t="s">
        <v>208</v>
      </c>
      <c r="M241" s="69"/>
      <c r="N241" s="73"/>
      <c r="O241" s="67"/>
      <c r="P241" s="67"/>
      <c r="Q241" s="67"/>
      <c r="R241" s="67"/>
      <c r="S241" s="67"/>
      <c r="T241" s="67"/>
      <c r="U241" s="67"/>
      <c r="V241" s="67"/>
      <c r="W241" s="67"/>
      <c r="X241" s="67"/>
      <c r="Y241" s="67"/>
      <c r="Z241" s="67"/>
      <c r="AA241" s="67"/>
      <c r="AB241" s="67"/>
      <c r="AC241" s="67"/>
      <c r="AD241" s="67"/>
      <c r="AE241" s="67"/>
      <c r="AF241" s="67"/>
      <c r="AG241" s="67"/>
    </row>
    <row r="242" spans="1:33" ht="203">
      <c r="A242" s="68" t="s">
        <v>377</v>
      </c>
      <c r="B242" s="69" t="s">
        <v>738</v>
      </c>
      <c r="C242" s="68" t="s">
        <v>452</v>
      </c>
      <c r="D242" s="69" t="s">
        <v>739</v>
      </c>
      <c r="E242" s="365"/>
      <c r="F242" s="69" t="s">
        <v>785</v>
      </c>
      <c r="G242" s="69" t="s">
        <v>782</v>
      </c>
      <c r="H242" s="69" t="s">
        <v>786</v>
      </c>
      <c r="I242" s="70" t="s">
        <v>11</v>
      </c>
      <c r="J242" s="71"/>
      <c r="K242" s="71"/>
      <c r="L242" s="72" t="s">
        <v>208</v>
      </c>
      <c r="M242" s="69"/>
      <c r="N242" s="73"/>
      <c r="O242" s="67"/>
      <c r="P242" s="67"/>
      <c r="Q242" s="67"/>
      <c r="R242" s="67"/>
      <c r="S242" s="67"/>
      <c r="T242" s="67"/>
      <c r="U242" s="67"/>
      <c r="V242" s="67"/>
      <c r="W242" s="67"/>
      <c r="X242" s="67"/>
      <c r="Y242" s="67"/>
      <c r="Z242" s="67"/>
      <c r="AA242" s="67"/>
      <c r="AB242" s="67"/>
      <c r="AC242" s="67"/>
      <c r="AD242" s="67"/>
      <c r="AE242" s="67"/>
      <c r="AF242" s="67"/>
      <c r="AG242" s="67"/>
    </row>
    <row r="243" spans="1:33" ht="203">
      <c r="A243" s="68" t="s">
        <v>377</v>
      </c>
      <c r="B243" s="69" t="s">
        <v>738</v>
      </c>
      <c r="C243" s="68" t="s">
        <v>455</v>
      </c>
      <c r="D243" s="69" t="s">
        <v>739</v>
      </c>
      <c r="E243" s="365"/>
      <c r="F243" s="69" t="s">
        <v>787</v>
      </c>
      <c r="G243" s="69" t="s">
        <v>782</v>
      </c>
      <c r="H243" s="69" t="s">
        <v>788</v>
      </c>
      <c r="I243" s="70" t="s">
        <v>11</v>
      </c>
      <c r="J243" s="71"/>
      <c r="K243" s="71"/>
      <c r="L243" s="72" t="s">
        <v>208</v>
      </c>
      <c r="M243" s="69"/>
      <c r="N243" s="73"/>
      <c r="O243" s="67"/>
      <c r="P243" s="67"/>
      <c r="Q243" s="67"/>
      <c r="R243" s="67"/>
      <c r="S243" s="67"/>
      <c r="T243" s="67"/>
      <c r="U243" s="67"/>
      <c r="V243" s="67"/>
      <c r="W243" s="67"/>
      <c r="X243" s="67"/>
      <c r="Y243" s="67"/>
      <c r="Z243" s="67"/>
      <c r="AA243" s="67"/>
      <c r="AB243" s="67"/>
      <c r="AC243" s="67"/>
      <c r="AD243" s="67"/>
      <c r="AE243" s="67"/>
      <c r="AF243" s="67"/>
      <c r="AG243" s="67"/>
    </row>
    <row r="244" spans="1:33" ht="203">
      <c r="A244" s="68" t="s">
        <v>377</v>
      </c>
      <c r="B244" s="69" t="s">
        <v>738</v>
      </c>
      <c r="C244" s="68" t="s">
        <v>460</v>
      </c>
      <c r="D244" s="69" t="s">
        <v>739</v>
      </c>
      <c r="E244" s="355"/>
      <c r="F244" s="69" t="s">
        <v>789</v>
      </c>
      <c r="G244" s="69" t="s">
        <v>790</v>
      </c>
      <c r="H244" s="69" t="s">
        <v>791</v>
      </c>
      <c r="I244" s="70" t="s">
        <v>11</v>
      </c>
      <c r="J244" s="71"/>
      <c r="K244" s="71"/>
      <c r="L244" s="72" t="s">
        <v>208</v>
      </c>
      <c r="M244" s="69"/>
      <c r="N244" s="73"/>
      <c r="O244" s="67"/>
      <c r="P244" s="67"/>
      <c r="Q244" s="67"/>
      <c r="R244" s="67"/>
      <c r="S244" s="67"/>
      <c r="T244" s="67"/>
      <c r="U244" s="67"/>
      <c r="V244" s="67"/>
      <c r="W244" s="67"/>
      <c r="X244" s="67"/>
      <c r="Y244" s="67"/>
      <c r="Z244" s="67"/>
      <c r="AA244" s="67"/>
      <c r="AB244" s="67"/>
      <c r="AC244" s="67"/>
      <c r="AD244" s="67"/>
      <c r="AE244" s="67"/>
      <c r="AF244" s="67"/>
      <c r="AG244" s="67"/>
    </row>
    <row r="245" spans="1:33" ht="377">
      <c r="A245" s="68" t="s">
        <v>377</v>
      </c>
      <c r="B245" s="69" t="s">
        <v>738</v>
      </c>
      <c r="C245" s="68" t="s">
        <v>463</v>
      </c>
      <c r="D245" s="69" t="s">
        <v>792</v>
      </c>
      <c r="E245" s="364" t="s">
        <v>793</v>
      </c>
      <c r="F245" s="69" t="s">
        <v>794</v>
      </c>
      <c r="G245" s="76" t="s">
        <v>795</v>
      </c>
      <c r="H245" s="69" t="s">
        <v>796</v>
      </c>
      <c r="I245" s="70" t="s">
        <v>11</v>
      </c>
      <c r="J245" s="71"/>
      <c r="K245" s="71"/>
      <c r="L245" s="72" t="s">
        <v>208</v>
      </c>
      <c r="M245" s="69"/>
      <c r="N245" s="73"/>
      <c r="O245" s="67"/>
      <c r="P245" s="67"/>
      <c r="Q245" s="67"/>
      <c r="R245" s="67"/>
      <c r="S245" s="67"/>
      <c r="T245" s="67"/>
      <c r="U245" s="67"/>
      <c r="V245" s="67"/>
      <c r="W245" s="67"/>
      <c r="X245" s="67"/>
      <c r="Y245" s="67"/>
      <c r="Z245" s="67"/>
      <c r="AA245" s="67"/>
      <c r="AB245" s="67"/>
      <c r="AC245" s="67"/>
      <c r="AD245" s="67"/>
      <c r="AE245" s="67"/>
      <c r="AF245" s="67"/>
      <c r="AG245" s="67"/>
    </row>
    <row r="246" spans="1:33" ht="377">
      <c r="A246" s="68" t="s">
        <v>377</v>
      </c>
      <c r="B246" s="69" t="s">
        <v>738</v>
      </c>
      <c r="C246" s="68" t="s">
        <v>467</v>
      </c>
      <c r="D246" s="69" t="s">
        <v>792</v>
      </c>
      <c r="E246" s="355"/>
      <c r="F246" s="69" t="s">
        <v>797</v>
      </c>
      <c r="G246" s="69" t="s">
        <v>798</v>
      </c>
      <c r="H246" s="69" t="s">
        <v>799</v>
      </c>
      <c r="I246" s="70" t="s">
        <v>11</v>
      </c>
      <c r="J246" s="71"/>
      <c r="K246" s="71"/>
      <c r="L246" s="72" t="s">
        <v>208</v>
      </c>
      <c r="M246" s="69"/>
      <c r="N246" s="73"/>
      <c r="O246" s="67"/>
      <c r="P246" s="67"/>
      <c r="Q246" s="67"/>
      <c r="R246" s="67"/>
      <c r="S246" s="67"/>
      <c r="T246" s="67"/>
      <c r="U246" s="67"/>
      <c r="V246" s="67"/>
      <c r="W246" s="67"/>
      <c r="X246" s="67"/>
      <c r="Y246" s="67"/>
      <c r="Z246" s="67"/>
      <c r="AA246" s="67"/>
      <c r="AB246" s="67"/>
      <c r="AC246" s="67"/>
      <c r="AD246" s="67"/>
      <c r="AE246" s="67"/>
      <c r="AF246" s="67"/>
      <c r="AG246" s="67"/>
    </row>
    <row r="247" spans="1:33" ht="188.5">
      <c r="A247" s="68" t="s">
        <v>377</v>
      </c>
      <c r="B247" s="69" t="s">
        <v>800</v>
      </c>
      <c r="C247" s="68" t="s">
        <v>534</v>
      </c>
      <c r="D247" s="69" t="s">
        <v>801</v>
      </c>
      <c r="E247" s="69" t="s">
        <v>802</v>
      </c>
      <c r="F247" s="69" t="s">
        <v>803</v>
      </c>
      <c r="G247" s="69" t="s">
        <v>804</v>
      </c>
      <c r="H247" s="69" t="s">
        <v>805</v>
      </c>
      <c r="I247" s="70" t="s">
        <v>11</v>
      </c>
      <c r="J247" s="71"/>
      <c r="K247" s="71"/>
      <c r="L247" s="72" t="s">
        <v>208</v>
      </c>
      <c r="M247" s="69"/>
      <c r="N247" s="73"/>
      <c r="O247" s="67"/>
      <c r="P247" s="67"/>
      <c r="Q247" s="67"/>
      <c r="R247" s="67"/>
      <c r="S247" s="67"/>
      <c r="T247" s="67"/>
      <c r="U247" s="67"/>
      <c r="V247" s="67"/>
      <c r="W247" s="67"/>
      <c r="X247" s="67"/>
      <c r="Y247" s="67"/>
      <c r="Z247" s="67"/>
      <c r="AA247" s="67"/>
      <c r="AB247" s="67"/>
      <c r="AC247" s="67"/>
      <c r="AD247" s="67"/>
      <c r="AE247" s="67"/>
      <c r="AF247" s="67"/>
      <c r="AG247" s="67"/>
    </row>
    <row r="248" spans="1:33" ht="188.5">
      <c r="A248" s="68" t="s">
        <v>377</v>
      </c>
      <c r="B248" s="69" t="s">
        <v>800</v>
      </c>
      <c r="C248" s="68" t="s">
        <v>379</v>
      </c>
      <c r="D248" s="69" t="s">
        <v>801</v>
      </c>
      <c r="E248" s="364" t="s">
        <v>806</v>
      </c>
      <c r="F248" s="69" t="s">
        <v>807</v>
      </c>
      <c r="G248" s="69" t="s">
        <v>804</v>
      </c>
      <c r="H248" s="69" t="s">
        <v>808</v>
      </c>
      <c r="I248" s="70" t="s">
        <v>11</v>
      </c>
      <c r="J248" s="71"/>
      <c r="K248" s="71"/>
      <c r="L248" s="72" t="s">
        <v>208</v>
      </c>
      <c r="M248" s="69"/>
      <c r="N248" s="73"/>
      <c r="O248" s="67"/>
      <c r="P248" s="67"/>
      <c r="Q248" s="67"/>
      <c r="R248" s="67"/>
      <c r="S248" s="67"/>
      <c r="T248" s="67"/>
      <c r="U248" s="67"/>
      <c r="V248" s="67"/>
      <c r="W248" s="67"/>
      <c r="X248" s="67"/>
      <c r="Y248" s="67"/>
      <c r="Z248" s="67"/>
      <c r="AA248" s="67"/>
      <c r="AB248" s="67"/>
      <c r="AC248" s="67"/>
      <c r="AD248" s="67"/>
      <c r="AE248" s="67"/>
      <c r="AF248" s="67"/>
      <c r="AG248" s="67"/>
    </row>
    <row r="249" spans="1:33" ht="188.5">
      <c r="A249" s="68" t="s">
        <v>377</v>
      </c>
      <c r="B249" s="69" t="s">
        <v>800</v>
      </c>
      <c r="C249" s="68" t="s">
        <v>384</v>
      </c>
      <c r="D249" s="69" t="s">
        <v>801</v>
      </c>
      <c r="E249" s="365"/>
      <c r="F249" s="69" t="s">
        <v>809</v>
      </c>
      <c r="G249" s="69" t="s">
        <v>804</v>
      </c>
      <c r="H249" s="69" t="s">
        <v>810</v>
      </c>
      <c r="I249" s="70" t="s">
        <v>11</v>
      </c>
      <c r="J249" s="71"/>
      <c r="K249" s="71"/>
      <c r="L249" s="72" t="s">
        <v>208</v>
      </c>
      <c r="M249" s="69"/>
      <c r="N249" s="73"/>
      <c r="O249" s="67"/>
      <c r="P249" s="67"/>
      <c r="Q249" s="67"/>
      <c r="R249" s="67"/>
      <c r="S249" s="67"/>
      <c r="T249" s="67"/>
      <c r="U249" s="67"/>
      <c r="V249" s="67"/>
      <c r="W249" s="67"/>
      <c r="X249" s="67"/>
      <c r="Y249" s="67"/>
      <c r="Z249" s="67"/>
      <c r="AA249" s="67"/>
      <c r="AB249" s="67"/>
      <c r="AC249" s="67"/>
      <c r="AD249" s="67"/>
      <c r="AE249" s="67"/>
      <c r="AF249" s="67"/>
      <c r="AG249" s="67"/>
    </row>
    <row r="250" spans="1:33" ht="188.5">
      <c r="A250" s="68" t="s">
        <v>377</v>
      </c>
      <c r="B250" s="69" t="s">
        <v>800</v>
      </c>
      <c r="C250" s="68" t="s">
        <v>544</v>
      </c>
      <c r="D250" s="69" t="s">
        <v>801</v>
      </c>
      <c r="E250" s="365"/>
      <c r="F250" s="69" t="s">
        <v>811</v>
      </c>
      <c r="G250" s="69" t="s">
        <v>804</v>
      </c>
      <c r="H250" s="69" t="s">
        <v>812</v>
      </c>
      <c r="I250" s="70" t="s">
        <v>11</v>
      </c>
      <c r="J250" s="71"/>
      <c r="K250" s="71"/>
      <c r="L250" s="72" t="s">
        <v>208</v>
      </c>
      <c r="M250" s="69"/>
      <c r="N250" s="73"/>
      <c r="O250" s="67"/>
      <c r="P250" s="67"/>
      <c r="Q250" s="67"/>
      <c r="R250" s="67"/>
      <c r="S250" s="67"/>
      <c r="T250" s="67"/>
      <c r="U250" s="67"/>
      <c r="V250" s="67"/>
      <c r="W250" s="67"/>
      <c r="X250" s="67"/>
      <c r="Y250" s="67"/>
      <c r="Z250" s="67"/>
      <c r="AA250" s="67"/>
      <c r="AB250" s="67"/>
      <c r="AC250" s="67"/>
      <c r="AD250" s="67"/>
      <c r="AE250" s="67"/>
      <c r="AF250" s="67"/>
      <c r="AG250" s="67"/>
    </row>
    <row r="251" spans="1:33" ht="188.5">
      <c r="A251" s="68" t="s">
        <v>377</v>
      </c>
      <c r="B251" s="69" t="s">
        <v>800</v>
      </c>
      <c r="C251" s="68" t="s">
        <v>546</v>
      </c>
      <c r="D251" s="69" t="s">
        <v>801</v>
      </c>
      <c r="E251" s="365"/>
      <c r="F251" s="69" t="s">
        <v>813</v>
      </c>
      <c r="G251" s="69" t="s">
        <v>804</v>
      </c>
      <c r="H251" s="69" t="s">
        <v>814</v>
      </c>
      <c r="I251" s="70" t="s">
        <v>11</v>
      </c>
      <c r="J251" s="71"/>
      <c r="K251" s="71"/>
      <c r="L251" s="72" t="s">
        <v>208</v>
      </c>
      <c r="M251" s="69"/>
      <c r="N251" s="73"/>
      <c r="O251" s="67"/>
      <c r="P251" s="67"/>
      <c r="Q251" s="67"/>
      <c r="R251" s="67"/>
      <c r="S251" s="67"/>
      <c r="T251" s="67"/>
      <c r="U251" s="67"/>
      <c r="V251" s="67"/>
      <c r="W251" s="67"/>
      <c r="X251" s="67"/>
      <c r="Y251" s="67"/>
      <c r="Z251" s="67"/>
      <c r="AA251" s="67"/>
      <c r="AB251" s="67"/>
      <c r="AC251" s="67"/>
      <c r="AD251" s="67"/>
      <c r="AE251" s="67"/>
      <c r="AF251" s="67"/>
      <c r="AG251" s="67"/>
    </row>
    <row r="252" spans="1:33" ht="188.5">
      <c r="A252" s="68" t="s">
        <v>377</v>
      </c>
      <c r="B252" s="69" t="s">
        <v>800</v>
      </c>
      <c r="C252" s="68" t="s">
        <v>388</v>
      </c>
      <c r="D252" s="69" t="s">
        <v>801</v>
      </c>
      <c r="E252" s="365"/>
      <c r="F252" s="69" t="s">
        <v>815</v>
      </c>
      <c r="G252" s="69" t="s">
        <v>804</v>
      </c>
      <c r="H252" s="69" t="s">
        <v>816</v>
      </c>
      <c r="I252" s="70" t="s">
        <v>11</v>
      </c>
      <c r="J252" s="71"/>
      <c r="K252" s="71"/>
      <c r="L252" s="72" t="s">
        <v>208</v>
      </c>
      <c r="M252" s="69"/>
      <c r="N252" s="73"/>
      <c r="O252" s="67"/>
      <c r="P252" s="67"/>
      <c r="Q252" s="67"/>
      <c r="R252" s="67"/>
      <c r="S252" s="67"/>
      <c r="T252" s="67"/>
      <c r="U252" s="67"/>
      <c r="V252" s="67"/>
      <c r="W252" s="67"/>
      <c r="X252" s="67"/>
      <c r="Y252" s="67"/>
      <c r="Z252" s="67"/>
      <c r="AA252" s="67"/>
      <c r="AB252" s="67"/>
      <c r="AC252" s="67"/>
      <c r="AD252" s="67"/>
      <c r="AE252" s="67"/>
      <c r="AF252" s="67"/>
      <c r="AG252" s="67"/>
    </row>
    <row r="253" spans="1:33" ht="188.5">
      <c r="A253" s="68" t="s">
        <v>377</v>
      </c>
      <c r="B253" s="69" t="s">
        <v>800</v>
      </c>
      <c r="C253" s="68" t="s">
        <v>393</v>
      </c>
      <c r="D253" s="69" t="s">
        <v>801</v>
      </c>
      <c r="E253" s="365"/>
      <c r="F253" s="69" t="s">
        <v>817</v>
      </c>
      <c r="G253" s="69" t="s">
        <v>804</v>
      </c>
      <c r="H253" s="69" t="s">
        <v>818</v>
      </c>
      <c r="I253" s="70" t="s">
        <v>11</v>
      </c>
      <c r="J253" s="71"/>
      <c r="K253" s="71"/>
      <c r="L253" s="72" t="s">
        <v>208</v>
      </c>
      <c r="M253" s="69"/>
      <c r="N253" s="73"/>
      <c r="O253" s="67"/>
      <c r="P253" s="67"/>
      <c r="Q253" s="67"/>
      <c r="R253" s="67"/>
      <c r="S253" s="67"/>
      <c r="T253" s="67"/>
      <c r="U253" s="67"/>
      <c r="V253" s="67"/>
      <c r="W253" s="67"/>
      <c r="X253" s="67"/>
      <c r="Y253" s="67"/>
      <c r="Z253" s="67"/>
      <c r="AA253" s="67"/>
      <c r="AB253" s="67"/>
      <c r="AC253" s="67"/>
      <c r="AD253" s="67"/>
      <c r="AE253" s="67"/>
      <c r="AF253" s="67"/>
      <c r="AG253" s="67"/>
    </row>
    <row r="254" spans="1:33" ht="188.5">
      <c r="A254" s="68" t="s">
        <v>377</v>
      </c>
      <c r="B254" s="69" t="s">
        <v>800</v>
      </c>
      <c r="C254" s="68" t="s">
        <v>397</v>
      </c>
      <c r="D254" s="69" t="s">
        <v>801</v>
      </c>
      <c r="E254" s="365"/>
      <c r="F254" s="69" t="s">
        <v>819</v>
      </c>
      <c r="G254" s="69" t="s">
        <v>804</v>
      </c>
      <c r="H254" s="69" t="s">
        <v>820</v>
      </c>
      <c r="I254" s="70" t="s">
        <v>11</v>
      </c>
      <c r="J254" s="71"/>
      <c r="K254" s="71"/>
      <c r="L254" s="72" t="s">
        <v>208</v>
      </c>
      <c r="M254" s="69"/>
      <c r="N254" s="73"/>
      <c r="O254" s="67"/>
      <c r="P254" s="67"/>
      <c r="Q254" s="67"/>
      <c r="R254" s="67"/>
      <c r="S254" s="67"/>
      <c r="T254" s="67"/>
      <c r="U254" s="67"/>
      <c r="V254" s="67"/>
      <c r="W254" s="67"/>
      <c r="X254" s="67"/>
      <c r="Y254" s="67"/>
      <c r="Z254" s="67"/>
      <c r="AA254" s="67"/>
      <c r="AB254" s="67"/>
      <c r="AC254" s="67"/>
      <c r="AD254" s="67"/>
      <c r="AE254" s="67"/>
      <c r="AF254" s="67"/>
      <c r="AG254" s="67"/>
    </row>
    <row r="255" spans="1:33" ht="188.5">
      <c r="A255" s="68" t="s">
        <v>377</v>
      </c>
      <c r="B255" s="69" t="s">
        <v>800</v>
      </c>
      <c r="C255" s="68" t="s">
        <v>400</v>
      </c>
      <c r="D255" s="69" t="s">
        <v>801</v>
      </c>
      <c r="E255" s="365"/>
      <c r="F255" s="69" t="s">
        <v>821</v>
      </c>
      <c r="G255" s="76" t="s">
        <v>804</v>
      </c>
      <c r="H255" s="69" t="s">
        <v>822</v>
      </c>
      <c r="I255" s="70" t="s">
        <v>11</v>
      </c>
      <c r="J255" s="71"/>
      <c r="K255" s="71"/>
      <c r="L255" s="72" t="s">
        <v>208</v>
      </c>
      <c r="M255" s="69"/>
      <c r="N255" s="73"/>
      <c r="O255" s="67"/>
      <c r="P255" s="67"/>
      <c r="Q255" s="67"/>
      <c r="R255" s="67"/>
      <c r="S255" s="67"/>
      <c r="T255" s="67"/>
      <c r="U255" s="67"/>
      <c r="V255" s="67"/>
      <c r="W255" s="67"/>
      <c r="X255" s="67"/>
      <c r="Y255" s="67"/>
      <c r="Z255" s="67"/>
      <c r="AA255" s="67"/>
      <c r="AB255" s="67"/>
      <c r="AC255" s="67"/>
      <c r="AD255" s="67"/>
      <c r="AE255" s="67"/>
      <c r="AF255" s="67"/>
      <c r="AG255" s="67"/>
    </row>
    <row r="256" spans="1:33" ht="188.5">
      <c r="A256" s="68" t="s">
        <v>377</v>
      </c>
      <c r="B256" s="69" t="s">
        <v>800</v>
      </c>
      <c r="C256" s="68" t="s">
        <v>403</v>
      </c>
      <c r="D256" s="69" t="s">
        <v>801</v>
      </c>
      <c r="E256" s="365"/>
      <c r="F256" s="69" t="s">
        <v>823</v>
      </c>
      <c r="G256" s="69" t="s">
        <v>804</v>
      </c>
      <c r="H256" s="69" t="s">
        <v>824</v>
      </c>
      <c r="I256" s="70" t="s">
        <v>11</v>
      </c>
      <c r="J256" s="71"/>
      <c r="K256" s="71"/>
      <c r="L256" s="72" t="s">
        <v>208</v>
      </c>
      <c r="M256" s="69"/>
      <c r="N256" s="73"/>
      <c r="O256" s="67"/>
      <c r="P256" s="67"/>
      <c r="Q256" s="67"/>
      <c r="R256" s="67"/>
      <c r="S256" s="67"/>
      <c r="T256" s="67"/>
      <c r="U256" s="67"/>
      <c r="V256" s="67"/>
      <c r="W256" s="67"/>
      <c r="X256" s="67"/>
      <c r="Y256" s="67"/>
      <c r="Z256" s="67"/>
      <c r="AA256" s="67"/>
      <c r="AB256" s="67"/>
      <c r="AC256" s="67"/>
      <c r="AD256" s="67"/>
      <c r="AE256" s="67"/>
      <c r="AF256" s="67"/>
      <c r="AG256" s="67"/>
    </row>
    <row r="257" spans="1:33" ht="188.5">
      <c r="A257" s="68" t="s">
        <v>377</v>
      </c>
      <c r="B257" s="69" t="s">
        <v>800</v>
      </c>
      <c r="C257" s="68" t="s">
        <v>408</v>
      </c>
      <c r="D257" s="69" t="s">
        <v>801</v>
      </c>
      <c r="E257" s="355"/>
      <c r="F257" s="69" t="s">
        <v>825</v>
      </c>
      <c r="G257" s="69" t="s">
        <v>804</v>
      </c>
      <c r="H257" s="69" t="s">
        <v>826</v>
      </c>
      <c r="I257" s="70" t="s">
        <v>11</v>
      </c>
      <c r="J257" s="71"/>
      <c r="K257" s="71"/>
      <c r="L257" s="72" t="s">
        <v>208</v>
      </c>
      <c r="M257" s="69"/>
      <c r="N257" s="73"/>
      <c r="O257" s="67"/>
      <c r="P257" s="67"/>
      <c r="Q257" s="67"/>
      <c r="R257" s="67"/>
      <c r="S257" s="67"/>
      <c r="T257" s="67"/>
      <c r="U257" s="67"/>
      <c r="V257" s="67"/>
      <c r="W257" s="67"/>
      <c r="X257" s="67"/>
      <c r="Y257" s="67"/>
      <c r="Z257" s="67"/>
      <c r="AA257" s="67"/>
      <c r="AB257" s="67"/>
      <c r="AC257" s="67"/>
      <c r="AD257" s="67"/>
      <c r="AE257" s="67"/>
      <c r="AF257" s="67"/>
      <c r="AG257" s="67"/>
    </row>
    <row r="258" spans="1:33" ht="72.5">
      <c r="A258" s="68" t="s">
        <v>827</v>
      </c>
      <c r="B258" s="69" t="s">
        <v>828</v>
      </c>
      <c r="C258" s="68" t="s">
        <v>534</v>
      </c>
      <c r="D258" s="69" t="s">
        <v>829</v>
      </c>
      <c r="E258" s="364" t="s">
        <v>830</v>
      </c>
      <c r="F258" s="69" t="s">
        <v>831</v>
      </c>
      <c r="G258" s="69" t="s">
        <v>832</v>
      </c>
      <c r="H258" s="76" t="s">
        <v>833</v>
      </c>
      <c r="I258" s="70" t="s">
        <v>11</v>
      </c>
      <c r="J258" s="71"/>
      <c r="K258" s="71"/>
      <c r="L258" s="72" t="s">
        <v>208</v>
      </c>
      <c r="M258" s="69"/>
      <c r="N258" s="73"/>
      <c r="O258" s="67"/>
      <c r="P258" s="67"/>
      <c r="Q258" s="67"/>
      <c r="R258" s="67"/>
      <c r="S258" s="67"/>
      <c r="T258" s="67"/>
      <c r="U258" s="67"/>
      <c r="V258" s="67"/>
      <c r="W258" s="67"/>
      <c r="X258" s="67"/>
      <c r="Y258" s="67"/>
      <c r="Z258" s="67"/>
      <c r="AA258" s="67"/>
      <c r="AB258" s="67"/>
      <c r="AC258" s="67"/>
      <c r="AD258" s="67"/>
      <c r="AE258" s="67"/>
      <c r="AF258" s="67"/>
      <c r="AG258" s="67"/>
    </row>
    <row r="259" spans="1:33" ht="72.5">
      <c r="A259" s="68" t="s">
        <v>827</v>
      </c>
      <c r="B259" s="69" t="s">
        <v>828</v>
      </c>
      <c r="C259" s="68" t="s">
        <v>379</v>
      </c>
      <c r="D259" s="69" t="s">
        <v>829</v>
      </c>
      <c r="E259" s="365"/>
      <c r="F259" s="69" t="s">
        <v>834</v>
      </c>
      <c r="G259" s="69" t="s">
        <v>832</v>
      </c>
      <c r="H259" s="69" t="s">
        <v>835</v>
      </c>
      <c r="I259" s="70" t="s">
        <v>11</v>
      </c>
      <c r="J259" s="71"/>
      <c r="K259" s="71"/>
      <c r="L259" s="72" t="s">
        <v>208</v>
      </c>
      <c r="M259" s="69"/>
      <c r="N259" s="73"/>
      <c r="O259" s="67"/>
      <c r="P259" s="67"/>
      <c r="Q259" s="67"/>
      <c r="R259" s="67"/>
      <c r="S259" s="67"/>
      <c r="T259" s="67"/>
      <c r="U259" s="67"/>
      <c r="V259" s="67"/>
      <c r="W259" s="67"/>
      <c r="X259" s="67"/>
      <c r="Y259" s="67"/>
      <c r="Z259" s="67"/>
      <c r="AA259" s="67"/>
      <c r="AB259" s="67"/>
      <c r="AC259" s="67"/>
      <c r="AD259" s="67"/>
      <c r="AE259" s="67"/>
      <c r="AF259" s="67"/>
      <c r="AG259" s="67"/>
    </row>
    <row r="260" spans="1:33" ht="72.5">
      <c r="A260" s="68" t="s">
        <v>827</v>
      </c>
      <c r="B260" s="69" t="s">
        <v>828</v>
      </c>
      <c r="C260" s="68" t="s">
        <v>384</v>
      </c>
      <c r="D260" s="69" t="s">
        <v>829</v>
      </c>
      <c r="E260" s="355"/>
      <c r="F260" s="69" t="s">
        <v>836</v>
      </c>
      <c r="G260" s="78" t="s">
        <v>837</v>
      </c>
      <c r="H260" s="69" t="s">
        <v>838</v>
      </c>
      <c r="I260" s="70" t="s">
        <v>11</v>
      </c>
      <c r="J260" s="71"/>
      <c r="K260" s="71"/>
      <c r="L260" s="72" t="s">
        <v>208</v>
      </c>
      <c r="M260" s="69"/>
      <c r="N260" s="73"/>
      <c r="O260" s="67"/>
      <c r="P260" s="67"/>
      <c r="Q260" s="67"/>
      <c r="R260" s="67"/>
      <c r="S260" s="67"/>
      <c r="T260" s="67"/>
      <c r="U260" s="67"/>
      <c r="V260" s="67"/>
      <c r="W260" s="67"/>
      <c r="X260" s="67"/>
      <c r="Y260" s="67"/>
      <c r="Z260" s="67"/>
      <c r="AA260" s="67"/>
      <c r="AB260" s="67"/>
      <c r="AC260" s="67"/>
      <c r="AD260" s="67"/>
      <c r="AE260" s="67"/>
      <c r="AF260" s="67"/>
      <c r="AG260" s="67"/>
    </row>
    <row r="261" spans="1:33" ht="72.5">
      <c r="A261" s="68" t="s">
        <v>827</v>
      </c>
      <c r="B261" s="69" t="s">
        <v>828</v>
      </c>
      <c r="C261" s="68" t="s">
        <v>544</v>
      </c>
      <c r="D261" s="69" t="s">
        <v>829</v>
      </c>
      <c r="E261" s="364" t="s">
        <v>806</v>
      </c>
      <c r="F261" s="69" t="s">
        <v>839</v>
      </c>
      <c r="G261" s="69" t="s">
        <v>832</v>
      </c>
      <c r="H261" s="69" t="s">
        <v>840</v>
      </c>
      <c r="I261" s="70" t="s">
        <v>11</v>
      </c>
      <c r="J261" s="71"/>
      <c r="K261" s="71"/>
      <c r="L261" s="72" t="s">
        <v>208</v>
      </c>
      <c r="M261" s="69"/>
      <c r="N261" s="73"/>
      <c r="O261" s="67"/>
      <c r="P261" s="67"/>
      <c r="Q261" s="67"/>
      <c r="R261" s="67"/>
      <c r="S261" s="67"/>
      <c r="T261" s="67"/>
      <c r="U261" s="67"/>
      <c r="V261" s="67"/>
      <c r="W261" s="67"/>
      <c r="X261" s="67"/>
      <c r="Y261" s="67"/>
      <c r="Z261" s="67"/>
      <c r="AA261" s="67"/>
      <c r="AB261" s="67"/>
      <c r="AC261" s="67"/>
      <c r="AD261" s="67"/>
      <c r="AE261" s="67"/>
      <c r="AF261" s="67"/>
      <c r="AG261" s="67"/>
    </row>
    <row r="262" spans="1:33" ht="72.5">
      <c r="A262" s="68" t="s">
        <v>827</v>
      </c>
      <c r="B262" s="69" t="s">
        <v>828</v>
      </c>
      <c r="C262" s="68" t="s">
        <v>546</v>
      </c>
      <c r="D262" s="69" t="s">
        <v>829</v>
      </c>
      <c r="E262" s="365"/>
      <c r="F262" s="69" t="s">
        <v>841</v>
      </c>
      <c r="G262" s="69" t="s">
        <v>832</v>
      </c>
      <c r="H262" s="69" t="s">
        <v>842</v>
      </c>
      <c r="I262" s="70" t="s">
        <v>11</v>
      </c>
      <c r="J262" s="71"/>
      <c r="K262" s="71"/>
      <c r="L262" s="72" t="s">
        <v>208</v>
      </c>
      <c r="M262" s="69"/>
      <c r="N262" s="73"/>
      <c r="O262" s="67"/>
      <c r="P262" s="67"/>
      <c r="Q262" s="67"/>
      <c r="R262" s="67"/>
      <c r="S262" s="67"/>
      <c r="T262" s="67"/>
      <c r="U262" s="67"/>
      <c r="V262" s="67"/>
      <c r="W262" s="67"/>
      <c r="X262" s="67"/>
      <c r="Y262" s="67"/>
      <c r="Z262" s="67"/>
      <c r="AA262" s="67"/>
      <c r="AB262" s="67"/>
      <c r="AC262" s="67"/>
      <c r="AD262" s="67"/>
      <c r="AE262" s="67"/>
      <c r="AF262" s="67"/>
      <c r="AG262" s="67"/>
    </row>
    <row r="263" spans="1:33" ht="72.5">
      <c r="A263" s="68" t="s">
        <v>827</v>
      </c>
      <c r="B263" s="69" t="s">
        <v>828</v>
      </c>
      <c r="C263" s="68" t="s">
        <v>388</v>
      </c>
      <c r="D263" s="69" t="s">
        <v>829</v>
      </c>
      <c r="E263" s="365"/>
      <c r="F263" s="69" t="s">
        <v>843</v>
      </c>
      <c r="G263" s="69" t="s">
        <v>832</v>
      </c>
      <c r="H263" s="76" t="s">
        <v>844</v>
      </c>
      <c r="I263" s="70" t="s">
        <v>11</v>
      </c>
      <c r="J263" s="71"/>
      <c r="K263" s="71"/>
      <c r="L263" s="72" t="s">
        <v>208</v>
      </c>
      <c r="M263" s="69"/>
      <c r="N263" s="73"/>
      <c r="O263" s="67"/>
      <c r="P263" s="67"/>
      <c r="Q263" s="67"/>
      <c r="R263" s="67"/>
      <c r="S263" s="67"/>
      <c r="T263" s="67"/>
      <c r="U263" s="67"/>
      <c r="V263" s="67"/>
      <c r="W263" s="67"/>
      <c r="X263" s="67"/>
      <c r="Y263" s="67"/>
      <c r="Z263" s="67"/>
      <c r="AA263" s="67"/>
      <c r="AB263" s="67"/>
      <c r="AC263" s="67"/>
      <c r="AD263" s="67"/>
      <c r="AE263" s="67"/>
      <c r="AF263" s="67"/>
      <c r="AG263" s="67"/>
    </row>
    <row r="264" spans="1:33" ht="72.5">
      <c r="A264" s="68" t="s">
        <v>827</v>
      </c>
      <c r="B264" s="69" t="s">
        <v>828</v>
      </c>
      <c r="C264" s="68" t="s">
        <v>393</v>
      </c>
      <c r="D264" s="69" t="s">
        <v>829</v>
      </c>
      <c r="E264" s="365"/>
      <c r="F264" s="69" t="s">
        <v>845</v>
      </c>
      <c r="G264" s="69" t="s">
        <v>832</v>
      </c>
      <c r="H264" s="69" t="s">
        <v>846</v>
      </c>
      <c r="I264" s="70" t="s">
        <v>11</v>
      </c>
      <c r="J264" s="71"/>
      <c r="K264" s="71"/>
      <c r="L264" s="72" t="s">
        <v>208</v>
      </c>
      <c r="M264" s="69"/>
      <c r="N264" s="73"/>
      <c r="O264" s="67"/>
      <c r="P264" s="67"/>
      <c r="Q264" s="67"/>
      <c r="R264" s="67"/>
      <c r="S264" s="67"/>
      <c r="T264" s="67"/>
      <c r="U264" s="67"/>
      <c r="V264" s="67"/>
      <c r="W264" s="67"/>
      <c r="X264" s="67"/>
      <c r="Y264" s="67"/>
      <c r="Z264" s="67"/>
      <c r="AA264" s="67"/>
      <c r="AB264" s="67"/>
      <c r="AC264" s="67"/>
      <c r="AD264" s="67"/>
      <c r="AE264" s="67"/>
      <c r="AF264" s="67"/>
      <c r="AG264" s="67"/>
    </row>
    <row r="265" spans="1:33" ht="72.5">
      <c r="A265" s="68" t="s">
        <v>827</v>
      </c>
      <c r="B265" s="69" t="s">
        <v>828</v>
      </c>
      <c r="C265" s="68" t="s">
        <v>397</v>
      </c>
      <c r="D265" s="69" t="s">
        <v>829</v>
      </c>
      <c r="E265" s="365"/>
      <c r="F265" s="69" t="s">
        <v>847</v>
      </c>
      <c r="G265" s="69" t="s">
        <v>832</v>
      </c>
      <c r="H265" s="69" t="s">
        <v>848</v>
      </c>
      <c r="I265" s="70" t="s">
        <v>11</v>
      </c>
      <c r="J265" s="71"/>
      <c r="K265" s="71"/>
      <c r="L265" s="72" t="s">
        <v>208</v>
      </c>
      <c r="M265" s="69"/>
      <c r="N265" s="73"/>
      <c r="O265" s="67"/>
      <c r="P265" s="67"/>
      <c r="Q265" s="67"/>
      <c r="R265" s="67"/>
      <c r="S265" s="67"/>
      <c r="T265" s="67"/>
      <c r="U265" s="67"/>
      <c r="V265" s="67"/>
      <c r="W265" s="67"/>
      <c r="X265" s="67"/>
      <c r="Y265" s="67"/>
      <c r="Z265" s="67"/>
      <c r="AA265" s="67"/>
      <c r="AB265" s="67"/>
      <c r="AC265" s="67"/>
      <c r="AD265" s="67"/>
      <c r="AE265" s="67"/>
      <c r="AF265" s="67"/>
      <c r="AG265" s="67"/>
    </row>
    <row r="266" spans="1:33" ht="72.5">
      <c r="A266" s="68" t="s">
        <v>827</v>
      </c>
      <c r="B266" s="69" t="s">
        <v>828</v>
      </c>
      <c r="C266" s="68" t="s">
        <v>400</v>
      </c>
      <c r="D266" s="69" t="s">
        <v>829</v>
      </c>
      <c r="E266" s="365"/>
      <c r="F266" s="69" t="s">
        <v>849</v>
      </c>
      <c r="G266" s="69" t="s">
        <v>832</v>
      </c>
      <c r="H266" s="69" t="s">
        <v>850</v>
      </c>
      <c r="I266" s="70" t="s">
        <v>11</v>
      </c>
      <c r="J266" s="71"/>
      <c r="K266" s="71"/>
      <c r="L266" s="72" t="s">
        <v>208</v>
      </c>
      <c r="M266" s="69"/>
      <c r="N266" s="73"/>
      <c r="O266" s="67"/>
      <c r="P266" s="67"/>
      <c r="Q266" s="67"/>
      <c r="R266" s="67"/>
      <c r="S266" s="67"/>
      <c r="T266" s="67"/>
      <c r="U266" s="67"/>
      <c r="V266" s="67"/>
      <c r="W266" s="67"/>
      <c r="X266" s="67"/>
      <c r="Y266" s="67"/>
      <c r="Z266" s="67"/>
      <c r="AA266" s="67"/>
      <c r="AB266" s="67"/>
      <c r="AC266" s="67"/>
      <c r="AD266" s="67"/>
      <c r="AE266" s="67"/>
      <c r="AF266" s="67"/>
      <c r="AG266" s="67"/>
    </row>
    <row r="267" spans="1:33" ht="72.5">
      <c r="A267" s="68" t="s">
        <v>827</v>
      </c>
      <c r="B267" s="69" t="s">
        <v>828</v>
      </c>
      <c r="C267" s="68" t="s">
        <v>403</v>
      </c>
      <c r="D267" s="69" t="s">
        <v>829</v>
      </c>
      <c r="E267" s="355"/>
      <c r="F267" s="69" t="s">
        <v>851</v>
      </c>
      <c r="G267" s="76" t="s">
        <v>832</v>
      </c>
      <c r="H267" s="69" t="s">
        <v>852</v>
      </c>
      <c r="I267" s="70" t="s">
        <v>11</v>
      </c>
      <c r="J267" s="71"/>
      <c r="K267" s="71"/>
      <c r="L267" s="72" t="s">
        <v>208</v>
      </c>
      <c r="M267" s="69"/>
      <c r="N267" s="73"/>
      <c r="O267" s="67"/>
      <c r="P267" s="67"/>
      <c r="Q267" s="67"/>
      <c r="R267" s="67"/>
      <c r="S267" s="67"/>
      <c r="T267" s="67"/>
      <c r="U267" s="67"/>
      <c r="V267" s="67"/>
      <c r="W267" s="67"/>
      <c r="X267" s="67"/>
      <c r="Y267" s="67"/>
      <c r="Z267" s="67"/>
      <c r="AA267" s="67"/>
      <c r="AB267" s="67"/>
      <c r="AC267" s="67"/>
      <c r="AD267" s="67"/>
      <c r="AE267" s="67"/>
      <c r="AF267" s="67"/>
      <c r="AG267" s="67"/>
    </row>
    <row r="268" spans="1:33" ht="304.5">
      <c r="A268" s="68" t="s">
        <v>853</v>
      </c>
      <c r="B268" s="69" t="s">
        <v>854</v>
      </c>
      <c r="C268" s="68" t="s">
        <v>534</v>
      </c>
      <c r="D268" s="69" t="s">
        <v>855</v>
      </c>
      <c r="E268" s="364" t="s">
        <v>856</v>
      </c>
      <c r="F268" s="69" t="s">
        <v>857</v>
      </c>
      <c r="G268" s="76" t="s">
        <v>858</v>
      </c>
      <c r="H268" s="69" t="s">
        <v>529</v>
      </c>
      <c r="I268" s="70" t="s">
        <v>11</v>
      </c>
      <c r="J268" s="71"/>
      <c r="K268" s="71"/>
      <c r="L268" s="72" t="s">
        <v>208</v>
      </c>
      <c r="M268" s="69"/>
      <c r="N268" s="73"/>
      <c r="O268" s="67"/>
      <c r="P268" s="67"/>
      <c r="Q268" s="67"/>
      <c r="R268" s="67"/>
      <c r="S268" s="67"/>
      <c r="T268" s="67"/>
      <c r="U268" s="67"/>
      <c r="V268" s="67"/>
      <c r="W268" s="67"/>
      <c r="X268" s="67"/>
      <c r="Y268" s="67"/>
      <c r="Z268" s="67"/>
      <c r="AA268" s="67"/>
      <c r="AB268" s="67"/>
      <c r="AC268" s="67"/>
      <c r="AD268" s="67"/>
      <c r="AE268" s="67"/>
      <c r="AF268" s="67"/>
      <c r="AG268" s="67"/>
    </row>
    <row r="269" spans="1:33" ht="304.5">
      <c r="A269" s="68" t="s">
        <v>853</v>
      </c>
      <c r="B269" s="69" t="s">
        <v>854</v>
      </c>
      <c r="C269" s="68" t="s">
        <v>379</v>
      </c>
      <c r="D269" s="69" t="s">
        <v>855</v>
      </c>
      <c r="E269" s="365"/>
      <c r="F269" s="69" t="s">
        <v>859</v>
      </c>
      <c r="G269" s="69" t="s">
        <v>860</v>
      </c>
      <c r="H269" s="69" t="s">
        <v>529</v>
      </c>
      <c r="I269" s="70" t="s">
        <v>11</v>
      </c>
      <c r="J269" s="71"/>
      <c r="K269" s="71"/>
      <c r="L269" s="72" t="s">
        <v>208</v>
      </c>
      <c r="M269" s="69"/>
      <c r="N269" s="73"/>
      <c r="O269" s="67"/>
      <c r="P269" s="67"/>
      <c r="Q269" s="67"/>
      <c r="R269" s="67"/>
      <c r="S269" s="67"/>
      <c r="T269" s="67"/>
      <c r="U269" s="67"/>
      <c r="V269" s="67"/>
      <c r="W269" s="67"/>
      <c r="X269" s="67"/>
      <c r="Y269" s="67"/>
      <c r="Z269" s="67"/>
      <c r="AA269" s="67"/>
      <c r="AB269" s="67"/>
      <c r="AC269" s="67"/>
      <c r="AD269" s="67"/>
      <c r="AE269" s="67"/>
      <c r="AF269" s="67"/>
      <c r="AG269" s="67"/>
    </row>
    <row r="270" spans="1:33" ht="304.5">
      <c r="A270" s="68" t="s">
        <v>853</v>
      </c>
      <c r="B270" s="69" t="s">
        <v>854</v>
      </c>
      <c r="C270" s="68" t="s">
        <v>384</v>
      </c>
      <c r="D270" s="69" t="s">
        <v>855</v>
      </c>
      <c r="E270" s="365"/>
      <c r="F270" s="69" t="s">
        <v>861</v>
      </c>
      <c r="G270" s="69" t="s">
        <v>860</v>
      </c>
      <c r="H270" s="69" t="s">
        <v>529</v>
      </c>
      <c r="I270" s="70" t="s">
        <v>11</v>
      </c>
      <c r="J270" s="71"/>
      <c r="K270" s="71"/>
      <c r="L270" s="72" t="s">
        <v>208</v>
      </c>
      <c r="M270" s="69"/>
      <c r="N270" s="73"/>
      <c r="O270" s="67"/>
      <c r="P270" s="67"/>
      <c r="Q270" s="67"/>
      <c r="R270" s="67"/>
      <c r="S270" s="67"/>
      <c r="T270" s="67"/>
      <c r="U270" s="67"/>
      <c r="V270" s="67"/>
      <c r="W270" s="67"/>
      <c r="X270" s="67"/>
      <c r="Y270" s="67"/>
      <c r="Z270" s="67"/>
      <c r="AA270" s="67"/>
      <c r="AB270" s="67"/>
      <c r="AC270" s="67"/>
      <c r="AD270" s="67"/>
      <c r="AE270" s="67"/>
      <c r="AF270" s="67"/>
      <c r="AG270" s="67"/>
    </row>
    <row r="271" spans="1:33" ht="304.5">
      <c r="A271" s="68" t="s">
        <v>853</v>
      </c>
      <c r="B271" s="69" t="s">
        <v>854</v>
      </c>
      <c r="C271" s="68" t="s">
        <v>544</v>
      </c>
      <c r="D271" s="69" t="s">
        <v>855</v>
      </c>
      <c r="E271" s="365"/>
      <c r="F271" s="69" t="s">
        <v>862</v>
      </c>
      <c r="G271" s="69" t="s">
        <v>863</v>
      </c>
      <c r="H271" s="69" t="s">
        <v>529</v>
      </c>
      <c r="I271" s="70" t="s">
        <v>11</v>
      </c>
      <c r="J271" s="71"/>
      <c r="K271" s="71"/>
      <c r="L271" s="72" t="s">
        <v>208</v>
      </c>
      <c r="M271" s="69"/>
      <c r="N271" s="73"/>
      <c r="O271" s="67"/>
      <c r="P271" s="67"/>
      <c r="Q271" s="67"/>
      <c r="R271" s="67"/>
      <c r="S271" s="67"/>
      <c r="T271" s="67"/>
      <c r="U271" s="67"/>
      <c r="V271" s="67"/>
      <c r="W271" s="67"/>
      <c r="X271" s="67"/>
      <c r="Y271" s="67"/>
      <c r="Z271" s="67"/>
      <c r="AA271" s="67"/>
      <c r="AB271" s="67"/>
      <c r="AC271" s="67"/>
      <c r="AD271" s="67"/>
      <c r="AE271" s="67"/>
      <c r="AF271" s="67"/>
      <c r="AG271" s="67"/>
    </row>
    <row r="272" spans="1:33" ht="304.5">
      <c r="A272" s="68" t="s">
        <v>853</v>
      </c>
      <c r="B272" s="69" t="s">
        <v>854</v>
      </c>
      <c r="C272" s="68" t="s">
        <v>546</v>
      </c>
      <c r="D272" s="69" t="s">
        <v>855</v>
      </c>
      <c r="E272" s="365"/>
      <c r="F272" s="69" t="s">
        <v>864</v>
      </c>
      <c r="G272" s="76" t="s">
        <v>865</v>
      </c>
      <c r="H272" s="69" t="s">
        <v>529</v>
      </c>
      <c r="I272" s="70" t="s">
        <v>11</v>
      </c>
      <c r="J272" s="71"/>
      <c r="K272" s="71"/>
      <c r="L272" s="72" t="s">
        <v>208</v>
      </c>
      <c r="M272" s="69"/>
      <c r="N272" s="73"/>
      <c r="O272" s="67"/>
      <c r="P272" s="67"/>
      <c r="Q272" s="67"/>
      <c r="R272" s="67"/>
      <c r="S272" s="67"/>
      <c r="T272" s="67"/>
      <c r="U272" s="67"/>
      <c r="V272" s="67"/>
      <c r="W272" s="67"/>
      <c r="X272" s="67"/>
      <c r="Y272" s="67"/>
      <c r="Z272" s="67"/>
      <c r="AA272" s="67"/>
      <c r="AB272" s="67"/>
      <c r="AC272" s="67"/>
      <c r="AD272" s="67"/>
      <c r="AE272" s="67"/>
      <c r="AF272" s="67"/>
      <c r="AG272" s="67"/>
    </row>
    <row r="273" spans="1:33" ht="304.5">
      <c r="A273" s="68" t="s">
        <v>853</v>
      </c>
      <c r="B273" s="69" t="s">
        <v>854</v>
      </c>
      <c r="C273" s="68" t="s">
        <v>388</v>
      </c>
      <c r="D273" s="69" t="s">
        <v>855</v>
      </c>
      <c r="E273" s="355"/>
      <c r="F273" s="69" t="s">
        <v>866</v>
      </c>
      <c r="G273" s="76" t="s">
        <v>867</v>
      </c>
      <c r="H273" s="69" t="s">
        <v>529</v>
      </c>
      <c r="I273" s="70" t="s">
        <v>11</v>
      </c>
      <c r="J273" s="71"/>
      <c r="K273" s="71"/>
      <c r="L273" s="72" t="s">
        <v>208</v>
      </c>
      <c r="M273" s="69"/>
      <c r="N273" s="73"/>
      <c r="O273" s="67"/>
      <c r="P273" s="67"/>
      <c r="Q273" s="67"/>
      <c r="R273" s="67"/>
      <c r="S273" s="67"/>
      <c r="T273" s="67"/>
      <c r="U273" s="67"/>
      <c r="V273" s="67"/>
      <c r="W273" s="67"/>
      <c r="X273" s="67"/>
      <c r="Y273" s="67"/>
      <c r="Z273" s="67"/>
      <c r="AA273" s="67"/>
      <c r="AB273" s="67"/>
      <c r="AC273" s="67"/>
      <c r="AD273" s="67"/>
      <c r="AE273" s="67"/>
      <c r="AF273" s="67"/>
      <c r="AG273" s="67"/>
    </row>
    <row r="274" spans="1:33" ht="304.5">
      <c r="A274" s="68" t="s">
        <v>853</v>
      </c>
      <c r="B274" s="69" t="s">
        <v>854</v>
      </c>
      <c r="C274" s="68" t="s">
        <v>393</v>
      </c>
      <c r="D274" s="69" t="s">
        <v>855</v>
      </c>
      <c r="E274" s="364" t="s">
        <v>868</v>
      </c>
      <c r="F274" s="69" t="s">
        <v>857</v>
      </c>
      <c r="G274" s="76" t="s">
        <v>869</v>
      </c>
      <c r="H274" s="69" t="s">
        <v>529</v>
      </c>
      <c r="I274" s="70" t="s">
        <v>11</v>
      </c>
      <c r="J274" s="71"/>
      <c r="K274" s="71"/>
      <c r="L274" s="72" t="s">
        <v>208</v>
      </c>
      <c r="M274" s="69"/>
      <c r="N274" s="73"/>
      <c r="O274" s="67"/>
      <c r="P274" s="67"/>
      <c r="Q274" s="67"/>
      <c r="R274" s="67"/>
      <c r="S274" s="67"/>
      <c r="T274" s="67"/>
      <c r="U274" s="67"/>
      <c r="V274" s="67"/>
      <c r="W274" s="67"/>
      <c r="X274" s="67"/>
      <c r="Y274" s="67"/>
      <c r="Z274" s="67"/>
      <c r="AA274" s="67"/>
      <c r="AB274" s="67"/>
      <c r="AC274" s="67"/>
      <c r="AD274" s="67"/>
      <c r="AE274" s="67"/>
      <c r="AF274" s="67"/>
      <c r="AG274" s="67"/>
    </row>
    <row r="275" spans="1:33" ht="304.5">
      <c r="A275" s="68" t="s">
        <v>853</v>
      </c>
      <c r="B275" s="69" t="s">
        <v>854</v>
      </c>
      <c r="C275" s="68" t="s">
        <v>397</v>
      </c>
      <c r="D275" s="69" t="s">
        <v>855</v>
      </c>
      <c r="E275" s="365"/>
      <c r="F275" s="69" t="s">
        <v>859</v>
      </c>
      <c r="G275" s="69" t="s">
        <v>860</v>
      </c>
      <c r="H275" s="69" t="s">
        <v>529</v>
      </c>
      <c r="I275" s="70" t="s">
        <v>11</v>
      </c>
      <c r="J275" s="71"/>
      <c r="K275" s="71"/>
      <c r="L275" s="72" t="s">
        <v>208</v>
      </c>
      <c r="M275" s="69"/>
      <c r="N275" s="73"/>
      <c r="O275" s="67"/>
      <c r="P275" s="67"/>
      <c r="Q275" s="67"/>
      <c r="R275" s="67"/>
      <c r="S275" s="67"/>
      <c r="T275" s="67"/>
      <c r="U275" s="67"/>
      <c r="V275" s="67"/>
      <c r="W275" s="67"/>
      <c r="X275" s="67"/>
      <c r="Y275" s="67"/>
      <c r="Z275" s="67"/>
      <c r="AA275" s="67"/>
      <c r="AB275" s="67"/>
      <c r="AC275" s="67"/>
      <c r="AD275" s="67"/>
      <c r="AE275" s="67"/>
      <c r="AF275" s="67"/>
      <c r="AG275" s="67"/>
    </row>
    <row r="276" spans="1:33" ht="304.5">
      <c r="A276" s="68" t="s">
        <v>853</v>
      </c>
      <c r="B276" s="69" t="s">
        <v>854</v>
      </c>
      <c r="C276" s="68" t="s">
        <v>400</v>
      </c>
      <c r="D276" s="69" t="s">
        <v>855</v>
      </c>
      <c r="E276" s="365"/>
      <c r="F276" s="69" t="s">
        <v>861</v>
      </c>
      <c r="G276" s="69" t="s">
        <v>860</v>
      </c>
      <c r="H276" s="69" t="s">
        <v>529</v>
      </c>
      <c r="I276" s="70" t="s">
        <v>11</v>
      </c>
      <c r="J276" s="71"/>
      <c r="K276" s="71"/>
      <c r="L276" s="72" t="s">
        <v>208</v>
      </c>
      <c r="M276" s="69"/>
      <c r="N276" s="73"/>
      <c r="O276" s="67"/>
      <c r="P276" s="67"/>
      <c r="Q276" s="67"/>
      <c r="R276" s="67"/>
      <c r="S276" s="67"/>
      <c r="T276" s="67"/>
      <c r="U276" s="67"/>
      <c r="V276" s="67"/>
      <c r="W276" s="67"/>
      <c r="X276" s="67"/>
      <c r="Y276" s="67"/>
      <c r="Z276" s="67"/>
      <c r="AA276" s="67"/>
      <c r="AB276" s="67"/>
      <c r="AC276" s="67"/>
      <c r="AD276" s="67"/>
      <c r="AE276" s="67"/>
      <c r="AF276" s="67"/>
      <c r="AG276" s="67"/>
    </row>
    <row r="277" spans="1:33" ht="304.5">
      <c r="A277" s="68" t="s">
        <v>853</v>
      </c>
      <c r="B277" s="69" t="s">
        <v>854</v>
      </c>
      <c r="C277" s="68" t="s">
        <v>403</v>
      </c>
      <c r="D277" s="69" t="s">
        <v>855</v>
      </c>
      <c r="E277" s="365"/>
      <c r="F277" s="69" t="s">
        <v>862</v>
      </c>
      <c r="G277" s="69" t="s">
        <v>863</v>
      </c>
      <c r="H277" s="69" t="s">
        <v>529</v>
      </c>
      <c r="I277" s="70" t="s">
        <v>11</v>
      </c>
      <c r="J277" s="71"/>
      <c r="K277" s="71"/>
      <c r="L277" s="72" t="s">
        <v>208</v>
      </c>
      <c r="M277" s="69"/>
      <c r="N277" s="73"/>
      <c r="O277" s="67"/>
      <c r="P277" s="67"/>
      <c r="Q277" s="67"/>
      <c r="R277" s="67"/>
      <c r="S277" s="67"/>
      <c r="T277" s="67"/>
      <c r="U277" s="67"/>
      <c r="V277" s="67"/>
      <c r="W277" s="67"/>
      <c r="X277" s="67"/>
      <c r="Y277" s="67"/>
      <c r="Z277" s="67"/>
      <c r="AA277" s="67"/>
      <c r="AB277" s="67"/>
      <c r="AC277" s="67"/>
      <c r="AD277" s="67"/>
      <c r="AE277" s="67"/>
      <c r="AF277" s="67"/>
      <c r="AG277" s="67"/>
    </row>
    <row r="278" spans="1:33" ht="304.5">
      <c r="A278" s="68" t="s">
        <v>853</v>
      </c>
      <c r="B278" s="69" t="s">
        <v>854</v>
      </c>
      <c r="C278" s="68" t="s">
        <v>408</v>
      </c>
      <c r="D278" s="69" t="s">
        <v>855</v>
      </c>
      <c r="E278" s="365"/>
      <c r="F278" s="69" t="s">
        <v>864</v>
      </c>
      <c r="G278" s="76" t="s">
        <v>865</v>
      </c>
      <c r="H278" s="69" t="s">
        <v>529</v>
      </c>
      <c r="I278" s="70" t="s">
        <v>11</v>
      </c>
      <c r="J278" s="71"/>
      <c r="K278" s="71"/>
      <c r="L278" s="72" t="s">
        <v>208</v>
      </c>
      <c r="M278" s="69"/>
      <c r="N278" s="73"/>
      <c r="O278" s="67"/>
      <c r="P278" s="67"/>
      <c r="Q278" s="67"/>
      <c r="R278" s="67"/>
      <c r="S278" s="67"/>
      <c r="T278" s="67"/>
      <c r="U278" s="67"/>
      <c r="V278" s="67"/>
      <c r="W278" s="67"/>
      <c r="X278" s="67"/>
      <c r="Y278" s="67"/>
      <c r="Z278" s="67"/>
      <c r="AA278" s="67"/>
      <c r="AB278" s="67"/>
      <c r="AC278" s="67"/>
      <c r="AD278" s="67"/>
      <c r="AE278" s="67"/>
      <c r="AF278" s="67"/>
      <c r="AG278" s="67"/>
    </row>
    <row r="279" spans="1:33" ht="304.5">
      <c r="A279" s="68" t="s">
        <v>853</v>
      </c>
      <c r="B279" s="69" t="s">
        <v>854</v>
      </c>
      <c r="C279" s="68" t="s">
        <v>411</v>
      </c>
      <c r="D279" s="69" t="s">
        <v>855</v>
      </c>
      <c r="E279" s="355"/>
      <c r="F279" s="69" t="s">
        <v>866</v>
      </c>
      <c r="G279" s="76" t="s">
        <v>867</v>
      </c>
      <c r="H279" s="69" t="s">
        <v>529</v>
      </c>
      <c r="I279" s="70" t="s">
        <v>11</v>
      </c>
      <c r="J279" s="71"/>
      <c r="K279" s="71"/>
      <c r="L279" s="72" t="s">
        <v>208</v>
      </c>
      <c r="M279" s="69"/>
      <c r="N279" s="73"/>
      <c r="O279" s="67"/>
      <c r="P279" s="67"/>
      <c r="Q279" s="67"/>
      <c r="R279" s="67"/>
      <c r="S279" s="67"/>
      <c r="T279" s="67"/>
      <c r="U279" s="67"/>
      <c r="V279" s="67"/>
      <c r="W279" s="67"/>
      <c r="X279" s="67"/>
      <c r="Y279" s="67"/>
      <c r="Z279" s="67"/>
      <c r="AA279" s="67"/>
      <c r="AB279" s="67"/>
      <c r="AC279" s="67"/>
      <c r="AD279" s="67"/>
      <c r="AE279" s="67"/>
      <c r="AF279" s="67"/>
      <c r="AG279" s="67"/>
    </row>
    <row r="280" spans="1:33" ht="304.5">
      <c r="A280" s="68" t="s">
        <v>853</v>
      </c>
      <c r="B280" s="69" t="s">
        <v>854</v>
      </c>
      <c r="C280" s="68" t="s">
        <v>414</v>
      </c>
      <c r="D280" s="69" t="s">
        <v>855</v>
      </c>
      <c r="E280" s="364" t="s">
        <v>870</v>
      </c>
      <c r="F280" s="69" t="s">
        <v>871</v>
      </c>
      <c r="G280" s="69" t="s">
        <v>872</v>
      </c>
      <c r="H280" s="69" t="s">
        <v>554</v>
      </c>
      <c r="I280" s="70" t="s">
        <v>11</v>
      </c>
      <c r="J280" s="71"/>
      <c r="K280" s="71"/>
      <c r="L280" s="72" t="s">
        <v>208</v>
      </c>
      <c r="M280" s="69"/>
      <c r="N280" s="73"/>
      <c r="O280" s="67"/>
      <c r="P280" s="67"/>
      <c r="Q280" s="67"/>
      <c r="R280" s="67"/>
      <c r="S280" s="67"/>
      <c r="T280" s="67"/>
      <c r="U280" s="67"/>
      <c r="V280" s="67"/>
      <c r="W280" s="67"/>
      <c r="X280" s="67"/>
      <c r="Y280" s="67"/>
      <c r="Z280" s="67"/>
      <c r="AA280" s="67"/>
      <c r="AB280" s="67"/>
      <c r="AC280" s="67"/>
      <c r="AD280" s="67"/>
      <c r="AE280" s="67"/>
      <c r="AF280" s="67"/>
      <c r="AG280" s="67"/>
    </row>
    <row r="281" spans="1:33" ht="304.5">
      <c r="A281" s="68" t="s">
        <v>853</v>
      </c>
      <c r="B281" s="69" t="s">
        <v>854</v>
      </c>
      <c r="C281" s="68" t="s">
        <v>419</v>
      </c>
      <c r="D281" s="69" t="s">
        <v>855</v>
      </c>
      <c r="E281" s="365"/>
      <c r="F281" s="69" t="s">
        <v>873</v>
      </c>
      <c r="G281" s="69" t="s">
        <v>872</v>
      </c>
      <c r="H281" s="69" t="s">
        <v>554</v>
      </c>
      <c r="I281" s="70" t="s">
        <v>11</v>
      </c>
      <c r="J281" s="71"/>
      <c r="K281" s="71"/>
      <c r="L281" s="72" t="s">
        <v>208</v>
      </c>
      <c r="M281" s="69"/>
      <c r="N281" s="73"/>
      <c r="O281" s="67"/>
      <c r="P281" s="67"/>
      <c r="Q281" s="67"/>
      <c r="R281" s="67"/>
      <c r="S281" s="67"/>
      <c r="T281" s="67"/>
      <c r="U281" s="67"/>
      <c r="V281" s="67"/>
      <c r="W281" s="67"/>
      <c r="X281" s="67"/>
      <c r="Y281" s="67"/>
      <c r="Z281" s="67"/>
      <c r="AA281" s="67"/>
      <c r="AB281" s="67"/>
      <c r="AC281" s="67"/>
      <c r="AD281" s="67"/>
      <c r="AE281" s="67"/>
      <c r="AF281" s="67"/>
      <c r="AG281" s="67"/>
    </row>
    <row r="282" spans="1:33" ht="304.5">
      <c r="A282" s="68" t="s">
        <v>853</v>
      </c>
      <c r="B282" s="69" t="s">
        <v>854</v>
      </c>
      <c r="C282" s="68" t="s">
        <v>422</v>
      </c>
      <c r="D282" s="69" t="s">
        <v>855</v>
      </c>
      <c r="E282" s="365"/>
      <c r="F282" s="69" t="s">
        <v>874</v>
      </c>
      <c r="G282" s="69" t="s">
        <v>872</v>
      </c>
      <c r="H282" s="69" t="s">
        <v>554</v>
      </c>
      <c r="I282" s="70" t="s">
        <v>11</v>
      </c>
      <c r="J282" s="71"/>
      <c r="K282" s="71"/>
      <c r="L282" s="72" t="s">
        <v>208</v>
      </c>
      <c r="M282" s="69"/>
      <c r="N282" s="73"/>
      <c r="O282" s="67"/>
      <c r="P282" s="67"/>
      <c r="Q282" s="67"/>
      <c r="R282" s="67"/>
      <c r="S282" s="67"/>
      <c r="T282" s="67"/>
      <c r="U282" s="67"/>
      <c r="V282" s="67"/>
      <c r="W282" s="67"/>
      <c r="X282" s="67"/>
      <c r="Y282" s="67"/>
      <c r="Z282" s="67"/>
      <c r="AA282" s="67"/>
      <c r="AB282" s="67"/>
      <c r="AC282" s="67"/>
      <c r="AD282" s="67"/>
      <c r="AE282" s="67"/>
      <c r="AF282" s="67"/>
      <c r="AG282" s="67"/>
    </row>
    <row r="283" spans="1:33" ht="304.5">
      <c r="A283" s="68" t="s">
        <v>853</v>
      </c>
      <c r="B283" s="69" t="s">
        <v>854</v>
      </c>
      <c r="C283" s="68" t="s">
        <v>425</v>
      </c>
      <c r="D283" s="69" t="s">
        <v>855</v>
      </c>
      <c r="E283" s="365"/>
      <c r="F283" s="69" t="s">
        <v>875</v>
      </c>
      <c r="G283" s="69" t="s">
        <v>872</v>
      </c>
      <c r="H283" s="69" t="s">
        <v>554</v>
      </c>
      <c r="I283" s="70" t="s">
        <v>11</v>
      </c>
      <c r="J283" s="71"/>
      <c r="K283" s="71"/>
      <c r="L283" s="72" t="s">
        <v>208</v>
      </c>
      <c r="M283" s="69"/>
      <c r="N283" s="73"/>
      <c r="O283" s="67"/>
      <c r="P283" s="67"/>
      <c r="Q283" s="67"/>
      <c r="R283" s="67"/>
      <c r="S283" s="67"/>
      <c r="T283" s="67"/>
      <c r="U283" s="67"/>
      <c r="V283" s="67"/>
      <c r="W283" s="67"/>
      <c r="X283" s="67"/>
      <c r="Y283" s="67"/>
      <c r="Z283" s="67"/>
      <c r="AA283" s="67"/>
      <c r="AB283" s="67"/>
      <c r="AC283" s="67"/>
      <c r="AD283" s="67"/>
      <c r="AE283" s="67"/>
      <c r="AF283" s="67"/>
      <c r="AG283" s="67"/>
    </row>
    <row r="284" spans="1:33" ht="304.5">
      <c r="A284" s="68" t="s">
        <v>853</v>
      </c>
      <c r="B284" s="69" t="s">
        <v>854</v>
      </c>
      <c r="C284" s="68" t="s">
        <v>430</v>
      </c>
      <c r="D284" s="69" t="s">
        <v>855</v>
      </c>
      <c r="E284" s="365"/>
      <c r="F284" s="69" t="s">
        <v>876</v>
      </c>
      <c r="G284" s="69" t="s">
        <v>877</v>
      </c>
      <c r="H284" s="69" t="s">
        <v>878</v>
      </c>
      <c r="I284" s="70" t="s">
        <v>11</v>
      </c>
      <c r="J284" s="71"/>
      <c r="K284" s="71"/>
      <c r="L284" s="72" t="s">
        <v>208</v>
      </c>
      <c r="M284" s="69"/>
      <c r="N284" s="73"/>
      <c r="O284" s="67"/>
      <c r="P284" s="67"/>
      <c r="Q284" s="67"/>
      <c r="R284" s="67"/>
      <c r="S284" s="67"/>
      <c r="T284" s="67"/>
      <c r="U284" s="67"/>
      <c r="V284" s="67"/>
      <c r="W284" s="67"/>
      <c r="X284" s="67"/>
      <c r="Y284" s="67"/>
      <c r="Z284" s="67"/>
      <c r="AA284" s="67"/>
      <c r="AB284" s="67"/>
      <c r="AC284" s="67"/>
      <c r="AD284" s="67"/>
      <c r="AE284" s="67"/>
      <c r="AF284" s="67"/>
      <c r="AG284" s="67"/>
    </row>
    <row r="285" spans="1:33" ht="304.5">
      <c r="A285" s="68" t="s">
        <v>853</v>
      </c>
      <c r="B285" s="69" t="s">
        <v>854</v>
      </c>
      <c r="C285" s="68" t="s">
        <v>432</v>
      </c>
      <c r="D285" s="69" t="s">
        <v>855</v>
      </c>
      <c r="E285" s="365"/>
      <c r="F285" s="69" t="s">
        <v>879</v>
      </c>
      <c r="G285" s="69" t="s">
        <v>877</v>
      </c>
      <c r="H285" s="69" t="s">
        <v>878</v>
      </c>
      <c r="I285" s="70" t="s">
        <v>11</v>
      </c>
      <c r="J285" s="71"/>
      <c r="K285" s="71"/>
      <c r="L285" s="72" t="s">
        <v>208</v>
      </c>
      <c r="M285" s="69"/>
      <c r="N285" s="73"/>
      <c r="O285" s="67"/>
      <c r="P285" s="67"/>
      <c r="Q285" s="67"/>
      <c r="R285" s="67"/>
      <c r="S285" s="67"/>
      <c r="T285" s="67"/>
      <c r="U285" s="67"/>
      <c r="V285" s="67"/>
      <c r="W285" s="67"/>
      <c r="X285" s="67"/>
      <c r="Y285" s="67"/>
      <c r="Z285" s="67"/>
      <c r="AA285" s="67"/>
      <c r="AB285" s="67"/>
      <c r="AC285" s="67"/>
      <c r="AD285" s="67"/>
      <c r="AE285" s="67"/>
      <c r="AF285" s="67"/>
      <c r="AG285" s="67"/>
    </row>
    <row r="286" spans="1:33" ht="304.5">
      <c r="A286" s="68" t="s">
        <v>853</v>
      </c>
      <c r="B286" s="69" t="s">
        <v>854</v>
      </c>
      <c r="C286" s="68" t="s">
        <v>435</v>
      </c>
      <c r="D286" s="69" t="s">
        <v>855</v>
      </c>
      <c r="E286" s="365"/>
      <c r="F286" s="69" t="s">
        <v>880</v>
      </c>
      <c r="G286" s="69" t="s">
        <v>881</v>
      </c>
      <c r="H286" s="69" t="s">
        <v>878</v>
      </c>
      <c r="I286" s="70" t="s">
        <v>11</v>
      </c>
      <c r="J286" s="71"/>
      <c r="K286" s="71"/>
      <c r="L286" s="72" t="s">
        <v>208</v>
      </c>
      <c r="M286" s="69"/>
      <c r="N286" s="73"/>
      <c r="O286" s="67"/>
      <c r="P286" s="67"/>
      <c r="Q286" s="67"/>
      <c r="R286" s="67"/>
      <c r="S286" s="67"/>
      <c r="T286" s="67"/>
      <c r="U286" s="67"/>
      <c r="V286" s="67"/>
      <c r="W286" s="67"/>
      <c r="X286" s="67"/>
      <c r="Y286" s="67"/>
      <c r="Z286" s="67"/>
      <c r="AA286" s="67"/>
      <c r="AB286" s="67"/>
      <c r="AC286" s="67"/>
      <c r="AD286" s="67"/>
      <c r="AE286" s="67"/>
      <c r="AF286" s="67"/>
      <c r="AG286" s="67"/>
    </row>
    <row r="287" spans="1:33" ht="304.5">
      <c r="A287" s="68" t="s">
        <v>853</v>
      </c>
      <c r="B287" s="69" t="s">
        <v>854</v>
      </c>
      <c r="C287" s="68" t="s">
        <v>438</v>
      </c>
      <c r="D287" s="69" t="s">
        <v>855</v>
      </c>
      <c r="E287" s="365"/>
      <c r="F287" s="69" t="s">
        <v>882</v>
      </c>
      <c r="G287" s="69" t="s">
        <v>881</v>
      </c>
      <c r="H287" s="69" t="s">
        <v>878</v>
      </c>
      <c r="I287" s="70" t="s">
        <v>11</v>
      </c>
      <c r="J287" s="71"/>
      <c r="K287" s="71"/>
      <c r="L287" s="72" t="s">
        <v>208</v>
      </c>
      <c r="M287" s="69"/>
      <c r="N287" s="73"/>
      <c r="O287" s="67"/>
      <c r="P287" s="67"/>
      <c r="Q287" s="67"/>
      <c r="R287" s="67"/>
      <c r="S287" s="67"/>
      <c r="T287" s="67"/>
      <c r="U287" s="67"/>
      <c r="V287" s="67"/>
      <c r="W287" s="67"/>
      <c r="X287" s="67"/>
      <c r="Y287" s="67"/>
      <c r="Z287" s="67"/>
      <c r="AA287" s="67"/>
      <c r="AB287" s="67"/>
      <c r="AC287" s="67"/>
      <c r="AD287" s="67"/>
      <c r="AE287" s="67"/>
      <c r="AF287" s="67"/>
      <c r="AG287" s="67"/>
    </row>
    <row r="288" spans="1:33" ht="304.5">
      <c r="A288" s="68" t="s">
        <v>853</v>
      </c>
      <c r="B288" s="69" t="s">
        <v>854</v>
      </c>
      <c r="C288" s="68" t="s">
        <v>441</v>
      </c>
      <c r="D288" s="69" t="s">
        <v>855</v>
      </c>
      <c r="E288" s="365"/>
      <c r="F288" s="69" t="s">
        <v>883</v>
      </c>
      <c r="G288" s="69" t="s">
        <v>884</v>
      </c>
      <c r="H288" s="69" t="s">
        <v>554</v>
      </c>
      <c r="I288" s="70" t="s">
        <v>11</v>
      </c>
      <c r="J288" s="71"/>
      <c r="K288" s="71"/>
      <c r="L288" s="72" t="s">
        <v>208</v>
      </c>
      <c r="M288" s="69"/>
      <c r="N288" s="73"/>
      <c r="O288" s="67"/>
      <c r="P288" s="67"/>
      <c r="Q288" s="67"/>
      <c r="R288" s="67"/>
      <c r="S288" s="67"/>
      <c r="T288" s="67"/>
      <c r="U288" s="67"/>
      <c r="V288" s="67"/>
      <c r="W288" s="67"/>
      <c r="X288" s="67"/>
      <c r="Y288" s="67"/>
      <c r="Z288" s="67"/>
      <c r="AA288" s="67"/>
      <c r="AB288" s="67"/>
      <c r="AC288" s="67"/>
      <c r="AD288" s="67"/>
      <c r="AE288" s="67"/>
      <c r="AF288" s="67"/>
      <c r="AG288" s="67"/>
    </row>
    <row r="289" spans="1:33" ht="304.5">
      <c r="A289" s="68" t="s">
        <v>853</v>
      </c>
      <c r="B289" s="69" t="s">
        <v>854</v>
      </c>
      <c r="C289" s="68" t="s">
        <v>446</v>
      </c>
      <c r="D289" s="69" t="s">
        <v>855</v>
      </c>
      <c r="E289" s="365"/>
      <c r="F289" s="69" t="s">
        <v>563</v>
      </c>
      <c r="G289" s="69" t="s">
        <v>885</v>
      </c>
      <c r="H289" s="69" t="s">
        <v>554</v>
      </c>
      <c r="I289" s="70" t="s">
        <v>11</v>
      </c>
      <c r="J289" s="71"/>
      <c r="K289" s="71"/>
      <c r="L289" s="72" t="s">
        <v>208</v>
      </c>
      <c r="M289" s="69"/>
      <c r="N289" s="73"/>
      <c r="O289" s="67"/>
      <c r="P289" s="67"/>
      <c r="Q289" s="67"/>
      <c r="R289" s="67"/>
      <c r="S289" s="67"/>
      <c r="T289" s="67"/>
      <c r="U289" s="67"/>
      <c r="V289" s="67"/>
      <c r="W289" s="67"/>
      <c r="X289" s="67"/>
      <c r="Y289" s="67"/>
      <c r="Z289" s="67"/>
      <c r="AA289" s="67"/>
      <c r="AB289" s="67"/>
      <c r="AC289" s="67"/>
      <c r="AD289" s="67"/>
      <c r="AE289" s="67"/>
      <c r="AF289" s="67"/>
      <c r="AG289" s="67"/>
    </row>
    <row r="290" spans="1:33" ht="304.5">
      <c r="A290" s="68" t="s">
        <v>853</v>
      </c>
      <c r="B290" s="69" t="s">
        <v>854</v>
      </c>
      <c r="C290" s="68" t="s">
        <v>449</v>
      </c>
      <c r="D290" s="69" t="s">
        <v>855</v>
      </c>
      <c r="E290" s="355"/>
      <c r="F290" s="69" t="s">
        <v>886</v>
      </c>
      <c r="G290" s="69" t="s">
        <v>887</v>
      </c>
      <c r="H290" s="69" t="s">
        <v>878</v>
      </c>
      <c r="I290" s="70" t="s">
        <v>11</v>
      </c>
      <c r="J290" s="71"/>
      <c r="K290" s="71"/>
      <c r="L290" s="72" t="s">
        <v>208</v>
      </c>
      <c r="M290" s="69"/>
      <c r="N290" s="73"/>
      <c r="O290" s="67"/>
      <c r="P290" s="67"/>
      <c r="Q290" s="67"/>
      <c r="R290" s="67"/>
      <c r="S290" s="67"/>
      <c r="T290" s="67"/>
      <c r="U290" s="67"/>
      <c r="V290" s="67"/>
      <c r="W290" s="67"/>
      <c r="X290" s="67"/>
      <c r="Y290" s="67"/>
      <c r="Z290" s="67"/>
      <c r="AA290" s="67"/>
      <c r="AB290" s="67"/>
      <c r="AC290" s="67"/>
      <c r="AD290" s="67"/>
      <c r="AE290" s="67"/>
      <c r="AF290" s="67"/>
      <c r="AG290" s="67"/>
    </row>
    <row r="291" spans="1:33" ht="304.5">
      <c r="A291" s="68" t="s">
        <v>853</v>
      </c>
      <c r="B291" s="69" t="s">
        <v>854</v>
      </c>
      <c r="C291" s="68" t="s">
        <v>452</v>
      </c>
      <c r="D291" s="69" t="s">
        <v>855</v>
      </c>
      <c r="E291" s="364" t="s">
        <v>888</v>
      </c>
      <c r="F291" s="69" t="s">
        <v>889</v>
      </c>
      <c r="G291" s="69" t="s">
        <v>890</v>
      </c>
      <c r="H291" s="69" t="s">
        <v>655</v>
      </c>
      <c r="I291" s="70" t="s">
        <v>11</v>
      </c>
      <c r="J291" s="71"/>
      <c r="K291" s="71"/>
      <c r="L291" s="72" t="s">
        <v>208</v>
      </c>
      <c r="M291" s="69"/>
      <c r="N291" s="73"/>
      <c r="O291" s="67"/>
      <c r="P291" s="67"/>
      <c r="Q291" s="67"/>
      <c r="R291" s="67"/>
      <c r="S291" s="67"/>
      <c r="T291" s="67"/>
      <c r="U291" s="67"/>
      <c r="V291" s="67"/>
      <c r="W291" s="67"/>
      <c r="X291" s="67"/>
      <c r="Y291" s="67"/>
      <c r="Z291" s="67"/>
      <c r="AA291" s="67"/>
      <c r="AB291" s="67"/>
      <c r="AC291" s="67"/>
      <c r="AD291" s="67"/>
      <c r="AE291" s="67"/>
      <c r="AF291" s="67"/>
      <c r="AG291" s="67"/>
    </row>
    <row r="292" spans="1:33" ht="304.5">
      <c r="A292" s="68" t="s">
        <v>853</v>
      </c>
      <c r="B292" s="69" t="s">
        <v>854</v>
      </c>
      <c r="C292" s="68" t="s">
        <v>455</v>
      </c>
      <c r="D292" s="69" t="s">
        <v>855</v>
      </c>
      <c r="E292" s="365"/>
      <c r="F292" s="69" t="s">
        <v>891</v>
      </c>
      <c r="G292" s="69" t="s">
        <v>892</v>
      </c>
      <c r="H292" s="69" t="s">
        <v>579</v>
      </c>
      <c r="I292" s="70" t="s">
        <v>11</v>
      </c>
      <c r="J292" s="71"/>
      <c r="K292" s="71"/>
      <c r="L292" s="72" t="s">
        <v>208</v>
      </c>
      <c r="M292" s="69"/>
      <c r="N292" s="73"/>
      <c r="O292" s="67"/>
      <c r="P292" s="67"/>
      <c r="Q292" s="67"/>
      <c r="R292" s="67"/>
      <c r="S292" s="67"/>
      <c r="T292" s="67"/>
      <c r="U292" s="67"/>
      <c r="V292" s="67"/>
      <c r="W292" s="67"/>
      <c r="X292" s="67"/>
      <c r="Y292" s="67"/>
      <c r="Z292" s="67"/>
      <c r="AA292" s="67"/>
      <c r="AB292" s="67"/>
      <c r="AC292" s="67"/>
      <c r="AD292" s="67"/>
      <c r="AE292" s="67"/>
      <c r="AF292" s="67"/>
      <c r="AG292" s="67"/>
    </row>
    <row r="293" spans="1:33" ht="304.5">
      <c r="A293" s="68" t="s">
        <v>853</v>
      </c>
      <c r="B293" s="69" t="s">
        <v>854</v>
      </c>
      <c r="C293" s="68" t="s">
        <v>460</v>
      </c>
      <c r="D293" s="69" t="s">
        <v>855</v>
      </c>
      <c r="E293" s="365"/>
      <c r="F293" s="69" t="s">
        <v>893</v>
      </c>
      <c r="G293" s="69" t="s">
        <v>894</v>
      </c>
      <c r="H293" s="69" t="s">
        <v>579</v>
      </c>
      <c r="I293" s="70" t="s">
        <v>11</v>
      </c>
      <c r="J293" s="71"/>
      <c r="K293" s="71"/>
      <c r="L293" s="72" t="s">
        <v>208</v>
      </c>
      <c r="M293" s="69"/>
      <c r="N293" s="73"/>
      <c r="O293" s="67"/>
      <c r="P293" s="67"/>
      <c r="Q293" s="67"/>
      <c r="R293" s="67"/>
      <c r="S293" s="67"/>
      <c r="T293" s="67"/>
      <c r="U293" s="67"/>
      <c r="V293" s="67"/>
      <c r="W293" s="67"/>
      <c r="X293" s="67"/>
      <c r="Y293" s="67"/>
      <c r="Z293" s="67"/>
      <c r="AA293" s="67"/>
      <c r="AB293" s="67"/>
      <c r="AC293" s="67"/>
      <c r="AD293" s="67"/>
      <c r="AE293" s="67"/>
      <c r="AF293" s="67"/>
      <c r="AG293" s="67"/>
    </row>
    <row r="294" spans="1:33" ht="304.5">
      <c r="A294" s="68" t="s">
        <v>853</v>
      </c>
      <c r="B294" s="69" t="s">
        <v>854</v>
      </c>
      <c r="C294" s="68" t="s">
        <v>463</v>
      </c>
      <c r="D294" s="69" t="s">
        <v>855</v>
      </c>
      <c r="E294" s="365"/>
      <c r="F294" s="69" t="s">
        <v>895</v>
      </c>
      <c r="G294" s="69" t="s">
        <v>896</v>
      </c>
      <c r="H294" s="69" t="s">
        <v>878</v>
      </c>
      <c r="I294" s="70" t="s">
        <v>11</v>
      </c>
      <c r="J294" s="71"/>
      <c r="K294" s="71"/>
      <c r="L294" s="72" t="s">
        <v>208</v>
      </c>
      <c r="M294" s="69"/>
      <c r="N294" s="73"/>
      <c r="O294" s="67"/>
      <c r="P294" s="67"/>
      <c r="Q294" s="67"/>
      <c r="R294" s="67"/>
      <c r="S294" s="67"/>
      <c r="T294" s="67"/>
      <c r="U294" s="67"/>
      <c r="V294" s="67"/>
      <c r="W294" s="67"/>
      <c r="X294" s="67"/>
      <c r="Y294" s="67"/>
      <c r="Z294" s="67"/>
      <c r="AA294" s="67"/>
      <c r="AB294" s="67"/>
      <c r="AC294" s="67"/>
      <c r="AD294" s="67"/>
      <c r="AE294" s="67"/>
      <c r="AF294" s="67"/>
      <c r="AG294" s="67"/>
    </row>
    <row r="295" spans="1:33" ht="304.5">
      <c r="A295" s="68" t="s">
        <v>853</v>
      </c>
      <c r="B295" s="69" t="s">
        <v>854</v>
      </c>
      <c r="C295" s="68" t="s">
        <v>467</v>
      </c>
      <c r="D295" s="69" t="s">
        <v>855</v>
      </c>
      <c r="E295" s="355"/>
      <c r="F295" s="69" t="s">
        <v>897</v>
      </c>
      <c r="G295" s="69" t="s">
        <v>890</v>
      </c>
      <c r="H295" s="69" t="s">
        <v>579</v>
      </c>
      <c r="I295" s="70" t="s">
        <v>11</v>
      </c>
      <c r="J295" s="71"/>
      <c r="K295" s="71"/>
      <c r="L295" s="72" t="s">
        <v>208</v>
      </c>
      <c r="M295" s="69"/>
      <c r="N295" s="73"/>
      <c r="O295" s="67"/>
      <c r="P295" s="67"/>
      <c r="Q295" s="67"/>
      <c r="R295" s="67"/>
      <c r="S295" s="67"/>
      <c r="T295" s="67"/>
      <c r="U295" s="67"/>
      <c r="V295" s="67"/>
      <c r="W295" s="67"/>
      <c r="X295" s="67"/>
      <c r="Y295" s="67"/>
      <c r="Z295" s="67"/>
      <c r="AA295" s="67"/>
      <c r="AB295" s="67"/>
      <c r="AC295" s="67"/>
      <c r="AD295" s="67"/>
      <c r="AE295" s="67"/>
      <c r="AF295" s="67"/>
      <c r="AG295" s="67"/>
    </row>
    <row r="296" spans="1:33" ht="304.5">
      <c r="A296" s="68" t="s">
        <v>853</v>
      </c>
      <c r="B296" s="69" t="s">
        <v>854</v>
      </c>
      <c r="C296" s="68" t="s">
        <v>471</v>
      </c>
      <c r="D296" s="69" t="s">
        <v>855</v>
      </c>
      <c r="E296" s="364" t="s">
        <v>898</v>
      </c>
      <c r="F296" s="69" t="s">
        <v>889</v>
      </c>
      <c r="G296" s="69" t="s">
        <v>899</v>
      </c>
      <c r="H296" s="69" t="s">
        <v>655</v>
      </c>
      <c r="I296" s="70" t="s">
        <v>11</v>
      </c>
      <c r="J296" s="71"/>
      <c r="K296" s="71"/>
      <c r="L296" s="72" t="s">
        <v>208</v>
      </c>
      <c r="M296" s="69"/>
      <c r="N296" s="73"/>
      <c r="O296" s="67"/>
      <c r="P296" s="67"/>
      <c r="Q296" s="67"/>
      <c r="R296" s="67"/>
      <c r="S296" s="67"/>
      <c r="T296" s="67"/>
      <c r="U296" s="67"/>
      <c r="V296" s="67"/>
      <c r="W296" s="67"/>
      <c r="X296" s="67"/>
      <c r="Y296" s="67"/>
      <c r="Z296" s="67"/>
      <c r="AA296" s="67"/>
      <c r="AB296" s="67"/>
      <c r="AC296" s="67"/>
      <c r="AD296" s="67"/>
      <c r="AE296" s="67"/>
      <c r="AF296" s="67"/>
      <c r="AG296" s="67"/>
    </row>
    <row r="297" spans="1:33" ht="304.5">
      <c r="A297" s="68" t="s">
        <v>853</v>
      </c>
      <c r="B297" s="69" t="s">
        <v>854</v>
      </c>
      <c r="C297" s="68" t="s">
        <v>476</v>
      </c>
      <c r="D297" s="69" t="s">
        <v>855</v>
      </c>
      <c r="E297" s="365"/>
      <c r="F297" s="69" t="s">
        <v>891</v>
      </c>
      <c r="G297" s="69" t="s">
        <v>900</v>
      </c>
      <c r="H297" s="69" t="s">
        <v>579</v>
      </c>
      <c r="I297" s="70" t="s">
        <v>11</v>
      </c>
      <c r="J297" s="71"/>
      <c r="K297" s="71"/>
      <c r="L297" s="72" t="s">
        <v>208</v>
      </c>
      <c r="M297" s="69"/>
      <c r="N297" s="73"/>
      <c r="O297" s="67"/>
      <c r="P297" s="67"/>
      <c r="Q297" s="67"/>
      <c r="R297" s="67"/>
      <c r="S297" s="67"/>
      <c r="T297" s="67"/>
      <c r="U297" s="67"/>
      <c r="V297" s="67"/>
      <c r="W297" s="67"/>
      <c r="X297" s="67"/>
      <c r="Y297" s="67"/>
      <c r="Z297" s="67"/>
      <c r="AA297" s="67"/>
      <c r="AB297" s="67"/>
      <c r="AC297" s="67"/>
      <c r="AD297" s="67"/>
      <c r="AE297" s="67"/>
      <c r="AF297" s="67"/>
      <c r="AG297" s="67"/>
    </row>
    <row r="298" spans="1:33" ht="304.5">
      <c r="A298" s="68" t="s">
        <v>853</v>
      </c>
      <c r="B298" s="69" t="s">
        <v>854</v>
      </c>
      <c r="C298" s="68" t="s">
        <v>478</v>
      </c>
      <c r="D298" s="69" t="s">
        <v>855</v>
      </c>
      <c r="E298" s="365"/>
      <c r="F298" s="69" t="s">
        <v>893</v>
      </c>
      <c r="G298" s="69" t="s">
        <v>901</v>
      </c>
      <c r="H298" s="69" t="s">
        <v>579</v>
      </c>
      <c r="I298" s="70" t="s">
        <v>11</v>
      </c>
      <c r="J298" s="71"/>
      <c r="K298" s="71"/>
      <c r="L298" s="72" t="s">
        <v>208</v>
      </c>
      <c r="M298" s="69"/>
      <c r="N298" s="73"/>
      <c r="O298" s="67"/>
      <c r="P298" s="67"/>
      <c r="Q298" s="67"/>
      <c r="R298" s="67"/>
      <c r="S298" s="67"/>
      <c r="T298" s="67"/>
      <c r="U298" s="67"/>
      <c r="V298" s="67"/>
      <c r="W298" s="67"/>
      <c r="X298" s="67"/>
      <c r="Y298" s="67"/>
      <c r="Z298" s="67"/>
      <c r="AA298" s="67"/>
      <c r="AB298" s="67"/>
      <c r="AC298" s="67"/>
      <c r="AD298" s="67"/>
      <c r="AE298" s="67"/>
      <c r="AF298" s="67"/>
      <c r="AG298" s="67"/>
    </row>
    <row r="299" spans="1:33" ht="304.5">
      <c r="A299" s="68" t="s">
        <v>853</v>
      </c>
      <c r="B299" s="69" t="s">
        <v>854</v>
      </c>
      <c r="C299" s="68" t="s">
        <v>480</v>
      </c>
      <c r="D299" s="69" t="s">
        <v>855</v>
      </c>
      <c r="E299" s="365"/>
      <c r="F299" s="69" t="s">
        <v>895</v>
      </c>
      <c r="G299" s="69" t="s">
        <v>902</v>
      </c>
      <c r="H299" s="69" t="s">
        <v>878</v>
      </c>
      <c r="I299" s="70" t="s">
        <v>11</v>
      </c>
      <c r="J299" s="71"/>
      <c r="K299" s="71"/>
      <c r="L299" s="72" t="s">
        <v>208</v>
      </c>
      <c r="M299" s="69"/>
      <c r="N299" s="73"/>
      <c r="O299" s="67"/>
      <c r="P299" s="67"/>
      <c r="Q299" s="67"/>
      <c r="R299" s="67"/>
      <c r="S299" s="67"/>
      <c r="T299" s="67"/>
      <c r="U299" s="67"/>
      <c r="V299" s="67"/>
      <c r="W299" s="67"/>
      <c r="X299" s="67"/>
      <c r="Y299" s="67"/>
      <c r="Z299" s="67"/>
      <c r="AA299" s="67"/>
      <c r="AB299" s="67"/>
      <c r="AC299" s="67"/>
      <c r="AD299" s="67"/>
      <c r="AE299" s="67"/>
      <c r="AF299" s="67"/>
      <c r="AG299" s="67"/>
    </row>
    <row r="300" spans="1:33" ht="304.5">
      <c r="A300" s="68" t="s">
        <v>853</v>
      </c>
      <c r="B300" s="69" t="s">
        <v>854</v>
      </c>
      <c r="C300" s="68" t="s">
        <v>485</v>
      </c>
      <c r="D300" s="69" t="s">
        <v>855</v>
      </c>
      <c r="E300" s="355"/>
      <c r="F300" s="69" t="s">
        <v>897</v>
      </c>
      <c r="G300" s="69" t="s">
        <v>903</v>
      </c>
      <c r="H300" s="69" t="s">
        <v>579</v>
      </c>
      <c r="I300" s="70" t="s">
        <v>11</v>
      </c>
      <c r="J300" s="71"/>
      <c r="K300" s="71"/>
      <c r="L300" s="72" t="s">
        <v>208</v>
      </c>
      <c r="M300" s="69"/>
      <c r="N300" s="73"/>
      <c r="O300" s="67"/>
      <c r="P300" s="67"/>
      <c r="Q300" s="67"/>
      <c r="R300" s="67"/>
      <c r="S300" s="67"/>
      <c r="T300" s="67"/>
      <c r="U300" s="67"/>
      <c r="V300" s="67"/>
      <c r="W300" s="67"/>
      <c r="X300" s="67"/>
      <c r="Y300" s="67"/>
      <c r="Z300" s="67"/>
      <c r="AA300" s="67"/>
      <c r="AB300" s="67"/>
      <c r="AC300" s="67"/>
      <c r="AD300" s="67"/>
      <c r="AE300" s="67"/>
      <c r="AF300" s="67"/>
      <c r="AG300" s="67"/>
    </row>
    <row r="301" spans="1:33" ht="304.5">
      <c r="A301" s="68" t="s">
        <v>853</v>
      </c>
      <c r="B301" s="69" t="s">
        <v>854</v>
      </c>
      <c r="C301" s="68" t="s">
        <v>500</v>
      </c>
      <c r="D301" s="69" t="s">
        <v>855</v>
      </c>
      <c r="E301" s="364" t="s">
        <v>904</v>
      </c>
      <c r="F301" s="69" t="s">
        <v>594</v>
      </c>
      <c r="G301" s="69" t="s">
        <v>905</v>
      </c>
      <c r="H301" s="69" t="s">
        <v>596</v>
      </c>
      <c r="I301" s="70" t="s">
        <v>11</v>
      </c>
      <c r="J301" s="71"/>
      <c r="K301" s="71"/>
      <c r="L301" s="72" t="s">
        <v>208</v>
      </c>
      <c r="M301" s="69"/>
      <c r="N301" s="73"/>
      <c r="O301" s="67"/>
      <c r="P301" s="67"/>
      <c r="Q301" s="67"/>
      <c r="R301" s="67"/>
      <c r="S301" s="67"/>
      <c r="T301" s="67"/>
      <c r="U301" s="67"/>
      <c r="V301" s="67"/>
      <c r="W301" s="67"/>
      <c r="X301" s="67"/>
      <c r="Y301" s="67"/>
      <c r="Z301" s="67"/>
      <c r="AA301" s="67"/>
      <c r="AB301" s="67"/>
      <c r="AC301" s="67"/>
      <c r="AD301" s="67"/>
      <c r="AE301" s="67"/>
      <c r="AF301" s="67"/>
      <c r="AG301" s="67"/>
    </row>
    <row r="302" spans="1:33" ht="304.5">
      <c r="A302" s="68" t="s">
        <v>853</v>
      </c>
      <c r="B302" s="69" t="s">
        <v>854</v>
      </c>
      <c r="C302" s="68" t="s">
        <v>503</v>
      </c>
      <c r="D302" s="69" t="s">
        <v>855</v>
      </c>
      <c r="E302" s="365"/>
      <c r="F302" s="69" t="s">
        <v>597</v>
      </c>
      <c r="G302" s="76" t="s">
        <v>905</v>
      </c>
      <c r="H302" s="69" t="s">
        <v>906</v>
      </c>
      <c r="I302" s="70" t="s">
        <v>11</v>
      </c>
      <c r="J302" s="71"/>
      <c r="K302" s="71"/>
      <c r="L302" s="72" t="s">
        <v>208</v>
      </c>
      <c r="M302" s="69"/>
      <c r="N302" s="73"/>
      <c r="O302" s="67"/>
      <c r="P302" s="67"/>
      <c r="Q302" s="67"/>
      <c r="R302" s="67"/>
      <c r="S302" s="67"/>
      <c r="T302" s="67"/>
      <c r="U302" s="67"/>
      <c r="V302" s="67"/>
      <c r="W302" s="67"/>
      <c r="X302" s="67"/>
      <c r="Y302" s="67"/>
      <c r="Z302" s="67"/>
      <c r="AA302" s="67"/>
      <c r="AB302" s="67"/>
      <c r="AC302" s="67"/>
      <c r="AD302" s="67"/>
      <c r="AE302" s="67"/>
      <c r="AF302" s="67"/>
      <c r="AG302" s="67"/>
    </row>
    <row r="303" spans="1:33" ht="304.5">
      <c r="A303" s="68" t="s">
        <v>853</v>
      </c>
      <c r="B303" s="69" t="s">
        <v>854</v>
      </c>
      <c r="C303" s="68" t="s">
        <v>507</v>
      </c>
      <c r="D303" s="69" t="s">
        <v>855</v>
      </c>
      <c r="E303" s="365"/>
      <c r="F303" s="69" t="s">
        <v>599</v>
      </c>
      <c r="G303" s="69" t="s">
        <v>905</v>
      </c>
      <c r="H303" s="69" t="s">
        <v>907</v>
      </c>
      <c r="I303" s="70" t="s">
        <v>11</v>
      </c>
      <c r="J303" s="71"/>
      <c r="K303" s="71"/>
      <c r="L303" s="72" t="s">
        <v>208</v>
      </c>
      <c r="M303" s="69"/>
      <c r="N303" s="73"/>
      <c r="O303" s="67"/>
      <c r="P303" s="67"/>
      <c r="Q303" s="67"/>
      <c r="R303" s="67"/>
      <c r="S303" s="67"/>
      <c r="T303" s="67"/>
      <c r="U303" s="67"/>
      <c r="V303" s="67"/>
      <c r="W303" s="67"/>
      <c r="X303" s="67"/>
      <c r="Y303" s="67"/>
      <c r="Z303" s="67"/>
      <c r="AA303" s="67"/>
      <c r="AB303" s="67"/>
      <c r="AC303" s="67"/>
      <c r="AD303" s="67"/>
      <c r="AE303" s="67"/>
      <c r="AF303" s="67"/>
      <c r="AG303" s="67"/>
    </row>
    <row r="304" spans="1:33" ht="304.5">
      <c r="A304" s="68" t="s">
        <v>853</v>
      </c>
      <c r="B304" s="69" t="s">
        <v>854</v>
      </c>
      <c r="C304" s="68" t="s">
        <v>509</v>
      </c>
      <c r="D304" s="69" t="s">
        <v>855</v>
      </c>
      <c r="E304" s="365"/>
      <c r="F304" s="69" t="s">
        <v>601</v>
      </c>
      <c r="G304" s="69" t="s">
        <v>905</v>
      </c>
      <c r="H304" s="69" t="s">
        <v>602</v>
      </c>
      <c r="I304" s="70" t="s">
        <v>11</v>
      </c>
      <c r="J304" s="71"/>
      <c r="K304" s="71"/>
      <c r="L304" s="72" t="s">
        <v>208</v>
      </c>
      <c r="M304" s="69"/>
      <c r="N304" s="73"/>
      <c r="O304" s="67"/>
      <c r="P304" s="67"/>
      <c r="Q304" s="67"/>
      <c r="R304" s="67"/>
      <c r="S304" s="67"/>
      <c r="T304" s="67"/>
      <c r="U304" s="67"/>
      <c r="V304" s="67"/>
      <c r="W304" s="67"/>
      <c r="X304" s="67"/>
      <c r="Y304" s="67"/>
      <c r="Z304" s="67"/>
      <c r="AA304" s="67"/>
      <c r="AB304" s="67"/>
      <c r="AC304" s="67"/>
      <c r="AD304" s="67"/>
      <c r="AE304" s="67"/>
      <c r="AF304" s="67"/>
      <c r="AG304" s="67"/>
    </row>
    <row r="305" spans="1:33" ht="304.5">
      <c r="A305" s="68" t="s">
        <v>853</v>
      </c>
      <c r="B305" s="69" t="s">
        <v>854</v>
      </c>
      <c r="C305" s="68" t="s">
        <v>512</v>
      </c>
      <c r="D305" s="69" t="s">
        <v>855</v>
      </c>
      <c r="E305" s="365"/>
      <c r="F305" s="69" t="s">
        <v>519</v>
      </c>
      <c r="G305" s="69" t="s">
        <v>905</v>
      </c>
      <c r="H305" s="69" t="s">
        <v>517</v>
      </c>
      <c r="I305" s="70" t="s">
        <v>11</v>
      </c>
      <c r="J305" s="71"/>
      <c r="K305" s="71"/>
      <c r="L305" s="72" t="s">
        <v>208</v>
      </c>
      <c r="M305" s="69"/>
      <c r="N305" s="73"/>
      <c r="O305" s="67"/>
      <c r="P305" s="67"/>
      <c r="Q305" s="67"/>
      <c r="R305" s="67"/>
      <c r="S305" s="67"/>
      <c r="T305" s="67"/>
      <c r="U305" s="67"/>
      <c r="V305" s="67"/>
      <c r="W305" s="67"/>
      <c r="X305" s="67"/>
      <c r="Y305" s="67"/>
      <c r="Z305" s="67"/>
      <c r="AA305" s="67"/>
      <c r="AB305" s="67"/>
      <c r="AC305" s="67"/>
      <c r="AD305" s="67"/>
      <c r="AE305" s="67"/>
      <c r="AF305" s="67"/>
      <c r="AG305" s="67"/>
    </row>
    <row r="306" spans="1:33" ht="304.5">
      <c r="A306" s="68" t="s">
        <v>853</v>
      </c>
      <c r="B306" s="69" t="s">
        <v>854</v>
      </c>
      <c r="C306" s="68" t="s">
        <v>514</v>
      </c>
      <c r="D306" s="69" t="s">
        <v>855</v>
      </c>
      <c r="E306" s="355"/>
      <c r="F306" s="69" t="s">
        <v>603</v>
      </c>
      <c r="G306" s="69" t="s">
        <v>905</v>
      </c>
      <c r="H306" s="69" t="s">
        <v>604</v>
      </c>
      <c r="I306" s="70" t="s">
        <v>11</v>
      </c>
      <c r="J306" s="71"/>
      <c r="K306" s="71"/>
      <c r="L306" s="72" t="s">
        <v>208</v>
      </c>
      <c r="M306" s="69"/>
      <c r="N306" s="73"/>
      <c r="O306" s="67"/>
      <c r="P306" s="67"/>
      <c r="Q306" s="67"/>
      <c r="R306" s="67"/>
      <c r="S306" s="67"/>
      <c r="T306" s="67"/>
      <c r="U306" s="67"/>
      <c r="V306" s="67"/>
      <c r="W306" s="67"/>
      <c r="X306" s="67"/>
      <c r="Y306" s="67"/>
      <c r="Z306" s="67"/>
      <c r="AA306" s="67"/>
      <c r="AB306" s="67"/>
      <c r="AC306" s="67"/>
      <c r="AD306" s="67"/>
      <c r="AE306" s="67"/>
      <c r="AF306" s="67"/>
      <c r="AG306" s="67"/>
    </row>
    <row r="307" spans="1:33" ht="304.5">
      <c r="A307" s="68" t="s">
        <v>853</v>
      </c>
      <c r="B307" s="69" t="s">
        <v>908</v>
      </c>
      <c r="C307" s="68" t="s">
        <v>518</v>
      </c>
      <c r="D307" s="69" t="s">
        <v>909</v>
      </c>
      <c r="E307" s="364" t="s">
        <v>910</v>
      </c>
      <c r="F307" s="69" t="s">
        <v>857</v>
      </c>
      <c r="G307" s="76" t="s">
        <v>911</v>
      </c>
      <c r="H307" s="69" t="s">
        <v>529</v>
      </c>
      <c r="I307" s="70" t="s">
        <v>11</v>
      </c>
      <c r="J307" s="71"/>
      <c r="K307" s="71"/>
      <c r="L307" s="72" t="s">
        <v>208</v>
      </c>
      <c r="M307" s="69"/>
      <c r="N307" s="73"/>
      <c r="O307" s="67"/>
      <c r="P307" s="67"/>
      <c r="Q307" s="67"/>
      <c r="R307" s="67"/>
      <c r="S307" s="67"/>
      <c r="T307" s="67"/>
      <c r="U307" s="67"/>
      <c r="V307" s="67"/>
      <c r="W307" s="67"/>
      <c r="X307" s="67"/>
      <c r="Y307" s="67"/>
      <c r="Z307" s="67"/>
      <c r="AA307" s="67"/>
      <c r="AB307" s="67"/>
      <c r="AC307" s="67"/>
      <c r="AD307" s="67"/>
      <c r="AE307" s="67"/>
      <c r="AF307" s="67"/>
      <c r="AG307" s="67"/>
    </row>
    <row r="308" spans="1:33" ht="409.5">
      <c r="A308" s="68" t="s">
        <v>853</v>
      </c>
      <c r="B308" s="69" t="s">
        <v>908</v>
      </c>
      <c r="C308" s="68" t="s">
        <v>521</v>
      </c>
      <c r="D308" s="69" t="s">
        <v>912</v>
      </c>
      <c r="E308" s="365"/>
      <c r="F308" s="69" t="s">
        <v>859</v>
      </c>
      <c r="G308" s="69" t="s">
        <v>913</v>
      </c>
      <c r="H308" s="69" t="s">
        <v>529</v>
      </c>
      <c r="I308" s="70" t="s">
        <v>11</v>
      </c>
      <c r="J308" s="71"/>
      <c r="K308" s="71"/>
      <c r="L308" s="72" t="s">
        <v>208</v>
      </c>
      <c r="M308" s="69"/>
      <c r="N308" s="73"/>
      <c r="O308" s="67"/>
      <c r="P308" s="67"/>
      <c r="Q308" s="67"/>
      <c r="R308" s="67"/>
      <c r="S308" s="67"/>
      <c r="T308" s="67"/>
      <c r="U308" s="67"/>
      <c r="V308" s="67"/>
      <c r="W308" s="67"/>
      <c r="X308" s="67"/>
      <c r="Y308" s="67"/>
      <c r="Z308" s="67"/>
      <c r="AA308" s="67"/>
      <c r="AB308" s="67"/>
      <c r="AC308" s="67"/>
      <c r="AD308" s="67"/>
      <c r="AE308" s="67"/>
      <c r="AF308" s="67"/>
      <c r="AG308" s="67"/>
    </row>
    <row r="309" spans="1:33" ht="409.5">
      <c r="A309" s="68" t="s">
        <v>853</v>
      </c>
      <c r="B309" s="69" t="s">
        <v>908</v>
      </c>
      <c r="C309" s="68" t="s">
        <v>525</v>
      </c>
      <c r="D309" s="69" t="s">
        <v>912</v>
      </c>
      <c r="E309" s="365"/>
      <c r="F309" s="69" t="s">
        <v>861</v>
      </c>
      <c r="G309" s="69" t="s">
        <v>913</v>
      </c>
      <c r="H309" s="69" t="s">
        <v>529</v>
      </c>
      <c r="I309" s="70" t="s">
        <v>11</v>
      </c>
      <c r="J309" s="71"/>
      <c r="K309" s="71"/>
      <c r="L309" s="72" t="s">
        <v>208</v>
      </c>
      <c r="M309" s="69"/>
      <c r="N309" s="73"/>
      <c r="O309" s="67"/>
      <c r="P309" s="67"/>
      <c r="Q309" s="67"/>
      <c r="R309" s="67"/>
      <c r="S309" s="67"/>
      <c r="T309" s="67"/>
      <c r="U309" s="67"/>
      <c r="V309" s="67"/>
      <c r="W309" s="67"/>
      <c r="X309" s="67"/>
      <c r="Y309" s="67"/>
      <c r="Z309" s="67"/>
      <c r="AA309" s="67"/>
      <c r="AB309" s="67"/>
      <c r="AC309" s="67"/>
      <c r="AD309" s="67"/>
      <c r="AE309" s="67"/>
      <c r="AF309" s="67"/>
      <c r="AG309" s="67"/>
    </row>
    <row r="310" spans="1:33" ht="409.5">
      <c r="A310" s="68" t="s">
        <v>853</v>
      </c>
      <c r="B310" s="69" t="s">
        <v>908</v>
      </c>
      <c r="C310" s="68" t="s">
        <v>530</v>
      </c>
      <c r="D310" s="69" t="s">
        <v>912</v>
      </c>
      <c r="E310" s="355"/>
      <c r="F310" s="69" t="s">
        <v>914</v>
      </c>
      <c r="G310" s="69" t="s">
        <v>915</v>
      </c>
      <c r="H310" s="69" t="s">
        <v>529</v>
      </c>
      <c r="I310" s="70" t="s">
        <v>11</v>
      </c>
      <c r="J310" s="71"/>
      <c r="K310" s="71"/>
      <c r="L310" s="72" t="s">
        <v>208</v>
      </c>
      <c r="M310" s="69"/>
      <c r="N310" s="73"/>
      <c r="O310" s="67"/>
      <c r="P310" s="67"/>
      <c r="Q310" s="67"/>
      <c r="R310" s="67"/>
      <c r="S310" s="67"/>
      <c r="T310" s="67"/>
      <c r="U310" s="67"/>
      <c r="V310" s="67"/>
      <c r="W310" s="67"/>
      <c r="X310" s="67"/>
      <c r="Y310" s="67"/>
      <c r="Z310" s="67"/>
      <c r="AA310" s="67"/>
      <c r="AB310" s="67"/>
      <c r="AC310" s="67"/>
      <c r="AD310" s="67"/>
      <c r="AE310" s="67"/>
      <c r="AF310" s="67"/>
      <c r="AG310" s="67"/>
    </row>
    <row r="311" spans="1:33" ht="409.5">
      <c r="A311" s="68" t="s">
        <v>853</v>
      </c>
      <c r="B311" s="69" t="s">
        <v>908</v>
      </c>
      <c r="C311" s="68" t="s">
        <v>612</v>
      </c>
      <c r="D311" s="69" t="s">
        <v>912</v>
      </c>
      <c r="E311" s="364" t="s">
        <v>916</v>
      </c>
      <c r="F311" s="69" t="s">
        <v>857</v>
      </c>
      <c r="G311" s="69" t="s">
        <v>917</v>
      </c>
      <c r="H311" s="69" t="s">
        <v>529</v>
      </c>
      <c r="I311" s="70" t="s">
        <v>11</v>
      </c>
      <c r="J311" s="71"/>
      <c r="K311" s="71"/>
      <c r="L311" s="72" t="s">
        <v>208</v>
      </c>
      <c r="M311" s="69"/>
      <c r="N311" s="73"/>
      <c r="O311" s="67"/>
      <c r="P311" s="67"/>
      <c r="Q311" s="67"/>
      <c r="R311" s="67"/>
      <c r="S311" s="67"/>
      <c r="T311" s="67"/>
      <c r="U311" s="67"/>
      <c r="V311" s="67"/>
      <c r="W311" s="67"/>
      <c r="X311" s="67"/>
      <c r="Y311" s="67"/>
      <c r="Z311" s="67"/>
      <c r="AA311" s="67"/>
      <c r="AB311" s="67"/>
      <c r="AC311" s="67"/>
      <c r="AD311" s="67"/>
      <c r="AE311" s="67"/>
      <c r="AF311" s="67"/>
      <c r="AG311" s="67"/>
    </row>
    <row r="312" spans="1:33" ht="409.5">
      <c r="A312" s="68" t="s">
        <v>853</v>
      </c>
      <c r="B312" s="69" t="s">
        <v>908</v>
      </c>
      <c r="C312" s="68" t="s">
        <v>615</v>
      </c>
      <c r="D312" s="69" t="s">
        <v>912</v>
      </c>
      <c r="E312" s="365"/>
      <c r="F312" s="69" t="s">
        <v>859</v>
      </c>
      <c r="G312" s="69" t="s">
        <v>913</v>
      </c>
      <c r="H312" s="69" t="s">
        <v>529</v>
      </c>
      <c r="I312" s="70" t="s">
        <v>11</v>
      </c>
      <c r="J312" s="71"/>
      <c r="K312" s="71"/>
      <c r="L312" s="72" t="s">
        <v>208</v>
      </c>
      <c r="M312" s="69"/>
      <c r="N312" s="73"/>
      <c r="O312" s="67"/>
      <c r="P312" s="67"/>
      <c r="Q312" s="67"/>
      <c r="R312" s="67"/>
      <c r="S312" s="67"/>
      <c r="T312" s="67"/>
      <c r="U312" s="67"/>
      <c r="V312" s="67"/>
      <c r="W312" s="67"/>
      <c r="X312" s="67"/>
      <c r="Y312" s="67"/>
      <c r="Z312" s="67"/>
      <c r="AA312" s="67"/>
      <c r="AB312" s="67"/>
      <c r="AC312" s="67"/>
      <c r="AD312" s="67"/>
      <c r="AE312" s="67"/>
      <c r="AF312" s="67"/>
      <c r="AG312" s="67"/>
    </row>
    <row r="313" spans="1:33" ht="409.5">
      <c r="A313" s="68" t="s">
        <v>853</v>
      </c>
      <c r="B313" s="69" t="s">
        <v>908</v>
      </c>
      <c r="C313" s="68" t="s">
        <v>617</v>
      </c>
      <c r="D313" s="69" t="s">
        <v>912</v>
      </c>
      <c r="E313" s="365"/>
      <c r="F313" s="69" t="s">
        <v>861</v>
      </c>
      <c r="G313" s="69" t="s">
        <v>913</v>
      </c>
      <c r="H313" s="69" t="s">
        <v>529</v>
      </c>
      <c r="I313" s="70" t="s">
        <v>11</v>
      </c>
      <c r="J313" s="71"/>
      <c r="K313" s="71"/>
      <c r="L313" s="72" t="s">
        <v>208</v>
      </c>
      <c r="M313" s="69"/>
      <c r="N313" s="73"/>
      <c r="O313" s="67"/>
      <c r="P313" s="67"/>
      <c r="Q313" s="67"/>
      <c r="R313" s="67"/>
      <c r="S313" s="67"/>
      <c r="T313" s="67"/>
      <c r="U313" s="67"/>
      <c r="V313" s="67"/>
      <c r="W313" s="67"/>
      <c r="X313" s="67"/>
      <c r="Y313" s="67"/>
      <c r="Z313" s="67"/>
      <c r="AA313" s="67"/>
      <c r="AB313" s="67"/>
      <c r="AC313" s="67"/>
      <c r="AD313" s="67"/>
      <c r="AE313" s="67"/>
      <c r="AF313" s="67"/>
      <c r="AG313" s="67"/>
    </row>
    <row r="314" spans="1:33" ht="409.5">
      <c r="A314" s="68" t="s">
        <v>853</v>
      </c>
      <c r="B314" s="69" t="s">
        <v>908</v>
      </c>
      <c r="C314" s="68" t="s">
        <v>618</v>
      </c>
      <c r="D314" s="69" t="s">
        <v>912</v>
      </c>
      <c r="E314" s="355"/>
      <c r="F314" s="69" t="s">
        <v>914</v>
      </c>
      <c r="G314" s="69" t="s">
        <v>915</v>
      </c>
      <c r="H314" s="69" t="s">
        <v>529</v>
      </c>
      <c r="I314" s="70" t="s">
        <v>11</v>
      </c>
      <c r="J314" s="71"/>
      <c r="K314" s="71"/>
      <c r="L314" s="72" t="s">
        <v>208</v>
      </c>
      <c r="M314" s="69"/>
      <c r="N314" s="73"/>
      <c r="O314" s="67"/>
      <c r="P314" s="67"/>
      <c r="Q314" s="67"/>
      <c r="R314" s="67"/>
      <c r="S314" s="67"/>
      <c r="T314" s="67"/>
      <c r="U314" s="67"/>
      <c r="V314" s="67"/>
      <c r="W314" s="67"/>
      <c r="X314" s="67"/>
      <c r="Y314" s="67"/>
      <c r="Z314" s="67"/>
      <c r="AA314" s="67"/>
      <c r="AB314" s="67"/>
      <c r="AC314" s="67"/>
      <c r="AD314" s="67"/>
      <c r="AE314" s="67"/>
      <c r="AF314" s="67"/>
      <c r="AG314" s="67"/>
    </row>
    <row r="315" spans="1:33" ht="409.5">
      <c r="A315" s="68" t="s">
        <v>853</v>
      </c>
      <c r="B315" s="69" t="s">
        <v>908</v>
      </c>
      <c r="C315" s="68" t="s">
        <v>619</v>
      </c>
      <c r="D315" s="69" t="s">
        <v>912</v>
      </c>
      <c r="E315" s="364" t="s">
        <v>918</v>
      </c>
      <c r="F315" s="69" t="s">
        <v>919</v>
      </c>
      <c r="G315" s="69" t="s">
        <v>920</v>
      </c>
      <c r="H315" s="69" t="s">
        <v>392</v>
      </c>
      <c r="I315" s="70" t="s">
        <v>11</v>
      </c>
      <c r="J315" s="71"/>
      <c r="K315" s="71"/>
      <c r="L315" s="72" t="s">
        <v>208</v>
      </c>
      <c r="M315" s="69"/>
      <c r="N315" s="73"/>
      <c r="O315" s="67"/>
      <c r="P315" s="67"/>
      <c r="Q315" s="67"/>
      <c r="R315" s="67"/>
      <c r="S315" s="67"/>
      <c r="T315" s="67"/>
      <c r="U315" s="67"/>
      <c r="V315" s="67"/>
      <c r="W315" s="67"/>
      <c r="X315" s="67"/>
      <c r="Y315" s="67"/>
      <c r="Z315" s="67"/>
      <c r="AA315" s="67"/>
      <c r="AB315" s="67"/>
      <c r="AC315" s="67"/>
      <c r="AD315" s="67"/>
      <c r="AE315" s="67"/>
      <c r="AF315" s="67"/>
      <c r="AG315" s="67"/>
    </row>
    <row r="316" spans="1:33" ht="409.5">
      <c r="A316" s="68" t="s">
        <v>853</v>
      </c>
      <c r="B316" s="69" t="s">
        <v>908</v>
      </c>
      <c r="C316" s="68" t="s">
        <v>620</v>
      </c>
      <c r="D316" s="69" t="s">
        <v>912</v>
      </c>
      <c r="E316" s="365"/>
      <c r="F316" s="69" t="s">
        <v>921</v>
      </c>
      <c r="G316" s="69" t="s">
        <v>922</v>
      </c>
      <c r="H316" s="69" t="s">
        <v>541</v>
      </c>
      <c r="I316" s="70" t="s">
        <v>11</v>
      </c>
      <c r="J316" s="71"/>
      <c r="K316" s="71"/>
      <c r="L316" s="72" t="s">
        <v>208</v>
      </c>
      <c r="M316" s="69"/>
      <c r="N316" s="73"/>
      <c r="O316" s="67"/>
      <c r="P316" s="67"/>
      <c r="Q316" s="67"/>
      <c r="R316" s="67"/>
      <c r="S316" s="67"/>
      <c r="T316" s="67"/>
      <c r="U316" s="67"/>
      <c r="V316" s="67"/>
      <c r="W316" s="67"/>
      <c r="X316" s="67"/>
      <c r="Y316" s="67"/>
      <c r="Z316" s="67"/>
      <c r="AA316" s="67"/>
      <c r="AB316" s="67"/>
      <c r="AC316" s="67"/>
      <c r="AD316" s="67"/>
      <c r="AE316" s="67"/>
      <c r="AF316" s="67"/>
      <c r="AG316" s="67"/>
    </row>
    <row r="317" spans="1:33" ht="409.5">
      <c r="A317" s="68" t="s">
        <v>853</v>
      </c>
      <c r="B317" s="69" t="s">
        <v>908</v>
      </c>
      <c r="C317" s="68" t="s">
        <v>621</v>
      </c>
      <c r="D317" s="69" t="s">
        <v>912</v>
      </c>
      <c r="E317" s="365"/>
      <c r="F317" s="69" t="s">
        <v>542</v>
      </c>
      <c r="G317" s="69" t="s">
        <v>923</v>
      </c>
      <c r="H317" s="69" t="s">
        <v>541</v>
      </c>
      <c r="I317" s="70" t="s">
        <v>11</v>
      </c>
      <c r="J317" s="71"/>
      <c r="K317" s="71"/>
      <c r="L317" s="72" t="s">
        <v>208</v>
      </c>
      <c r="M317" s="69"/>
      <c r="N317" s="73"/>
      <c r="O317" s="67"/>
      <c r="P317" s="67"/>
      <c r="Q317" s="67"/>
      <c r="R317" s="67"/>
      <c r="S317" s="67"/>
      <c r="T317" s="67"/>
      <c r="U317" s="67"/>
      <c r="V317" s="67"/>
      <c r="W317" s="67"/>
      <c r="X317" s="67"/>
      <c r="Y317" s="67"/>
      <c r="Z317" s="67"/>
      <c r="AA317" s="67"/>
      <c r="AB317" s="67"/>
      <c r="AC317" s="67"/>
      <c r="AD317" s="67"/>
      <c r="AE317" s="67"/>
      <c r="AF317" s="67"/>
      <c r="AG317" s="67"/>
    </row>
    <row r="318" spans="1:33" ht="409.5">
      <c r="A318" s="68" t="s">
        <v>853</v>
      </c>
      <c r="B318" s="69" t="s">
        <v>908</v>
      </c>
      <c r="C318" s="68" t="s">
        <v>622</v>
      </c>
      <c r="D318" s="69" t="s">
        <v>912</v>
      </c>
      <c r="E318" s="365"/>
      <c r="F318" s="69" t="s">
        <v>545</v>
      </c>
      <c r="G318" s="69" t="s">
        <v>924</v>
      </c>
      <c r="H318" s="69" t="s">
        <v>541</v>
      </c>
      <c r="I318" s="70" t="s">
        <v>11</v>
      </c>
      <c r="J318" s="71"/>
      <c r="K318" s="71"/>
      <c r="L318" s="72" t="s">
        <v>208</v>
      </c>
      <c r="M318" s="69"/>
      <c r="N318" s="73"/>
      <c r="O318" s="67"/>
      <c r="P318" s="67"/>
      <c r="Q318" s="67"/>
      <c r="R318" s="67"/>
      <c r="S318" s="67"/>
      <c r="T318" s="67"/>
      <c r="U318" s="67"/>
      <c r="V318" s="67"/>
      <c r="W318" s="67"/>
      <c r="X318" s="67"/>
      <c r="Y318" s="67"/>
      <c r="Z318" s="67"/>
      <c r="AA318" s="67"/>
      <c r="AB318" s="67"/>
      <c r="AC318" s="67"/>
      <c r="AD318" s="67"/>
      <c r="AE318" s="67"/>
      <c r="AF318" s="67"/>
      <c r="AG318" s="67"/>
    </row>
    <row r="319" spans="1:33" ht="409.5">
      <c r="A319" s="68" t="s">
        <v>853</v>
      </c>
      <c r="B319" s="69" t="s">
        <v>908</v>
      </c>
      <c r="C319" s="68" t="s">
        <v>623</v>
      </c>
      <c r="D319" s="69" t="s">
        <v>912</v>
      </c>
      <c r="E319" s="365"/>
      <c r="F319" s="69" t="s">
        <v>925</v>
      </c>
      <c r="G319" s="69" t="s">
        <v>926</v>
      </c>
      <c r="H319" s="69" t="s">
        <v>541</v>
      </c>
      <c r="I319" s="70" t="s">
        <v>11</v>
      </c>
      <c r="J319" s="71"/>
      <c r="K319" s="71"/>
      <c r="L319" s="74" t="s">
        <v>255</v>
      </c>
      <c r="M319" s="69"/>
      <c r="N319" s="73"/>
      <c r="O319" s="67"/>
      <c r="P319" s="67"/>
      <c r="Q319" s="67"/>
      <c r="R319" s="67"/>
      <c r="S319" s="67"/>
      <c r="T319" s="67"/>
      <c r="U319" s="67"/>
      <c r="V319" s="67"/>
      <c r="W319" s="67"/>
      <c r="X319" s="67"/>
      <c r="Y319" s="67"/>
      <c r="Z319" s="67"/>
      <c r="AA319" s="67"/>
      <c r="AB319" s="67"/>
      <c r="AC319" s="67"/>
      <c r="AD319" s="67"/>
      <c r="AE319" s="67"/>
      <c r="AF319" s="67"/>
      <c r="AG319" s="67"/>
    </row>
    <row r="320" spans="1:33" ht="409.5">
      <c r="A320" s="68" t="s">
        <v>853</v>
      </c>
      <c r="B320" s="69" t="s">
        <v>908</v>
      </c>
      <c r="C320" s="68" t="s">
        <v>626</v>
      </c>
      <c r="D320" s="69" t="s">
        <v>912</v>
      </c>
      <c r="E320" s="355"/>
      <c r="F320" s="69" t="s">
        <v>548</v>
      </c>
      <c r="G320" s="69" t="s">
        <v>927</v>
      </c>
      <c r="H320" s="69" t="s">
        <v>541</v>
      </c>
      <c r="I320" s="70" t="s">
        <v>11</v>
      </c>
      <c r="J320" s="71"/>
      <c r="K320" s="71"/>
      <c r="L320" s="72" t="s">
        <v>208</v>
      </c>
      <c r="M320" s="69"/>
      <c r="N320" s="73"/>
      <c r="O320" s="67"/>
      <c r="P320" s="67"/>
      <c r="Q320" s="67"/>
      <c r="R320" s="67"/>
      <c r="S320" s="67"/>
      <c r="T320" s="67"/>
      <c r="U320" s="67"/>
      <c r="V320" s="67"/>
      <c r="W320" s="67"/>
      <c r="X320" s="67"/>
      <c r="Y320" s="67"/>
      <c r="Z320" s="67"/>
      <c r="AA320" s="67"/>
      <c r="AB320" s="67"/>
      <c r="AC320" s="67"/>
      <c r="AD320" s="67"/>
      <c r="AE320" s="67"/>
      <c r="AF320" s="67"/>
      <c r="AG320" s="67"/>
    </row>
    <row r="321" spans="1:33" ht="409.5">
      <c r="A321" s="68" t="s">
        <v>853</v>
      </c>
      <c r="B321" s="69" t="s">
        <v>908</v>
      </c>
      <c r="C321" s="68" t="s">
        <v>629</v>
      </c>
      <c r="D321" s="69" t="s">
        <v>912</v>
      </c>
      <c r="E321" s="364" t="s">
        <v>928</v>
      </c>
      <c r="F321" s="69" t="s">
        <v>919</v>
      </c>
      <c r="G321" s="69" t="s">
        <v>920</v>
      </c>
      <c r="H321" s="69" t="s">
        <v>392</v>
      </c>
      <c r="I321" s="70" t="s">
        <v>11</v>
      </c>
      <c r="J321" s="71"/>
      <c r="K321" s="71"/>
      <c r="L321" s="72" t="s">
        <v>208</v>
      </c>
      <c r="M321" s="69"/>
      <c r="N321" s="73"/>
      <c r="O321" s="67"/>
      <c r="P321" s="67"/>
      <c r="Q321" s="67"/>
      <c r="R321" s="67"/>
      <c r="S321" s="67"/>
      <c r="T321" s="67"/>
      <c r="U321" s="67"/>
      <c r="V321" s="67"/>
      <c r="W321" s="67"/>
      <c r="X321" s="67"/>
      <c r="Y321" s="67"/>
      <c r="Z321" s="67"/>
      <c r="AA321" s="67"/>
      <c r="AB321" s="67"/>
      <c r="AC321" s="67"/>
      <c r="AD321" s="67"/>
      <c r="AE321" s="67"/>
      <c r="AF321" s="67"/>
      <c r="AG321" s="67"/>
    </row>
    <row r="322" spans="1:33" ht="409.5">
      <c r="A322" s="68" t="s">
        <v>853</v>
      </c>
      <c r="B322" s="69" t="s">
        <v>908</v>
      </c>
      <c r="C322" s="68" t="s">
        <v>632</v>
      </c>
      <c r="D322" s="69" t="s">
        <v>912</v>
      </c>
      <c r="E322" s="365"/>
      <c r="F322" s="69" t="s">
        <v>921</v>
      </c>
      <c r="G322" s="69" t="s">
        <v>922</v>
      </c>
      <c r="H322" s="69" t="s">
        <v>541</v>
      </c>
      <c r="I322" s="70" t="s">
        <v>11</v>
      </c>
      <c r="J322" s="71"/>
      <c r="K322" s="71"/>
      <c r="L322" s="72" t="s">
        <v>208</v>
      </c>
      <c r="M322" s="69"/>
      <c r="N322" s="73"/>
      <c r="O322" s="67"/>
      <c r="P322" s="67"/>
      <c r="Q322" s="67"/>
      <c r="R322" s="67"/>
      <c r="S322" s="67"/>
      <c r="T322" s="67"/>
      <c r="U322" s="67"/>
      <c r="V322" s="67"/>
      <c r="W322" s="67"/>
      <c r="X322" s="67"/>
      <c r="Y322" s="67"/>
      <c r="Z322" s="67"/>
      <c r="AA322" s="67"/>
      <c r="AB322" s="67"/>
      <c r="AC322" s="67"/>
      <c r="AD322" s="67"/>
      <c r="AE322" s="67"/>
      <c r="AF322" s="67"/>
      <c r="AG322" s="67"/>
    </row>
    <row r="323" spans="1:33" ht="409.5">
      <c r="A323" s="68" t="s">
        <v>853</v>
      </c>
      <c r="B323" s="69" t="s">
        <v>908</v>
      </c>
      <c r="C323" s="68" t="s">
        <v>635</v>
      </c>
      <c r="D323" s="69" t="s">
        <v>912</v>
      </c>
      <c r="E323" s="365"/>
      <c r="F323" s="69" t="s">
        <v>542</v>
      </c>
      <c r="G323" s="69" t="s">
        <v>923</v>
      </c>
      <c r="H323" s="69" t="s">
        <v>541</v>
      </c>
      <c r="I323" s="70" t="s">
        <v>11</v>
      </c>
      <c r="J323" s="71"/>
      <c r="K323" s="71"/>
      <c r="L323" s="72" t="s">
        <v>208</v>
      </c>
      <c r="M323" s="69"/>
      <c r="N323" s="73"/>
      <c r="O323" s="67"/>
      <c r="P323" s="67"/>
      <c r="Q323" s="67"/>
      <c r="R323" s="67"/>
      <c r="S323" s="67"/>
      <c r="T323" s="67"/>
      <c r="U323" s="67"/>
      <c r="V323" s="67"/>
      <c r="W323" s="67"/>
      <c r="X323" s="67"/>
      <c r="Y323" s="67"/>
      <c r="Z323" s="67"/>
      <c r="AA323" s="67"/>
      <c r="AB323" s="67"/>
      <c r="AC323" s="67"/>
      <c r="AD323" s="67"/>
      <c r="AE323" s="67"/>
      <c r="AF323" s="67"/>
      <c r="AG323" s="67"/>
    </row>
    <row r="324" spans="1:33" ht="409.5">
      <c r="A324" s="68" t="s">
        <v>853</v>
      </c>
      <c r="B324" s="69" t="s">
        <v>908</v>
      </c>
      <c r="C324" s="68" t="s">
        <v>637</v>
      </c>
      <c r="D324" s="69" t="s">
        <v>912</v>
      </c>
      <c r="E324" s="365"/>
      <c r="F324" s="69" t="s">
        <v>545</v>
      </c>
      <c r="G324" s="69" t="s">
        <v>924</v>
      </c>
      <c r="H324" s="69" t="s">
        <v>541</v>
      </c>
      <c r="I324" s="70" t="s">
        <v>11</v>
      </c>
      <c r="J324" s="71"/>
      <c r="K324" s="71"/>
      <c r="L324" s="72" t="s">
        <v>208</v>
      </c>
      <c r="M324" s="69"/>
      <c r="N324" s="73"/>
      <c r="O324" s="67"/>
      <c r="P324" s="67"/>
      <c r="Q324" s="67"/>
      <c r="R324" s="67"/>
      <c r="S324" s="67"/>
      <c r="T324" s="67"/>
      <c r="U324" s="67"/>
      <c r="V324" s="67"/>
      <c r="W324" s="67"/>
      <c r="X324" s="67"/>
      <c r="Y324" s="67"/>
      <c r="Z324" s="67"/>
      <c r="AA324" s="67"/>
      <c r="AB324" s="67"/>
      <c r="AC324" s="67"/>
      <c r="AD324" s="67"/>
      <c r="AE324" s="67"/>
      <c r="AF324" s="67"/>
      <c r="AG324" s="67"/>
    </row>
    <row r="325" spans="1:33" ht="409.5">
      <c r="A325" s="68" t="s">
        <v>853</v>
      </c>
      <c r="B325" s="69" t="s">
        <v>908</v>
      </c>
      <c r="C325" s="68" t="s">
        <v>642</v>
      </c>
      <c r="D325" s="69" t="s">
        <v>912</v>
      </c>
      <c r="E325" s="365"/>
      <c r="F325" s="69" t="s">
        <v>925</v>
      </c>
      <c r="G325" s="69" t="s">
        <v>926</v>
      </c>
      <c r="H325" s="69" t="s">
        <v>541</v>
      </c>
      <c r="I325" s="70" t="s">
        <v>11</v>
      </c>
      <c r="J325" s="71"/>
      <c r="K325" s="71"/>
      <c r="L325" s="72" t="s">
        <v>208</v>
      </c>
      <c r="M325" s="69"/>
      <c r="N325" s="73"/>
      <c r="O325" s="67"/>
      <c r="P325" s="67"/>
      <c r="Q325" s="67"/>
      <c r="R325" s="67"/>
      <c r="S325" s="67"/>
      <c r="T325" s="67"/>
      <c r="U325" s="67"/>
      <c r="V325" s="67"/>
      <c r="W325" s="67"/>
      <c r="X325" s="67"/>
      <c r="Y325" s="67"/>
      <c r="Z325" s="67"/>
      <c r="AA325" s="67"/>
      <c r="AB325" s="67"/>
      <c r="AC325" s="67"/>
      <c r="AD325" s="67"/>
      <c r="AE325" s="67"/>
      <c r="AF325" s="67"/>
      <c r="AG325" s="67"/>
    </row>
    <row r="326" spans="1:33" ht="409.5">
      <c r="A326" s="68" t="s">
        <v>853</v>
      </c>
      <c r="B326" s="69" t="s">
        <v>908</v>
      </c>
      <c r="C326" s="68" t="s">
        <v>646</v>
      </c>
      <c r="D326" s="69" t="s">
        <v>912</v>
      </c>
      <c r="E326" s="355"/>
      <c r="F326" s="69" t="s">
        <v>548</v>
      </c>
      <c r="G326" s="69" t="s">
        <v>927</v>
      </c>
      <c r="H326" s="69" t="s">
        <v>541</v>
      </c>
      <c r="I326" s="70" t="s">
        <v>11</v>
      </c>
      <c r="J326" s="71"/>
      <c r="K326" s="71"/>
      <c r="L326" s="72" t="s">
        <v>208</v>
      </c>
      <c r="M326" s="69"/>
      <c r="N326" s="73"/>
      <c r="O326" s="67"/>
      <c r="P326" s="67"/>
      <c r="Q326" s="67"/>
      <c r="R326" s="67"/>
      <c r="S326" s="67"/>
      <c r="T326" s="67"/>
      <c r="U326" s="67"/>
      <c r="V326" s="67"/>
      <c r="W326" s="67"/>
      <c r="X326" s="67"/>
      <c r="Y326" s="67"/>
      <c r="Z326" s="67"/>
      <c r="AA326" s="67"/>
      <c r="AB326" s="67"/>
      <c r="AC326" s="67"/>
      <c r="AD326" s="67"/>
      <c r="AE326" s="67"/>
      <c r="AF326" s="67"/>
      <c r="AG326" s="67"/>
    </row>
    <row r="327" spans="1:33" ht="409.5">
      <c r="A327" s="68" t="s">
        <v>853</v>
      </c>
      <c r="B327" s="69" t="s">
        <v>908</v>
      </c>
      <c r="C327" s="68" t="s">
        <v>649</v>
      </c>
      <c r="D327" s="69" t="s">
        <v>912</v>
      </c>
      <c r="E327" s="364" t="s">
        <v>929</v>
      </c>
      <c r="F327" s="69" t="s">
        <v>930</v>
      </c>
      <c r="G327" s="69" t="s">
        <v>931</v>
      </c>
      <c r="H327" s="69" t="s">
        <v>554</v>
      </c>
      <c r="I327" s="70" t="s">
        <v>11</v>
      </c>
      <c r="J327" s="71"/>
      <c r="K327" s="71"/>
      <c r="L327" s="72" t="s">
        <v>208</v>
      </c>
      <c r="M327" s="69"/>
      <c r="N327" s="73"/>
      <c r="O327" s="67"/>
      <c r="P327" s="67"/>
      <c r="Q327" s="67"/>
      <c r="R327" s="67"/>
      <c r="S327" s="67"/>
      <c r="T327" s="67"/>
      <c r="U327" s="67"/>
      <c r="V327" s="67"/>
      <c r="W327" s="67"/>
      <c r="X327" s="67"/>
      <c r="Y327" s="67"/>
      <c r="Z327" s="67"/>
      <c r="AA327" s="67"/>
      <c r="AB327" s="67"/>
      <c r="AC327" s="67"/>
      <c r="AD327" s="67"/>
      <c r="AE327" s="67"/>
      <c r="AF327" s="67"/>
      <c r="AG327" s="67"/>
    </row>
    <row r="328" spans="1:33" ht="409.5">
      <c r="A328" s="68" t="s">
        <v>853</v>
      </c>
      <c r="B328" s="69" t="s">
        <v>908</v>
      </c>
      <c r="C328" s="68" t="s">
        <v>652</v>
      </c>
      <c r="D328" s="69" t="s">
        <v>912</v>
      </c>
      <c r="E328" s="365"/>
      <c r="F328" s="69" t="s">
        <v>932</v>
      </c>
      <c r="G328" s="69" t="s">
        <v>931</v>
      </c>
      <c r="H328" s="69" t="s">
        <v>554</v>
      </c>
      <c r="I328" s="70" t="s">
        <v>11</v>
      </c>
      <c r="J328" s="71"/>
      <c r="K328" s="71"/>
      <c r="L328" s="72" t="s">
        <v>208</v>
      </c>
      <c r="M328" s="69"/>
      <c r="N328" s="73"/>
      <c r="O328" s="67"/>
      <c r="P328" s="67"/>
      <c r="Q328" s="67"/>
      <c r="R328" s="67"/>
      <c r="S328" s="67"/>
      <c r="T328" s="67"/>
      <c r="U328" s="67"/>
      <c r="V328" s="67"/>
      <c r="W328" s="67"/>
      <c r="X328" s="67"/>
      <c r="Y328" s="67"/>
      <c r="Z328" s="67"/>
      <c r="AA328" s="67"/>
      <c r="AB328" s="67"/>
      <c r="AC328" s="67"/>
      <c r="AD328" s="67"/>
      <c r="AE328" s="67"/>
      <c r="AF328" s="67"/>
      <c r="AG328" s="67"/>
    </row>
    <row r="329" spans="1:33" ht="409.5">
      <c r="A329" s="68" t="s">
        <v>853</v>
      </c>
      <c r="B329" s="69" t="s">
        <v>908</v>
      </c>
      <c r="C329" s="68" t="s">
        <v>656</v>
      </c>
      <c r="D329" s="69" t="s">
        <v>912</v>
      </c>
      <c r="E329" s="365"/>
      <c r="F329" s="69" t="s">
        <v>933</v>
      </c>
      <c r="G329" s="69" t="s">
        <v>931</v>
      </c>
      <c r="H329" s="69" t="s">
        <v>554</v>
      </c>
      <c r="I329" s="70" t="s">
        <v>11</v>
      </c>
      <c r="J329" s="71"/>
      <c r="K329" s="71"/>
      <c r="L329" s="72" t="s">
        <v>208</v>
      </c>
      <c r="M329" s="69"/>
      <c r="N329" s="73"/>
      <c r="O329" s="67"/>
      <c r="P329" s="67"/>
      <c r="Q329" s="67"/>
      <c r="R329" s="67"/>
      <c r="S329" s="67"/>
      <c r="T329" s="67"/>
      <c r="U329" s="67"/>
      <c r="V329" s="67"/>
      <c r="W329" s="67"/>
      <c r="X329" s="67"/>
      <c r="Y329" s="67"/>
      <c r="Z329" s="67"/>
      <c r="AA329" s="67"/>
      <c r="AB329" s="67"/>
      <c r="AC329" s="67"/>
      <c r="AD329" s="67"/>
      <c r="AE329" s="67"/>
      <c r="AF329" s="67"/>
      <c r="AG329" s="67"/>
    </row>
    <row r="330" spans="1:33" ht="409.5">
      <c r="A330" s="68" t="s">
        <v>853</v>
      </c>
      <c r="B330" s="69" t="s">
        <v>908</v>
      </c>
      <c r="C330" s="68" t="s">
        <v>659</v>
      </c>
      <c r="D330" s="69" t="s">
        <v>912</v>
      </c>
      <c r="E330" s="365"/>
      <c r="F330" s="69" t="s">
        <v>934</v>
      </c>
      <c r="G330" s="69" t="s">
        <v>931</v>
      </c>
      <c r="H330" s="69" t="s">
        <v>554</v>
      </c>
      <c r="I330" s="70" t="s">
        <v>11</v>
      </c>
      <c r="J330" s="71"/>
      <c r="K330" s="71"/>
      <c r="L330" s="72" t="s">
        <v>208</v>
      </c>
      <c r="M330" s="69"/>
      <c r="N330" s="73"/>
      <c r="O330" s="67"/>
      <c r="P330" s="67"/>
      <c r="Q330" s="67"/>
      <c r="R330" s="67"/>
      <c r="S330" s="67"/>
      <c r="T330" s="67"/>
      <c r="U330" s="67"/>
      <c r="V330" s="67"/>
      <c r="W330" s="67"/>
      <c r="X330" s="67"/>
      <c r="Y330" s="67"/>
      <c r="Z330" s="67"/>
      <c r="AA330" s="67"/>
      <c r="AB330" s="67"/>
      <c r="AC330" s="67"/>
      <c r="AD330" s="67"/>
      <c r="AE330" s="67"/>
      <c r="AF330" s="67"/>
      <c r="AG330" s="67"/>
    </row>
    <row r="331" spans="1:33" ht="409.5">
      <c r="A331" s="68" t="s">
        <v>853</v>
      </c>
      <c r="B331" s="69" t="s">
        <v>908</v>
      </c>
      <c r="C331" s="68" t="s">
        <v>662</v>
      </c>
      <c r="D331" s="69" t="s">
        <v>912</v>
      </c>
      <c r="E331" s="365"/>
      <c r="F331" s="69" t="s">
        <v>935</v>
      </c>
      <c r="G331" s="69" t="s">
        <v>931</v>
      </c>
      <c r="H331" s="69" t="s">
        <v>554</v>
      </c>
      <c r="I331" s="70" t="s">
        <v>11</v>
      </c>
      <c r="J331" s="71"/>
      <c r="K331" s="71"/>
      <c r="L331" s="72" t="s">
        <v>208</v>
      </c>
      <c r="M331" s="69"/>
      <c r="N331" s="73"/>
      <c r="O331" s="67"/>
      <c r="P331" s="67"/>
      <c r="Q331" s="67"/>
      <c r="R331" s="67"/>
      <c r="S331" s="67"/>
      <c r="T331" s="67"/>
      <c r="U331" s="67"/>
      <c r="V331" s="67"/>
      <c r="W331" s="67"/>
      <c r="X331" s="67"/>
      <c r="Y331" s="67"/>
      <c r="Z331" s="67"/>
      <c r="AA331" s="67"/>
      <c r="AB331" s="67"/>
      <c r="AC331" s="67"/>
      <c r="AD331" s="67"/>
      <c r="AE331" s="67"/>
      <c r="AF331" s="67"/>
      <c r="AG331" s="67"/>
    </row>
    <row r="332" spans="1:33" ht="409.5">
      <c r="A332" s="68" t="s">
        <v>853</v>
      </c>
      <c r="B332" s="69" t="s">
        <v>908</v>
      </c>
      <c r="C332" s="68" t="s">
        <v>664</v>
      </c>
      <c r="D332" s="69" t="s">
        <v>912</v>
      </c>
      <c r="E332" s="365"/>
      <c r="F332" s="69" t="s">
        <v>936</v>
      </c>
      <c r="G332" s="69" t="s">
        <v>931</v>
      </c>
      <c r="H332" s="69" t="s">
        <v>554</v>
      </c>
      <c r="I332" s="70" t="s">
        <v>11</v>
      </c>
      <c r="J332" s="71"/>
      <c r="K332" s="71"/>
      <c r="L332" s="72" t="s">
        <v>208</v>
      </c>
      <c r="M332" s="69"/>
      <c r="N332" s="73"/>
      <c r="O332" s="67"/>
      <c r="P332" s="67"/>
      <c r="Q332" s="67"/>
      <c r="R332" s="67"/>
      <c r="S332" s="67"/>
      <c r="T332" s="67"/>
      <c r="U332" s="67"/>
      <c r="V332" s="67"/>
      <c r="W332" s="67"/>
      <c r="X332" s="67"/>
      <c r="Y332" s="67"/>
      <c r="Z332" s="67"/>
      <c r="AA332" s="67"/>
      <c r="AB332" s="67"/>
      <c r="AC332" s="67"/>
      <c r="AD332" s="67"/>
      <c r="AE332" s="67"/>
      <c r="AF332" s="67"/>
      <c r="AG332" s="67"/>
    </row>
    <row r="333" spans="1:33" ht="409.5">
      <c r="A333" s="68" t="s">
        <v>853</v>
      </c>
      <c r="B333" s="69" t="s">
        <v>908</v>
      </c>
      <c r="C333" s="68" t="s">
        <v>667</v>
      </c>
      <c r="D333" s="69" t="s">
        <v>912</v>
      </c>
      <c r="E333" s="365"/>
      <c r="F333" s="69" t="s">
        <v>937</v>
      </c>
      <c r="G333" s="69" t="s">
        <v>931</v>
      </c>
      <c r="H333" s="69" t="s">
        <v>554</v>
      </c>
      <c r="I333" s="70" t="s">
        <v>11</v>
      </c>
      <c r="J333" s="71"/>
      <c r="K333" s="71"/>
      <c r="L333" s="72" t="s">
        <v>208</v>
      </c>
      <c r="M333" s="69"/>
      <c r="N333" s="73"/>
      <c r="O333" s="67"/>
      <c r="P333" s="67"/>
      <c r="Q333" s="67"/>
      <c r="R333" s="67"/>
      <c r="S333" s="67"/>
      <c r="T333" s="67"/>
      <c r="U333" s="67"/>
      <c r="V333" s="67"/>
      <c r="W333" s="67"/>
      <c r="X333" s="67"/>
      <c r="Y333" s="67"/>
      <c r="Z333" s="67"/>
      <c r="AA333" s="67"/>
      <c r="AB333" s="67"/>
      <c r="AC333" s="67"/>
      <c r="AD333" s="67"/>
      <c r="AE333" s="67"/>
      <c r="AF333" s="67"/>
      <c r="AG333" s="67"/>
    </row>
    <row r="334" spans="1:33" ht="409.5">
      <c r="A334" s="68" t="s">
        <v>853</v>
      </c>
      <c r="B334" s="69" t="s">
        <v>908</v>
      </c>
      <c r="C334" s="68" t="s">
        <v>670</v>
      </c>
      <c r="D334" s="69" t="s">
        <v>912</v>
      </c>
      <c r="E334" s="365"/>
      <c r="F334" s="69" t="s">
        <v>876</v>
      </c>
      <c r="G334" s="69" t="s">
        <v>938</v>
      </c>
      <c r="H334" s="69" t="s">
        <v>878</v>
      </c>
      <c r="I334" s="70" t="s">
        <v>11</v>
      </c>
      <c r="J334" s="71"/>
      <c r="K334" s="71"/>
      <c r="L334" s="72" t="s">
        <v>208</v>
      </c>
      <c r="M334" s="69"/>
      <c r="N334" s="73"/>
      <c r="O334" s="67"/>
      <c r="P334" s="67"/>
      <c r="Q334" s="67"/>
      <c r="R334" s="67"/>
      <c r="S334" s="67"/>
      <c r="T334" s="67"/>
      <c r="U334" s="67"/>
      <c r="V334" s="67"/>
      <c r="W334" s="67"/>
      <c r="X334" s="67"/>
      <c r="Y334" s="67"/>
      <c r="Z334" s="67"/>
      <c r="AA334" s="67"/>
      <c r="AB334" s="67"/>
      <c r="AC334" s="67"/>
      <c r="AD334" s="67"/>
      <c r="AE334" s="67"/>
      <c r="AF334" s="67"/>
      <c r="AG334" s="67"/>
    </row>
    <row r="335" spans="1:33" ht="409.5">
      <c r="A335" s="68" t="s">
        <v>853</v>
      </c>
      <c r="B335" s="69" t="s">
        <v>908</v>
      </c>
      <c r="C335" s="68" t="s">
        <v>672</v>
      </c>
      <c r="D335" s="69" t="s">
        <v>912</v>
      </c>
      <c r="E335" s="365"/>
      <c r="F335" s="69" t="s">
        <v>879</v>
      </c>
      <c r="G335" s="69" t="s">
        <v>938</v>
      </c>
      <c r="H335" s="69" t="s">
        <v>878</v>
      </c>
      <c r="I335" s="70" t="s">
        <v>11</v>
      </c>
      <c r="J335" s="71"/>
      <c r="K335" s="71"/>
      <c r="L335" s="72" t="s">
        <v>208</v>
      </c>
      <c r="M335" s="69"/>
      <c r="N335" s="73"/>
      <c r="O335" s="67"/>
      <c r="P335" s="67"/>
      <c r="Q335" s="67"/>
      <c r="R335" s="67"/>
      <c r="S335" s="67"/>
      <c r="T335" s="67"/>
      <c r="U335" s="67"/>
      <c r="V335" s="67"/>
      <c r="W335" s="67"/>
      <c r="X335" s="67"/>
      <c r="Y335" s="67"/>
      <c r="Z335" s="67"/>
      <c r="AA335" s="67"/>
      <c r="AB335" s="67"/>
      <c r="AC335" s="67"/>
      <c r="AD335" s="67"/>
      <c r="AE335" s="67"/>
      <c r="AF335" s="67"/>
      <c r="AG335" s="67"/>
    </row>
    <row r="336" spans="1:33" ht="409.5">
      <c r="A336" s="68" t="s">
        <v>853</v>
      </c>
      <c r="B336" s="69" t="s">
        <v>908</v>
      </c>
      <c r="C336" s="68" t="s">
        <v>674</v>
      </c>
      <c r="D336" s="69" t="s">
        <v>912</v>
      </c>
      <c r="E336" s="365"/>
      <c r="F336" s="69" t="s">
        <v>880</v>
      </c>
      <c r="G336" s="69" t="s">
        <v>939</v>
      </c>
      <c r="H336" s="69" t="s">
        <v>878</v>
      </c>
      <c r="I336" s="70" t="s">
        <v>11</v>
      </c>
      <c r="J336" s="71"/>
      <c r="K336" s="71"/>
      <c r="L336" s="72" t="s">
        <v>208</v>
      </c>
      <c r="M336" s="69"/>
      <c r="N336" s="73"/>
      <c r="O336" s="67"/>
      <c r="P336" s="67"/>
      <c r="Q336" s="67"/>
      <c r="R336" s="67"/>
      <c r="S336" s="67"/>
      <c r="T336" s="67"/>
      <c r="U336" s="67"/>
      <c r="V336" s="67"/>
      <c r="W336" s="67"/>
      <c r="X336" s="67"/>
      <c r="Y336" s="67"/>
      <c r="Z336" s="67"/>
      <c r="AA336" s="67"/>
      <c r="AB336" s="67"/>
      <c r="AC336" s="67"/>
      <c r="AD336" s="67"/>
      <c r="AE336" s="67"/>
      <c r="AF336" s="67"/>
      <c r="AG336" s="67"/>
    </row>
    <row r="337" spans="1:33" ht="409.5">
      <c r="A337" s="68" t="s">
        <v>853</v>
      </c>
      <c r="B337" s="69" t="s">
        <v>908</v>
      </c>
      <c r="C337" s="68" t="s">
        <v>676</v>
      </c>
      <c r="D337" s="69" t="s">
        <v>912</v>
      </c>
      <c r="E337" s="365"/>
      <c r="F337" s="69" t="s">
        <v>882</v>
      </c>
      <c r="G337" s="69" t="s">
        <v>939</v>
      </c>
      <c r="H337" s="69" t="s">
        <v>878</v>
      </c>
      <c r="I337" s="70" t="s">
        <v>11</v>
      </c>
      <c r="J337" s="71"/>
      <c r="K337" s="71"/>
      <c r="L337" s="72" t="s">
        <v>208</v>
      </c>
      <c r="M337" s="69"/>
      <c r="N337" s="73"/>
      <c r="O337" s="67"/>
      <c r="P337" s="67"/>
      <c r="Q337" s="67"/>
      <c r="R337" s="67"/>
      <c r="S337" s="67"/>
      <c r="T337" s="67"/>
      <c r="U337" s="67"/>
      <c r="V337" s="67"/>
      <c r="W337" s="67"/>
      <c r="X337" s="67"/>
      <c r="Y337" s="67"/>
      <c r="Z337" s="67"/>
      <c r="AA337" s="67"/>
      <c r="AB337" s="67"/>
      <c r="AC337" s="67"/>
      <c r="AD337" s="67"/>
      <c r="AE337" s="67"/>
      <c r="AF337" s="67"/>
      <c r="AG337" s="67"/>
    </row>
    <row r="338" spans="1:33" ht="409.5">
      <c r="A338" s="68" t="s">
        <v>853</v>
      </c>
      <c r="B338" s="69" t="s">
        <v>908</v>
      </c>
      <c r="C338" s="68" t="s">
        <v>678</v>
      </c>
      <c r="D338" s="69" t="s">
        <v>912</v>
      </c>
      <c r="E338" s="365"/>
      <c r="F338" s="69" t="s">
        <v>627</v>
      </c>
      <c r="G338" s="69" t="s">
        <v>940</v>
      </c>
      <c r="H338" s="69" t="s">
        <v>554</v>
      </c>
      <c r="I338" s="70" t="s">
        <v>11</v>
      </c>
      <c r="J338" s="71"/>
      <c r="K338" s="71"/>
      <c r="L338" s="72" t="s">
        <v>208</v>
      </c>
      <c r="M338" s="69"/>
      <c r="N338" s="73"/>
      <c r="O338" s="67"/>
      <c r="P338" s="67"/>
      <c r="Q338" s="67"/>
      <c r="R338" s="67"/>
      <c r="S338" s="67"/>
      <c r="T338" s="67"/>
      <c r="U338" s="67"/>
      <c r="V338" s="67"/>
      <c r="W338" s="67"/>
      <c r="X338" s="67"/>
      <c r="Y338" s="67"/>
      <c r="Z338" s="67"/>
      <c r="AA338" s="67"/>
      <c r="AB338" s="67"/>
      <c r="AC338" s="67"/>
      <c r="AD338" s="67"/>
      <c r="AE338" s="67"/>
      <c r="AF338" s="67"/>
      <c r="AG338" s="67"/>
    </row>
    <row r="339" spans="1:33" ht="409.5">
      <c r="A339" s="68" t="s">
        <v>853</v>
      </c>
      <c r="B339" s="69" t="s">
        <v>908</v>
      </c>
      <c r="C339" s="68" t="s">
        <v>680</v>
      </c>
      <c r="D339" s="69" t="s">
        <v>912</v>
      </c>
      <c r="E339" s="355"/>
      <c r="F339" s="69" t="s">
        <v>563</v>
      </c>
      <c r="G339" s="69" t="s">
        <v>941</v>
      </c>
      <c r="H339" s="69" t="s">
        <v>554</v>
      </c>
      <c r="I339" s="70" t="s">
        <v>11</v>
      </c>
      <c r="J339" s="71"/>
      <c r="K339" s="71"/>
      <c r="L339" s="72" t="s">
        <v>208</v>
      </c>
      <c r="M339" s="69"/>
      <c r="N339" s="73"/>
      <c r="O339" s="67"/>
      <c r="P339" s="67"/>
      <c r="Q339" s="67"/>
      <c r="R339" s="67"/>
      <c r="S339" s="67"/>
      <c r="T339" s="67"/>
      <c r="U339" s="67"/>
      <c r="V339" s="67"/>
      <c r="W339" s="67"/>
      <c r="X339" s="67"/>
      <c r="Y339" s="67"/>
      <c r="Z339" s="67"/>
      <c r="AA339" s="67"/>
      <c r="AB339" s="67"/>
      <c r="AC339" s="67"/>
      <c r="AD339" s="67"/>
      <c r="AE339" s="67"/>
      <c r="AF339" s="67"/>
      <c r="AG339" s="67"/>
    </row>
    <row r="340" spans="1:33" ht="409.5">
      <c r="A340" s="68" t="s">
        <v>853</v>
      </c>
      <c r="B340" s="69" t="s">
        <v>908</v>
      </c>
      <c r="C340" s="68" t="s">
        <v>682</v>
      </c>
      <c r="D340" s="69" t="s">
        <v>912</v>
      </c>
      <c r="E340" s="364" t="s">
        <v>942</v>
      </c>
      <c r="F340" s="69" t="s">
        <v>943</v>
      </c>
      <c r="G340" s="69" t="s">
        <v>944</v>
      </c>
      <c r="H340" s="69" t="s">
        <v>655</v>
      </c>
      <c r="I340" s="70" t="s">
        <v>11</v>
      </c>
      <c r="J340" s="71"/>
      <c r="K340" s="71"/>
      <c r="L340" s="72" t="s">
        <v>208</v>
      </c>
      <c r="M340" s="69"/>
      <c r="N340" s="73"/>
      <c r="O340" s="67"/>
      <c r="P340" s="67"/>
      <c r="Q340" s="67"/>
      <c r="R340" s="67"/>
      <c r="S340" s="67"/>
      <c r="T340" s="67"/>
      <c r="U340" s="67"/>
      <c r="V340" s="67"/>
      <c r="W340" s="67"/>
      <c r="X340" s="67"/>
      <c r="Y340" s="67"/>
      <c r="Z340" s="67"/>
      <c r="AA340" s="67"/>
      <c r="AB340" s="67"/>
      <c r="AC340" s="67"/>
      <c r="AD340" s="67"/>
      <c r="AE340" s="67"/>
      <c r="AF340" s="67"/>
      <c r="AG340" s="67"/>
    </row>
    <row r="341" spans="1:33" ht="409.5">
      <c r="A341" s="68" t="s">
        <v>853</v>
      </c>
      <c r="B341" s="69" t="s">
        <v>908</v>
      </c>
      <c r="C341" s="68" t="s">
        <v>683</v>
      </c>
      <c r="D341" s="69" t="s">
        <v>912</v>
      </c>
      <c r="E341" s="365"/>
      <c r="F341" s="69" t="s">
        <v>945</v>
      </c>
      <c r="G341" s="69" t="s">
        <v>944</v>
      </c>
      <c r="H341" s="69" t="s">
        <v>655</v>
      </c>
      <c r="I341" s="70" t="s">
        <v>11</v>
      </c>
      <c r="J341" s="71"/>
      <c r="K341" s="71"/>
      <c r="L341" s="72" t="s">
        <v>208</v>
      </c>
      <c r="M341" s="69"/>
      <c r="N341" s="73"/>
      <c r="O341" s="67"/>
      <c r="P341" s="67"/>
      <c r="Q341" s="67"/>
      <c r="R341" s="67"/>
      <c r="S341" s="67"/>
      <c r="T341" s="67"/>
      <c r="U341" s="67"/>
      <c r="V341" s="67"/>
      <c r="W341" s="67"/>
      <c r="X341" s="67"/>
      <c r="Y341" s="67"/>
      <c r="Z341" s="67"/>
      <c r="AA341" s="67"/>
      <c r="AB341" s="67"/>
      <c r="AC341" s="67"/>
      <c r="AD341" s="67"/>
      <c r="AE341" s="67"/>
      <c r="AF341" s="67"/>
      <c r="AG341" s="67"/>
    </row>
    <row r="342" spans="1:33" ht="409.5">
      <c r="A342" s="68" t="s">
        <v>853</v>
      </c>
      <c r="B342" s="69" t="s">
        <v>908</v>
      </c>
      <c r="C342" s="68" t="s">
        <v>684</v>
      </c>
      <c r="D342" s="69" t="s">
        <v>912</v>
      </c>
      <c r="E342" s="365"/>
      <c r="F342" s="69" t="s">
        <v>946</v>
      </c>
      <c r="G342" s="69" t="s">
        <v>947</v>
      </c>
      <c r="H342" s="69" t="s">
        <v>655</v>
      </c>
      <c r="I342" s="70" t="s">
        <v>11</v>
      </c>
      <c r="J342" s="71"/>
      <c r="K342" s="71"/>
      <c r="L342" s="72" t="s">
        <v>208</v>
      </c>
      <c r="M342" s="69"/>
      <c r="N342" s="73"/>
      <c r="O342" s="67"/>
      <c r="P342" s="67"/>
      <c r="Q342" s="67"/>
      <c r="R342" s="67"/>
      <c r="S342" s="67"/>
      <c r="T342" s="67"/>
      <c r="U342" s="67"/>
      <c r="V342" s="67"/>
      <c r="W342" s="67"/>
      <c r="X342" s="67"/>
      <c r="Y342" s="67"/>
      <c r="Z342" s="67"/>
      <c r="AA342" s="67"/>
      <c r="AB342" s="67"/>
      <c r="AC342" s="67"/>
      <c r="AD342" s="67"/>
      <c r="AE342" s="67"/>
      <c r="AF342" s="67"/>
      <c r="AG342" s="67"/>
    </row>
    <row r="343" spans="1:33" ht="409.5">
      <c r="A343" s="68" t="s">
        <v>853</v>
      </c>
      <c r="B343" s="69" t="s">
        <v>908</v>
      </c>
      <c r="C343" s="68" t="s">
        <v>687</v>
      </c>
      <c r="D343" s="69" t="s">
        <v>912</v>
      </c>
      <c r="E343" s="365"/>
      <c r="F343" s="69" t="s">
        <v>948</v>
      </c>
      <c r="G343" s="69" t="s">
        <v>949</v>
      </c>
      <c r="H343" s="69" t="s">
        <v>655</v>
      </c>
      <c r="I343" s="70" t="s">
        <v>11</v>
      </c>
      <c r="J343" s="71"/>
      <c r="K343" s="71"/>
      <c r="L343" s="72" t="s">
        <v>208</v>
      </c>
      <c r="M343" s="69"/>
      <c r="N343" s="73"/>
      <c r="O343" s="67"/>
      <c r="P343" s="67"/>
      <c r="Q343" s="67"/>
      <c r="R343" s="67"/>
      <c r="S343" s="67"/>
      <c r="T343" s="67"/>
      <c r="U343" s="67"/>
      <c r="V343" s="67"/>
      <c r="W343" s="67"/>
      <c r="X343" s="67"/>
      <c r="Y343" s="67"/>
      <c r="Z343" s="67"/>
      <c r="AA343" s="67"/>
      <c r="AB343" s="67"/>
      <c r="AC343" s="67"/>
      <c r="AD343" s="67"/>
      <c r="AE343" s="67"/>
      <c r="AF343" s="67"/>
      <c r="AG343" s="67"/>
    </row>
    <row r="344" spans="1:33" ht="409.5">
      <c r="A344" s="68" t="s">
        <v>853</v>
      </c>
      <c r="B344" s="69" t="s">
        <v>908</v>
      </c>
      <c r="C344" s="68" t="s">
        <v>689</v>
      </c>
      <c r="D344" s="69" t="s">
        <v>912</v>
      </c>
      <c r="E344" s="365"/>
      <c r="F344" s="69" t="s">
        <v>950</v>
      </c>
      <c r="G344" s="76" t="s">
        <v>951</v>
      </c>
      <c r="H344" s="69" t="s">
        <v>641</v>
      </c>
      <c r="I344" s="70" t="s">
        <v>11</v>
      </c>
      <c r="J344" s="71"/>
      <c r="K344" s="71"/>
      <c r="L344" s="72" t="s">
        <v>208</v>
      </c>
      <c r="M344" s="69"/>
      <c r="N344" s="73"/>
      <c r="O344" s="67"/>
      <c r="P344" s="67"/>
      <c r="Q344" s="67"/>
      <c r="R344" s="67"/>
      <c r="S344" s="67"/>
      <c r="T344" s="67"/>
      <c r="U344" s="67"/>
      <c r="V344" s="67"/>
      <c r="W344" s="67"/>
      <c r="X344" s="67"/>
      <c r="Y344" s="67"/>
      <c r="Z344" s="67"/>
      <c r="AA344" s="67"/>
      <c r="AB344" s="67"/>
      <c r="AC344" s="67"/>
      <c r="AD344" s="67"/>
      <c r="AE344" s="67"/>
      <c r="AF344" s="67"/>
      <c r="AG344" s="67"/>
    </row>
    <row r="345" spans="1:33" ht="409.5">
      <c r="A345" s="68" t="s">
        <v>853</v>
      </c>
      <c r="B345" s="69" t="s">
        <v>908</v>
      </c>
      <c r="C345" s="68" t="s">
        <v>691</v>
      </c>
      <c r="D345" s="69" t="s">
        <v>912</v>
      </c>
      <c r="E345" s="365"/>
      <c r="F345" s="69" t="s">
        <v>952</v>
      </c>
      <c r="G345" s="76" t="s">
        <v>953</v>
      </c>
      <c r="H345" s="69" t="s">
        <v>641</v>
      </c>
      <c r="I345" s="70" t="s">
        <v>11</v>
      </c>
      <c r="J345" s="71"/>
      <c r="K345" s="71"/>
      <c r="L345" s="72" t="s">
        <v>208</v>
      </c>
      <c r="M345" s="69"/>
      <c r="N345" s="73"/>
      <c r="O345" s="67"/>
      <c r="P345" s="67"/>
      <c r="Q345" s="67"/>
      <c r="R345" s="67"/>
      <c r="S345" s="67"/>
      <c r="T345" s="67"/>
      <c r="U345" s="67"/>
      <c r="V345" s="67"/>
      <c r="W345" s="67"/>
      <c r="X345" s="67"/>
      <c r="Y345" s="67"/>
      <c r="Z345" s="67"/>
      <c r="AA345" s="67"/>
      <c r="AB345" s="67"/>
      <c r="AC345" s="67"/>
      <c r="AD345" s="67"/>
      <c r="AE345" s="67"/>
      <c r="AF345" s="67"/>
      <c r="AG345" s="67"/>
    </row>
    <row r="346" spans="1:33" ht="409.5">
      <c r="A346" s="68" t="s">
        <v>853</v>
      </c>
      <c r="B346" s="69" t="s">
        <v>908</v>
      </c>
      <c r="C346" s="68" t="s">
        <v>692</v>
      </c>
      <c r="D346" s="69" t="s">
        <v>912</v>
      </c>
      <c r="E346" s="365"/>
      <c r="F346" s="69" t="s">
        <v>954</v>
      </c>
      <c r="G346" s="76" t="s">
        <v>955</v>
      </c>
      <c r="H346" s="69" t="s">
        <v>641</v>
      </c>
      <c r="I346" s="70" t="s">
        <v>11</v>
      </c>
      <c r="J346" s="71"/>
      <c r="K346" s="71"/>
      <c r="L346" s="72" t="s">
        <v>208</v>
      </c>
      <c r="M346" s="69"/>
      <c r="N346" s="73"/>
      <c r="O346" s="67"/>
      <c r="P346" s="67"/>
      <c r="Q346" s="67"/>
      <c r="R346" s="67"/>
      <c r="S346" s="67"/>
      <c r="T346" s="67"/>
      <c r="U346" s="67"/>
      <c r="V346" s="67"/>
      <c r="W346" s="67"/>
      <c r="X346" s="67"/>
      <c r="Y346" s="67"/>
      <c r="Z346" s="67"/>
      <c r="AA346" s="67"/>
      <c r="AB346" s="67"/>
      <c r="AC346" s="67"/>
      <c r="AD346" s="67"/>
      <c r="AE346" s="67"/>
      <c r="AF346" s="67"/>
      <c r="AG346" s="67"/>
    </row>
    <row r="347" spans="1:33" ht="409.5">
      <c r="A347" s="68" t="s">
        <v>853</v>
      </c>
      <c r="B347" s="69" t="s">
        <v>908</v>
      </c>
      <c r="C347" s="68" t="s">
        <v>695</v>
      </c>
      <c r="D347" s="69" t="s">
        <v>912</v>
      </c>
      <c r="E347" s="365"/>
      <c r="F347" s="69" t="s">
        <v>956</v>
      </c>
      <c r="G347" s="69" t="s">
        <v>957</v>
      </c>
      <c r="H347" s="69" t="s">
        <v>641</v>
      </c>
      <c r="I347" s="70" t="s">
        <v>11</v>
      </c>
      <c r="J347" s="71"/>
      <c r="K347" s="71"/>
      <c r="L347" s="72" t="s">
        <v>208</v>
      </c>
      <c r="M347" s="69"/>
      <c r="N347" s="73"/>
      <c r="O347" s="67"/>
      <c r="P347" s="67"/>
      <c r="Q347" s="67"/>
      <c r="R347" s="67"/>
      <c r="S347" s="67"/>
      <c r="T347" s="67"/>
      <c r="U347" s="67"/>
      <c r="V347" s="67"/>
      <c r="W347" s="67"/>
      <c r="X347" s="67"/>
      <c r="Y347" s="67"/>
      <c r="Z347" s="67"/>
      <c r="AA347" s="67"/>
      <c r="AB347" s="67"/>
      <c r="AC347" s="67"/>
      <c r="AD347" s="67"/>
      <c r="AE347" s="67"/>
      <c r="AF347" s="67"/>
      <c r="AG347" s="67"/>
    </row>
    <row r="348" spans="1:33" ht="409.5">
      <c r="A348" s="68" t="s">
        <v>853</v>
      </c>
      <c r="B348" s="69" t="s">
        <v>908</v>
      </c>
      <c r="C348" s="68" t="s">
        <v>697</v>
      </c>
      <c r="D348" s="69" t="s">
        <v>958</v>
      </c>
      <c r="E348" s="365"/>
      <c r="F348" s="69" t="s">
        <v>959</v>
      </c>
      <c r="G348" s="69" t="s">
        <v>957</v>
      </c>
      <c r="H348" s="69" t="s">
        <v>641</v>
      </c>
      <c r="I348" s="70" t="s">
        <v>11</v>
      </c>
      <c r="J348" s="71"/>
      <c r="K348" s="71"/>
      <c r="L348" s="72" t="s">
        <v>208</v>
      </c>
      <c r="M348" s="69"/>
      <c r="N348" s="73"/>
      <c r="O348" s="67"/>
      <c r="P348" s="67"/>
      <c r="Q348" s="67"/>
      <c r="R348" s="67"/>
      <c r="S348" s="67"/>
      <c r="T348" s="67"/>
      <c r="U348" s="67"/>
      <c r="V348" s="67"/>
      <c r="W348" s="67"/>
      <c r="X348" s="67"/>
      <c r="Y348" s="67"/>
      <c r="Z348" s="67"/>
      <c r="AA348" s="67"/>
      <c r="AB348" s="67"/>
      <c r="AC348" s="67"/>
      <c r="AD348" s="67"/>
      <c r="AE348" s="67"/>
      <c r="AF348" s="67"/>
      <c r="AG348" s="67"/>
    </row>
    <row r="349" spans="1:33" ht="409.5">
      <c r="A349" s="68" t="s">
        <v>853</v>
      </c>
      <c r="B349" s="69" t="s">
        <v>908</v>
      </c>
      <c r="C349" s="68" t="s">
        <v>960</v>
      </c>
      <c r="D349" s="69" t="s">
        <v>912</v>
      </c>
      <c r="E349" s="365"/>
      <c r="F349" s="69" t="s">
        <v>961</v>
      </c>
      <c r="G349" s="76" t="s">
        <v>962</v>
      </c>
      <c r="H349" s="69" t="s">
        <v>641</v>
      </c>
      <c r="I349" s="70" t="s">
        <v>11</v>
      </c>
      <c r="J349" s="71"/>
      <c r="K349" s="71"/>
      <c r="L349" s="72" t="s">
        <v>208</v>
      </c>
      <c r="M349" s="69"/>
      <c r="N349" s="73"/>
      <c r="O349" s="67"/>
      <c r="P349" s="67"/>
      <c r="Q349" s="67"/>
      <c r="R349" s="67"/>
      <c r="S349" s="67"/>
      <c r="T349" s="67"/>
      <c r="U349" s="67"/>
      <c r="V349" s="67"/>
      <c r="W349" s="67"/>
      <c r="X349" s="67"/>
      <c r="Y349" s="67"/>
      <c r="Z349" s="67"/>
      <c r="AA349" s="67"/>
      <c r="AB349" s="67"/>
      <c r="AC349" s="67"/>
      <c r="AD349" s="67"/>
      <c r="AE349" s="67"/>
      <c r="AF349" s="67"/>
      <c r="AG349" s="67"/>
    </row>
    <row r="350" spans="1:33" ht="409.5">
      <c r="A350" s="68" t="s">
        <v>853</v>
      </c>
      <c r="B350" s="69" t="s">
        <v>908</v>
      </c>
      <c r="C350" s="68" t="s">
        <v>963</v>
      </c>
      <c r="D350" s="69" t="s">
        <v>912</v>
      </c>
      <c r="E350" s="365"/>
      <c r="F350" s="69" t="s">
        <v>964</v>
      </c>
      <c r="G350" s="76" t="s">
        <v>965</v>
      </c>
      <c r="H350" s="69" t="s">
        <v>641</v>
      </c>
      <c r="I350" s="70" t="s">
        <v>11</v>
      </c>
      <c r="J350" s="71"/>
      <c r="K350" s="71"/>
      <c r="L350" s="72" t="s">
        <v>208</v>
      </c>
      <c r="M350" s="69"/>
      <c r="N350" s="73"/>
      <c r="O350" s="67"/>
      <c r="P350" s="67"/>
      <c r="Q350" s="67"/>
      <c r="R350" s="67"/>
      <c r="S350" s="67"/>
      <c r="T350" s="67"/>
      <c r="U350" s="67"/>
      <c r="V350" s="67"/>
      <c r="W350" s="67"/>
      <c r="X350" s="67"/>
      <c r="Y350" s="67"/>
      <c r="Z350" s="67"/>
      <c r="AA350" s="67"/>
      <c r="AB350" s="67"/>
      <c r="AC350" s="67"/>
      <c r="AD350" s="67"/>
      <c r="AE350" s="67"/>
      <c r="AF350" s="67"/>
      <c r="AG350" s="67"/>
    </row>
    <row r="351" spans="1:33" ht="409.5">
      <c r="A351" s="68" t="s">
        <v>853</v>
      </c>
      <c r="B351" s="69" t="s">
        <v>908</v>
      </c>
      <c r="C351" s="68" t="s">
        <v>966</v>
      </c>
      <c r="D351" s="69" t="s">
        <v>912</v>
      </c>
      <c r="E351" s="355"/>
      <c r="F351" s="69" t="s">
        <v>967</v>
      </c>
      <c r="G351" s="76" t="s">
        <v>968</v>
      </c>
      <c r="H351" s="69" t="s">
        <v>641</v>
      </c>
      <c r="I351" s="70" t="s">
        <v>11</v>
      </c>
      <c r="J351" s="71"/>
      <c r="K351" s="71"/>
      <c r="L351" s="72" t="s">
        <v>208</v>
      </c>
      <c r="M351" s="69"/>
      <c r="N351" s="73"/>
      <c r="O351" s="67"/>
      <c r="P351" s="67"/>
      <c r="Q351" s="67"/>
      <c r="R351" s="67"/>
      <c r="S351" s="67"/>
      <c r="T351" s="67"/>
      <c r="U351" s="67"/>
      <c r="V351" s="67"/>
      <c r="W351" s="67"/>
      <c r="X351" s="67"/>
      <c r="Y351" s="67"/>
      <c r="Z351" s="67"/>
      <c r="AA351" s="67"/>
      <c r="AB351" s="67"/>
      <c r="AC351" s="67"/>
      <c r="AD351" s="67"/>
      <c r="AE351" s="67"/>
      <c r="AF351" s="67"/>
      <c r="AG351" s="67"/>
    </row>
    <row r="352" spans="1:33" ht="409.5">
      <c r="A352" s="68" t="s">
        <v>853</v>
      </c>
      <c r="B352" s="69" t="s">
        <v>908</v>
      </c>
      <c r="C352" s="68" t="s">
        <v>969</v>
      </c>
      <c r="D352" s="69" t="s">
        <v>912</v>
      </c>
      <c r="E352" s="364" t="s">
        <v>970</v>
      </c>
      <c r="F352" s="69" t="s">
        <v>971</v>
      </c>
      <c r="G352" s="69" t="s">
        <v>972</v>
      </c>
      <c r="H352" s="69" t="s">
        <v>655</v>
      </c>
      <c r="I352" s="70" t="s">
        <v>11</v>
      </c>
      <c r="J352" s="71"/>
      <c r="K352" s="71"/>
      <c r="L352" s="72" t="s">
        <v>208</v>
      </c>
      <c r="M352" s="69"/>
      <c r="N352" s="73"/>
      <c r="O352" s="67"/>
      <c r="P352" s="67"/>
      <c r="Q352" s="67"/>
      <c r="R352" s="67"/>
      <c r="S352" s="67"/>
      <c r="T352" s="67"/>
      <c r="U352" s="67"/>
      <c r="V352" s="67"/>
      <c r="W352" s="67"/>
      <c r="X352" s="67"/>
      <c r="Y352" s="67"/>
      <c r="Z352" s="67"/>
      <c r="AA352" s="67"/>
      <c r="AB352" s="67"/>
      <c r="AC352" s="67"/>
      <c r="AD352" s="67"/>
      <c r="AE352" s="67"/>
      <c r="AF352" s="67"/>
      <c r="AG352" s="67"/>
    </row>
    <row r="353" spans="1:33" ht="409.5">
      <c r="A353" s="68" t="s">
        <v>853</v>
      </c>
      <c r="B353" s="69" t="s">
        <v>908</v>
      </c>
      <c r="C353" s="68" t="s">
        <v>973</v>
      </c>
      <c r="D353" s="69" t="s">
        <v>912</v>
      </c>
      <c r="E353" s="365"/>
      <c r="F353" s="69" t="s">
        <v>945</v>
      </c>
      <c r="G353" s="69" t="s">
        <v>974</v>
      </c>
      <c r="H353" s="69" t="s">
        <v>655</v>
      </c>
      <c r="I353" s="70" t="s">
        <v>11</v>
      </c>
      <c r="J353" s="71"/>
      <c r="K353" s="71"/>
      <c r="L353" s="72" t="s">
        <v>208</v>
      </c>
      <c r="M353" s="69"/>
      <c r="N353" s="73"/>
      <c r="O353" s="67"/>
      <c r="P353" s="67"/>
      <c r="Q353" s="67"/>
      <c r="R353" s="67"/>
      <c r="S353" s="67"/>
      <c r="T353" s="67"/>
      <c r="U353" s="67"/>
      <c r="V353" s="67"/>
      <c r="W353" s="67"/>
      <c r="X353" s="67"/>
      <c r="Y353" s="67"/>
      <c r="Z353" s="67"/>
      <c r="AA353" s="67"/>
      <c r="AB353" s="67"/>
      <c r="AC353" s="67"/>
      <c r="AD353" s="67"/>
      <c r="AE353" s="67"/>
      <c r="AF353" s="67"/>
      <c r="AG353" s="67"/>
    </row>
    <row r="354" spans="1:33" ht="409.5">
      <c r="A354" s="68" t="s">
        <v>853</v>
      </c>
      <c r="B354" s="69" t="s">
        <v>908</v>
      </c>
      <c r="C354" s="68" t="s">
        <v>975</v>
      </c>
      <c r="D354" s="69" t="s">
        <v>912</v>
      </c>
      <c r="E354" s="365"/>
      <c r="F354" s="69" t="s">
        <v>946</v>
      </c>
      <c r="G354" s="69" t="s">
        <v>976</v>
      </c>
      <c r="H354" s="69" t="s">
        <v>655</v>
      </c>
      <c r="I354" s="70" t="s">
        <v>11</v>
      </c>
      <c r="J354" s="71"/>
      <c r="K354" s="71"/>
      <c r="L354" s="72" t="s">
        <v>208</v>
      </c>
      <c r="M354" s="69"/>
      <c r="N354" s="73"/>
      <c r="O354" s="67"/>
      <c r="P354" s="67"/>
      <c r="Q354" s="67"/>
      <c r="R354" s="67"/>
      <c r="S354" s="67"/>
      <c r="T354" s="67"/>
      <c r="U354" s="67"/>
      <c r="V354" s="67"/>
      <c r="W354" s="67"/>
      <c r="X354" s="67"/>
      <c r="Y354" s="67"/>
      <c r="Z354" s="67"/>
      <c r="AA354" s="67"/>
      <c r="AB354" s="67"/>
      <c r="AC354" s="67"/>
      <c r="AD354" s="67"/>
      <c r="AE354" s="67"/>
      <c r="AF354" s="67"/>
      <c r="AG354" s="67"/>
    </row>
    <row r="355" spans="1:33" ht="409.5">
      <c r="A355" s="68" t="s">
        <v>853</v>
      </c>
      <c r="B355" s="69" t="s">
        <v>908</v>
      </c>
      <c r="C355" s="68" t="s">
        <v>977</v>
      </c>
      <c r="D355" s="69" t="s">
        <v>912</v>
      </c>
      <c r="E355" s="365"/>
      <c r="F355" s="69" t="s">
        <v>948</v>
      </c>
      <c r="G355" s="69" t="s">
        <v>978</v>
      </c>
      <c r="H355" s="69" t="s">
        <v>655</v>
      </c>
      <c r="I355" s="70" t="s">
        <v>11</v>
      </c>
      <c r="J355" s="71"/>
      <c r="K355" s="71"/>
      <c r="L355" s="72" t="s">
        <v>208</v>
      </c>
      <c r="M355" s="69"/>
      <c r="N355" s="73"/>
      <c r="O355" s="67"/>
      <c r="P355" s="67"/>
      <c r="Q355" s="67"/>
      <c r="R355" s="67"/>
      <c r="S355" s="67"/>
      <c r="T355" s="67"/>
      <c r="U355" s="67"/>
      <c r="V355" s="67"/>
      <c r="W355" s="67"/>
      <c r="X355" s="67"/>
      <c r="Y355" s="67"/>
      <c r="Z355" s="67"/>
      <c r="AA355" s="67"/>
      <c r="AB355" s="67"/>
      <c r="AC355" s="67"/>
      <c r="AD355" s="67"/>
      <c r="AE355" s="67"/>
      <c r="AF355" s="67"/>
      <c r="AG355" s="67"/>
    </row>
    <row r="356" spans="1:33" ht="409.5">
      <c r="A356" s="68" t="s">
        <v>853</v>
      </c>
      <c r="B356" s="69" t="s">
        <v>908</v>
      </c>
      <c r="C356" s="68" t="s">
        <v>979</v>
      </c>
      <c r="D356" s="69" t="s">
        <v>912</v>
      </c>
      <c r="E356" s="365"/>
      <c r="F356" s="69" t="s">
        <v>950</v>
      </c>
      <c r="G356" s="76" t="s">
        <v>980</v>
      </c>
      <c r="H356" s="69" t="s">
        <v>641</v>
      </c>
      <c r="I356" s="70" t="s">
        <v>11</v>
      </c>
      <c r="J356" s="71"/>
      <c r="K356" s="71"/>
      <c r="L356" s="72" t="s">
        <v>208</v>
      </c>
      <c r="M356" s="69"/>
      <c r="N356" s="73"/>
      <c r="O356" s="67"/>
      <c r="P356" s="67"/>
      <c r="Q356" s="67"/>
      <c r="R356" s="67"/>
      <c r="S356" s="67"/>
      <c r="T356" s="67"/>
      <c r="U356" s="67"/>
      <c r="V356" s="67"/>
      <c r="W356" s="67"/>
      <c r="X356" s="67"/>
      <c r="Y356" s="67"/>
      <c r="Z356" s="67"/>
      <c r="AA356" s="67"/>
      <c r="AB356" s="67"/>
      <c r="AC356" s="67"/>
      <c r="AD356" s="67"/>
      <c r="AE356" s="67"/>
      <c r="AF356" s="67"/>
      <c r="AG356" s="67"/>
    </row>
    <row r="357" spans="1:33" ht="409.5">
      <c r="A357" s="68" t="s">
        <v>853</v>
      </c>
      <c r="B357" s="69" t="s">
        <v>908</v>
      </c>
      <c r="C357" s="68" t="s">
        <v>981</v>
      </c>
      <c r="D357" s="69" t="s">
        <v>912</v>
      </c>
      <c r="E357" s="365"/>
      <c r="F357" s="69" t="s">
        <v>952</v>
      </c>
      <c r="G357" s="76" t="s">
        <v>953</v>
      </c>
      <c r="H357" s="69" t="s">
        <v>641</v>
      </c>
      <c r="I357" s="70" t="s">
        <v>11</v>
      </c>
      <c r="J357" s="71"/>
      <c r="K357" s="71"/>
      <c r="L357" s="72" t="s">
        <v>208</v>
      </c>
      <c r="M357" s="69"/>
      <c r="N357" s="73"/>
      <c r="O357" s="67"/>
      <c r="P357" s="67"/>
      <c r="Q357" s="67"/>
      <c r="R357" s="67"/>
      <c r="S357" s="67"/>
      <c r="T357" s="67"/>
      <c r="U357" s="67"/>
      <c r="V357" s="67"/>
      <c r="W357" s="67"/>
      <c r="X357" s="67"/>
      <c r="Y357" s="67"/>
      <c r="Z357" s="67"/>
      <c r="AA357" s="67"/>
      <c r="AB357" s="67"/>
      <c r="AC357" s="67"/>
      <c r="AD357" s="67"/>
      <c r="AE357" s="67"/>
      <c r="AF357" s="67"/>
      <c r="AG357" s="67"/>
    </row>
    <row r="358" spans="1:33" ht="409.5">
      <c r="A358" s="68" t="s">
        <v>853</v>
      </c>
      <c r="B358" s="69" t="s">
        <v>908</v>
      </c>
      <c r="C358" s="68" t="s">
        <v>982</v>
      </c>
      <c r="D358" s="69" t="s">
        <v>912</v>
      </c>
      <c r="E358" s="365"/>
      <c r="F358" s="69" t="s">
        <v>954</v>
      </c>
      <c r="G358" s="76" t="s">
        <v>983</v>
      </c>
      <c r="H358" s="69" t="s">
        <v>641</v>
      </c>
      <c r="I358" s="70" t="s">
        <v>11</v>
      </c>
      <c r="J358" s="71"/>
      <c r="K358" s="71"/>
      <c r="L358" s="72" t="s">
        <v>208</v>
      </c>
      <c r="M358" s="69"/>
      <c r="N358" s="73"/>
      <c r="O358" s="67"/>
      <c r="P358" s="67"/>
      <c r="Q358" s="67"/>
      <c r="R358" s="67"/>
      <c r="S358" s="67"/>
      <c r="T358" s="67"/>
      <c r="U358" s="67"/>
      <c r="V358" s="67"/>
      <c r="W358" s="67"/>
      <c r="X358" s="67"/>
      <c r="Y358" s="67"/>
      <c r="Z358" s="67"/>
      <c r="AA358" s="67"/>
      <c r="AB358" s="67"/>
      <c r="AC358" s="67"/>
      <c r="AD358" s="67"/>
      <c r="AE358" s="67"/>
      <c r="AF358" s="67"/>
      <c r="AG358" s="67"/>
    </row>
    <row r="359" spans="1:33" ht="409.5">
      <c r="A359" s="68" t="s">
        <v>853</v>
      </c>
      <c r="B359" s="69" t="s">
        <v>908</v>
      </c>
      <c r="C359" s="68" t="s">
        <v>984</v>
      </c>
      <c r="D359" s="69" t="s">
        <v>912</v>
      </c>
      <c r="E359" s="365"/>
      <c r="F359" s="69" t="s">
        <v>956</v>
      </c>
      <c r="G359" s="69" t="s">
        <v>985</v>
      </c>
      <c r="H359" s="69" t="s">
        <v>641</v>
      </c>
      <c r="I359" s="70" t="s">
        <v>11</v>
      </c>
      <c r="J359" s="71"/>
      <c r="K359" s="71"/>
      <c r="L359" s="72" t="s">
        <v>208</v>
      </c>
      <c r="M359" s="69"/>
      <c r="N359" s="73"/>
      <c r="O359" s="67"/>
      <c r="P359" s="67"/>
      <c r="Q359" s="67"/>
      <c r="R359" s="67"/>
      <c r="S359" s="67"/>
      <c r="T359" s="67"/>
      <c r="U359" s="67"/>
      <c r="V359" s="67"/>
      <c r="W359" s="67"/>
      <c r="X359" s="67"/>
      <c r="Y359" s="67"/>
      <c r="Z359" s="67"/>
      <c r="AA359" s="67"/>
      <c r="AB359" s="67"/>
      <c r="AC359" s="67"/>
      <c r="AD359" s="67"/>
      <c r="AE359" s="67"/>
      <c r="AF359" s="67"/>
      <c r="AG359" s="67"/>
    </row>
    <row r="360" spans="1:33" ht="409.5">
      <c r="A360" s="68" t="s">
        <v>853</v>
      </c>
      <c r="B360" s="69" t="s">
        <v>908</v>
      </c>
      <c r="C360" s="68" t="s">
        <v>986</v>
      </c>
      <c r="D360" s="69" t="s">
        <v>912</v>
      </c>
      <c r="E360" s="365"/>
      <c r="F360" s="69" t="s">
        <v>959</v>
      </c>
      <c r="G360" s="69" t="s">
        <v>987</v>
      </c>
      <c r="H360" s="69" t="s">
        <v>641</v>
      </c>
      <c r="I360" s="70" t="s">
        <v>11</v>
      </c>
      <c r="J360" s="71"/>
      <c r="K360" s="71"/>
      <c r="L360" s="72" t="s">
        <v>208</v>
      </c>
      <c r="M360" s="69"/>
      <c r="N360" s="73"/>
      <c r="O360" s="67"/>
      <c r="P360" s="67"/>
      <c r="Q360" s="67"/>
      <c r="R360" s="67"/>
      <c r="S360" s="67"/>
      <c r="T360" s="67"/>
      <c r="U360" s="67"/>
      <c r="V360" s="67"/>
      <c r="W360" s="67"/>
      <c r="X360" s="67"/>
      <c r="Y360" s="67"/>
      <c r="Z360" s="67"/>
      <c r="AA360" s="67"/>
      <c r="AB360" s="67"/>
      <c r="AC360" s="67"/>
      <c r="AD360" s="67"/>
      <c r="AE360" s="67"/>
      <c r="AF360" s="67"/>
      <c r="AG360" s="67"/>
    </row>
    <row r="361" spans="1:33" ht="409.5">
      <c r="A361" s="68" t="s">
        <v>853</v>
      </c>
      <c r="B361" s="69" t="s">
        <v>908</v>
      </c>
      <c r="C361" s="68" t="s">
        <v>988</v>
      </c>
      <c r="D361" s="69" t="s">
        <v>912</v>
      </c>
      <c r="E361" s="365"/>
      <c r="F361" s="69" t="s">
        <v>961</v>
      </c>
      <c r="G361" s="76" t="s">
        <v>989</v>
      </c>
      <c r="H361" s="69" t="s">
        <v>641</v>
      </c>
      <c r="I361" s="70" t="s">
        <v>11</v>
      </c>
      <c r="J361" s="71"/>
      <c r="K361" s="71"/>
      <c r="L361" s="72" t="s">
        <v>208</v>
      </c>
      <c r="M361" s="69"/>
      <c r="N361" s="73"/>
      <c r="O361" s="67"/>
      <c r="P361" s="67"/>
      <c r="Q361" s="67"/>
      <c r="R361" s="67"/>
      <c r="S361" s="67"/>
      <c r="T361" s="67"/>
      <c r="U361" s="67"/>
      <c r="V361" s="67"/>
      <c r="W361" s="67"/>
      <c r="X361" s="67"/>
      <c r="Y361" s="67"/>
      <c r="Z361" s="67"/>
      <c r="AA361" s="67"/>
      <c r="AB361" s="67"/>
      <c r="AC361" s="67"/>
      <c r="AD361" s="67"/>
      <c r="AE361" s="67"/>
      <c r="AF361" s="67"/>
      <c r="AG361" s="67"/>
    </row>
    <row r="362" spans="1:33" ht="409.5">
      <c r="A362" s="68" t="s">
        <v>853</v>
      </c>
      <c r="B362" s="69" t="s">
        <v>908</v>
      </c>
      <c r="C362" s="68" t="s">
        <v>990</v>
      </c>
      <c r="D362" s="69" t="s">
        <v>912</v>
      </c>
      <c r="E362" s="365"/>
      <c r="F362" s="69" t="s">
        <v>964</v>
      </c>
      <c r="G362" s="76" t="s">
        <v>991</v>
      </c>
      <c r="H362" s="69" t="s">
        <v>641</v>
      </c>
      <c r="I362" s="70" t="s">
        <v>11</v>
      </c>
      <c r="J362" s="71"/>
      <c r="K362" s="71"/>
      <c r="L362" s="72" t="s">
        <v>208</v>
      </c>
      <c r="M362" s="69"/>
      <c r="N362" s="73"/>
      <c r="O362" s="67"/>
      <c r="P362" s="67"/>
      <c r="Q362" s="67"/>
      <c r="R362" s="67"/>
      <c r="S362" s="67"/>
      <c r="T362" s="67"/>
      <c r="U362" s="67"/>
      <c r="V362" s="67"/>
      <c r="W362" s="67"/>
      <c r="X362" s="67"/>
      <c r="Y362" s="67"/>
      <c r="Z362" s="67"/>
      <c r="AA362" s="67"/>
      <c r="AB362" s="67"/>
      <c r="AC362" s="67"/>
      <c r="AD362" s="67"/>
      <c r="AE362" s="67"/>
      <c r="AF362" s="67"/>
      <c r="AG362" s="67"/>
    </row>
    <row r="363" spans="1:33" ht="409.5">
      <c r="A363" s="68" t="s">
        <v>853</v>
      </c>
      <c r="B363" s="69" t="s">
        <v>908</v>
      </c>
      <c r="C363" s="68" t="s">
        <v>992</v>
      </c>
      <c r="D363" s="69" t="s">
        <v>912</v>
      </c>
      <c r="E363" s="355"/>
      <c r="F363" s="69" t="s">
        <v>967</v>
      </c>
      <c r="G363" s="76" t="s">
        <v>993</v>
      </c>
      <c r="H363" s="69" t="s">
        <v>641</v>
      </c>
      <c r="I363" s="70" t="s">
        <v>11</v>
      </c>
      <c r="J363" s="71"/>
      <c r="K363" s="71"/>
      <c r="L363" s="72" t="s">
        <v>208</v>
      </c>
      <c r="M363" s="69"/>
      <c r="N363" s="73"/>
      <c r="O363" s="67"/>
      <c r="P363" s="67"/>
      <c r="Q363" s="67"/>
      <c r="R363" s="67"/>
      <c r="S363" s="67"/>
      <c r="T363" s="67"/>
      <c r="U363" s="67"/>
      <c r="V363" s="67"/>
      <c r="W363" s="67"/>
      <c r="X363" s="67"/>
      <c r="Y363" s="67"/>
      <c r="Z363" s="67"/>
      <c r="AA363" s="67"/>
      <c r="AB363" s="67"/>
      <c r="AC363" s="67"/>
      <c r="AD363" s="67"/>
      <c r="AE363" s="67"/>
      <c r="AF363" s="67"/>
      <c r="AG363" s="67"/>
    </row>
    <row r="364" spans="1:33" ht="409.5">
      <c r="A364" s="68" t="s">
        <v>853</v>
      </c>
      <c r="B364" s="69" t="s">
        <v>908</v>
      </c>
      <c r="C364" s="68" t="s">
        <v>994</v>
      </c>
      <c r="D364" s="69" t="s">
        <v>912</v>
      </c>
      <c r="E364" s="364" t="s">
        <v>995</v>
      </c>
      <c r="F364" s="69" t="s">
        <v>996</v>
      </c>
      <c r="G364" s="69" t="s">
        <v>940</v>
      </c>
      <c r="H364" s="69" t="s">
        <v>997</v>
      </c>
      <c r="I364" s="70" t="s">
        <v>11</v>
      </c>
      <c r="J364" s="71"/>
      <c r="K364" s="71"/>
      <c r="L364" s="72" t="s">
        <v>208</v>
      </c>
      <c r="M364" s="69"/>
      <c r="N364" s="73"/>
      <c r="O364" s="67"/>
      <c r="P364" s="67"/>
      <c r="Q364" s="67"/>
      <c r="R364" s="67"/>
      <c r="S364" s="67"/>
      <c r="T364" s="67"/>
      <c r="U364" s="67"/>
      <c r="V364" s="67"/>
      <c r="W364" s="67"/>
      <c r="X364" s="67"/>
      <c r="Y364" s="67"/>
      <c r="Z364" s="67"/>
      <c r="AA364" s="67"/>
      <c r="AB364" s="67"/>
      <c r="AC364" s="67"/>
      <c r="AD364" s="67"/>
      <c r="AE364" s="67"/>
      <c r="AF364" s="67"/>
      <c r="AG364" s="67"/>
    </row>
    <row r="365" spans="1:33" ht="409.5">
      <c r="A365" s="68" t="s">
        <v>853</v>
      </c>
      <c r="B365" s="69" t="s">
        <v>908</v>
      </c>
      <c r="C365" s="68" t="s">
        <v>998</v>
      </c>
      <c r="D365" s="69" t="s">
        <v>912</v>
      </c>
      <c r="E365" s="365"/>
      <c r="F365" s="69" t="s">
        <v>999</v>
      </c>
      <c r="G365" s="69" t="s">
        <v>941</v>
      </c>
      <c r="H365" s="69" t="s">
        <v>997</v>
      </c>
      <c r="I365" s="70" t="s">
        <v>11</v>
      </c>
      <c r="J365" s="71"/>
      <c r="K365" s="71"/>
      <c r="L365" s="72" t="s">
        <v>208</v>
      </c>
      <c r="M365" s="69"/>
      <c r="N365" s="73"/>
      <c r="O365" s="67"/>
      <c r="P365" s="67"/>
      <c r="Q365" s="67"/>
      <c r="R365" s="67"/>
      <c r="S365" s="67"/>
      <c r="T365" s="67"/>
      <c r="U365" s="67"/>
      <c r="V365" s="67"/>
      <c r="W365" s="67"/>
      <c r="X365" s="67"/>
      <c r="Y365" s="67"/>
      <c r="Z365" s="67"/>
      <c r="AA365" s="67"/>
      <c r="AB365" s="67"/>
      <c r="AC365" s="67"/>
      <c r="AD365" s="67"/>
      <c r="AE365" s="67"/>
      <c r="AF365" s="67"/>
      <c r="AG365" s="67"/>
    </row>
    <row r="366" spans="1:33" ht="409.5">
      <c r="A366" s="68" t="s">
        <v>853</v>
      </c>
      <c r="B366" s="69" t="s">
        <v>908</v>
      </c>
      <c r="C366" s="68" t="s">
        <v>1000</v>
      </c>
      <c r="D366" s="69" t="s">
        <v>912</v>
      </c>
      <c r="E366" s="365"/>
      <c r="F366" s="69" t="s">
        <v>1001</v>
      </c>
      <c r="G366" s="69" t="s">
        <v>941</v>
      </c>
      <c r="H366" s="69" t="s">
        <v>997</v>
      </c>
      <c r="I366" s="70" t="s">
        <v>11</v>
      </c>
      <c r="J366" s="71"/>
      <c r="K366" s="71"/>
      <c r="L366" s="72" t="s">
        <v>208</v>
      </c>
      <c r="M366" s="69"/>
      <c r="N366" s="73"/>
      <c r="O366" s="67"/>
      <c r="P366" s="67"/>
      <c r="Q366" s="67"/>
      <c r="R366" s="67"/>
      <c r="S366" s="67"/>
      <c r="T366" s="67"/>
      <c r="U366" s="67"/>
      <c r="V366" s="67"/>
      <c r="W366" s="67"/>
      <c r="X366" s="67"/>
      <c r="Y366" s="67"/>
      <c r="Z366" s="67"/>
      <c r="AA366" s="67"/>
      <c r="AB366" s="67"/>
      <c r="AC366" s="67"/>
      <c r="AD366" s="67"/>
      <c r="AE366" s="67"/>
      <c r="AF366" s="67"/>
      <c r="AG366" s="67"/>
    </row>
    <row r="367" spans="1:33" ht="409.5">
      <c r="A367" s="68" t="s">
        <v>853</v>
      </c>
      <c r="B367" s="69" t="s">
        <v>908</v>
      </c>
      <c r="C367" s="68" t="s">
        <v>1002</v>
      </c>
      <c r="D367" s="69" t="s">
        <v>912</v>
      </c>
      <c r="E367" s="355"/>
      <c r="F367" s="69" t="s">
        <v>1003</v>
      </c>
      <c r="G367" s="69" t="s">
        <v>941</v>
      </c>
      <c r="H367" s="69" t="s">
        <v>1004</v>
      </c>
      <c r="I367" s="70" t="s">
        <v>11</v>
      </c>
      <c r="J367" s="71"/>
      <c r="K367" s="71"/>
      <c r="L367" s="72" t="s">
        <v>208</v>
      </c>
      <c r="M367" s="69"/>
      <c r="N367" s="73"/>
      <c r="O367" s="67"/>
      <c r="P367" s="67"/>
      <c r="Q367" s="67"/>
      <c r="R367" s="67"/>
      <c r="S367" s="67"/>
      <c r="T367" s="67"/>
      <c r="U367" s="67"/>
      <c r="V367" s="67"/>
      <c r="W367" s="67"/>
      <c r="X367" s="67"/>
      <c r="Y367" s="67"/>
      <c r="Z367" s="67"/>
      <c r="AA367" s="67"/>
      <c r="AB367" s="67"/>
      <c r="AC367" s="67"/>
      <c r="AD367" s="67"/>
      <c r="AE367" s="67"/>
      <c r="AF367" s="67"/>
      <c r="AG367" s="67"/>
    </row>
    <row r="368" spans="1:33" ht="29">
      <c r="A368" s="68" t="s">
        <v>1005</v>
      </c>
      <c r="B368" s="364" t="s">
        <v>1006</v>
      </c>
      <c r="C368" s="68" t="s">
        <v>534</v>
      </c>
      <c r="D368" s="69"/>
      <c r="E368" s="367" t="s">
        <v>1007</v>
      </c>
      <c r="F368" s="75" t="s">
        <v>1008</v>
      </c>
      <c r="G368" s="75" t="s">
        <v>1009</v>
      </c>
      <c r="H368" s="75" t="s">
        <v>1010</v>
      </c>
      <c r="I368" s="70" t="s">
        <v>11</v>
      </c>
      <c r="J368" s="71"/>
      <c r="K368" s="71"/>
      <c r="L368" s="72" t="s">
        <v>208</v>
      </c>
      <c r="M368" s="69"/>
      <c r="N368" s="73"/>
      <c r="O368" s="67"/>
      <c r="P368" s="67"/>
      <c r="Q368" s="67"/>
      <c r="R368" s="67"/>
      <c r="S368" s="67"/>
      <c r="T368" s="67"/>
      <c r="U368" s="67"/>
      <c r="V368" s="67"/>
      <c r="W368" s="67"/>
      <c r="X368" s="67"/>
      <c r="Y368" s="67"/>
      <c r="Z368" s="67"/>
      <c r="AA368" s="67"/>
      <c r="AB368" s="67"/>
      <c r="AC368" s="67"/>
      <c r="AD368" s="67"/>
      <c r="AE368" s="67"/>
      <c r="AF368" s="67"/>
      <c r="AG368" s="67"/>
    </row>
    <row r="369" spans="1:33" ht="43.5">
      <c r="A369" s="68" t="s">
        <v>1005</v>
      </c>
      <c r="B369" s="365"/>
      <c r="C369" s="68" t="s">
        <v>379</v>
      </c>
      <c r="D369" s="69"/>
      <c r="E369" s="365"/>
      <c r="F369" s="75" t="s">
        <v>1011</v>
      </c>
      <c r="G369" s="75" t="s">
        <v>1012</v>
      </c>
      <c r="H369" s="75" t="s">
        <v>1013</v>
      </c>
      <c r="I369" s="70" t="s">
        <v>11</v>
      </c>
      <c r="J369" s="71"/>
      <c r="K369" s="71"/>
      <c r="L369" s="72" t="s">
        <v>208</v>
      </c>
      <c r="M369" s="69"/>
      <c r="N369" s="73"/>
      <c r="O369" s="67"/>
      <c r="P369" s="67"/>
      <c r="Q369" s="67"/>
      <c r="R369" s="67"/>
      <c r="S369" s="67"/>
      <c r="T369" s="67"/>
      <c r="U369" s="67"/>
      <c r="V369" s="67"/>
      <c r="W369" s="67"/>
      <c r="X369" s="67"/>
      <c r="Y369" s="67"/>
      <c r="Z369" s="67"/>
      <c r="AA369" s="67"/>
      <c r="AB369" s="67"/>
      <c r="AC369" s="67"/>
      <c r="AD369" s="67"/>
      <c r="AE369" s="67"/>
      <c r="AF369" s="67"/>
      <c r="AG369" s="67"/>
    </row>
    <row r="370" spans="1:33" ht="58">
      <c r="A370" s="68" t="s">
        <v>1005</v>
      </c>
      <c r="B370" s="365"/>
      <c r="C370" s="68" t="s">
        <v>384</v>
      </c>
      <c r="D370" s="69"/>
      <c r="E370" s="355"/>
      <c r="F370" s="75" t="s">
        <v>1014</v>
      </c>
      <c r="G370" s="75" t="s">
        <v>1015</v>
      </c>
      <c r="H370" s="75" t="s">
        <v>1016</v>
      </c>
      <c r="I370" s="70" t="s">
        <v>11</v>
      </c>
      <c r="J370" s="71"/>
      <c r="K370" s="71"/>
      <c r="L370" s="72" t="s">
        <v>208</v>
      </c>
      <c r="M370" s="69"/>
      <c r="N370" s="73"/>
      <c r="O370" s="67"/>
      <c r="P370" s="67"/>
      <c r="Q370" s="67"/>
      <c r="R370" s="67"/>
      <c r="S370" s="67"/>
      <c r="T370" s="67"/>
      <c r="U370" s="67"/>
      <c r="V370" s="67"/>
      <c r="W370" s="67"/>
      <c r="X370" s="67"/>
      <c r="Y370" s="67"/>
      <c r="Z370" s="67"/>
      <c r="AA370" s="67"/>
      <c r="AB370" s="67"/>
      <c r="AC370" s="67"/>
      <c r="AD370" s="67"/>
      <c r="AE370" s="67"/>
      <c r="AF370" s="67"/>
      <c r="AG370" s="67"/>
    </row>
    <row r="371" spans="1:33" ht="43.5">
      <c r="A371" s="68" t="s">
        <v>1005</v>
      </c>
      <c r="B371" s="365"/>
      <c r="C371" s="68" t="s">
        <v>544</v>
      </c>
      <c r="D371" s="69"/>
      <c r="E371" s="367" t="s">
        <v>1017</v>
      </c>
      <c r="F371" s="75" t="s">
        <v>1018</v>
      </c>
      <c r="G371" s="75" t="s">
        <v>1019</v>
      </c>
      <c r="H371" s="75" t="s">
        <v>1020</v>
      </c>
      <c r="I371" s="70" t="s">
        <v>11</v>
      </c>
      <c r="J371" s="71"/>
      <c r="K371" s="71"/>
      <c r="L371" s="72" t="s">
        <v>208</v>
      </c>
      <c r="M371" s="69"/>
      <c r="N371" s="73"/>
      <c r="O371" s="67"/>
      <c r="P371" s="67"/>
      <c r="Q371" s="67"/>
      <c r="R371" s="67"/>
      <c r="S371" s="67"/>
      <c r="T371" s="67"/>
      <c r="U371" s="67"/>
      <c r="V371" s="67"/>
      <c r="W371" s="67"/>
      <c r="X371" s="67"/>
      <c r="Y371" s="67"/>
      <c r="Z371" s="67"/>
      <c r="AA371" s="67"/>
      <c r="AB371" s="67"/>
      <c r="AC371" s="67"/>
      <c r="AD371" s="67"/>
      <c r="AE371" s="67"/>
      <c r="AF371" s="67"/>
      <c r="AG371" s="67"/>
    </row>
    <row r="372" spans="1:33" ht="43.5">
      <c r="A372" s="68" t="s">
        <v>1005</v>
      </c>
      <c r="B372" s="365"/>
      <c r="C372" s="68" t="s">
        <v>546</v>
      </c>
      <c r="D372" s="69"/>
      <c r="E372" s="355"/>
      <c r="F372" s="75" t="s">
        <v>1021</v>
      </c>
      <c r="G372" s="75" t="s">
        <v>1022</v>
      </c>
      <c r="H372" s="75" t="s">
        <v>1023</v>
      </c>
      <c r="I372" s="70" t="s">
        <v>11</v>
      </c>
      <c r="J372" s="71"/>
      <c r="K372" s="71"/>
      <c r="L372" s="72" t="s">
        <v>208</v>
      </c>
      <c r="M372" s="69"/>
      <c r="N372" s="73"/>
      <c r="O372" s="67"/>
      <c r="P372" s="67"/>
      <c r="Q372" s="67"/>
      <c r="R372" s="67"/>
      <c r="S372" s="67"/>
      <c r="T372" s="67"/>
      <c r="U372" s="67"/>
      <c r="V372" s="67"/>
      <c r="W372" s="67"/>
      <c r="X372" s="67"/>
      <c r="Y372" s="67"/>
      <c r="Z372" s="67"/>
      <c r="AA372" s="67"/>
      <c r="AB372" s="67"/>
      <c r="AC372" s="67"/>
      <c r="AD372" s="67"/>
      <c r="AE372" s="67"/>
      <c r="AF372" s="67"/>
      <c r="AG372" s="67"/>
    </row>
    <row r="373" spans="1:33" ht="217.5">
      <c r="A373" s="68" t="s">
        <v>1005</v>
      </c>
      <c r="B373" s="365"/>
      <c r="C373" s="68" t="s">
        <v>388</v>
      </c>
      <c r="D373" s="69" t="s">
        <v>1024</v>
      </c>
      <c r="E373" s="364" t="s">
        <v>1025</v>
      </c>
      <c r="F373" s="69" t="s">
        <v>1026</v>
      </c>
      <c r="G373" s="364" t="s">
        <v>1027</v>
      </c>
      <c r="H373" s="69" t="s">
        <v>1028</v>
      </c>
      <c r="I373" s="70" t="s">
        <v>11</v>
      </c>
      <c r="J373" s="71"/>
      <c r="K373" s="71"/>
      <c r="L373" s="72" t="s">
        <v>208</v>
      </c>
      <c r="M373" s="69"/>
      <c r="N373" s="73"/>
      <c r="O373" s="67"/>
      <c r="P373" s="67"/>
      <c r="Q373" s="67"/>
      <c r="R373" s="67"/>
      <c r="S373" s="67"/>
      <c r="T373" s="67"/>
      <c r="U373" s="67"/>
      <c r="V373" s="67"/>
      <c r="W373" s="67"/>
      <c r="X373" s="67"/>
      <c r="Y373" s="67"/>
      <c r="Z373" s="67"/>
      <c r="AA373" s="67"/>
      <c r="AB373" s="67"/>
      <c r="AC373" s="67"/>
      <c r="AD373" s="67"/>
      <c r="AE373" s="67"/>
      <c r="AF373" s="67"/>
      <c r="AG373" s="67"/>
    </row>
    <row r="374" spans="1:33" ht="101.5">
      <c r="A374" s="68" t="s">
        <v>1005</v>
      </c>
      <c r="B374" s="365"/>
      <c r="C374" s="68" t="s">
        <v>393</v>
      </c>
      <c r="D374" s="69"/>
      <c r="E374" s="365"/>
      <c r="F374" s="69" t="s">
        <v>1029</v>
      </c>
      <c r="G374" s="365"/>
      <c r="H374" s="69" t="s">
        <v>1030</v>
      </c>
      <c r="I374" s="70" t="s">
        <v>11</v>
      </c>
      <c r="J374" s="71"/>
      <c r="K374" s="71"/>
      <c r="L374" s="72" t="s">
        <v>208</v>
      </c>
      <c r="M374" s="69"/>
      <c r="N374" s="73"/>
      <c r="O374" s="67"/>
      <c r="P374" s="67"/>
      <c r="Q374" s="67"/>
      <c r="R374" s="67"/>
      <c r="S374" s="67"/>
      <c r="T374" s="67"/>
      <c r="U374" s="67"/>
      <c r="V374" s="67"/>
      <c r="W374" s="67"/>
      <c r="X374" s="67"/>
      <c r="Y374" s="67"/>
      <c r="Z374" s="67"/>
      <c r="AA374" s="67"/>
      <c r="AB374" s="67"/>
      <c r="AC374" s="67"/>
      <c r="AD374" s="67"/>
      <c r="AE374" s="67"/>
      <c r="AF374" s="67"/>
      <c r="AG374" s="67"/>
    </row>
    <row r="375" spans="1:33" ht="43.5">
      <c r="A375" s="68" t="s">
        <v>1005</v>
      </c>
      <c r="B375" s="365"/>
      <c r="C375" s="68" t="s">
        <v>397</v>
      </c>
      <c r="D375" s="69"/>
      <c r="E375" s="365"/>
      <c r="F375" s="69" t="s">
        <v>1031</v>
      </c>
      <c r="G375" s="365"/>
      <c r="H375" s="69" t="s">
        <v>1028</v>
      </c>
      <c r="I375" s="70" t="s">
        <v>11</v>
      </c>
      <c r="J375" s="71"/>
      <c r="K375" s="71"/>
      <c r="L375" s="72" t="s">
        <v>208</v>
      </c>
      <c r="M375" s="69"/>
      <c r="N375" s="73"/>
      <c r="O375" s="67"/>
      <c r="P375" s="67"/>
      <c r="Q375" s="67"/>
      <c r="R375" s="67"/>
      <c r="S375" s="67"/>
      <c r="T375" s="67"/>
      <c r="U375" s="67"/>
      <c r="V375" s="67"/>
      <c r="W375" s="67"/>
      <c r="X375" s="67"/>
      <c r="Y375" s="67"/>
      <c r="Z375" s="67"/>
      <c r="AA375" s="67"/>
      <c r="AB375" s="67"/>
      <c r="AC375" s="67"/>
      <c r="AD375" s="67"/>
      <c r="AE375" s="67"/>
      <c r="AF375" s="67"/>
      <c r="AG375" s="67"/>
    </row>
    <row r="376" spans="1:33" ht="101.5">
      <c r="A376" s="68" t="s">
        <v>1005</v>
      </c>
      <c r="B376" s="365"/>
      <c r="C376" s="68" t="s">
        <v>400</v>
      </c>
      <c r="D376" s="69"/>
      <c r="E376" s="365"/>
      <c r="F376" s="69" t="s">
        <v>1032</v>
      </c>
      <c r="G376" s="365"/>
      <c r="H376" s="69" t="s">
        <v>1030</v>
      </c>
      <c r="I376" s="70" t="s">
        <v>11</v>
      </c>
      <c r="J376" s="71"/>
      <c r="K376" s="71"/>
      <c r="L376" s="72" t="s">
        <v>208</v>
      </c>
      <c r="M376" s="69"/>
      <c r="N376" s="73"/>
      <c r="O376" s="67"/>
      <c r="P376" s="67"/>
      <c r="Q376" s="67"/>
      <c r="R376" s="67"/>
      <c r="S376" s="67"/>
      <c r="T376" s="67"/>
      <c r="U376" s="67"/>
      <c r="V376" s="67"/>
      <c r="W376" s="67"/>
      <c r="X376" s="67"/>
      <c r="Y376" s="67"/>
      <c r="Z376" s="67"/>
      <c r="AA376" s="67"/>
      <c r="AB376" s="67"/>
      <c r="AC376" s="67"/>
      <c r="AD376" s="67"/>
      <c r="AE376" s="67"/>
      <c r="AF376" s="67"/>
      <c r="AG376" s="67"/>
    </row>
    <row r="377" spans="1:33" ht="101.5">
      <c r="A377" s="68" t="s">
        <v>1005</v>
      </c>
      <c r="B377" s="365"/>
      <c r="C377" s="68" t="s">
        <v>403</v>
      </c>
      <c r="D377" s="69"/>
      <c r="E377" s="365"/>
      <c r="F377" s="69" t="s">
        <v>1033</v>
      </c>
      <c r="G377" s="365"/>
      <c r="H377" s="69" t="s">
        <v>1034</v>
      </c>
      <c r="I377" s="70" t="s">
        <v>11</v>
      </c>
      <c r="J377" s="71"/>
      <c r="K377" s="71"/>
      <c r="L377" s="72" t="s">
        <v>208</v>
      </c>
      <c r="M377" s="69"/>
      <c r="N377" s="73"/>
      <c r="O377" s="67"/>
      <c r="P377" s="67"/>
      <c r="Q377" s="67"/>
      <c r="R377" s="67"/>
      <c r="S377" s="67"/>
      <c r="T377" s="67"/>
      <c r="U377" s="67"/>
      <c r="V377" s="67"/>
      <c r="W377" s="67"/>
      <c r="X377" s="67"/>
      <c r="Y377" s="67"/>
      <c r="Z377" s="67"/>
      <c r="AA377" s="67"/>
      <c r="AB377" s="67"/>
      <c r="AC377" s="67"/>
      <c r="AD377" s="67"/>
      <c r="AE377" s="67"/>
      <c r="AF377" s="67"/>
      <c r="AG377" s="67"/>
    </row>
    <row r="378" spans="1:33" ht="116">
      <c r="A378" s="68" t="s">
        <v>1005</v>
      </c>
      <c r="B378" s="365"/>
      <c r="C378" s="68" t="s">
        <v>408</v>
      </c>
      <c r="D378" s="69"/>
      <c r="E378" s="365"/>
      <c r="F378" s="69" t="s">
        <v>1035</v>
      </c>
      <c r="G378" s="365"/>
      <c r="H378" s="69" t="s">
        <v>1036</v>
      </c>
      <c r="I378" s="70" t="s">
        <v>11</v>
      </c>
      <c r="J378" s="71"/>
      <c r="K378" s="71"/>
      <c r="L378" s="72" t="s">
        <v>208</v>
      </c>
      <c r="M378" s="69"/>
      <c r="N378" s="73"/>
      <c r="O378" s="67"/>
      <c r="P378" s="67"/>
      <c r="Q378" s="67"/>
      <c r="R378" s="67"/>
      <c r="S378" s="67"/>
      <c r="T378" s="67"/>
      <c r="U378" s="67"/>
      <c r="V378" s="67"/>
      <c r="W378" s="67"/>
      <c r="X378" s="67"/>
      <c r="Y378" s="67"/>
      <c r="Z378" s="67"/>
      <c r="AA378" s="67"/>
      <c r="AB378" s="67"/>
      <c r="AC378" s="67"/>
      <c r="AD378" s="67"/>
      <c r="AE378" s="67"/>
      <c r="AF378" s="67"/>
      <c r="AG378" s="67"/>
    </row>
    <row r="379" spans="1:33" ht="116">
      <c r="A379" s="68" t="s">
        <v>1005</v>
      </c>
      <c r="B379" s="365"/>
      <c r="C379" s="68" t="s">
        <v>411</v>
      </c>
      <c r="D379" s="69"/>
      <c r="E379" s="365"/>
      <c r="F379" s="69" t="s">
        <v>1037</v>
      </c>
      <c r="G379" s="365"/>
      <c r="H379" s="69" t="s">
        <v>1038</v>
      </c>
      <c r="I379" s="70" t="s">
        <v>11</v>
      </c>
      <c r="J379" s="71"/>
      <c r="K379" s="71"/>
      <c r="L379" s="72" t="s">
        <v>208</v>
      </c>
      <c r="M379" s="69"/>
      <c r="N379" s="73"/>
      <c r="O379" s="67"/>
      <c r="P379" s="67"/>
      <c r="Q379" s="67"/>
      <c r="R379" s="67"/>
      <c r="S379" s="67"/>
      <c r="T379" s="67"/>
      <c r="U379" s="67"/>
      <c r="V379" s="67"/>
      <c r="W379" s="67"/>
      <c r="X379" s="67"/>
      <c r="Y379" s="67"/>
      <c r="Z379" s="67"/>
      <c r="AA379" s="67"/>
      <c r="AB379" s="67"/>
      <c r="AC379" s="67"/>
      <c r="AD379" s="67"/>
      <c r="AE379" s="67"/>
      <c r="AF379" s="67"/>
      <c r="AG379" s="67"/>
    </row>
    <row r="380" spans="1:33" ht="43.5">
      <c r="A380" s="68" t="s">
        <v>1005</v>
      </c>
      <c r="B380" s="365"/>
      <c r="C380" s="68" t="s">
        <v>414</v>
      </c>
      <c r="D380" s="69"/>
      <c r="E380" s="365"/>
      <c r="F380" s="69" t="s">
        <v>1039</v>
      </c>
      <c r="G380" s="365"/>
      <c r="H380" s="69" t="s">
        <v>1040</v>
      </c>
      <c r="I380" s="70" t="s">
        <v>11</v>
      </c>
      <c r="J380" s="71"/>
      <c r="K380" s="71"/>
      <c r="L380" s="74" t="s">
        <v>255</v>
      </c>
      <c r="M380" s="69"/>
      <c r="N380" s="73"/>
      <c r="O380" s="67"/>
      <c r="P380" s="67"/>
      <c r="Q380" s="67"/>
      <c r="R380" s="67"/>
      <c r="S380" s="67"/>
      <c r="T380" s="67"/>
      <c r="U380" s="67"/>
      <c r="V380" s="67"/>
      <c r="W380" s="67"/>
      <c r="X380" s="67"/>
      <c r="Y380" s="67"/>
      <c r="Z380" s="67"/>
      <c r="AA380" s="67"/>
      <c r="AB380" s="67"/>
      <c r="AC380" s="67"/>
      <c r="AD380" s="67"/>
      <c r="AE380" s="67"/>
      <c r="AF380" s="67"/>
      <c r="AG380" s="67"/>
    </row>
    <row r="381" spans="1:33" ht="116">
      <c r="A381" s="68" t="s">
        <v>1005</v>
      </c>
      <c r="B381" s="365"/>
      <c r="C381" s="68" t="s">
        <v>419</v>
      </c>
      <c r="D381" s="69"/>
      <c r="E381" s="365"/>
      <c r="F381" s="69" t="s">
        <v>1041</v>
      </c>
      <c r="G381" s="365"/>
      <c r="H381" s="69" t="s">
        <v>1036</v>
      </c>
      <c r="I381" s="70" t="s">
        <v>11</v>
      </c>
      <c r="J381" s="71"/>
      <c r="K381" s="71"/>
      <c r="L381" s="74" t="s">
        <v>255</v>
      </c>
      <c r="M381" s="69"/>
      <c r="N381" s="73"/>
      <c r="O381" s="67"/>
      <c r="P381" s="67"/>
      <c r="Q381" s="67"/>
      <c r="R381" s="67"/>
      <c r="S381" s="67"/>
      <c r="T381" s="67"/>
      <c r="U381" s="67"/>
      <c r="V381" s="67"/>
      <c r="W381" s="67"/>
      <c r="X381" s="67"/>
      <c r="Y381" s="67"/>
      <c r="Z381" s="67"/>
      <c r="AA381" s="67"/>
      <c r="AB381" s="67"/>
      <c r="AC381" s="67"/>
      <c r="AD381" s="67"/>
      <c r="AE381" s="67"/>
      <c r="AF381" s="67"/>
      <c r="AG381" s="67"/>
    </row>
    <row r="382" spans="1:33" ht="116">
      <c r="A382" s="68" t="s">
        <v>1005</v>
      </c>
      <c r="B382" s="365"/>
      <c r="C382" s="68" t="s">
        <v>422</v>
      </c>
      <c r="D382" s="69"/>
      <c r="E382" s="365"/>
      <c r="F382" s="69" t="s">
        <v>1042</v>
      </c>
      <c r="G382" s="365"/>
      <c r="H382" s="69" t="s">
        <v>1036</v>
      </c>
      <c r="I382" s="70" t="s">
        <v>11</v>
      </c>
      <c r="J382" s="71"/>
      <c r="K382" s="71"/>
      <c r="L382" s="74" t="s">
        <v>255</v>
      </c>
      <c r="M382" s="69"/>
      <c r="N382" s="73"/>
      <c r="O382" s="67"/>
      <c r="P382" s="67"/>
      <c r="Q382" s="67"/>
      <c r="R382" s="67"/>
      <c r="S382" s="67"/>
      <c r="T382" s="67"/>
      <c r="U382" s="67"/>
      <c r="V382" s="67"/>
      <c r="W382" s="67"/>
      <c r="X382" s="67"/>
      <c r="Y382" s="67"/>
      <c r="Z382" s="67"/>
      <c r="AA382" s="67"/>
      <c r="AB382" s="67"/>
      <c r="AC382" s="67"/>
      <c r="AD382" s="67"/>
      <c r="AE382" s="67"/>
      <c r="AF382" s="67"/>
      <c r="AG382" s="67"/>
    </row>
    <row r="383" spans="1:33" ht="43.5">
      <c r="A383" s="68" t="s">
        <v>1005</v>
      </c>
      <c r="B383" s="365"/>
      <c r="C383" s="68" t="s">
        <v>425</v>
      </c>
      <c r="D383" s="69"/>
      <c r="E383" s="365"/>
      <c r="F383" s="69" t="s">
        <v>1043</v>
      </c>
      <c r="G383" s="365"/>
      <c r="H383" s="69" t="s">
        <v>1028</v>
      </c>
      <c r="I383" s="70" t="s">
        <v>11</v>
      </c>
      <c r="J383" s="71"/>
      <c r="K383" s="71"/>
      <c r="L383" s="74" t="s">
        <v>255</v>
      </c>
      <c r="M383" s="69"/>
      <c r="N383" s="73"/>
      <c r="O383" s="67"/>
      <c r="P383" s="67"/>
      <c r="Q383" s="67"/>
      <c r="R383" s="67"/>
      <c r="S383" s="67"/>
      <c r="T383" s="67"/>
      <c r="U383" s="67"/>
      <c r="V383" s="67"/>
      <c r="W383" s="67"/>
      <c r="X383" s="67"/>
      <c r="Y383" s="67"/>
      <c r="Z383" s="67"/>
      <c r="AA383" s="67"/>
      <c r="AB383" s="67"/>
      <c r="AC383" s="67"/>
      <c r="AD383" s="67"/>
      <c r="AE383" s="67"/>
      <c r="AF383" s="67"/>
      <c r="AG383" s="67"/>
    </row>
    <row r="384" spans="1:33" ht="43.5">
      <c r="A384" s="68" t="s">
        <v>1005</v>
      </c>
      <c r="B384" s="365"/>
      <c r="C384" s="68" t="s">
        <v>430</v>
      </c>
      <c r="D384" s="69"/>
      <c r="E384" s="365"/>
      <c r="F384" s="69" t="s">
        <v>1044</v>
      </c>
      <c r="G384" s="365"/>
      <c r="H384" s="69" t="s">
        <v>1045</v>
      </c>
      <c r="I384" s="70" t="s">
        <v>11</v>
      </c>
      <c r="J384" s="71"/>
      <c r="K384" s="71"/>
      <c r="L384" s="72" t="s">
        <v>208</v>
      </c>
      <c r="M384" s="69"/>
      <c r="N384" s="73"/>
      <c r="O384" s="67"/>
      <c r="P384" s="67"/>
      <c r="Q384" s="67"/>
      <c r="R384" s="67"/>
      <c r="S384" s="67"/>
      <c r="T384" s="67"/>
      <c r="U384" s="67"/>
      <c r="V384" s="67"/>
      <c r="W384" s="67"/>
      <c r="X384" s="67"/>
      <c r="Y384" s="67"/>
      <c r="Z384" s="67"/>
      <c r="AA384" s="67"/>
      <c r="AB384" s="67"/>
      <c r="AC384" s="67"/>
      <c r="AD384" s="67"/>
      <c r="AE384" s="67"/>
      <c r="AF384" s="67"/>
      <c r="AG384" s="67"/>
    </row>
    <row r="385" spans="1:33" ht="101.5">
      <c r="A385" s="68" t="s">
        <v>1005</v>
      </c>
      <c r="B385" s="365"/>
      <c r="C385" s="68" t="s">
        <v>432</v>
      </c>
      <c r="D385" s="69"/>
      <c r="E385" s="365"/>
      <c r="F385" s="69" t="s">
        <v>1046</v>
      </c>
      <c r="G385" s="365"/>
      <c r="H385" s="69" t="s">
        <v>1047</v>
      </c>
      <c r="I385" s="70" t="s">
        <v>11</v>
      </c>
      <c r="J385" s="71"/>
      <c r="K385" s="71"/>
      <c r="L385" s="72" t="s">
        <v>208</v>
      </c>
      <c r="M385" s="69"/>
      <c r="N385" s="73"/>
      <c r="O385" s="67"/>
      <c r="P385" s="67"/>
      <c r="Q385" s="67"/>
      <c r="R385" s="67"/>
      <c r="S385" s="67"/>
      <c r="T385" s="67"/>
      <c r="U385" s="67"/>
      <c r="V385" s="67"/>
      <c r="W385" s="67"/>
      <c r="X385" s="67"/>
      <c r="Y385" s="67"/>
      <c r="Z385" s="67"/>
      <c r="AA385" s="67"/>
      <c r="AB385" s="67"/>
      <c r="AC385" s="67"/>
      <c r="AD385" s="67"/>
      <c r="AE385" s="67"/>
      <c r="AF385" s="67"/>
      <c r="AG385" s="67"/>
    </row>
    <row r="386" spans="1:33" ht="43.5">
      <c r="A386" s="68" t="s">
        <v>1005</v>
      </c>
      <c r="B386" s="365"/>
      <c r="C386" s="68" t="s">
        <v>435</v>
      </c>
      <c r="D386" s="69"/>
      <c r="E386" s="365"/>
      <c r="F386" s="69" t="s">
        <v>1048</v>
      </c>
      <c r="G386" s="365"/>
      <c r="H386" s="69" t="s">
        <v>1049</v>
      </c>
      <c r="I386" s="70" t="s">
        <v>11</v>
      </c>
      <c r="J386" s="71"/>
      <c r="K386" s="71"/>
      <c r="L386" s="72" t="s">
        <v>208</v>
      </c>
      <c r="M386" s="69"/>
      <c r="N386" s="73"/>
      <c r="O386" s="67"/>
      <c r="P386" s="67"/>
      <c r="Q386" s="67"/>
      <c r="R386" s="67"/>
      <c r="S386" s="67"/>
      <c r="T386" s="67"/>
      <c r="U386" s="67"/>
      <c r="V386" s="67"/>
      <c r="W386" s="67"/>
      <c r="X386" s="67"/>
      <c r="Y386" s="67"/>
      <c r="Z386" s="67"/>
      <c r="AA386" s="67"/>
      <c r="AB386" s="67"/>
      <c r="AC386" s="67"/>
      <c r="AD386" s="67"/>
      <c r="AE386" s="67"/>
      <c r="AF386" s="67"/>
      <c r="AG386" s="67"/>
    </row>
    <row r="387" spans="1:33" ht="130.5">
      <c r="A387" s="68" t="s">
        <v>1005</v>
      </c>
      <c r="B387" s="365"/>
      <c r="C387" s="68" t="s">
        <v>438</v>
      </c>
      <c r="D387" s="69"/>
      <c r="E387" s="365"/>
      <c r="F387" s="69" t="s">
        <v>1050</v>
      </c>
      <c r="G387" s="365"/>
      <c r="H387" s="69" t="s">
        <v>1051</v>
      </c>
      <c r="I387" s="70" t="s">
        <v>11</v>
      </c>
      <c r="J387" s="71"/>
      <c r="K387" s="71"/>
      <c r="L387" s="72" t="s">
        <v>208</v>
      </c>
      <c r="M387" s="69"/>
      <c r="N387" s="73"/>
      <c r="O387" s="67"/>
      <c r="P387" s="67"/>
      <c r="Q387" s="67"/>
      <c r="R387" s="67"/>
      <c r="S387" s="67"/>
      <c r="T387" s="67"/>
      <c r="U387" s="67"/>
      <c r="V387" s="67"/>
      <c r="W387" s="67"/>
      <c r="X387" s="67"/>
      <c r="Y387" s="67"/>
      <c r="Z387" s="67"/>
      <c r="AA387" s="67"/>
      <c r="AB387" s="67"/>
      <c r="AC387" s="67"/>
      <c r="AD387" s="67"/>
      <c r="AE387" s="67"/>
      <c r="AF387" s="67"/>
      <c r="AG387" s="67"/>
    </row>
    <row r="388" spans="1:33" ht="101.5">
      <c r="A388" s="68" t="s">
        <v>1005</v>
      </c>
      <c r="B388" s="365"/>
      <c r="C388" s="68" t="s">
        <v>441</v>
      </c>
      <c r="D388" s="69"/>
      <c r="E388" s="365"/>
      <c r="F388" s="75" t="s">
        <v>1052</v>
      </c>
      <c r="G388" s="365"/>
      <c r="H388" s="69" t="s">
        <v>1053</v>
      </c>
      <c r="I388" s="70" t="s">
        <v>11</v>
      </c>
      <c r="J388" s="71"/>
      <c r="K388" s="71"/>
      <c r="L388" s="72" t="s">
        <v>208</v>
      </c>
      <c r="M388" s="69"/>
      <c r="N388" s="73"/>
      <c r="O388" s="67"/>
      <c r="P388" s="67"/>
      <c r="Q388" s="67"/>
      <c r="R388" s="67"/>
      <c r="S388" s="67"/>
      <c r="T388" s="67"/>
      <c r="U388" s="67"/>
      <c r="V388" s="67"/>
      <c r="W388" s="67"/>
      <c r="X388" s="67"/>
      <c r="Y388" s="67"/>
      <c r="Z388" s="67"/>
      <c r="AA388" s="67"/>
      <c r="AB388" s="67"/>
      <c r="AC388" s="67"/>
      <c r="AD388" s="67"/>
      <c r="AE388" s="67"/>
      <c r="AF388" s="67"/>
      <c r="AG388" s="67"/>
    </row>
    <row r="389" spans="1:33" ht="58">
      <c r="A389" s="68" t="s">
        <v>1005</v>
      </c>
      <c r="B389" s="365"/>
      <c r="C389" s="68" t="s">
        <v>446</v>
      </c>
      <c r="D389" s="69"/>
      <c r="E389" s="365"/>
      <c r="F389" s="75" t="s">
        <v>284</v>
      </c>
      <c r="G389" s="365"/>
      <c r="H389" s="69" t="s">
        <v>232</v>
      </c>
      <c r="I389" s="70" t="s">
        <v>11</v>
      </c>
      <c r="J389" s="71"/>
      <c r="K389" s="71"/>
      <c r="L389" s="72" t="s">
        <v>208</v>
      </c>
      <c r="M389" s="69"/>
      <c r="N389" s="73"/>
      <c r="O389" s="67"/>
      <c r="P389" s="67"/>
      <c r="Q389" s="67"/>
      <c r="R389" s="67"/>
      <c r="S389" s="67"/>
      <c r="T389" s="67"/>
      <c r="U389" s="67"/>
      <c r="V389" s="67"/>
      <c r="W389" s="67"/>
      <c r="X389" s="67"/>
      <c r="Y389" s="67"/>
      <c r="Z389" s="67"/>
      <c r="AA389" s="67"/>
      <c r="AB389" s="67"/>
      <c r="AC389" s="67"/>
      <c r="AD389" s="67"/>
      <c r="AE389" s="67"/>
      <c r="AF389" s="67"/>
      <c r="AG389" s="67"/>
    </row>
    <row r="390" spans="1:33" ht="87">
      <c r="A390" s="68" t="s">
        <v>1005</v>
      </c>
      <c r="B390" s="365"/>
      <c r="C390" s="68" t="s">
        <v>449</v>
      </c>
      <c r="D390" s="69"/>
      <c r="E390" s="365"/>
      <c r="F390" s="69" t="s">
        <v>1054</v>
      </c>
      <c r="G390" s="365"/>
      <c r="H390" s="69" t="s">
        <v>1055</v>
      </c>
      <c r="I390" s="70" t="s">
        <v>11</v>
      </c>
      <c r="J390" s="71"/>
      <c r="K390" s="71"/>
      <c r="L390" s="72" t="s">
        <v>208</v>
      </c>
      <c r="M390" s="69"/>
      <c r="N390" s="73"/>
      <c r="O390" s="67"/>
      <c r="P390" s="67"/>
      <c r="Q390" s="67"/>
      <c r="R390" s="67"/>
      <c r="S390" s="67"/>
      <c r="T390" s="67"/>
      <c r="U390" s="67"/>
      <c r="V390" s="67"/>
      <c r="W390" s="67"/>
      <c r="X390" s="67"/>
      <c r="Y390" s="67"/>
      <c r="Z390" s="67"/>
      <c r="AA390" s="67"/>
      <c r="AB390" s="67"/>
      <c r="AC390" s="67"/>
      <c r="AD390" s="67"/>
      <c r="AE390" s="67"/>
      <c r="AF390" s="67"/>
      <c r="AG390" s="67"/>
    </row>
    <row r="391" spans="1:33" ht="101.5">
      <c r="A391" s="68" t="s">
        <v>1005</v>
      </c>
      <c r="B391" s="365"/>
      <c r="C391" s="68" t="s">
        <v>452</v>
      </c>
      <c r="D391" s="69"/>
      <c r="E391" s="365"/>
      <c r="F391" s="69" t="s">
        <v>1056</v>
      </c>
      <c r="G391" s="365"/>
      <c r="H391" s="69" t="s">
        <v>232</v>
      </c>
      <c r="I391" s="70" t="s">
        <v>11</v>
      </c>
      <c r="J391" s="71"/>
      <c r="K391" s="71"/>
      <c r="L391" s="72" t="s">
        <v>208</v>
      </c>
      <c r="M391" s="69"/>
      <c r="N391" s="73"/>
      <c r="O391" s="67"/>
      <c r="P391" s="67"/>
      <c r="Q391" s="67"/>
      <c r="R391" s="67"/>
      <c r="S391" s="67"/>
      <c r="T391" s="67"/>
      <c r="U391" s="67"/>
      <c r="V391" s="67"/>
      <c r="W391" s="67"/>
      <c r="X391" s="67"/>
      <c r="Y391" s="67"/>
      <c r="Z391" s="67"/>
      <c r="AA391" s="67"/>
      <c r="AB391" s="67"/>
      <c r="AC391" s="67"/>
      <c r="AD391" s="67"/>
      <c r="AE391" s="67"/>
      <c r="AF391" s="67"/>
      <c r="AG391" s="67"/>
    </row>
    <row r="392" spans="1:33" ht="87">
      <c r="A392" s="68" t="s">
        <v>1005</v>
      </c>
      <c r="B392" s="365"/>
      <c r="C392" s="68" t="s">
        <v>455</v>
      </c>
      <c r="D392" s="69"/>
      <c r="E392" s="365"/>
      <c r="F392" s="69" t="s">
        <v>1057</v>
      </c>
      <c r="G392" s="365"/>
      <c r="H392" s="69" t="s">
        <v>232</v>
      </c>
      <c r="I392" s="70" t="s">
        <v>11</v>
      </c>
      <c r="J392" s="71"/>
      <c r="K392" s="71"/>
      <c r="L392" s="72" t="s">
        <v>208</v>
      </c>
      <c r="M392" s="69"/>
      <c r="N392" s="73"/>
      <c r="O392" s="67"/>
      <c r="P392" s="67"/>
      <c r="Q392" s="67"/>
      <c r="R392" s="67"/>
      <c r="S392" s="67"/>
      <c r="T392" s="67"/>
      <c r="U392" s="67"/>
      <c r="V392" s="67"/>
      <c r="W392" s="67"/>
      <c r="X392" s="67"/>
      <c r="Y392" s="67"/>
      <c r="Z392" s="67"/>
      <c r="AA392" s="67"/>
      <c r="AB392" s="67"/>
      <c r="AC392" s="67"/>
      <c r="AD392" s="67"/>
      <c r="AE392" s="67"/>
      <c r="AF392" s="67"/>
      <c r="AG392" s="67"/>
    </row>
    <row r="393" spans="1:33" ht="43.5">
      <c r="A393" s="68" t="s">
        <v>1005</v>
      </c>
      <c r="B393" s="365"/>
      <c r="C393" s="68" t="s">
        <v>460</v>
      </c>
      <c r="D393" s="69"/>
      <c r="E393" s="365"/>
      <c r="F393" s="69" t="s">
        <v>1058</v>
      </c>
      <c r="G393" s="365"/>
      <c r="H393" s="69" t="s">
        <v>232</v>
      </c>
      <c r="I393" s="70" t="s">
        <v>11</v>
      </c>
      <c r="J393" s="71"/>
      <c r="K393" s="71"/>
      <c r="L393" s="72" t="s">
        <v>208</v>
      </c>
      <c r="M393" s="69"/>
      <c r="N393" s="73"/>
      <c r="O393" s="67"/>
      <c r="P393" s="67"/>
      <c r="Q393" s="67"/>
      <c r="R393" s="67"/>
      <c r="S393" s="67"/>
      <c r="T393" s="67"/>
      <c r="U393" s="67"/>
      <c r="V393" s="67"/>
      <c r="W393" s="67"/>
      <c r="X393" s="67"/>
      <c r="Y393" s="67"/>
      <c r="Z393" s="67"/>
      <c r="AA393" s="67"/>
      <c r="AB393" s="67"/>
      <c r="AC393" s="67"/>
      <c r="AD393" s="67"/>
      <c r="AE393" s="67"/>
      <c r="AF393" s="67"/>
      <c r="AG393" s="67"/>
    </row>
    <row r="394" spans="1:33" ht="43.5">
      <c r="A394" s="68" t="s">
        <v>1005</v>
      </c>
      <c r="B394" s="365"/>
      <c r="C394" s="68" t="s">
        <v>463</v>
      </c>
      <c r="D394" s="69"/>
      <c r="E394" s="365"/>
      <c r="F394" s="69" t="s">
        <v>1059</v>
      </c>
      <c r="G394" s="365"/>
      <c r="H394" s="75" t="s">
        <v>1060</v>
      </c>
      <c r="I394" s="79" t="s">
        <v>12</v>
      </c>
      <c r="J394" s="2"/>
      <c r="K394" s="80" t="s">
        <v>1061</v>
      </c>
      <c r="L394" s="72" t="s">
        <v>208</v>
      </c>
      <c r="M394" s="69"/>
      <c r="N394" s="73"/>
      <c r="O394" s="67"/>
      <c r="P394" s="67"/>
      <c r="Q394" s="67"/>
      <c r="R394" s="67"/>
      <c r="S394" s="67"/>
      <c r="T394" s="67"/>
      <c r="U394" s="67"/>
      <c r="V394" s="67"/>
      <c r="W394" s="67"/>
      <c r="X394" s="67"/>
      <c r="Y394" s="67"/>
      <c r="Z394" s="67"/>
      <c r="AA394" s="67"/>
      <c r="AB394" s="67"/>
      <c r="AC394" s="67"/>
      <c r="AD394" s="67"/>
      <c r="AE394" s="67"/>
      <c r="AF394" s="67"/>
      <c r="AG394" s="67"/>
    </row>
    <row r="395" spans="1:33" ht="87">
      <c r="A395" s="68" t="s">
        <v>1005</v>
      </c>
      <c r="B395" s="365"/>
      <c r="C395" s="68" t="s">
        <v>467</v>
      </c>
      <c r="D395" s="69"/>
      <c r="E395" s="365"/>
      <c r="F395" s="69" t="s">
        <v>1062</v>
      </c>
      <c r="G395" s="365"/>
      <c r="H395" s="75" t="s">
        <v>1063</v>
      </c>
      <c r="I395" s="70" t="s">
        <v>11</v>
      </c>
      <c r="J395" s="2"/>
      <c r="K395" s="71"/>
      <c r="L395" s="72" t="s">
        <v>208</v>
      </c>
      <c r="M395" s="69"/>
      <c r="N395" s="73"/>
      <c r="O395" s="67"/>
      <c r="P395" s="67"/>
      <c r="Q395" s="67"/>
      <c r="R395" s="67"/>
      <c r="S395" s="67"/>
      <c r="T395" s="67"/>
      <c r="U395" s="67"/>
      <c r="V395" s="67"/>
      <c r="W395" s="67"/>
      <c r="X395" s="67"/>
      <c r="Y395" s="67"/>
      <c r="Z395" s="67"/>
      <c r="AA395" s="67"/>
      <c r="AB395" s="67"/>
      <c r="AC395" s="67"/>
      <c r="AD395" s="67"/>
      <c r="AE395" s="67"/>
      <c r="AF395" s="67"/>
      <c r="AG395" s="67"/>
    </row>
    <row r="396" spans="1:33" ht="43.5">
      <c r="A396" s="68" t="s">
        <v>1005</v>
      </c>
      <c r="B396" s="365"/>
      <c r="C396" s="68" t="s">
        <v>471</v>
      </c>
      <c r="D396" s="69"/>
      <c r="E396" s="365"/>
      <c r="F396" s="69" t="s">
        <v>1064</v>
      </c>
      <c r="G396" s="365"/>
      <c r="H396" s="69" t="s">
        <v>232</v>
      </c>
      <c r="I396" s="70" t="s">
        <v>11</v>
      </c>
      <c r="J396" s="2"/>
      <c r="K396" s="71"/>
      <c r="L396" s="74" t="s">
        <v>255</v>
      </c>
      <c r="M396" s="69"/>
      <c r="N396" s="73"/>
      <c r="O396" s="67"/>
      <c r="P396" s="67"/>
      <c r="Q396" s="67"/>
      <c r="R396" s="67"/>
      <c r="S396" s="67"/>
      <c r="T396" s="67"/>
      <c r="U396" s="67"/>
      <c r="V396" s="67"/>
      <c r="W396" s="67"/>
      <c r="X396" s="67"/>
      <c r="Y396" s="67"/>
      <c r="Z396" s="67"/>
      <c r="AA396" s="67"/>
      <c r="AB396" s="67"/>
      <c r="AC396" s="67"/>
      <c r="AD396" s="67"/>
      <c r="AE396" s="67"/>
      <c r="AF396" s="67"/>
      <c r="AG396" s="67"/>
    </row>
    <row r="397" spans="1:33" ht="58">
      <c r="A397" s="68" t="s">
        <v>1005</v>
      </c>
      <c r="B397" s="365"/>
      <c r="C397" s="68" t="s">
        <v>476</v>
      </c>
      <c r="D397" s="69"/>
      <c r="E397" s="365"/>
      <c r="F397" s="69" t="s">
        <v>1065</v>
      </c>
      <c r="G397" s="365"/>
      <c r="H397" s="69" t="s">
        <v>232</v>
      </c>
      <c r="I397" s="70" t="s">
        <v>11</v>
      </c>
      <c r="J397" s="2"/>
      <c r="K397" s="71"/>
      <c r="L397" s="72" t="s">
        <v>208</v>
      </c>
      <c r="M397" s="69"/>
      <c r="N397" s="73"/>
      <c r="O397" s="67"/>
      <c r="P397" s="67"/>
      <c r="Q397" s="67"/>
      <c r="R397" s="67"/>
      <c r="S397" s="67"/>
      <c r="T397" s="67"/>
      <c r="U397" s="67"/>
      <c r="V397" s="67"/>
      <c r="W397" s="67"/>
      <c r="X397" s="67"/>
      <c r="Y397" s="67"/>
      <c r="Z397" s="67"/>
      <c r="AA397" s="67"/>
      <c r="AB397" s="67"/>
      <c r="AC397" s="67"/>
      <c r="AD397" s="67"/>
      <c r="AE397" s="67"/>
      <c r="AF397" s="67"/>
      <c r="AG397" s="67"/>
    </row>
    <row r="398" spans="1:33" ht="72.5">
      <c r="A398" s="68" t="s">
        <v>1005</v>
      </c>
      <c r="B398" s="365"/>
      <c r="C398" s="68" t="s">
        <v>478</v>
      </c>
      <c r="D398" s="69"/>
      <c r="E398" s="365"/>
      <c r="F398" s="69" t="s">
        <v>259</v>
      </c>
      <c r="G398" s="365"/>
      <c r="H398" s="69" t="s">
        <v>1066</v>
      </c>
      <c r="I398" s="79" t="s">
        <v>12</v>
      </c>
      <c r="J398" s="2"/>
      <c r="K398" s="80" t="s">
        <v>1067</v>
      </c>
      <c r="L398" s="72" t="s">
        <v>208</v>
      </c>
      <c r="M398" s="69"/>
      <c r="N398" s="73"/>
      <c r="O398" s="67"/>
      <c r="P398" s="67"/>
      <c r="Q398" s="67"/>
      <c r="R398" s="67"/>
      <c r="S398" s="67"/>
      <c r="T398" s="67"/>
      <c r="U398" s="67"/>
      <c r="V398" s="67"/>
      <c r="W398" s="67"/>
      <c r="X398" s="67"/>
      <c r="Y398" s="67"/>
      <c r="Z398" s="67"/>
      <c r="AA398" s="67"/>
      <c r="AB398" s="67"/>
      <c r="AC398" s="67"/>
      <c r="AD398" s="67"/>
      <c r="AE398" s="67"/>
      <c r="AF398" s="67"/>
      <c r="AG398" s="67"/>
    </row>
    <row r="399" spans="1:33" ht="130.5">
      <c r="A399" s="68" t="s">
        <v>1005</v>
      </c>
      <c r="B399" s="365"/>
      <c r="C399" s="68" t="s">
        <v>480</v>
      </c>
      <c r="D399" s="69"/>
      <c r="E399" s="365"/>
      <c r="F399" s="75" t="s">
        <v>1068</v>
      </c>
      <c r="G399" s="365"/>
      <c r="H399" s="69" t="s">
        <v>264</v>
      </c>
      <c r="I399" s="70" t="s">
        <v>11</v>
      </c>
      <c r="J399" s="2"/>
      <c r="K399" s="71"/>
      <c r="L399" s="74" t="s">
        <v>255</v>
      </c>
      <c r="M399" s="69"/>
      <c r="N399" s="73"/>
      <c r="O399" s="67"/>
      <c r="P399" s="67"/>
      <c r="Q399" s="67"/>
      <c r="R399" s="67"/>
      <c r="S399" s="67"/>
      <c r="T399" s="67"/>
      <c r="U399" s="67"/>
      <c r="V399" s="67"/>
      <c r="W399" s="67"/>
      <c r="X399" s="67"/>
      <c r="Y399" s="67"/>
      <c r="Z399" s="67"/>
      <c r="AA399" s="67"/>
      <c r="AB399" s="67"/>
      <c r="AC399" s="67"/>
      <c r="AD399" s="67"/>
      <c r="AE399" s="67"/>
      <c r="AF399" s="67"/>
      <c r="AG399" s="67"/>
    </row>
    <row r="400" spans="1:33" ht="29">
      <c r="A400" s="68" t="s">
        <v>1005</v>
      </c>
      <c r="B400" s="365"/>
      <c r="C400" s="68" t="s">
        <v>485</v>
      </c>
      <c r="D400" s="69"/>
      <c r="E400" s="365"/>
      <c r="F400" s="75" t="s">
        <v>266</v>
      </c>
      <c r="G400" s="365"/>
      <c r="H400" s="69" t="s">
        <v>351</v>
      </c>
      <c r="I400" s="70" t="s">
        <v>11</v>
      </c>
      <c r="J400" s="2"/>
      <c r="K400" s="71"/>
      <c r="L400" s="72" t="s">
        <v>208</v>
      </c>
      <c r="M400" s="69"/>
      <c r="N400" s="73"/>
      <c r="O400" s="67"/>
      <c r="P400" s="67"/>
      <c r="Q400" s="67"/>
      <c r="R400" s="67"/>
      <c r="S400" s="67"/>
      <c r="T400" s="67"/>
      <c r="U400" s="67"/>
      <c r="V400" s="67"/>
      <c r="W400" s="67"/>
      <c r="X400" s="67"/>
      <c r="Y400" s="67"/>
      <c r="Z400" s="67"/>
      <c r="AA400" s="67"/>
      <c r="AB400" s="67"/>
      <c r="AC400" s="67"/>
      <c r="AD400" s="67"/>
      <c r="AE400" s="67"/>
      <c r="AF400" s="67"/>
      <c r="AG400" s="67"/>
    </row>
    <row r="401" spans="1:33" ht="43.5">
      <c r="A401" s="68" t="s">
        <v>1005</v>
      </c>
      <c r="B401" s="365"/>
      <c r="C401" s="68" t="s">
        <v>489</v>
      </c>
      <c r="D401" s="69"/>
      <c r="E401" s="365"/>
      <c r="F401" s="75" t="s">
        <v>269</v>
      </c>
      <c r="G401" s="365"/>
      <c r="H401" s="69" t="s">
        <v>270</v>
      </c>
      <c r="I401" s="70" t="s">
        <v>11</v>
      </c>
      <c r="J401" s="2"/>
      <c r="K401" s="71"/>
      <c r="L401" s="72" t="s">
        <v>208</v>
      </c>
      <c r="M401" s="69"/>
      <c r="N401" s="73"/>
      <c r="O401" s="67"/>
      <c r="P401" s="67"/>
      <c r="Q401" s="67"/>
      <c r="R401" s="67"/>
      <c r="S401" s="67"/>
      <c r="T401" s="67"/>
      <c r="U401" s="67"/>
      <c r="V401" s="67"/>
      <c r="W401" s="67"/>
      <c r="X401" s="67"/>
      <c r="Y401" s="67"/>
      <c r="Z401" s="67"/>
      <c r="AA401" s="67"/>
      <c r="AB401" s="67"/>
      <c r="AC401" s="67"/>
      <c r="AD401" s="67"/>
      <c r="AE401" s="67"/>
      <c r="AF401" s="67"/>
      <c r="AG401" s="67"/>
    </row>
    <row r="402" spans="1:33" ht="159.5">
      <c r="A402" s="68" t="s">
        <v>1005</v>
      </c>
      <c r="B402" s="365"/>
      <c r="C402" s="68" t="s">
        <v>492</v>
      </c>
      <c r="D402" s="69"/>
      <c r="E402" s="365"/>
      <c r="F402" s="69" t="s">
        <v>1069</v>
      </c>
      <c r="G402" s="365"/>
      <c r="H402" s="69" t="s">
        <v>1070</v>
      </c>
      <c r="I402" s="70" t="s">
        <v>11</v>
      </c>
      <c r="J402" s="2"/>
      <c r="K402" s="71"/>
      <c r="L402" s="72" t="s">
        <v>208</v>
      </c>
      <c r="M402" s="69"/>
      <c r="N402" s="73"/>
      <c r="O402" s="67"/>
      <c r="P402" s="67"/>
      <c r="Q402" s="67"/>
      <c r="R402" s="67"/>
      <c r="S402" s="67"/>
      <c r="T402" s="67"/>
      <c r="U402" s="67"/>
      <c r="V402" s="67"/>
      <c r="W402" s="67"/>
      <c r="X402" s="67"/>
      <c r="Y402" s="67"/>
      <c r="Z402" s="67"/>
      <c r="AA402" s="67"/>
      <c r="AB402" s="67"/>
      <c r="AC402" s="67"/>
      <c r="AD402" s="67"/>
      <c r="AE402" s="67"/>
      <c r="AF402" s="67"/>
      <c r="AG402" s="67"/>
    </row>
    <row r="403" spans="1:33" ht="116">
      <c r="A403" s="68" t="s">
        <v>1005</v>
      </c>
      <c r="B403" s="365"/>
      <c r="C403" s="68" t="s">
        <v>496</v>
      </c>
      <c r="D403" s="69"/>
      <c r="E403" s="365"/>
      <c r="F403" s="69" t="s">
        <v>275</v>
      </c>
      <c r="G403" s="365"/>
      <c r="H403" s="69" t="s">
        <v>1071</v>
      </c>
      <c r="I403" s="70" t="s">
        <v>11</v>
      </c>
      <c r="J403" s="2"/>
      <c r="K403" s="71"/>
      <c r="L403" s="72" t="s">
        <v>208</v>
      </c>
      <c r="M403" s="69"/>
      <c r="N403" s="73"/>
      <c r="O403" s="67"/>
      <c r="P403" s="67"/>
      <c r="Q403" s="67"/>
      <c r="R403" s="67"/>
      <c r="S403" s="67"/>
      <c r="T403" s="67"/>
      <c r="U403" s="67"/>
      <c r="V403" s="67"/>
      <c r="W403" s="67"/>
      <c r="X403" s="67"/>
      <c r="Y403" s="67"/>
      <c r="Z403" s="67"/>
      <c r="AA403" s="67"/>
      <c r="AB403" s="67"/>
      <c r="AC403" s="67"/>
      <c r="AD403" s="67"/>
      <c r="AE403" s="67"/>
      <c r="AF403" s="67"/>
      <c r="AG403" s="67"/>
    </row>
    <row r="404" spans="1:33" ht="116">
      <c r="A404" s="68" t="s">
        <v>1005</v>
      </c>
      <c r="B404" s="365"/>
      <c r="C404" s="68" t="s">
        <v>500</v>
      </c>
      <c r="D404" s="69"/>
      <c r="E404" s="365"/>
      <c r="F404" s="69" t="s">
        <v>1072</v>
      </c>
      <c r="G404" s="365"/>
      <c r="H404" s="69" t="s">
        <v>232</v>
      </c>
      <c r="I404" s="70" t="s">
        <v>11</v>
      </c>
      <c r="J404" s="2"/>
      <c r="K404" s="71"/>
      <c r="L404" s="72" t="s">
        <v>208</v>
      </c>
      <c r="M404" s="69"/>
      <c r="N404" s="73"/>
      <c r="O404" s="67"/>
      <c r="P404" s="67"/>
      <c r="Q404" s="67"/>
      <c r="R404" s="67"/>
      <c r="S404" s="67"/>
      <c r="T404" s="67"/>
      <c r="U404" s="67"/>
      <c r="V404" s="67"/>
      <c r="W404" s="67"/>
      <c r="X404" s="67"/>
      <c r="Y404" s="67"/>
      <c r="Z404" s="67"/>
      <c r="AA404" s="67"/>
      <c r="AB404" s="67"/>
      <c r="AC404" s="67"/>
      <c r="AD404" s="67"/>
      <c r="AE404" s="67"/>
      <c r="AF404" s="67"/>
      <c r="AG404" s="67"/>
    </row>
    <row r="405" spans="1:33" ht="116">
      <c r="A405" s="68" t="s">
        <v>1005</v>
      </c>
      <c r="B405" s="365"/>
      <c r="C405" s="68" t="s">
        <v>503</v>
      </c>
      <c r="D405" s="69"/>
      <c r="E405" s="365"/>
      <c r="F405" s="69" t="s">
        <v>298</v>
      </c>
      <c r="G405" s="365"/>
      <c r="H405" s="69" t="s">
        <v>1073</v>
      </c>
      <c r="I405" s="70" t="s">
        <v>11</v>
      </c>
      <c r="J405" s="2"/>
      <c r="K405" s="71"/>
      <c r="L405" s="72" t="s">
        <v>208</v>
      </c>
      <c r="M405" s="69"/>
      <c r="N405" s="73"/>
      <c r="O405" s="67"/>
      <c r="P405" s="67"/>
      <c r="Q405" s="67"/>
      <c r="R405" s="67"/>
      <c r="S405" s="67"/>
      <c r="T405" s="67"/>
      <c r="U405" s="67"/>
      <c r="V405" s="67"/>
      <c r="W405" s="67"/>
      <c r="X405" s="67"/>
      <c r="Y405" s="67"/>
      <c r="Z405" s="67"/>
      <c r="AA405" s="67"/>
      <c r="AB405" s="67"/>
      <c r="AC405" s="67"/>
      <c r="AD405" s="67"/>
      <c r="AE405" s="67"/>
      <c r="AF405" s="67"/>
      <c r="AG405" s="67"/>
    </row>
    <row r="406" spans="1:33" ht="116">
      <c r="A406" s="68" t="s">
        <v>1005</v>
      </c>
      <c r="B406" s="365"/>
      <c r="C406" s="68" t="s">
        <v>507</v>
      </c>
      <c r="D406" s="69"/>
      <c r="E406" s="365"/>
      <c r="F406" s="69" t="s">
        <v>301</v>
      </c>
      <c r="G406" s="365"/>
      <c r="H406" s="69" t="s">
        <v>1073</v>
      </c>
      <c r="I406" s="70" t="s">
        <v>11</v>
      </c>
      <c r="J406" s="2"/>
      <c r="K406" s="71"/>
      <c r="L406" s="72" t="s">
        <v>208</v>
      </c>
      <c r="M406" s="69"/>
      <c r="N406" s="73"/>
      <c r="O406" s="67"/>
      <c r="P406" s="67"/>
      <c r="Q406" s="67"/>
      <c r="R406" s="67"/>
      <c r="S406" s="67"/>
      <c r="T406" s="67"/>
      <c r="U406" s="67"/>
      <c r="V406" s="67"/>
      <c r="W406" s="67"/>
      <c r="X406" s="67"/>
      <c r="Y406" s="67"/>
      <c r="Z406" s="67"/>
      <c r="AA406" s="67"/>
      <c r="AB406" s="67"/>
      <c r="AC406" s="67"/>
      <c r="AD406" s="67"/>
      <c r="AE406" s="67"/>
      <c r="AF406" s="67"/>
      <c r="AG406" s="67"/>
    </row>
    <row r="407" spans="1:33" ht="87">
      <c r="A407" s="68" t="s">
        <v>1005</v>
      </c>
      <c r="B407" s="365"/>
      <c r="C407" s="68" t="s">
        <v>509</v>
      </c>
      <c r="D407" s="69"/>
      <c r="E407" s="365"/>
      <c r="F407" s="69" t="s">
        <v>1074</v>
      </c>
      <c r="G407" s="365"/>
      <c r="H407" s="69" t="s">
        <v>1075</v>
      </c>
      <c r="I407" s="70" t="s">
        <v>11</v>
      </c>
      <c r="J407" s="2"/>
      <c r="K407" s="71"/>
      <c r="L407" s="72" t="s">
        <v>208</v>
      </c>
      <c r="M407" s="69"/>
      <c r="N407" s="73"/>
      <c r="O407" s="67"/>
      <c r="P407" s="67"/>
      <c r="Q407" s="67"/>
      <c r="R407" s="67"/>
      <c r="S407" s="67"/>
      <c r="T407" s="67"/>
      <c r="U407" s="67"/>
      <c r="V407" s="67"/>
      <c r="W407" s="67"/>
      <c r="X407" s="67"/>
      <c r="Y407" s="67"/>
      <c r="Z407" s="67"/>
      <c r="AA407" s="67"/>
      <c r="AB407" s="67"/>
      <c r="AC407" s="67"/>
      <c r="AD407" s="67"/>
      <c r="AE407" s="67"/>
      <c r="AF407" s="67"/>
      <c r="AG407" s="67"/>
    </row>
    <row r="408" spans="1:33" ht="58">
      <c r="A408" s="68" t="s">
        <v>1005</v>
      </c>
      <c r="B408" s="365"/>
      <c r="C408" s="68" t="s">
        <v>512</v>
      </c>
      <c r="D408" s="69"/>
      <c r="E408" s="365"/>
      <c r="F408" s="69" t="s">
        <v>306</v>
      </c>
      <c r="G408" s="365"/>
      <c r="H408" s="69" t="s">
        <v>232</v>
      </c>
      <c r="I408" s="70" t="s">
        <v>11</v>
      </c>
      <c r="J408" s="2"/>
      <c r="K408" s="71"/>
      <c r="L408" s="72" t="s">
        <v>208</v>
      </c>
      <c r="M408" s="69"/>
      <c r="N408" s="73"/>
      <c r="O408" s="67"/>
      <c r="P408" s="67"/>
      <c r="Q408" s="67"/>
      <c r="R408" s="67"/>
      <c r="S408" s="67"/>
      <c r="T408" s="67"/>
      <c r="U408" s="67"/>
      <c r="V408" s="67"/>
      <c r="W408" s="67"/>
      <c r="X408" s="67"/>
      <c r="Y408" s="67"/>
      <c r="Z408" s="67"/>
      <c r="AA408" s="67"/>
      <c r="AB408" s="67"/>
      <c r="AC408" s="67"/>
      <c r="AD408" s="67"/>
      <c r="AE408" s="67"/>
      <c r="AF408" s="67"/>
      <c r="AG408" s="67"/>
    </row>
    <row r="409" spans="1:33" ht="72.5">
      <c r="A409" s="68" t="s">
        <v>1005</v>
      </c>
      <c r="B409" s="365"/>
      <c r="C409" s="68" t="s">
        <v>514</v>
      </c>
      <c r="D409" s="69"/>
      <c r="E409" s="365"/>
      <c r="F409" s="69" t="s">
        <v>1076</v>
      </c>
      <c r="G409" s="365"/>
      <c r="H409" s="69" t="s">
        <v>1077</v>
      </c>
      <c r="I409" s="70" t="s">
        <v>11</v>
      </c>
      <c r="J409" s="2"/>
      <c r="K409" s="71"/>
      <c r="L409" s="74" t="s">
        <v>255</v>
      </c>
      <c r="M409" s="69"/>
      <c r="N409" s="73"/>
      <c r="O409" s="67"/>
      <c r="P409" s="67"/>
      <c r="Q409" s="67"/>
      <c r="R409" s="67"/>
      <c r="S409" s="67"/>
      <c r="T409" s="67"/>
      <c r="U409" s="67"/>
      <c r="V409" s="67"/>
      <c r="W409" s="67"/>
      <c r="X409" s="67"/>
      <c r="Y409" s="67"/>
      <c r="Z409" s="67"/>
      <c r="AA409" s="67"/>
      <c r="AB409" s="67"/>
      <c r="AC409" s="67"/>
      <c r="AD409" s="67"/>
      <c r="AE409" s="67"/>
      <c r="AF409" s="67"/>
      <c r="AG409" s="67"/>
    </row>
    <row r="410" spans="1:33" ht="43.5">
      <c r="A410" s="68" t="s">
        <v>1005</v>
      </c>
      <c r="B410" s="365"/>
      <c r="C410" s="68" t="s">
        <v>518</v>
      </c>
      <c r="D410" s="69"/>
      <c r="E410" s="355"/>
      <c r="F410" s="69" t="s">
        <v>1078</v>
      </c>
      <c r="G410" s="355"/>
      <c r="H410" s="69" t="s">
        <v>1079</v>
      </c>
      <c r="I410" s="70" t="s">
        <v>11</v>
      </c>
      <c r="J410" s="2"/>
      <c r="K410" s="80"/>
      <c r="L410" s="74" t="s">
        <v>255</v>
      </c>
      <c r="M410" s="69"/>
      <c r="N410" s="73"/>
      <c r="O410" s="67"/>
      <c r="P410" s="67"/>
      <c r="Q410" s="67"/>
      <c r="R410" s="67"/>
      <c r="S410" s="67"/>
      <c r="T410" s="67"/>
      <c r="U410" s="67"/>
      <c r="V410" s="67"/>
      <c r="W410" s="67"/>
      <c r="X410" s="67"/>
      <c r="Y410" s="67"/>
      <c r="Z410" s="67"/>
      <c r="AA410" s="67"/>
      <c r="AB410" s="67"/>
      <c r="AC410" s="67"/>
      <c r="AD410" s="67"/>
      <c r="AE410" s="67"/>
      <c r="AF410" s="67"/>
      <c r="AG410" s="67"/>
    </row>
    <row r="411" spans="1:33" ht="72.5">
      <c r="A411" s="68" t="s">
        <v>1005</v>
      </c>
      <c r="B411" s="365"/>
      <c r="C411" s="68" t="s">
        <v>521</v>
      </c>
      <c r="D411" s="69"/>
      <c r="E411" s="69"/>
      <c r="F411" s="69" t="s">
        <v>1080</v>
      </c>
      <c r="G411" s="69"/>
      <c r="H411" s="69" t="s">
        <v>1081</v>
      </c>
      <c r="I411" s="70" t="s">
        <v>11</v>
      </c>
      <c r="J411" s="2"/>
      <c r="K411" s="71"/>
      <c r="L411" s="74" t="s">
        <v>255</v>
      </c>
      <c r="M411" s="69"/>
      <c r="N411" s="73"/>
      <c r="O411" s="67"/>
      <c r="P411" s="67"/>
      <c r="Q411" s="67"/>
      <c r="R411" s="67"/>
      <c r="S411" s="67"/>
      <c r="T411" s="67"/>
      <c r="U411" s="67"/>
      <c r="V411" s="67"/>
      <c r="W411" s="67"/>
      <c r="X411" s="67"/>
      <c r="Y411" s="67"/>
      <c r="Z411" s="67"/>
      <c r="AA411" s="67"/>
      <c r="AB411" s="67"/>
      <c r="AC411" s="67"/>
      <c r="AD411" s="67"/>
      <c r="AE411" s="67"/>
      <c r="AF411" s="67"/>
      <c r="AG411" s="67"/>
    </row>
    <row r="412" spans="1:33" ht="261">
      <c r="A412" s="68" t="s">
        <v>1005</v>
      </c>
      <c r="B412" s="365"/>
      <c r="C412" s="68" t="s">
        <v>525</v>
      </c>
      <c r="D412" s="69"/>
      <c r="E412" s="69"/>
      <c r="F412" s="69" t="s">
        <v>1082</v>
      </c>
      <c r="G412" s="69"/>
      <c r="H412" s="69" t="s">
        <v>1083</v>
      </c>
      <c r="I412" s="70" t="s">
        <v>11</v>
      </c>
      <c r="J412" s="2"/>
      <c r="K412" s="71"/>
      <c r="L412" s="74" t="s">
        <v>255</v>
      </c>
      <c r="M412" s="69"/>
      <c r="N412" s="73"/>
      <c r="O412" s="67"/>
      <c r="P412" s="67"/>
      <c r="Q412" s="67"/>
      <c r="R412" s="67"/>
      <c r="S412" s="67"/>
      <c r="T412" s="67"/>
      <c r="U412" s="67"/>
      <c r="V412" s="67"/>
      <c r="W412" s="67"/>
      <c r="X412" s="67"/>
      <c r="Y412" s="67"/>
      <c r="Z412" s="67"/>
      <c r="AA412" s="67"/>
      <c r="AB412" s="67"/>
      <c r="AC412" s="67"/>
      <c r="AD412" s="67"/>
      <c r="AE412" s="67"/>
      <c r="AF412" s="67"/>
      <c r="AG412" s="67"/>
    </row>
    <row r="413" spans="1:33" ht="217.5">
      <c r="A413" s="68" t="s">
        <v>1005</v>
      </c>
      <c r="B413" s="365"/>
      <c r="C413" s="68" t="s">
        <v>530</v>
      </c>
      <c r="D413" s="69"/>
      <c r="E413" s="69"/>
      <c r="F413" s="69" t="s">
        <v>1084</v>
      </c>
      <c r="G413" s="69"/>
      <c r="H413" s="69" t="s">
        <v>1085</v>
      </c>
      <c r="I413" s="70" t="s">
        <v>11</v>
      </c>
      <c r="J413" s="2"/>
      <c r="K413" s="71"/>
      <c r="L413" s="74" t="s">
        <v>255</v>
      </c>
      <c r="M413" s="69"/>
      <c r="N413" s="73"/>
      <c r="O413" s="67"/>
      <c r="P413" s="67"/>
      <c r="Q413" s="67"/>
      <c r="R413" s="67"/>
      <c r="S413" s="67"/>
      <c r="T413" s="67"/>
      <c r="U413" s="67"/>
      <c r="V413" s="67"/>
      <c r="W413" s="67"/>
      <c r="X413" s="67"/>
      <c r="Y413" s="67"/>
      <c r="Z413" s="67"/>
      <c r="AA413" s="67"/>
      <c r="AB413" s="67"/>
      <c r="AC413" s="67"/>
      <c r="AD413" s="67"/>
      <c r="AE413" s="67"/>
      <c r="AF413" s="67"/>
      <c r="AG413" s="67"/>
    </row>
    <row r="414" spans="1:33" ht="72.5">
      <c r="A414" s="68" t="s">
        <v>1005</v>
      </c>
      <c r="B414" s="365"/>
      <c r="C414" s="68" t="s">
        <v>612</v>
      </c>
      <c r="D414" s="69"/>
      <c r="E414" s="69"/>
      <c r="F414" s="69" t="s">
        <v>1086</v>
      </c>
      <c r="G414" s="69"/>
      <c r="H414" s="69" t="s">
        <v>1087</v>
      </c>
      <c r="I414" s="70" t="s">
        <v>11</v>
      </c>
      <c r="J414" s="2"/>
      <c r="K414" s="71"/>
      <c r="L414" s="72" t="s">
        <v>208</v>
      </c>
      <c r="M414" s="69"/>
      <c r="N414" s="73"/>
      <c r="O414" s="67"/>
      <c r="P414" s="67"/>
      <c r="Q414" s="67"/>
      <c r="R414" s="67"/>
      <c r="S414" s="67"/>
      <c r="T414" s="67"/>
      <c r="U414" s="67"/>
      <c r="V414" s="67"/>
      <c r="W414" s="67"/>
      <c r="X414" s="67"/>
      <c r="Y414" s="67"/>
      <c r="Z414" s="67"/>
      <c r="AA414" s="67"/>
      <c r="AB414" s="67"/>
      <c r="AC414" s="67"/>
      <c r="AD414" s="67"/>
      <c r="AE414" s="67"/>
      <c r="AF414" s="67"/>
      <c r="AG414" s="67"/>
    </row>
    <row r="415" spans="1:33" ht="261">
      <c r="A415" s="68" t="s">
        <v>1005</v>
      </c>
      <c r="B415" s="365"/>
      <c r="C415" s="68" t="s">
        <v>615</v>
      </c>
      <c r="D415" s="69" t="s">
        <v>1088</v>
      </c>
      <c r="E415" s="364" t="s">
        <v>1089</v>
      </c>
      <c r="F415" s="69" t="s">
        <v>1090</v>
      </c>
      <c r="G415" s="69" t="s">
        <v>1091</v>
      </c>
      <c r="H415" s="69" t="s">
        <v>1092</v>
      </c>
      <c r="I415" s="70" t="s">
        <v>11</v>
      </c>
      <c r="J415" s="2"/>
      <c r="K415" s="71"/>
      <c r="L415" s="72" t="s">
        <v>208</v>
      </c>
      <c r="M415" s="69"/>
      <c r="N415" s="73"/>
      <c r="O415" s="67"/>
      <c r="P415" s="67"/>
      <c r="Q415" s="67"/>
      <c r="R415" s="67"/>
      <c r="S415" s="67"/>
      <c r="T415" s="67"/>
      <c r="U415" s="67"/>
      <c r="V415" s="67"/>
      <c r="W415" s="67"/>
      <c r="X415" s="67"/>
      <c r="Y415" s="67"/>
      <c r="Z415" s="67"/>
      <c r="AA415" s="67"/>
      <c r="AB415" s="67"/>
      <c r="AC415" s="67"/>
      <c r="AD415" s="67"/>
      <c r="AE415" s="67"/>
      <c r="AF415" s="67"/>
      <c r="AG415" s="67"/>
    </row>
    <row r="416" spans="1:33" ht="43.5">
      <c r="A416" s="68" t="s">
        <v>1005</v>
      </c>
      <c r="B416" s="365"/>
      <c r="C416" s="68" t="s">
        <v>617</v>
      </c>
      <c r="D416" s="69"/>
      <c r="E416" s="365"/>
      <c r="F416" s="69" t="s">
        <v>1093</v>
      </c>
      <c r="G416" s="69"/>
      <c r="H416" s="69" t="s">
        <v>1094</v>
      </c>
      <c r="I416" s="70" t="s">
        <v>11</v>
      </c>
      <c r="J416" s="2"/>
      <c r="K416" s="71"/>
      <c r="L416" s="72" t="s">
        <v>208</v>
      </c>
      <c r="M416" s="69"/>
      <c r="N416" s="73"/>
      <c r="O416" s="67"/>
      <c r="P416" s="67"/>
      <c r="Q416" s="67"/>
      <c r="R416" s="67"/>
      <c r="S416" s="67"/>
      <c r="T416" s="67"/>
      <c r="U416" s="67"/>
      <c r="V416" s="67"/>
      <c r="W416" s="67"/>
      <c r="X416" s="67"/>
      <c r="Y416" s="67"/>
      <c r="Z416" s="67"/>
      <c r="AA416" s="67"/>
      <c r="AB416" s="67"/>
      <c r="AC416" s="67"/>
      <c r="AD416" s="67"/>
      <c r="AE416" s="67"/>
      <c r="AF416" s="67"/>
      <c r="AG416" s="67"/>
    </row>
    <row r="417" spans="1:33" ht="101.5">
      <c r="A417" s="68" t="s">
        <v>1005</v>
      </c>
      <c r="B417" s="365"/>
      <c r="C417" s="68" t="s">
        <v>618</v>
      </c>
      <c r="D417" s="69"/>
      <c r="E417" s="365"/>
      <c r="F417" s="69" t="s">
        <v>1095</v>
      </c>
      <c r="G417" s="69"/>
      <c r="H417" s="69" t="s">
        <v>1096</v>
      </c>
      <c r="I417" s="70" t="s">
        <v>11</v>
      </c>
      <c r="J417" s="2"/>
      <c r="K417" s="71"/>
      <c r="L417" s="72" t="s">
        <v>208</v>
      </c>
      <c r="M417" s="69"/>
      <c r="N417" s="73"/>
      <c r="O417" s="67"/>
      <c r="P417" s="67"/>
      <c r="Q417" s="67"/>
      <c r="R417" s="67"/>
      <c r="S417" s="67"/>
      <c r="T417" s="67"/>
      <c r="U417" s="67"/>
      <c r="V417" s="67"/>
      <c r="W417" s="67"/>
      <c r="X417" s="67"/>
      <c r="Y417" s="67"/>
      <c r="Z417" s="67"/>
      <c r="AA417" s="67"/>
      <c r="AB417" s="67"/>
      <c r="AC417" s="67"/>
      <c r="AD417" s="67"/>
      <c r="AE417" s="67"/>
      <c r="AF417" s="67"/>
      <c r="AG417" s="67"/>
    </row>
    <row r="418" spans="1:33" ht="58">
      <c r="A418" s="68" t="s">
        <v>1005</v>
      </c>
      <c r="B418" s="365"/>
      <c r="C418" s="68" t="s">
        <v>619</v>
      </c>
      <c r="D418" s="69"/>
      <c r="E418" s="365"/>
      <c r="F418" s="69" t="s">
        <v>1097</v>
      </c>
      <c r="G418" s="69"/>
      <c r="H418" s="69" t="s">
        <v>1094</v>
      </c>
      <c r="I418" s="70" t="s">
        <v>11</v>
      </c>
      <c r="J418" s="2"/>
      <c r="K418" s="71"/>
      <c r="L418" s="72" t="s">
        <v>208</v>
      </c>
      <c r="M418" s="69"/>
      <c r="N418" s="73"/>
      <c r="O418" s="67"/>
      <c r="P418" s="67"/>
      <c r="Q418" s="67"/>
      <c r="R418" s="67"/>
      <c r="S418" s="67"/>
      <c r="T418" s="67"/>
      <c r="U418" s="67"/>
      <c r="V418" s="67"/>
      <c r="W418" s="67"/>
      <c r="X418" s="67"/>
      <c r="Y418" s="67"/>
      <c r="Z418" s="67"/>
      <c r="AA418" s="67"/>
      <c r="AB418" s="67"/>
      <c r="AC418" s="67"/>
      <c r="AD418" s="67"/>
      <c r="AE418" s="67"/>
      <c r="AF418" s="67"/>
      <c r="AG418" s="67"/>
    </row>
    <row r="419" spans="1:33" ht="58">
      <c r="A419" s="68" t="s">
        <v>1005</v>
      </c>
      <c r="B419" s="365"/>
      <c r="C419" s="68" t="s">
        <v>620</v>
      </c>
      <c r="D419" s="69"/>
      <c r="E419" s="365"/>
      <c r="F419" s="69" t="s">
        <v>1098</v>
      </c>
      <c r="G419" s="69"/>
      <c r="H419" s="69" t="s">
        <v>1094</v>
      </c>
      <c r="I419" s="70" t="s">
        <v>11</v>
      </c>
      <c r="J419" s="2"/>
      <c r="K419" s="71"/>
      <c r="L419" s="72" t="s">
        <v>208</v>
      </c>
      <c r="M419" s="69"/>
      <c r="N419" s="73"/>
      <c r="O419" s="67"/>
      <c r="P419" s="67"/>
      <c r="Q419" s="67"/>
      <c r="R419" s="67"/>
      <c r="S419" s="67"/>
      <c r="T419" s="67"/>
      <c r="U419" s="67"/>
      <c r="V419" s="67"/>
      <c r="W419" s="67"/>
      <c r="X419" s="67"/>
      <c r="Y419" s="67"/>
      <c r="Z419" s="67"/>
      <c r="AA419" s="67"/>
      <c r="AB419" s="67"/>
      <c r="AC419" s="67"/>
      <c r="AD419" s="67"/>
      <c r="AE419" s="67"/>
      <c r="AF419" s="67"/>
      <c r="AG419" s="67"/>
    </row>
    <row r="420" spans="1:33" ht="145">
      <c r="A420" s="68" t="s">
        <v>1005</v>
      </c>
      <c r="B420" s="365"/>
      <c r="C420" s="68" t="s">
        <v>621</v>
      </c>
      <c r="D420" s="69"/>
      <c r="E420" s="355"/>
      <c r="F420" s="69" t="s">
        <v>1099</v>
      </c>
      <c r="G420" s="69"/>
      <c r="H420" s="69" t="s">
        <v>1100</v>
      </c>
      <c r="I420" s="70" t="s">
        <v>11</v>
      </c>
      <c r="J420" s="2"/>
      <c r="K420" s="71"/>
      <c r="L420" s="72" t="s">
        <v>208</v>
      </c>
      <c r="M420" s="69"/>
      <c r="N420" s="73"/>
      <c r="O420" s="67"/>
      <c r="P420" s="67"/>
      <c r="Q420" s="67"/>
      <c r="R420" s="67"/>
      <c r="S420" s="67"/>
      <c r="T420" s="67"/>
      <c r="U420" s="67"/>
      <c r="V420" s="67"/>
      <c r="W420" s="67"/>
      <c r="X420" s="67"/>
      <c r="Y420" s="67"/>
      <c r="Z420" s="67"/>
      <c r="AA420" s="67"/>
      <c r="AB420" s="67"/>
      <c r="AC420" s="67"/>
      <c r="AD420" s="67"/>
      <c r="AE420" s="67"/>
      <c r="AF420" s="67"/>
      <c r="AG420" s="67"/>
    </row>
    <row r="421" spans="1:33" ht="43.5">
      <c r="A421" s="68" t="s">
        <v>1005</v>
      </c>
      <c r="B421" s="365"/>
      <c r="C421" s="68" t="s">
        <v>622</v>
      </c>
      <c r="D421" s="69"/>
      <c r="E421" s="364" t="s">
        <v>1101</v>
      </c>
      <c r="F421" s="69" t="s">
        <v>1102</v>
      </c>
      <c r="G421" s="364" t="s">
        <v>1103</v>
      </c>
      <c r="H421" s="69" t="s">
        <v>1104</v>
      </c>
      <c r="I421" s="70" t="s">
        <v>11</v>
      </c>
      <c r="J421" s="2"/>
      <c r="K421" s="71"/>
      <c r="L421" s="72" t="s">
        <v>208</v>
      </c>
      <c r="M421" s="69"/>
      <c r="N421" s="73"/>
      <c r="O421" s="67"/>
      <c r="P421" s="67"/>
      <c r="Q421" s="67"/>
      <c r="R421" s="67"/>
      <c r="S421" s="67"/>
      <c r="T421" s="67"/>
      <c r="U421" s="67"/>
      <c r="V421" s="67"/>
      <c r="W421" s="67"/>
      <c r="X421" s="67"/>
      <c r="Y421" s="67"/>
      <c r="Z421" s="67"/>
      <c r="AA421" s="67"/>
      <c r="AB421" s="67"/>
      <c r="AC421" s="67"/>
      <c r="AD421" s="67"/>
      <c r="AE421" s="67"/>
      <c r="AF421" s="67"/>
      <c r="AG421" s="67"/>
    </row>
    <row r="422" spans="1:33" ht="116">
      <c r="A422" s="68" t="s">
        <v>1005</v>
      </c>
      <c r="B422" s="355"/>
      <c r="C422" s="68" t="s">
        <v>623</v>
      </c>
      <c r="D422" s="69"/>
      <c r="E422" s="355"/>
      <c r="F422" s="69" t="s">
        <v>1105</v>
      </c>
      <c r="G422" s="355"/>
      <c r="H422" s="69" t="s">
        <v>1106</v>
      </c>
      <c r="I422" s="70" t="s">
        <v>11</v>
      </c>
      <c r="J422" s="2"/>
      <c r="K422" s="71"/>
      <c r="L422" s="72" t="s">
        <v>208</v>
      </c>
      <c r="M422" s="69"/>
      <c r="N422" s="73"/>
      <c r="O422" s="67"/>
      <c r="P422" s="67"/>
      <c r="Q422" s="67"/>
      <c r="R422" s="67"/>
      <c r="S422" s="67"/>
      <c r="T422" s="67"/>
      <c r="U422" s="67"/>
      <c r="V422" s="67"/>
      <c r="W422" s="67"/>
      <c r="X422" s="67"/>
      <c r="Y422" s="67"/>
      <c r="Z422" s="67"/>
      <c r="AA422" s="67"/>
      <c r="AB422" s="67"/>
      <c r="AC422" s="67"/>
      <c r="AD422" s="67"/>
      <c r="AE422" s="67"/>
      <c r="AF422" s="67"/>
      <c r="AG422" s="67"/>
    </row>
    <row r="423" spans="1:33" ht="43.5">
      <c r="A423" s="68" t="s">
        <v>1107</v>
      </c>
      <c r="B423" s="364" t="s">
        <v>1108</v>
      </c>
      <c r="C423" s="68" t="s">
        <v>534</v>
      </c>
      <c r="D423" s="69"/>
      <c r="E423" s="364" t="s">
        <v>1109</v>
      </c>
      <c r="F423" s="75" t="s">
        <v>1110</v>
      </c>
      <c r="G423" s="367" t="s">
        <v>1111</v>
      </c>
      <c r="H423" s="75" t="s">
        <v>1112</v>
      </c>
      <c r="I423" s="70" t="s">
        <v>11</v>
      </c>
      <c r="J423" s="2"/>
      <c r="K423" s="71"/>
      <c r="L423" s="72" t="s">
        <v>208</v>
      </c>
      <c r="M423" s="75"/>
      <c r="N423" s="73"/>
      <c r="O423" s="67"/>
      <c r="P423" s="67"/>
      <c r="Q423" s="67"/>
      <c r="R423" s="67"/>
      <c r="S423" s="67"/>
      <c r="T423" s="67"/>
      <c r="U423" s="67"/>
      <c r="V423" s="67"/>
      <c r="W423" s="67"/>
      <c r="X423" s="67"/>
      <c r="Y423" s="67"/>
      <c r="Z423" s="67"/>
      <c r="AA423" s="67"/>
      <c r="AB423" s="67"/>
      <c r="AC423" s="67"/>
      <c r="AD423" s="67"/>
      <c r="AE423" s="67"/>
      <c r="AF423" s="67"/>
      <c r="AG423" s="67"/>
    </row>
    <row r="424" spans="1:33" ht="58">
      <c r="A424" s="68" t="s">
        <v>1107</v>
      </c>
      <c r="B424" s="365"/>
      <c r="C424" s="68" t="s">
        <v>379</v>
      </c>
      <c r="D424" s="69"/>
      <c r="E424" s="365"/>
      <c r="F424" s="75" t="s">
        <v>1113</v>
      </c>
      <c r="G424" s="365"/>
      <c r="H424" s="75" t="s">
        <v>1114</v>
      </c>
      <c r="I424" s="70" t="s">
        <v>11</v>
      </c>
      <c r="J424" s="2"/>
      <c r="K424" s="71"/>
      <c r="L424" s="72" t="s">
        <v>208</v>
      </c>
      <c r="M424" s="75"/>
      <c r="N424" s="73"/>
      <c r="O424" s="67"/>
      <c r="P424" s="67"/>
      <c r="Q424" s="67"/>
      <c r="R424" s="67"/>
      <c r="S424" s="67"/>
      <c r="T424" s="67"/>
      <c r="U424" s="67"/>
      <c r="V424" s="67"/>
      <c r="W424" s="67"/>
      <c r="X424" s="67"/>
      <c r="Y424" s="67"/>
      <c r="Z424" s="67"/>
      <c r="AA424" s="67"/>
      <c r="AB424" s="67"/>
      <c r="AC424" s="67"/>
      <c r="AD424" s="67"/>
      <c r="AE424" s="67"/>
      <c r="AF424" s="67"/>
      <c r="AG424" s="67"/>
    </row>
    <row r="425" spans="1:33" ht="43.5">
      <c r="A425" s="68" t="s">
        <v>1107</v>
      </c>
      <c r="B425" s="365"/>
      <c r="C425" s="68" t="s">
        <v>384</v>
      </c>
      <c r="D425" s="69"/>
      <c r="E425" s="365"/>
      <c r="F425" s="69" t="s">
        <v>1115</v>
      </c>
      <c r="G425" s="365"/>
      <c r="H425" s="75" t="s">
        <v>1116</v>
      </c>
      <c r="I425" s="70" t="s">
        <v>11</v>
      </c>
      <c r="J425" s="2"/>
      <c r="K425" s="71"/>
      <c r="L425" s="72" t="s">
        <v>208</v>
      </c>
      <c r="M425" s="75"/>
      <c r="N425" s="73"/>
      <c r="O425" s="67"/>
      <c r="P425" s="67"/>
      <c r="Q425" s="67"/>
      <c r="R425" s="67"/>
      <c r="S425" s="67"/>
      <c r="T425" s="67"/>
      <c r="U425" s="67"/>
      <c r="V425" s="67"/>
      <c r="W425" s="67"/>
      <c r="X425" s="67"/>
      <c r="Y425" s="67"/>
      <c r="Z425" s="67"/>
      <c r="AA425" s="67"/>
      <c r="AB425" s="67"/>
      <c r="AC425" s="67"/>
      <c r="AD425" s="67"/>
      <c r="AE425" s="67"/>
      <c r="AF425" s="67"/>
      <c r="AG425" s="67"/>
    </row>
    <row r="426" spans="1:33" ht="43.5">
      <c r="A426" s="68" t="s">
        <v>1107</v>
      </c>
      <c r="B426" s="365"/>
      <c r="C426" s="68" t="s">
        <v>544</v>
      </c>
      <c r="D426" s="69"/>
      <c r="E426" s="365"/>
      <c r="F426" s="69" t="s">
        <v>1117</v>
      </c>
      <c r="G426" s="365"/>
      <c r="H426" s="75" t="s">
        <v>1116</v>
      </c>
      <c r="I426" s="70" t="s">
        <v>11</v>
      </c>
      <c r="J426" s="2"/>
      <c r="K426" s="71"/>
      <c r="L426" s="72" t="s">
        <v>208</v>
      </c>
      <c r="M426" s="75"/>
      <c r="N426" s="73"/>
      <c r="O426" s="67"/>
      <c r="P426" s="67"/>
      <c r="Q426" s="67"/>
      <c r="R426" s="67"/>
      <c r="S426" s="67"/>
      <c r="T426" s="67"/>
      <c r="U426" s="67"/>
      <c r="V426" s="67"/>
      <c r="W426" s="67"/>
      <c r="X426" s="67"/>
      <c r="Y426" s="67"/>
      <c r="Z426" s="67"/>
      <c r="AA426" s="67"/>
      <c r="AB426" s="67"/>
      <c r="AC426" s="67"/>
      <c r="AD426" s="67"/>
      <c r="AE426" s="67"/>
      <c r="AF426" s="67"/>
      <c r="AG426" s="67"/>
    </row>
    <row r="427" spans="1:33" ht="72.5">
      <c r="A427" s="68" t="s">
        <v>1107</v>
      </c>
      <c r="B427" s="365"/>
      <c r="C427" s="68" t="s">
        <v>546</v>
      </c>
      <c r="D427" s="69"/>
      <c r="E427" s="365"/>
      <c r="F427" s="69" t="s">
        <v>1118</v>
      </c>
      <c r="G427" s="365"/>
      <c r="H427" s="75" t="s">
        <v>1116</v>
      </c>
      <c r="I427" s="70" t="s">
        <v>11</v>
      </c>
      <c r="J427" s="2"/>
      <c r="K427" s="71"/>
      <c r="L427" s="72" t="s">
        <v>208</v>
      </c>
      <c r="M427" s="75"/>
      <c r="N427" s="73"/>
      <c r="O427" s="67"/>
      <c r="P427" s="67"/>
      <c r="Q427" s="67"/>
      <c r="R427" s="67"/>
      <c r="S427" s="67"/>
      <c r="T427" s="67"/>
      <c r="U427" s="67"/>
      <c r="V427" s="67"/>
      <c r="W427" s="67"/>
      <c r="X427" s="67"/>
      <c r="Y427" s="67"/>
      <c r="Z427" s="67"/>
      <c r="AA427" s="67"/>
      <c r="AB427" s="67"/>
      <c r="AC427" s="67"/>
      <c r="AD427" s="67"/>
      <c r="AE427" s="67"/>
      <c r="AF427" s="67"/>
      <c r="AG427" s="67"/>
    </row>
    <row r="428" spans="1:33" ht="43.5">
      <c r="A428" s="68" t="s">
        <v>1107</v>
      </c>
      <c r="B428" s="365"/>
      <c r="C428" s="68" t="s">
        <v>388</v>
      </c>
      <c r="D428" s="69"/>
      <c r="E428" s="365"/>
      <c r="F428" s="69" t="s">
        <v>1119</v>
      </c>
      <c r="G428" s="365"/>
      <c r="H428" s="75" t="s">
        <v>1120</v>
      </c>
      <c r="I428" s="79" t="s">
        <v>12</v>
      </c>
      <c r="J428" s="2"/>
      <c r="K428" s="80" t="s">
        <v>1121</v>
      </c>
      <c r="L428" s="72" t="s">
        <v>208</v>
      </c>
      <c r="M428" s="75"/>
      <c r="N428" s="73"/>
      <c r="O428" s="67"/>
      <c r="P428" s="67"/>
      <c r="Q428" s="67"/>
      <c r="R428" s="67"/>
      <c r="S428" s="67"/>
      <c r="T428" s="67"/>
      <c r="U428" s="67"/>
      <c r="V428" s="67"/>
      <c r="W428" s="67"/>
      <c r="X428" s="67"/>
      <c r="Y428" s="67"/>
      <c r="Z428" s="67"/>
      <c r="AA428" s="67"/>
      <c r="AB428" s="67"/>
      <c r="AC428" s="67"/>
      <c r="AD428" s="67"/>
      <c r="AE428" s="67"/>
      <c r="AF428" s="67"/>
      <c r="AG428" s="67"/>
    </row>
    <row r="429" spans="1:33" ht="43.5">
      <c r="A429" s="68" t="s">
        <v>1107</v>
      </c>
      <c r="B429" s="365"/>
      <c r="C429" s="68" t="s">
        <v>393</v>
      </c>
      <c r="D429" s="69"/>
      <c r="E429" s="365"/>
      <c r="F429" s="69" t="s">
        <v>1122</v>
      </c>
      <c r="G429" s="365"/>
      <c r="H429" s="69" t="s">
        <v>1109</v>
      </c>
      <c r="I429" s="70" t="s">
        <v>11</v>
      </c>
      <c r="J429" s="2"/>
      <c r="K429" s="71"/>
      <c r="L429" s="72" t="s">
        <v>208</v>
      </c>
      <c r="M429" s="75"/>
      <c r="N429" s="73"/>
      <c r="O429" s="67"/>
      <c r="P429" s="67"/>
      <c r="Q429" s="67"/>
      <c r="R429" s="67"/>
      <c r="S429" s="67"/>
      <c r="T429" s="67"/>
      <c r="U429" s="67"/>
      <c r="V429" s="67"/>
      <c r="W429" s="67"/>
      <c r="X429" s="67"/>
      <c r="Y429" s="67"/>
      <c r="Z429" s="67"/>
      <c r="AA429" s="67"/>
      <c r="AB429" s="67"/>
      <c r="AC429" s="67"/>
      <c r="AD429" s="67"/>
      <c r="AE429" s="67"/>
      <c r="AF429" s="67"/>
      <c r="AG429" s="67"/>
    </row>
    <row r="430" spans="1:33" ht="43.5">
      <c r="A430" s="68" t="s">
        <v>1107</v>
      </c>
      <c r="B430" s="365"/>
      <c r="C430" s="68" t="s">
        <v>397</v>
      </c>
      <c r="D430" s="69"/>
      <c r="E430" s="365"/>
      <c r="F430" s="69" t="s">
        <v>1123</v>
      </c>
      <c r="G430" s="365"/>
      <c r="H430" s="69" t="s">
        <v>1124</v>
      </c>
      <c r="I430" s="70" t="s">
        <v>11</v>
      </c>
      <c r="J430" s="2"/>
      <c r="K430" s="71"/>
      <c r="L430" s="72" t="s">
        <v>208</v>
      </c>
      <c r="M430" s="75"/>
      <c r="N430" s="73"/>
      <c r="O430" s="67"/>
      <c r="P430" s="67"/>
      <c r="Q430" s="67"/>
      <c r="R430" s="67"/>
      <c r="S430" s="67"/>
      <c r="T430" s="67"/>
      <c r="U430" s="67"/>
      <c r="V430" s="67"/>
      <c r="W430" s="67"/>
      <c r="X430" s="67"/>
      <c r="Y430" s="67"/>
      <c r="Z430" s="67"/>
      <c r="AA430" s="67"/>
      <c r="AB430" s="67"/>
      <c r="AC430" s="67"/>
      <c r="AD430" s="67"/>
      <c r="AE430" s="67"/>
      <c r="AF430" s="67"/>
      <c r="AG430" s="67"/>
    </row>
    <row r="431" spans="1:33" ht="43.5">
      <c r="A431" s="68" t="s">
        <v>1107</v>
      </c>
      <c r="B431" s="365"/>
      <c r="C431" s="68" t="s">
        <v>400</v>
      </c>
      <c r="D431" s="69"/>
      <c r="E431" s="365"/>
      <c r="F431" s="69" t="s">
        <v>1125</v>
      </c>
      <c r="G431" s="365"/>
      <c r="H431" s="69" t="s">
        <v>1126</v>
      </c>
      <c r="I431" s="70" t="s">
        <v>11</v>
      </c>
      <c r="J431" s="2"/>
      <c r="K431" s="71"/>
      <c r="L431" s="72" t="s">
        <v>208</v>
      </c>
      <c r="M431" s="75"/>
      <c r="N431" s="73"/>
      <c r="O431" s="67"/>
      <c r="P431" s="67"/>
      <c r="Q431" s="67"/>
      <c r="R431" s="67"/>
      <c r="S431" s="67"/>
      <c r="T431" s="67"/>
      <c r="U431" s="67"/>
      <c r="V431" s="67"/>
      <c r="W431" s="67"/>
      <c r="X431" s="67"/>
      <c r="Y431" s="67"/>
      <c r="Z431" s="67"/>
      <c r="AA431" s="67"/>
      <c r="AB431" s="67"/>
      <c r="AC431" s="67"/>
      <c r="AD431" s="67"/>
      <c r="AE431" s="67"/>
      <c r="AF431" s="67"/>
      <c r="AG431" s="67"/>
    </row>
    <row r="432" spans="1:33" ht="43.5">
      <c r="A432" s="68" t="s">
        <v>1107</v>
      </c>
      <c r="B432" s="365"/>
      <c r="C432" s="68" t="s">
        <v>403</v>
      </c>
      <c r="D432" s="69"/>
      <c r="E432" s="365"/>
      <c r="F432" s="69" t="s">
        <v>1127</v>
      </c>
      <c r="G432" s="365"/>
      <c r="H432" s="69" t="s">
        <v>1128</v>
      </c>
      <c r="I432" s="70" t="s">
        <v>11</v>
      </c>
      <c r="J432" s="2"/>
      <c r="K432" s="71"/>
      <c r="L432" s="72" t="s">
        <v>208</v>
      </c>
      <c r="M432" s="75"/>
      <c r="N432" s="73"/>
      <c r="O432" s="67"/>
      <c r="P432" s="67"/>
      <c r="Q432" s="67"/>
      <c r="R432" s="67"/>
      <c r="S432" s="67"/>
      <c r="T432" s="67"/>
      <c r="U432" s="67"/>
      <c r="V432" s="67"/>
      <c r="W432" s="67"/>
      <c r="X432" s="67"/>
      <c r="Y432" s="67"/>
      <c r="Z432" s="67"/>
      <c r="AA432" s="67"/>
      <c r="AB432" s="67"/>
      <c r="AC432" s="67"/>
      <c r="AD432" s="67"/>
      <c r="AE432" s="67"/>
      <c r="AF432" s="67"/>
      <c r="AG432" s="67"/>
    </row>
    <row r="433" spans="1:33" ht="43.5">
      <c r="A433" s="68" t="s">
        <v>1107</v>
      </c>
      <c r="B433" s="365"/>
      <c r="C433" s="68" t="s">
        <v>408</v>
      </c>
      <c r="D433" s="69"/>
      <c r="E433" s="365"/>
      <c r="F433" s="69" t="s">
        <v>1129</v>
      </c>
      <c r="G433" s="365"/>
      <c r="H433" s="69" t="s">
        <v>1130</v>
      </c>
      <c r="I433" s="70" t="s">
        <v>11</v>
      </c>
      <c r="J433" s="2"/>
      <c r="K433" s="71"/>
      <c r="L433" s="72" t="s">
        <v>208</v>
      </c>
      <c r="M433" s="75"/>
      <c r="N433" s="73"/>
      <c r="O433" s="67"/>
      <c r="P433" s="67"/>
      <c r="Q433" s="67"/>
      <c r="R433" s="67"/>
      <c r="S433" s="67"/>
      <c r="T433" s="67"/>
      <c r="U433" s="67"/>
      <c r="V433" s="67"/>
      <c r="W433" s="67"/>
      <c r="X433" s="67"/>
      <c r="Y433" s="67"/>
      <c r="Z433" s="67"/>
      <c r="AA433" s="67"/>
      <c r="AB433" s="67"/>
      <c r="AC433" s="67"/>
      <c r="AD433" s="67"/>
      <c r="AE433" s="67"/>
      <c r="AF433" s="67"/>
      <c r="AG433" s="67"/>
    </row>
    <row r="434" spans="1:33" ht="43.5">
      <c r="A434" s="68" t="s">
        <v>1107</v>
      </c>
      <c r="B434" s="365"/>
      <c r="C434" s="68" t="s">
        <v>411</v>
      </c>
      <c r="D434" s="69"/>
      <c r="E434" s="365"/>
      <c r="F434" s="69" t="s">
        <v>1131</v>
      </c>
      <c r="G434" s="365"/>
      <c r="H434" s="69" t="s">
        <v>1132</v>
      </c>
      <c r="I434" s="70" t="s">
        <v>11</v>
      </c>
      <c r="J434" s="2"/>
      <c r="K434" s="71"/>
      <c r="L434" s="72" t="s">
        <v>208</v>
      </c>
      <c r="M434" s="75"/>
      <c r="N434" s="73"/>
      <c r="O434" s="67"/>
      <c r="P434" s="67"/>
      <c r="Q434" s="67"/>
      <c r="R434" s="67"/>
      <c r="S434" s="67"/>
      <c r="T434" s="67"/>
      <c r="U434" s="67"/>
      <c r="V434" s="67"/>
      <c r="W434" s="67"/>
      <c r="X434" s="67"/>
      <c r="Y434" s="67"/>
      <c r="Z434" s="67"/>
      <c r="AA434" s="67"/>
      <c r="AB434" s="67"/>
      <c r="AC434" s="67"/>
      <c r="AD434" s="67"/>
      <c r="AE434" s="67"/>
      <c r="AF434" s="67"/>
      <c r="AG434" s="67"/>
    </row>
    <row r="435" spans="1:33" ht="101.5">
      <c r="A435" s="68" t="s">
        <v>1107</v>
      </c>
      <c r="B435" s="365"/>
      <c r="C435" s="68" t="s">
        <v>414</v>
      </c>
      <c r="D435" s="69"/>
      <c r="E435" s="365"/>
      <c r="F435" s="69" t="s">
        <v>1133</v>
      </c>
      <c r="G435" s="365"/>
      <c r="H435" s="69" t="s">
        <v>1134</v>
      </c>
      <c r="I435" s="70" t="s">
        <v>11</v>
      </c>
      <c r="J435" s="2"/>
      <c r="K435" s="71"/>
      <c r="L435" s="72" t="s">
        <v>208</v>
      </c>
      <c r="M435" s="75"/>
      <c r="N435" s="73"/>
      <c r="O435" s="67"/>
      <c r="P435" s="67"/>
      <c r="Q435" s="67"/>
      <c r="R435" s="67"/>
      <c r="S435" s="67"/>
      <c r="T435" s="67"/>
      <c r="U435" s="67"/>
      <c r="V435" s="67"/>
      <c r="W435" s="67"/>
      <c r="X435" s="67"/>
      <c r="Y435" s="67"/>
      <c r="Z435" s="67"/>
      <c r="AA435" s="67"/>
      <c r="AB435" s="67"/>
      <c r="AC435" s="67"/>
      <c r="AD435" s="67"/>
      <c r="AE435" s="67"/>
      <c r="AF435" s="67"/>
      <c r="AG435" s="67"/>
    </row>
    <row r="436" spans="1:33" ht="174">
      <c r="A436" s="68" t="s">
        <v>1107</v>
      </c>
      <c r="B436" s="365"/>
      <c r="C436" s="68" t="s">
        <v>419</v>
      </c>
      <c r="D436" s="69"/>
      <c r="E436" s="365"/>
      <c r="F436" s="69" t="s">
        <v>1135</v>
      </c>
      <c r="G436" s="365"/>
      <c r="H436" s="69" t="s">
        <v>1136</v>
      </c>
      <c r="I436" s="79" t="s">
        <v>12</v>
      </c>
      <c r="J436" s="2"/>
      <c r="K436" s="80" t="s">
        <v>1137</v>
      </c>
      <c r="L436" s="72" t="s">
        <v>208</v>
      </c>
      <c r="M436" s="75"/>
      <c r="N436" s="73"/>
      <c r="O436" s="67"/>
      <c r="P436" s="67"/>
      <c r="Q436" s="67"/>
      <c r="R436" s="67"/>
      <c r="S436" s="67"/>
      <c r="T436" s="67"/>
      <c r="U436" s="67"/>
      <c r="V436" s="67"/>
      <c r="W436" s="67"/>
      <c r="X436" s="67"/>
      <c r="Y436" s="67"/>
      <c r="Z436" s="67"/>
      <c r="AA436" s="67"/>
      <c r="AB436" s="67"/>
      <c r="AC436" s="67"/>
      <c r="AD436" s="67"/>
      <c r="AE436" s="67"/>
      <c r="AF436" s="67"/>
      <c r="AG436" s="67"/>
    </row>
    <row r="437" spans="1:33" ht="319">
      <c r="A437" s="68" t="s">
        <v>1107</v>
      </c>
      <c r="B437" s="365"/>
      <c r="C437" s="68" t="s">
        <v>422</v>
      </c>
      <c r="D437" s="69"/>
      <c r="E437" s="365"/>
      <c r="F437" s="69" t="s">
        <v>1138</v>
      </c>
      <c r="G437" s="365"/>
      <c r="H437" s="69" t="s">
        <v>1136</v>
      </c>
      <c r="I437" s="79" t="s">
        <v>12</v>
      </c>
      <c r="J437" s="2"/>
      <c r="K437" s="80" t="s">
        <v>1139</v>
      </c>
      <c r="L437" s="72" t="s">
        <v>208</v>
      </c>
      <c r="M437" s="75"/>
      <c r="N437" s="73"/>
      <c r="O437" s="67"/>
      <c r="P437" s="67"/>
      <c r="Q437" s="67"/>
      <c r="R437" s="67"/>
      <c r="S437" s="67"/>
      <c r="T437" s="67"/>
      <c r="U437" s="67"/>
      <c r="V437" s="67"/>
      <c r="W437" s="67"/>
      <c r="X437" s="67"/>
      <c r="Y437" s="67"/>
      <c r="Z437" s="67"/>
      <c r="AA437" s="67"/>
      <c r="AB437" s="67"/>
      <c r="AC437" s="67"/>
      <c r="AD437" s="67"/>
      <c r="AE437" s="67"/>
      <c r="AF437" s="67"/>
      <c r="AG437" s="67"/>
    </row>
    <row r="438" spans="1:33" ht="34.5" customHeight="1">
      <c r="A438" s="68" t="s">
        <v>1107</v>
      </c>
      <c r="B438" s="365"/>
      <c r="C438" s="68" t="s">
        <v>425</v>
      </c>
      <c r="D438" s="69"/>
      <c r="E438" s="365"/>
      <c r="F438" s="69" t="s">
        <v>1140</v>
      </c>
      <c r="G438" s="365"/>
      <c r="H438" s="69" t="s">
        <v>1136</v>
      </c>
      <c r="I438" s="79" t="s">
        <v>12</v>
      </c>
      <c r="J438" s="2"/>
      <c r="K438" s="80" t="s">
        <v>1141</v>
      </c>
      <c r="L438" s="72" t="s">
        <v>208</v>
      </c>
      <c r="M438" s="75"/>
      <c r="N438" s="73"/>
      <c r="O438" s="67"/>
      <c r="P438" s="67"/>
      <c r="Q438" s="67"/>
      <c r="R438" s="67"/>
      <c r="S438" s="67"/>
      <c r="T438" s="67"/>
      <c r="U438" s="67"/>
      <c r="V438" s="67"/>
      <c r="W438" s="67"/>
      <c r="X438" s="67"/>
      <c r="Y438" s="67"/>
      <c r="Z438" s="67"/>
      <c r="AA438" s="67"/>
      <c r="AB438" s="67"/>
      <c r="AC438" s="67"/>
      <c r="AD438" s="67"/>
      <c r="AE438" s="67"/>
      <c r="AF438" s="67"/>
      <c r="AG438" s="67"/>
    </row>
    <row r="439" spans="1:33" ht="101.5">
      <c r="A439" s="68" t="s">
        <v>1107</v>
      </c>
      <c r="B439" s="365"/>
      <c r="C439" s="68" t="s">
        <v>430</v>
      </c>
      <c r="D439" s="69"/>
      <c r="E439" s="365"/>
      <c r="F439" s="75" t="s">
        <v>1142</v>
      </c>
      <c r="G439" s="365"/>
      <c r="H439" s="69" t="s">
        <v>1143</v>
      </c>
      <c r="I439" s="70" t="s">
        <v>11</v>
      </c>
      <c r="J439" s="2"/>
      <c r="K439" s="71"/>
      <c r="L439" s="72" t="s">
        <v>208</v>
      </c>
      <c r="M439" s="75"/>
      <c r="N439" s="73"/>
      <c r="O439" s="67"/>
      <c r="P439" s="67"/>
      <c r="Q439" s="67"/>
      <c r="R439" s="67"/>
      <c r="S439" s="67"/>
      <c r="T439" s="67"/>
      <c r="U439" s="67"/>
      <c r="V439" s="67"/>
      <c r="W439" s="67"/>
      <c r="X439" s="67"/>
      <c r="Y439" s="67"/>
      <c r="Z439" s="67"/>
      <c r="AA439" s="67"/>
      <c r="AB439" s="67"/>
      <c r="AC439" s="67"/>
      <c r="AD439" s="67"/>
      <c r="AE439" s="67"/>
      <c r="AF439" s="67"/>
      <c r="AG439" s="67"/>
    </row>
    <row r="440" spans="1:33" ht="101.5">
      <c r="A440" s="68" t="s">
        <v>1107</v>
      </c>
      <c r="B440" s="355"/>
      <c r="C440" s="68" t="s">
        <v>432</v>
      </c>
      <c r="D440" s="69"/>
      <c r="E440" s="355"/>
      <c r="F440" s="75" t="s">
        <v>1144</v>
      </c>
      <c r="G440" s="355"/>
      <c r="H440" s="69" t="s">
        <v>1145</v>
      </c>
      <c r="I440" s="70" t="s">
        <v>11</v>
      </c>
      <c r="J440" s="2"/>
      <c r="K440" s="71"/>
      <c r="L440" s="72" t="s">
        <v>208</v>
      </c>
      <c r="M440" s="75"/>
      <c r="N440" s="73"/>
      <c r="O440" s="67"/>
      <c r="P440" s="67"/>
      <c r="Q440" s="67"/>
      <c r="R440" s="67"/>
      <c r="S440" s="67"/>
      <c r="T440" s="67"/>
      <c r="U440" s="67"/>
      <c r="V440" s="67"/>
      <c r="W440" s="67"/>
      <c r="X440" s="67"/>
      <c r="Y440" s="67"/>
      <c r="Z440" s="67"/>
      <c r="AA440" s="67"/>
      <c r="AB440" s="67"/>
      <c r="AC440" s="67"/>
      <c r="AD440" s="67"/>
      <c r="AE440" s="67"/>
      <c r="AF440" s="67"/>
      <c r="AG440" s="67"/>
    </row>
    <row r="441" spans="1:33" ht="333.5">
      <c r="A441" s="68" t="s">
        <v>1146</v>
      </c>
      <c r="B441" s="69" t="s">
        <v>1147</v>
      </c>
      <c r="C441" s="68" t="s">
        <v>534</v>
      </c>
      <c r="D441" s="69" t="s">
        <v>1148</v>
      </c>
      <c r="E441" s="69" t="s">
        <v>1149</v>
      </c>
      <c r="F441" s="75" t="s">
        <v>1150</v>
      </c>
      <c r="G441" s="75" t="s">
        <v>1151</v>
      </c>
      <c r="H441" s="75" t="s">
        <v>1152</v>
      </c>
      <c r="I441" s="70" t="s">
        <v>11</v>
      </c>
      <c r="J441" s="2"/>
      <c r="K441" s="71"/>
      <c r="L441" s="72" t="s">
        <v>208</v>
      </c>
      <c r="M441" s="75"/>
      <c r="N441" s="73"/>
      <c r="O441" s="67"/>
      <c r="P441" s="67"/>
      <c r="Q441" s="67"/>
      <c r="R441" s="67"/>
      <c r="S441" s="67"/>
      <c r="T441" s="67"/>
      <c r="U441" s="67"/>
      <c r="V441" s="67"/>
      <c r="W441" s="67"/>
      <c r="X441" s="67"/>
      <c r="Y441" s="67"/>
      <c r="Z441" s="67"/>
      <c r="AA441" s="67"/>
      <c r="AB441" s="67"/>
      <c r="AC441" s="67"/>
      <c r="AD441" s="67"/>
      <c r="AE441" s="67"/>
      <c r="AF441" s="67"/>
      <c r="AG441" s="67"/>
    </row>
    <row r="442" spans="1:33" ht="333.5">
      <c r="A442" s="68" t="s">
        <v>1146</v>
      </c>
      <c r="B442" s="69" t="s">
        <v>1147</v>
      </c>
      <c r="C442" s="68" t="s">
        <v>379</v>
      </c>
      <c r="D442" s="69" t="s">
        <v>1148</v>
      </c>
      <c r="E442" s="69" t="s">
        <v>1149</v>
      </c>
      <c r="F442" s="75" t="s">
        <v>1153</v>
      </c>
      <c r="G442" s="75" t="s">
        <v>1154</v>
      </c>
      <c r="H442" s="75" t="s">
        <v>1155</v>
      </c>
      <c r="I442" s="70" t="s">
        <v>11</v>
      </c>
      <c r="J442" s="2"/>
      <c r="K442" s="71"/>
      <c r="L442" s="72" t="s">
        <v>208</v>
      </c>
      <c r="M442" s="75"/>
      <c r="N442" s="73"/>
      <c r="O442" s="67"/>
      <c r="P442" s="67"/>
      <c r="Q442" s="67"/>
      <c r="R442" s="67"/>
      <c r="S442" s="67"/>
      <c r="T442" s="67"/>
      <c r="U442" s="67"/>
      <c r="V442" s="67"/>
      <c r="W442" s="67"/>
      <c r="X442" s="67"/>
      <c r="Y442" s="67"/>
      <c r="Z442" s="67"/>
      <c r="AA442" s="67"/>
      <c r="AB442" s="67"/>
      <c r="AC442" s="67"/>
      <c r="AD442" s="67"/>
      <c r="AE442" s="67"/>
      <c r="AF442" s="67"/>
      <c r="AG442" s="67"/>
    </row>
    <row r="443" spans="1:33" ht="333.5">
      <c r="A443" s="68" t="s">
        <v>1146</v>
      </c>
      <c r="B443" s="69" t="s">
        <v>1147</v>
      </c>
      <c r="C443" s="68" t="s">
        <v>384</v>
      </c>
      <c r="D443" s="69" t="s">
        <v>1148</v>
      </c>
      <c r="E443" s="69" t="s">
        <v>1149</v>
      </c>
      <c r="F443" s="75" t="s">
        <v>1156</v>
      </c>
      <c r="G443" s="69" t="s">
        <v>1151</v>
      </c>
      <c r="H443" s="75" t="s">
        <v>1157</v>
      </c>
      <c r="I443" s="70" t="s">
        <v>11</v>
      </c>
      <c r="J443" s="2"/>
      <c r="K443" s="71"/>
      <c r="L443" s="72" t="s">
        <v>208</v>
      </c>
      <c r="M443" s="75"/>
      <c r="N443" s="73"/>
      <c r="O443" s="67"/>
      <c r="P443" s="67"/>
      <c r="Q443" s="67"/>
      <c r="R443" s="67"/>
      <c r="S443" s="67"/>
      <c r="T443" s="67"/>
      <c r="U443" s="67"/>
      <c r="V443" s="67"/>
      <c r="W443" s="67"/>
      <c r="X443" s="67"/>
      <c r="Y443" s="67"/>
      <c r="Z443" s="67"/>
      <c r="AA443" s="67"/>
      <c r="AB443" s="67"/>
      <c r="AC443" s="67"/>
      <c r="AD443" s="67"/>
      <c r="AE443" s="67"/>
      <c r="AF443" s="67"/>
      <c r="AG443" s="67"/>
    </row>
    <row r="444" spans="1:33" ht="333.5">
      <c r="A444" s="68" t="s">
        <v>1146</v>
      </c>
      <c r="B444" s="69" t="s">
        <v>1147</v>
      </c>
      <c r="C444" s="68" t="s">
        <v>544</v>
      </c>
      <c r="D444" s="69" t="s">
        <v>1148</v>
      </c>
      <c r="E444" s="69" t="s">
        <v>1149</v>
      </c>
      <c r="F444" s="75" t="s">
        <v>1158</v>
      </c>
      <c r="G444" s="69"/>
      <c r="H444" s="75" t="s">
        <v>1159</v>
      </c>
      <c r="I444" s="70" t="s">
        <v>11</v>
      </c>
      <c r="J444" s="2"/>
      <c r="K444" s="71"/>
      <c r="L444" s="72" t="s">
        <v>208</v>
      </c>
      <c r="M444" s="75"/>
      <c r="N444" s="73"/>
      <c r="O444" s="67"/>
      <c r="P444" s="67"/>
      <c r="Q444" s="67"/>
      <c r="R444" s="67"/>
      <c r="S444" s="67"/>
      <c r="T444" s="67"/>
      <c r="U444" s="67"/>
      <c r="V444" s="67"/>
      <c r="W444" s="67"/>
      <c r="X444" s="67"/>
      <c r="Y444" s="67"/>
      <c r="Z444" s="67"/>
      <c r="AA444" s="67"/>
      <c r="AB444" s="67"/>
      <c r="AC444" s="67"/>
      <c r="AD444" s="67"/>
      <c r="AE444" s="67"/>
      <c r="AF444" s="67"/>
      <c r="AG444" s="67"/>
    </row>
    <row r="445" spans="1:33" ht="333.5">
      <c r="A445" s="68" t="s">
        <v>1146</v>
      </c>
      <c r="B445" s="69" t="s">
        <v>1147</v>
      </c>
      <c r="C445" s="68" t="s">
        <v>546</v>
      </c>
      <c r="D445" s="69" t="s">
        <v>1148</v>
      </c>
      <c r="E445" s="69" t="s">
        <v>1149</v>
      </c>
      <c r="F445" s="69" t="s">
        <v>1160</v>
      </c>
      <c r="G445" s="69" t="s">
        <v>1161</v>
      </c>
      <c r="H445" s="75" t="s">
        <v>1162</v>
      </c>
      <c r="I445" s="70" t="s">
        <v>11</v>
      </c>
      <c r="J445" s="2"/>
      <c r="K445" s="71"/>
      <c r="L445" s="72" t="s">
        <v>208</v>
      </c>
      <c r="M445" s="75"/>
      <c r="N445" s="73"/>
      <c r="O445" s="67"/>
      <c r="P445" s="67"/>
      <c r="Q445" s="67"/>
      <c r="R445" s="67"/>
      <c r="S445" s="67"/>
      <c r="T445" s="67"/>
      <c r="U445" s="67"/>
      <c r="V445" s="67"/>
      <c r="W445" s="67"/>
      <c r="X445" s="67"/>
      <c r="Y445" s="67"/>
      <c r="Z445" s="67"/>
      <c r="AA445" s="67"/>
      <c r="AB445" s="67"/>
      <c r="AC445" s="67"/>
      <c r="AD445" s="67"/>
      <c r="AE445" s="67"/>
      <c r="AF445" s="67"/>
      <c r="AG445" s="67"/>
    </row>
    <row r="446" spans="1:33" ht="333.5">
      <c r="A446" s="68" t="s">
        <v>1146</v>
      </c>
      <c r="B446" s="69" t="s">
        <v>1147</v>
      </c>
      <c r="C446" s="68" t="s">
        <v>388</v>
      </c>
      <c r="D446" s="69" t="s">
        <v>1148</v>
      </c>
      <c r="E446" s="69" t="s">
        <v>1149</v>
      </c>
      <c r="F446" s="69" t="s">
        <v>1163</v>
      </c>
      <c r="G446" s="69" t="s">
        <v>1161</v>
      </c>
      <c r="H446" s="69" t="s">
        <v>1164</v>
      </c>
      <c r="I446" s="70" t="s">
        <v>11</v>
      </c>
      <c r="J446" s="2"/>
      <c r="K446" s="71"/>
      <c r="L446" s="72" t="s">
        <v>208</v>
      </c>
      <c r="M446" s="75"/>
      <c r="N446" s="73"/>
      <c r="O446" s="67"/>
      <c r="P446" s="67"/>
      <c r="Q446" s="67"/>
      <c r="R446" s="67"/>
      <c r="S446" s="67"/>
      <c r="T446" s="67"/>
      <c r="U446" s="67"/>
      <c r="V446" s="67"/>
      <c r="W446" s="67"/>
      <c r="X446" s="67"/>
      <c r="Y446" s="67"/>
      <c r="Z446" s="67"/>
      <c r="AA446" s="67"/>
      <c r="AB446" s="67"/>
      <c r="AC446" s="67"/>
      <c r="AD446" s="67"/>
      <c r="AE446" s="67"/>
      <c r="AF446" s="67"/>
      <c r="AG446" s="67"/>
    </row>
    <row r="447" spans="1:33" ht="333.5">
      <c r="A447" s="68" t="s">
        <v>1146</v>
      </c>
      <c r="B447" s="69" t="s">
        <v>1147</v>
      </c>
      <c r="C447" s="68" t="s">
        <v>393</v>
      </c>
      <c r="D447" s="69" t="s">
        <v>1148</v>
      </c>
      <c r="E447" s="69" t="s">
        <v>1149</v>
      </c>
      <c r="F447" s="69" t="s">
        <v>1165</v>
      </c>
      <c r="G447" s="69" t="s">
        <v>1161</v>
      </c>
      <c r="H447" s="69" t="s">
        <v>1166</v>
      </c>
      <c r="I447" s="70" t="s">
        <v>11</v>
      </c>
      <c r="J447" s="2"/>
      <c r="K447" s="71"/>
      <c r="L447" s="72" t="s">
        <v>208</v>
      </c>
      <c r="M447" s="75"/>
      <c r="N447" s="73"/>
      <c r="O447" s="67"/>
      <c r="P447" s="67"/>
      <c r="Q447" s="67"/>
      <c r="R447" s="67"/>
      <c r="S447" s="67"/>
      <c r="T447" s="67"/>
      <c r="U447" s="67"/>
      <c r="V447" s="67"/>
      <c r="W447" s="67"/>
      <c r="X447" s="67"/>
      <c r="Y447" s="67"/>
      <c r="Z447" s="67"/>
      <c r="AA447" s="67"/>
      <c r="AB447" s="67"/>
      <c r="AC447" s="67"/>
      <c r="AD447" s="67"/>
      <c r="AE447" s="67"/>
      <c r="AF447" s="67"/>
      <c r="AG447" s="67"/>
    </row>
    <row r="448" spans="1:33" ht="333.5">
      <c r="A448" s="68" t="s">
        <v>1146</v>
      </c>
      <c r="B448" s="69" t="s">
        <v>1147</v>
      </c>
      <c r="C448" s="68" t="s">
        <v>397</v>
      </c>
      <c r="D448" s="69" t="s">
        <v>1148</v>
      </c>
      <c r="E448" s="69" t="s">
        <v>1149</v>
      </c>
      <c r="F448" s="69" t="s">
        <v>1167</v>
      </c>
      <c r="G448" s="69" t="s">
        <v>1161</v>
      </c>
      <c r="H448" s="69" t="s">
        <v>1168</v>
      </c>
      <c r="I448" s="70" t="s">
        <v>11</v>
      </c>
      <c r="J448" s="2"/>
      <c r="K448" s="71"/>
      <c r="L448" s="72" t="s">
        <v>208</v>
      </c>
      <c r="M448" s="75"/>
      <c r="N448" s="73"/>
      <c r="O448" s="67"/>
      <c r="P448" s="67"/>
      <c r="Q448" s="67"/>
      <c r="R448" s="67"/>
      <c r="S448" s="67"/>
      <c r="T448" s="67"/>
      <c r="U448" s="67"/>
      <c r="V448" s="67"/>
      <c r="W448" s="67"/>
      <c r="X448" s="67"/>
      <c r="Y448" s="67"/>
      <c r="Z448" s="67"/>
      <c r="AA448" s="67"/>
      <c r="AB448" s="67"/>
      <c r="AC448" s="67"/>
      <c r="AD448" s="67"/>
      <c r="AE448" s="67"/>
      <c r="AF448" s="67"/>
      <c r="AG448" s="67"/>
    </row>
    <row r="449" spans="1:33" ht="333.5">
      <c r="A449" s="68" t="s">
        <v>1146</v>
      </c>
      <c r="B449" s="69" t="s">
        <v>1147</v>
      </c>
      <c r="C449" s="68" t="s">
        <v>400</v>
      </c>
      <c r="D449" s="69" t="s">
        <v>1148</v>
      </c>
      <c r="E449" s="69" t="s">
        <v>1149</v>
      </c>
      <c r="F449" s="69" t="s">
        <v>1169</v>
      </c>
      <c r="G449" s="69" t="s">
        <v>1161</v>
      </c>
      <c r="H449" s="69" t="s">
        <v>1170</v>
      </c>
      <c r="I449" s="70" t="s">
        <v>11</v>
      </c>
      <c r="J449" s="2"/>
      <c r="K449" s="71"/>
      <c r="L449" s="72" t="s">
        <v>208</v>
      </c>
      <c r="M449" s="75"/>
      <c r="N449" s="73"/>
      <c r="O449" s="67"/>
      <c r="P449" s="67"/>
      <c r="Q449" s="67"/>
      <c r="R449" s="67"/>
      <c r="S449" s="67"/>
      <c r="T449" s="67"/>
      <c r="U449" s="67"/>
      <c r="V449" s="67"/>
      <c r="W449" s="67"/>
      <c r="X449" s="67"/>
      <c r="Y449" s="67"/>
      <c r="Z449" s="67"/>
      <c r="AA449" s="67"/>
      <c r="AB449" s="67"/>
      <c r="AC449" s="67"/>
      <c r="AD449" s="67"/>
      <c r="AE449" s="67"/>
      <c r="AF449" s="67"/>
      <c r="AG449" s="67"/>
    </row>
    <row r="450" spans="1:33" ht="333.5">
      <c r="A450" s="68" t="s">
        <v>1146</v>
      </c>
      <c r="B450" s="69" t="s">
        <v>1147</v>
      </c>
      <c r="C450" s="68" t="s">
        <v>403</v>
      </c>
      <c r="D450" s="69" t="s">
        <v>1148</v>
      </c>
      <c r="E450" s="69" t="s">
        <v>1149</v>
      </c>
      <c r="F450" s="69" t="s">
        <v>1171</v>
      </c>
      <c r="G450" s="69" t="s">
        <v>1161</v>
      </c>
      <c r="H450" s="69" t="s">
        <v>1172</v>
      </c>
      <c r="I450" s="70" t="s">
        <v>11</v>
      </c>
      <c r="J450" s="2"/>
      <c r="K450" s="71"/>
      <c r="L450" s="72" t="s">
        <v>208</v>
      </c>
      <c r="M450" s="75"/>
      <c r="N450" s="73"/>
      <c r="O450" s="67"/>
      <c r="P450" s="67"/>
      <c r="Q450" s="67"/>
      <c r="R450" s="67"/>
      <c r="S450" s="67"/>
      <c r="T450" s="67"/>
      <c r="U450" s="67"/>
      <c r="V450" s="67"/>
      <c r="W450" s="67"/>
      <c r="X450" s="67"/>
      <c r="Y450" s="67"/>
      <c r="Z450" s="67"/>
      <c r="AA450" s="67"/>
      <c r="AB450" s="67"/>
      <c r="AC450" s="67"/>
      <c r="AD450" s="67"/>
      <c r="AE450" s="67"/>
      <c r="AF450" s="67"/>
      <c r="AG450" s="67"/>
    </row>
    <row r="451" spans="1:33" ht="333.5">
      <c r="A451" s="68" t="s">
        <v>1146</v>
      </c>
      <c r="B451" s="69" t="s">
        <v>1147</v>
      </c>
      <c r="C451" s="68" t="s">
        <v>408</v>
      </c>
      <c r="D451" s="69" t="s">
        <v>1148</v>
      </c>
      <c r="E451" s="69" t="s">
        <v>1149</v>
      </c>
      <c r="F451" s="69" t="s">
        <v>1173</v>
      </c>
      <c r="G451" s="69" t="s">
        <v>1161</v>
      </c>
      <c r="H451" s="69" t="s">
        <v>1174</v>
      </c>
      <c r="I451" s="70" t="s">
        <v>11</v>
      </c>
      <c r="J451" s="2"/>
      <c r="K451" s="71"/>
      <c r="L451" s="72" t="s">
        <v>208</v>
      </c>
      <c r="M451" s="75"/>
      <c r="N451" s="73"/>
      <c r="O451" s="67"/>
      <c r="P451" s="67"/>
      <c r="Q451" s="67"/>
      <c r="R451" s="67"/>
      <c r="S451" s="67"/>
      <c r="T451" s="67"/>
      <c r="U451" s="67"/>
      <c r="V451" s="67"/>
      <c r="W451" s="67"/>
      <c r="X451" s="67"/>
      <c r="Y451" s="67"/>
      <c r="Z451" s="67"/>
      <c r="AA451" s="67"/>
      <c r="AB451" s="67"/>
      <c r="AC451" s="67"/>
      <c r="AD451" s="67"/>
      <c r="AE451" s="67"/>
      <c r="AF451" s="67"/>
      <c r="AG451" s="67"/>
    </row>
    <row r="452" spans="1:33" ht="333.5">
      <c r="A452" s="68" t="s">
        <v>1146</v>
      </c>
      <c r="B452" s="69" t="s">
        <v>1147</v>
      </c>
      <c r="C452" s="68" t="s">
        <v>411</v>
      </c>
      <c r="D452" s="69" t="s">
        <v>1148</v>
      </c>
      <c r="E452" s="69" t="s">
        <v>1149</v>
      </c>
      <c r="F452" s="69" t="s">
        <v>1175</v>
      </c>
      <c r="G452" s="69" t="s">
        <v>1161</v>
      </c>
      <c r="H452" s="69" t="s">
        <v>1176</v>
      </c>
      <c r="I452" s="70" t="s">
        <v>11</v>
      </c>
      <c r="J452" s="2"/>
      <c r="K452" s="71"/>
      <c r="L452" s="72" t="s">
        <v>208</v>
      </c>
      <c r="M452" s="75"/>
      <c r="N452" s="73"/>
      <c r="O452" s="67"/>
      <c r="P452" s="67"/>
      <c r="Q452" s="67"/>
      <c r="R452" s="67"/>
      <c r="S452" s="67"/>
      <c r="T452" s="67"/>
      <c r="U452" s="67"/>
      <c r="V452" s="67"/>
      <c r="W452" s="67"/>
      <c r="X452" s="67"/>
      <c r="Y452" s="67"/>
      <c r="Z452" s="67"/>
      <c r="AA452" s="67"/>
      <c r="AB452" s="67"/>
      <c r="AC452" s="67"/>
      <c r="AD452" s="67"/>
      <c r="AE452" s="67"/>
      <c r="AF452" s="67"/>
      <c r="AG452" s="67"/>
    </row>
    <row r="453" spans="1:33" ht="333.5">
      <c r="A453" s="68" t="s">
        <v>1146</v>
      </c>
      <c r="B453" s="69" t="s">
        <v>1147</v>
      </c>
      <c r="C453" s="68" t="s">
        <v>414</v>
      </c>
      <c r="D453" s="69" t="s">
        <v>1148</v>
      </c>
      <c r="E453" s="69" t="s">
        <v>1149</v>
      </c>
      <c r="F453" s="69" t="s">
        <v>1177</v>
      </c>
      <c r="G453" s="69" t="s">
        <v>1178</v>
      </c>
      <c r="H453" s="69" t="s">
        <v>1179</v>
      </c>
      <c r="I453" s="70" t="s">
        <v>11</v>
      </c>
      <c r="J453" s="2"/>
      <c r="K453" s="71"/>
      <c r="L453" s="72" t="s">
        <v>208</v>
      </c>
      <c r="M453" s="75"/>
      <c r="N453" s="73"/>
      <c r="O453" s="67"/>
      <c r="P453" s="67"/>
      <c r="Q453" s="67"/>
      <c r="R453" s="67"/>
      <c r="S453" s="67"/>
      <c r="T453" s="67"/>
      <c r="U453" s="67"/>
      <c r="V453" s="67"/>
      <c r="W453" s="67"/>
      <c r="X453" s="67"/>
      <c r="Y453" s="67"/>
      <c r="Z453" s="67"/>
      <c r="AA453" s="67"/>
      <c r="AB453" s="67"/>
      <c r="AC453" s="67"/>
      <c r="AD453" s="67"/>
      <c r="AE453" s="67"/>
      <c r="AF453" s="67"/>
      <c r="AG453" s="67"/>
    </row>
    <row r="454" spans="1:33" ht="333.5">
      <c r="A454" s="68" t="s">
        <v>1146</v>
      </c>
      <c r="B454" s="69" t="s">
        <v>1147</v>
      </c>
      <c r="C454" s="68" t="s">
        <v>419</v>
      </c>
      <c r="D454" s="69" t="s">
        <v>1148</v>
      </c>
      <c r="E454" s="69" t="s">
        <v>1149</v>
      </c>
      <c r="F454" s="69" t="s">
        <v>1180</v>
      </c>
      <c r="G454" s="69" t="s">
        <v>1181</v>
      </c>
      <c r="H454" s="69" t="s">
        <v>1174</v>
      </c>
      <c r="I454" s="70" t="s">
        <v>11</v>
      </c>
      <c r="J454" s="2"/>
      <c r="K454" s="71"/>
      <c r="L454" s="72" t="s">
        <v>208</v>
      </c>
      <c r="M454" s="75"/>
      <c r="N454" s="73"/>
      <c r="O454" s="67"/>
      <c r="P454" s="67"/>
      <c r="Q454" s="67"/>
      <c r="R454" s="67"/>
      <c r="S454" s="67"/>
      <c r="T454" s="67"/>
      <c r="U454" s="67"/>
      <c r="V454" s="67"/>
      <c r="W454" s="67"/>
      <c r="X454" s="67"/>
      <c r="Y454" s="67"/>
      <c r="Z454" s="67"/>
      <c r="AA454" s="67"/>
      <c r="AB454" s="67"/>
      <c r="AC454" s="67"/>
      <c r="AD454" s="67"/>
      <c r="AE454" s="67"/>
      <c r="AF454" s="67"/>
      <c r="AG454" s="67"/>
    </row>
    <row r="455" spans="1:33" ht="333.5">
      <c r="A455" s="68" t="s">
        <v>1146</v>
      </c>
      <c r="B455" s="69" t="s">
        <v>1147</v>
      </c>
      <c r="C455" s="68" t="s">
        <v>422</v>
      </c>
      <c r="D455" s="69" t="s">
        <v>1148</v>
      </c>
      <c r="E455" s="69" t="s">
        <v>1149</v>
      </c>
      <c r="F455" s="69" t="s">
        <v>1182</v>
      </c>
      <c r="G455" s="69" t="s">
        <v>1183</v>
      </c>
      <c r="H455" s="69" t="s">
        <v>1174</v>
      </c>
      <c r="I455" s="70" t="s">
        <v>11</v>
      </c>
      <c r="J455" s="2"/>
      <c r="K455" s="71"/>
      <c r="L455" s="72" t="s">
        <v>208</v>
      </c>
      <c r="M455" s="75"/>
      <c r="N455" s="73"/>
      <c r="O455" s="67"/>
      <c r="P455" s="67"/>
      <c r="Q455" s="67"/>
      <c r="R455" s="67"/>
      <c r="S455" s="67"/>
      <c r="T455" s="67"/>
      <c r="U455" s="67"/>
      <c r="V455" s="67"/>
      <c r="W455" s="67"/>
      <c r="X455" s="67"/>
      <c r="Y455" s="67"/>
      <c r="Z455" s="67"/>
      <c r="AA455" s="67"/>
      <c r="AB455" s="67"/>
      <c r="AC455" s="67"/>
      <c r="AD455" s="67"/>
      <c r="AE455" s="67"/>
      <c r="AF455" s="67"/>
      <c r="AG455" s="67"/>
    </row>
    <row r="456" spans="1:33" ht="333.5">
      <c r="A456" s="68" t="s">
        <v>1146</v>
      </c>
      <c r="B456" s="69" t="s">
        <v>1147</v>
      </c>
      <c r="C456" s="68" t="s">
        <v>425</v>
      </c>
      <c r="D456" s="69" t="s">
        <v>1148</v>
      </c>
      <c r="E456" s="69" t="s">
        <v>1149</v>
      </c>
      <c r="F456" s="69" t="s">
        <v>1184</v>
      </c>
      <c r="G456" s="69" t="s">
        <v>1185</v>
      </c>
      <c r="H456" s="69" t="s">
        <v>1174</v>
      </c>
      <c r="I456" s="70" t="s">
        <v>11</v>
      </c>
      <c r="J456" s="2"/>
      <c r="K456" s="71"/>
      <c r="L456" s="72" t="s">
        <v>208</v>
      </c>
      <c r="M456" s="75"/>
      <c r="N456" s="73"/>
      <c r="O456" s="67"/>
      <c r="P456" s="67"/>
      <c r="Q456" s="67"/>
      <c r="R456" s="67"/>
      <c r="S456" s="67"/>
      <c r="T456" s="67"/>
      <c r="U456" s="67"/>
      <c r="V456" s="67"/>
      <c r="W456" s="67"/>
      <c r="X456" s="67"/>
      <c r="Y456" s="67"/>
      <c r="Z456" s="67"/>
      <c r="AA456" s="67"/>
      <c r="AB456" s="67"/>
      <c r="AC456" s="67"/>
      <c r="AD456" s="67"/>
      <c r="AE456" s="67"/>
      <c r="AF456" s="67"/>
      <c r="AG456" s="67"/>
    </row>
    <row r="457" spans="1:33" ht="391.5">
      <c r="A457" s="68" t="s">
        <v>1146</v>
      </c>
      <c r="B457" s="69" t="s">
        <v>1147</v>
      </c>
      <c r="C457" s="68" t="s">
        <v>430</v>
      </c>
      <c r="D457" s="69" t="s">
        <v>1148</v>
      </c>
      <c r="E457" s="364" t="s">
        <v>1186</v>
      </c>
      <c r="F457" s="69" t="s">
        <v>1187</v>
      </c>
      <c r="G457" s="69" t="s">
        <v>1188</v>
      </c>
      <c r="H457" s="69" t="s">
        <v>1176</v>
      </c>
      <c r="I457" s="70" t="s">
        <v>11</v>
      </c>
      <c r="J457" s="2"/>
      <c r="K457" s="71"/>
      <c r="L457" s="72" t="s">
        <v>208</v>
      </c>
      <c r="M457" s="75"/>
      <c r="N457" s="73"/>
      <c r="O457" s="67"/>
      <c r="P457" s="67"/>
      <c r="Q457" s="67"/>
      <c r="R457" s="67"/>
      <c r="S457" s="67"/>
      <c r="T457" s="67"/>
      <c r="U457" s="67"/>
      <c r="V457" s="67"/>
      <c r="W457" s="67"/>
      <c r="X457" s="67"/>
      <c r="Y457" s="67"/>
      <c r="Z457" s="67"/>
      <c r="AA457" s="67"/>
      <c r="AB457" s="67"/>
      <c r="AC457" s="67"/>
      <c r="AD457" s="67"/>
      <c r="AE457" s="67"/>
      <c r="AF457" s="67"/>
      <c r="AG457" s="67"/>
    </row>
    <row r="458" spans="1:33" ht="391.5">
      <c r="A458" s="68" t="s">
        <v>1146</v>
      </c>
      <c r="B458" s="69" t="s">
        <v>1147</v>
      </c>
      <c r="C458" s="68" t="s">
        <v>432</v>
      </c>
      <c r="D458" s="69" t="s">
        <v>1148</v>
      </c>
      <c r="E458" s="365"/>
      <c r="F458" s="69" t="s">
        <v>1189</v>
      </c>
      <c r="G458" s="69" t="s">
        <v>1190</v>
      </c>
      <c r="H458" s="69" t="s">
        <v>1191</v>
      </c>
      <c r="I458" s="70" t="s">
        <v>11</v>
      </c>
      <c r="J458" s="2"/>
      <c r="K458" s="71"/>
      <c r="L458" s="72" t="s">
        <v>208</v>
      </c>
      <c r="M458" s="75"/>
      <c r="N458" s="73"/>
      <c r="O458" s="67"/>
      <c r="P458" s="67"/>
      <c r="Q458" s="67"/>
      <c r="R458" s="67"/>
      <c r="S458" s="67"/>
      <c r="T458" s="67"/>
      <c r="U458" s="67"/>
      <c r="V458" s="67"/>
      <c r="W458" s="67"/>
      <c r="X458" s="67"/>
      <c r="Y458" s="67"/>
      <c r="Z458" s="67"/>
      <c r="AA458" s="67"/>
      <c r="AB458" s="67"/>
      <c r="AC458" s="67"/>
      <c r="AD458" s="67"/>
      <c r="AE458" s="67"/>
      <c r="AF458" s="67"/>
      <c r="AG458" s="67"/>
    </row>
    <row r="459" spans="1:33" ht="391.5">
      <c r="A459" s="68" t="s">
        <v>1146</v>
      </c>
      <c r="B459" s="69" t="s">
        <v>1147</v>
      </c>
      <c r="C459" s="68" t="s">
        <v>435</v>
      </c>
      <c r="D459" s="69" t="s">
        <v>1148</v>
      </c>
      <c r="E459" s="365"/>
      <c r="F459" s="69" t="s">
        <v>1192</v>
      </c>
      <c r="G459" s="69" t="s">
        <v>1188</v>
      </c>
      <c r="H459" s="69" t="s">
        <v>1191</v>
      </c>
      <c r="I459" s="70" t="s">
        <v>11</v>
      </c>
      <c r="J459" s="2"/>
      <c r="K459" s="71"/>
      <c r="L459" s="72" t="s">
        <v>208</v>
      </c>
      <c r="M459" s="75"/>
      <c r="N459" s="73"/>
      <c r="O459" s="67"/>
      <c r="P459" s="67"/>
      <c r="Q459" s="67"/>
      <c r="R459" s="67"/>
      <c r="S459" s="67"/>
      <c r="T459" s="67"/>
      <c r="U459" s="67"/>
      <c r="V459" s="67"/>
      <c r="W459" s="67"/>
      <c r="X459" s="67"/>
      <c r="Y459" s="67"/>
      <c r="Z459" s="67"/>
      <c r="AA459" s="67"/>
      <c r="AB459" s="67"/>
      <c r="AC459" s="67"/>
      <c r="AD459" s="67"/>
      <c r="AE459" s="67"/>
      <c r="AF459" s="67"/>
      <c r="AG459" s="67"/>
    </row>
    <row r="460" spans="1:33" ht="362.5">
      <c r="A460" s="68" t="s">
        <v>1146</v>
      </c>
      <c r="B460" s="69" t="s">
        <v>1147</v>
      </c>
      <c r="C460" s="68" t="s">
        <v>438</v>
      </c>
      <c r="D460" s="69" t="s">
        <v>1148</v>
      </c>
      <c r="E460" s="365"/>
      <c r="F460" s="69" t="s">
        <v>1193</v>
      </c>
      <c r="G460" s="69" t="s">
        <v>1194</v>
      </c>
      <c r="H460" s="69" t="s">
        <v>1195</v>
      </c>
      <c r="I460" s="70" t="s">
        <v>11</v>
      </c>
      <c r="J460" s="2"/>
      <c r="K460" s="71"/>
      <c r="L460" s="79" t="s">
        <v>1196</v>
      </c>
      <c r="M460" s="75"/>
      <c r="N460" s="73"/>
      <c r="O460" s="67"/>
      <c r="P460" s="67"/>
      <c r="Q460" s="67"/>
      <c r="R460" s="67"/>
      <c r="S460" s="67"/>
      <c r="T460" s="67"/>
      <c r="U460" s="67"/>
      <c r="V460" s="67"/>
      <c r="W460" s="67"/>
      <c r="X460" s="67"/>
      <c r="Y460" s="67"/>
      <c r="Z460" s="67"/>
      <c r="AA460" s="67"/>
      <c r="AB460" s="67"/>
      <c r="AC460" s="67"/>
      <c r="AD460" s="67"/>
      <c r="AE460" s="67"/>
      <c r="AF460" s="67"/>
      <c r="AG460" s="67"/>
    </row>
    <row r="461" spans="1:33" ht="362.5">
      <c r="A461" s="68" t="s">
        <v>1146</v>
      </c>
      <c r="B461" s="69" t="s">
        <v>1147</v>
      </c>
      <c r="C461" s="68" t="s">
        <v>441</v>
      </c>
      <c r="D461" s="69" t="s">
        <v>1148</v>
      </c>
      <c r="E461" s="365"/>
      <c r="F461" s="69" t="s">
        <v>1197</v>
      </c>
      <c r="G461" s="69" t="s">
        <v>1198</v>
      </c>
      <c r="H461" s="69" t="s">
        <v>1195</v>
      </c>
      <c r="I461" s="70" t="s">
        <v>11</v>
      </c>
      <c r="J461" s="2"/>
      <c r="K461" s="71"/>
      <c r="L461" s="79" t="s">
        <v>1196</v>
      </c>
      <c r="M461" s="75"/>
      <c r="N461" s="73"/>
      <c r="O461" s="67"/>
      <c r="P461" s="67"/>
      <c r="Q461" s="67"/>
      <c r="R461" s="67"/>
      <c r="S461" s="67"/>
      <c r="T461" s="67"/>
      <c r="U461" s="67"/>
      <c r="V461" s="67"/>
      <c r="W461" s="67"/>
      <c r="X461" s="67"/>
      <c r="Y461" s="67"/>
      <c r="Z461" s="67"/>
      <c r="AA461" s="67"/>
      <c r="AB461" s="67"/>
      <c r="AC461" s="67"/>
      <c r="AD461" s="67"/>
      <c r="AE461" s="67"/>
      <c r="AF461" s="67"/>
      <c r="AG461" s="67"/>
    </row>
    <row r="462" spans="1:33" ht="391.5">
      <c r="A462" s="68" t="s">
        <v>1146</v>
      </c>
      <c r="B462" s="69" t="s">
        <v>1147</v>
      </c>
      <c r="C462" s="68" t="s">
        <v>446</v>
      </c>
      <c r="D462" s="69" t="s">
        <v>1148</v>
      </c>
      <c r="E462" s="355"/>
      <c r="F462" s="69" t="s">
        <v>1199</v>
      </c>
      <c r="G462" s="69" t="s">
        <v>1188</v>
      </c>
      <c r="H462" s="69" t="s">
        <v>1176</v>
      </c>
      <c r="I462" s="70" t="s">
        <v>11</v>
      </c>
      <c r="J462" s="2"/>
      <c r="K462" s="71"/>
      <c r="L462" s="79" t="s">
        <v>1196</v>
      </c>
      <c r="M462" s="75"/>
      <c r="N462" s="73"/>
      <c r="O462" s="67"/>
      <c r="P462" s="67"/>
      <c r="Q462" s="67"/>
      <c r="R462" s="67"/>
      <c r="S462" s="67"/>
      <c r="T462" s="67"/>
      <c r="U462" s="67"/>
      <c r="V462" s="67"/>
      <c r="W462" s="67"/>
      <c r="X462" s="67"/>
      <c r="Y462" s="67"/>
      <c r="Z462" s="67"/>
      <c r="AA462" s="67"/>
      <c r="AB462" s="67"/>
      <c r="AC462" s="67"/>
      <c r="AD462" s="67"/>
      <c r="AE462" s="67"/>
      <c r="AF462" s="67"/>
      <c r="AG462" s="67"/>
    </row>
    <row r="463" spans="1:33" ht="391.5">
      <c r="A463" s="68" t="s">
        <v>1146</v>
      </c>
      <c r="B463" s="69" t="s">
        <v>1147</v>
      </c>
      <c r="C463" s="68" t="s">
        <v>449</v>
      </c>
      <c r="D463" s="69" t="s">
        <v>1148</v>
      </c>
      <c r="E463" s="364" t="s">
        <v>1200</v>
      </c>
      <c r="F463" s="69" t="s">
        <v>1201</v>
      </c>
      <c r="G463" s="69" t="s">
        <v>1188</v>
      </c>
      <c r="H463" s="69" t="s">
        <v>1176</v>
      </c>
      <c r="I463" s="70" t="s">
        <v>11</v>
      </c>
      <c r="J463" s="2"/>
      <c r="K463" s="71"/>
      <c r="L463" s="72" t="s">
        <v>208</v>
      </c>
      <c r="M463" s="75"/>
      <c r="N463" s="73"/>
      <c r="O463" s="67"/>
      <c r="P463" s="67"/>
      <c r="Q463" s="67"/>
      <c r="R463" s="67"/>
      <c r="S463" s="67"/>
      <c r="T463" s="67"/>
      <c r="U463" s="67"/>
      <c r="V463" s="67"/>
      <c r="W463" s="67"/>
      <c r="X463" s="67"/>
      <c r="Y463" s="67"/>
      <c r="Z463" s="67"/>
      <c r="AA463" s="67"/>
      <c r="AB463" s="67"/>
      <c r="AC463" s="67"/>
      <c r="AD463" s="67"/>
      <c r="AE463" s="67"/>
      <c r="AF463" s="67"/>
      <c r="AG463" s="67"/>
    </row>
    <row r="464" spans="1:33" ht="391.5">
      <c r="A464" s="68" t="s">
        <v>1146</v>
      </c>
      <c r="B464" s="69" t="s">
        <v>1147</v>
      </c>
      <c r="C464" s="68" t="s">
        <v>452</v>
      </c>
      <c r="D464" s="69" t="s">
        <v>1148</v>
      </c>
      <c r="E464" s="365"/>
      <c r="F464" s="69" t="s">
        <v>1202</v>
      </c>
      <c r="G464" s="69" t="s">
        <v>1190</v>
      </c>
      <c r="H464" s="69" t="s">
        <v>1203</v>
      </c>
      <c r="I464" s="70" t="s">
        <v>11</v>
      </c>
      <c r="J464" s="2"/>
      <c r="K464" s="71"/>
      <c r="L464" s="72" t="s">
        <v>208</v>
      </c>
      <c r="M464" s="75"/>
      <c r="N464" s="73"/>
      <c r="O464" s="67"/>
      <c r="P464" s="67"/>
      <c r="Q464" s="67"/>
      <c r="R464" s="67"/>
      <c r="S464" s="67"/>
      <c r="T464" s="67"/>
      <c r="U464" s="67"/>
      <c r="V464" s="67"/>
      <c r="W464" s="67"/>
      <c r="X464" s="67"/>
      <c r="Y464" s="67"/>
      <c r="Z464" s="67"/>
      <c r="AA464" s="67"/>
      <c r="AB464" s="67"/>
      <c r="AC464" s="67"/>
      <c r="AD464" s="67"/>
      <c r="AE464" s="67"/>
      <c r="AF464" s="67"/>
      <c r="AG464" s="67"/>
    </row>
    <row r="465" spans="1:33" ht="391.5">
      <c r="A465" s="68" t="s">
        <v>1146</v>
      </c>
      <c r="B465" s="69" t="s">
        <v>1147</v>
      </c>
      <c r="C465" s="68" t="s">
        <v>455</v>
      </c>
      <c r="D465" s="69" t="s">
        <v>1148</v>
      </c>
      <c r="E465" s="365"/>
      <c r="F465" s="69" t="s">
        <v>1204</v>
      </c>
      <c r="G465" s="69" t="s">
        <v>1188</v>
      </c>
      <c r="H465" s="69" t="s">
        <v>1191</v>
      </c>
      <c r="I465" s="70" t="s">
        <v>11</v>
      </c>
      <c r="J465" s="2"/>
      <c r="K465" s="71"/>
      <c r="L465" s="72" t="s">
        <v>208</v>
      </c>
      <c r="M465" s="75"/>
      <c r="N465" s="73"/>
      <c r="O465" s="67"/>
      <c r="P465" s="67"/>
      <c r="Q465" s="67"/>
      <c r="R465" s="67"/>
      <c r="S465" s="67"/>
      <c r="T465" s="67"/>
      <c r="U465" s="67"/>
      <c r="V465" s="67"/>
      <c r="W465" s="67"/>
      <c r="X465" s="67"/>
      <c r="Y465" s="67"/>
      <c r="Z465" s="67"/>
      <c r="AA465" s="67"/>
      <c r="AB465" s="67"/>
      <c r="AC465" s="67"/>
      <c r="AD465" s="67"/>
      <c r="AE465" s="67"/>
      <c r="AF465" s="67"/>
      <c r="AG465" s="67"/>
    </row>
    <row r="466" spans="1:33" ht="362.5">
      <c r="A466" s="68" t="s">
        <v>1146</v>
      </c>
      <c r="B466" s="69" t="s">
        <v>1147</v>
      </c>
      <c r="C466" s="68" t="s">
        <v>460</v>
      </c>
      <c r="D466" s="69" t="s">
        <v>1148</v>
      </c>
      <c r="E466" s="365"/>
      <c r="F466" s="69" t="s">
        <v>1193</v>
      </c>
      <c r="G466" s="69" t="s">
        <v>1194</v>
      </c>
      <c r="H466" s="69" t="s">
        <v>1195</v>
      </c>
      <c r="I466" s="70" t="s">
        <v>11</v>
      </c>
      <c r="J466" s="2"/>
      <c r="K466" s="71"/>
      <c r="L466" s="79" t="s">
        <v>1196</v>
      </c>
      <c r="M466" s="75"/>
      <c r="N466" s="73"/>
      <c r="O466" s="67"/>
      <c r="P466" s="67"/>
      <c r="Q466" s="67"/>
      <c r="R466" s="67"/>
      <c r="S466" s="67"/>
      <c r="T466" s="67"/>
      <c r="U466" s="67"/>
      <c r="V466" s="67"/>
      <c r="W466" s="67"/>
      <c r="X466" s="67"/>
      <c r="Y466" s="67"/>
      <c r="Z466" s="67"/>
      <c r="AA466" s="67"/>
      <c r="AB466" s="67"/>
      <c r="AC466" s="67"/>
      <c r="AD466" s="67"/>
      <c r="AE466" s="67"/>
      <c r="AF466" s="67"/>
      <c r="AG466" s="67"/>
    </row>
    <row r="467" spans="1:33" ht="362.5">
      <c r="A467" s="68" t="s">
        <v>1146</v>
      </c>
      <c r="B467" s="69" t="s">
        <v>1147</v>
      </c>
      <c r="C467" s="68" t="s">
        <v>463</v>
      </c>
      <c r="D467" s="69" t="s">
        <v>1148</v>
      </c>
      <c r="E467" s="365"/>
      <c r="F467" s="69" t="s">
        <v>1197</v>
      </c>
      <c r="G467" s="69" t="s">
        <v>1198</v>
      </c>
      <c r="H467" s="69" t="s">
        <v>1195</v>
      </c>
      <c r="I467" s="70" t="s">
        <v>11</v>
      </c>
      <c r="J467" s="2"/>
      <c r="K467" s="71"/>
      <c r="L467" s="79" t="s">
        <v>1196</v>
      </c>
      <c r="M467" s="75"/>
      <c r="N467" s="73"/>
      <c r="O467" s="67"/>
      <c r="P467" s="67"/>
      <c r="Q467" s="67"/>
      <c r="R467" s="67"/>
      <c r="S467" s="67"/>
      <c r="T467" s="67"/>
      <c r="U467" s="67"/>
      <c r="V467" s="67"/>
      <c r="W467" s="67"/>
      <c r="X467" s="67"/>
      <c r="Y467" s="67"/>
      <c r="Z467" s="67"/>
      <c r="AA467" s="67"/>
      <c r="AB467" s="67"/>
      <c r="AC467" s="67"/>
      <c r="AD467" s="67"/>
      <c r="AE467" s="67"/>
      <c r="AF467" s="67"/>
      <c r="AG467" s="67"/>
    </row>
    <row r="468" spans="1:33" ht="391.5">
      <c r="A468" s="68" t="s">
        <v>1146</v>
      </c>
      <c r="B468" s="69" t="s">
        <v>1147</v>
      </c>
      <c r="C468" s="68" t="s">
        <v>467</v>
      </c>
      <c r="D468" s="69" t="s">
        <v>1148</v>
      </c>
      <c r="E468" s="355"/>
      <c r="F468" s="69" t="s">
        <v>1199</v>
      </c>
      <c r="G468" s="69" t="s">
        <v>1188</v>
      </c>
      <c r="H468" s="69" t="s">
        <v>1176</v>
      </c>
      <c r="I468" s="70" t="s">
        <v>11</v>
      </c>
      <c r="J468" s="2"/>
      <c r="K468" s="71"/>
      <c r="L468" s="79" t="s">
        <v>1196</v>
      </c>
      <c r="M468" s="75"/>
      <c r="N468" s="73"/>
      <c r="O468" s="67"/>
      <c r="P468" s="67"/>
      <c r="Q468" s="67"/>
      <c r="R468" s="67"/>
      <c r="S468" s="67"/>
      <c r="T468" s="67"/>
      <c r="U468" s="67"/>
      <c r="V468" s="67"/>
      <c r="W468" s="67"/>
      <c r="X468" s="67"/>
      <c r="Y468" s="67"/>
      <c r="Z468" s="67"/>
      <c r="AA468" s="67"/>
      <c r="AB468" s="67"/>
      <c r="AC468" s="67"/>
      <c r="AD468" s="67"/>
      <c r="AE468" s="67"/>
      <c r="AF468" s="67"/>
      <c r="AG468" s="67"/>
    </row>
    <row r="469" spans="1:33" ht="333.5">
      <c r="A469" s="68" t="s">
        <v>1146</v>
      </c>
      <c r="B469" s="69" t="s">
        <v>1147</v>
      </c>
      <c r="C469" s="68" t="s">
        <v>471</v>
      </c>
      <c r="D469" s="69" t="s">
        <v>1148</v>
      </c>
      <c r="E469" s="364" t="s">
        <v>1205</v>
      </c>
      <c r="F469" s="69" t="s">
        <v>1206</v>
      </c>
      <c r="G469" s="69" t="s">
        <v>1207</v>
      </c>
      <c r="H469" s="69" t="s">
        <v>1176</v>
      </c>
      <c r="I469" s="70" t="s">
        <v>11</v>
      </c>
      <c r="J469" s="2"/>
      <c r="K469" s="71"/>
      <c r="L469" s="72" t="s">
        <v>208</v>
      </c>
      <c r="M469" s="75"/>
      <c r="N469" s="73"/>
      <c r="O469" s="67"/>
      <c r="P469" s="67"/>
      <c r="Q469" s="67"/>
      <c r="R469" s="67"/>
      <c r="S469" s="67"/>
      <c r="T469" s="67"/>
      <c r="U469" s="67"/>
      <c r="V469" s="67"/>
      <c r="W469" s="67"/>
      <c r="X469" s="67"/>
      <c r="Y469" s="67"/>
      <c r="Z469" s="67"/>
      <c r="AA469" s="67"/>
      <c r="AB469" s="67"/>
      <c r="AC469" s="67"/>
      <c r="AD469" s="67"/>
      <c r="AE469" s="67"/>
      <c r="AF469" s="67"/>
      <c r="AG469" s="67"/>
    </row>
    <row r="470" spans="1:33" ht="333.5">
      <c r="A470" s="68" t="s">
        <v>1146</v>
      </c>
      <c r="B470" s="69" t="s">
        <v>1147</v>
      </c>
      <c r="C470" s="68" t="s">
        <v>476</v>
      </c>
      <c r="D470" s="69" t="s">
        <v>1148</v>
      </c>
      <c r="E470" s="365"/>
      <c r="F470" s="69" t="s">
        <v>1208</v>
      </c>
      <c r="G470" s="69" t="s">
        <v>1207</v>
      </c>
      <c r="H470" s="69" t="s">
        <v>1203</v>
      </c>
      <c r="I470" s="70" t="s">
        <v>11</v>
      </c>
      <c r="J470" s="2"/>
      <c r="K470" s="71"/>
      <c r="L470" s="72" t="s">
        <v>208</v>
      </c>
      <c r="M470" s="75"/>
      <c r="N470" s="73"/>
      <c r="O470" s="67"/>
      <c r="P470" s="67"/>
      <c r="Q470" s="67"/>
      <c r="R470" s="67"/>
      <c r="S470" s="67"/>
      <c r="T470" s="67"/>
      <c r="U470" s="67"/>
      <c r="V470" s="67"/>
      <c r="W470" s="67"/>
      <c r="X470" s="67"/>
      <c r="Y470" s="67"/>
      <c r="Z470" s="67"/>
      <c r="AA470" s="67"/>
      <c r="AB470" s="67"/>
      <c r="AC470" s="67"/>
      <c r="AD470" s="67"/>
      <c r="AE470" s="67"/>
      <c r="AF470" s="67"/>
      <c r="AG470" s="67"/>
    </row>
    <row r="471" spans="1:33" ht="333.5">
      <c r="A471" s="68" t="s">
        <v>1146</v>
      </c>
      <c r="B471" s="69" t="s">
        <v>1147</v>
      </c>
      <c r="C471" s="68" t="s">
        <v>478</v>
      </c>
      <c r="D471" s="69" t="s">
        <v>1148</v>
      </c>
      <c r="E471" s="365"/>
      <c r="F471" s="69" t="s">
        <v>1193</v>
      </c>
      <c r="G471" s="69" t="s">
        <v>1207</v>
      </c>
      <c r="H471" s="69" t="s">
        <v>1195</v>
      </c>
      <c r="I471" s="70" t="s">
        <v>11</v>
      </c>
      <c r="J471" s="2"/>
      <c r="K471" s="71"/>
      <c r="L471" s="79" t="s">
        <v>1196</v>
      </c>
      <c r="M471" s="75"/>
      <c r="N471" s="73"/>
      <c r="O471" s="67"/>
      <c r="P471" s="67"/>
      <c r="Q471" s="67"/>
      <c r="R471" s="67"/>
      <c r="S471" s="67"/>
      <c r="T471" s="67"/>
      <c r="U471" s="67"/>
      <c r="V471" s="67"/>
      <c r="W471" s="67"/>
      <c r="X471" s="67"/>
      <c r="Y471" s="67"/>
      <c r="Z471" s="67"/>
      <c r="AA471" s="67"/>
      <c r="AB471" s="67"/>
      <c r="AC471" s="67"/>
      <c r="AD471" s="67"/>
      <c r="AE471" s="67"/>
      <c r="AF471" s="67"/>
      <c r="AG471" s="67"/>
    </row>
    <row r="472" spans="1:33" ht="333.5">
      <c r="A472" s="68" t="s">
        <v>1146</v>
      </c>
      <c r="B472" s="69" t="s">
        <v>1147</v>
      </c>
      <c r="C472" s="68" t="s">
        <v>480</v>
      </c>
      <c r="D472" s="69" t="s">
        <v>1148</v>
      </c>
      <c r="E472" s="365"/>
      <c r="F472" s="69" t="s">
        <v>1197</v>
      </c>
      <c r="G472" s="69" t="s">
        <v>1207</v>
      </c>
      <c r="H472" s="69" t="s">
        <v>1195</v>
      </c>
      <c r="I472" s="70" t="s">
        <v>11</v>
      </c>
      <c r="J472" s="2"/>
      <c r="K472" s="71"/>
      <c r="L472" s="79" t="s">
        <v>1196</v>
      </c>
      <c r="M472" s="75"/>
      <c r="N472" s="73"/>
      <c r="O472" s="67"/>
      <c r="P472" s="67"/>
      <c r="Q472" s="67"/>
      <c r="R472" s="67"/>
      <c r="S472" s="67"/>
      <c r="T472" s="67"/>
      <c r="U472" s="67"/>
      <c r="V472" s="67"/>
      <c r="W472" s="67"/>
      <c r="X472" s="67"/>
      <c r="Y472" s="67"/>
      <c r="Z472" s="67"/>
      <c r="AA472" s="67"/>
      <c r="AB472" s="67"/>
      <c r="AC472" s="67"/>
      <c r="AD472" s="67"/>
      <c r="AE472" s="67"/>
      <c r="AF472" s="67"/>
      <c r="AG472" s="67"/>
    </row>
    <row r="473" spans="1:33" ht="333.5">
      <c r="A473" s="68" t="s">
        <v>1146</v>
      </c>
      <c r="B473" s="69" t="s">
        <v>1147</v>
      </c>
      <c r="C473" s="68" t="s">
        <v>485</v>
      </c>
      <c r="D473" s="69" t="s">
        <v>1148</v>
      </c>
      <c r="E473" s="355"/>
      <c r="F473" s="69" t="s">
        <v>1199</v>
      </c>
      <c r="G473" s="69" t="s">
        <v>1207</v>
      </c>
      <c r="H473" s="69" t="s">
        <v>1176</v>
      </c>
      <c r="I473" s="70" t="s">
        <v>11</v>
      </c>
      <c r="J473" s="2"/>
      <c r="K473" s="71"/>
      <c r="L473" s="79" t="s">
        <v>1196</v>
      </c>
      <c r="M473" s="75"/>
      <c r="N473" s="73"/>
      <c r="O473" s="67"/>
      <c r="P473" s="67"/>
      <c r="Q473" s="67"/>
      <c r="R473" s="67"/>
      <c r="S473" s="67"/>
      <c r="T473" s="67"/>
      <c r="U473" s="67"/>
      <c r="V473" s="67"/>
      <c r="W473" s="67"/>
      <c r="X473" s="67"/>
      <c r="Y473" s="67"/>
      <c r="Z473" s="67"/>
      <c r="AA473" s="67"/>
      <c r="AB473" s="67"/>
      <c r="AC473" s="67"/>
      <c r="AD473" s="67"/>
      <c r="AE473" s="67"/>
      <c r="AF473" s="67"/>
      <c r="AG473" s="67"/>
    </row>
    <row r="474" spans="1:33" ht="333.5">
      <c r="A474" s="68" t="s">
        <v>1146</v>
      </c>
      <c r="B474" s="69" t="s">
        <v>1147</v>
      </c>
      <c r="C474" s="68" t="s">
        <v>489</v>
      </c>
      <c r="D474" s="69" t="s">
        <v>1148</v>
      </c>
      <c r="E474" s="364" t="s">
        <v>1209</v>
      </c>
      <c r="F474" s="69" t="s">
        <v>1210</v>
      </c>
      <c r="G474" s="69" t="s">
        <v>1207</v>
      </c>
      <c r="H474" s="69" t="s">
        <v>1176</v>
      </c>
      <c r="I474" s="70" t="s">
        <v>11</v>
      </c>
      <c r="J474" s="2"/>
      <c r="K474" s="71"/>
      <c r="L474" s="72" t="s">
        <v>208</v>
      </c>
      <c r="M474" s="75"/>
      <c r="N474" s="73"/>
      <c r="O474" s="67"/>
      <c r="P474" s="67"/>
      <c r="Q474" s="67"/>
      <c r="R474" s="67"/>
      <c r="S474" s="67"/>
      <c r="T474" s="67"/>
      <c r="U474" s="67"/>
      <c r="V474" s="67"/>
      <c r="W474" s="67"/>
      <c r="X474" s="67"/>
      <c r="Y474" s="67"/>
      <c r="Z474" s="67"/>
      <c r="AA474" s="67"/>
      <c r="AB474" s="67"/>
      <c r="AC474" s="67"/>
      <c r="AD474" s="67"/>
      <c r="AE474" s="67"/>
      <c r="AF474" s="67"/>
      <c r="AG474" s="67"/>
    </row>
    <row r="475" spans="1:33" ht="333.5">
      <c r="A475" s="68" t="s">
        <v>1146</v>
      </c>
      <c r="B475" s="69" t="s">
        <v>1147</v>
      </c>
      <c r="C475" s="68" t="s">
        <v>492</v>
      </c>
      <c r="D475" s="69" t="s">
        <v>1148</v>
      </c>
      <c r="E475" s="365"/>
      <c r="F475" s="69" t="s">
        <v>1211</v>
      </c>
      <c r="G475" s="69" t="s">
        <v>1207</v>
      </c>
      <c r="H475" s="69" t="s">
        <v>1191</v>
      </c>
      <c r="I475" s="70" t="s">
        <v>11</v>
      </c>
      <c r="J475" s="2"/>
      <c r="K475" s="71"/>
      <c r="L475" s="72" t="s">
        <v>208</v>
      </c>
      <c r="M475" s="75"/>
      <c r="N475" s="73"/>
      <c r="O475" s="67"/>
      <c r="P475" s="67"/>
      <c r="Q475" s="67"/>
      <c r="R475" s="67"/>
      <c r="S475" s="67"/>
      <c r="T475" s="67"/>
      <c r="U475" s="67"/>
      <c r="V475" s="67"/>
      <c r="W475" s="67"/>
      <c r="X475" s="67"/>
      <c r="Y475" s="67"/>
      <c r="Z475" s="67"/>
      <c r="AA475" s="67"/>
      <c r="AB475" s="67"/>
      <c r="AC475" s="67"/>
      <c r="AD475" s="67"/>
      <c r="AE475" s="67"/>
      <c r="AF475" s="67"/>
      <c r="AG475" s="67"/>
    </row>
    <row r="476" spans="1:33" ht="333.5">
      <c r="A476" s="68" t="s">
        <v>1146</v>
      </c>
      <c r="B476" s="69" t="s">
        <v>1147</v>
      </c>
      <c r="C476" s="68" t="s">
        <v>496</v>
      </c>
      <c r="D476" s="69" t="s">
        <v>1148</v>
      </c>
      <c r="E476" s="365"/>
      <c r="F476" s="69" t="s">
        <v>1193</v>
      </c>
      <c r="G476" s="69" t="s">
        <v>1212</v>
      </c>
      <c r="H476" s="69" t="s">
        <v>1195</v>
      </c>
      <c r="I476" s="70" t="s">
        <v>11</v>
      </c>
      <c r="J476" s="2"/>
      <c r="K476" s="71"/>
      <c r="L476" s="79" t="s">
        <v>1196</v>
      </c>
      <c r="M476" s="75"/>
      <c r="N476" s="73"/>
      <c r="O476" s="67"/>
      <c r="P476" s="67"/>
      <c r="Q476" s="67"/>
      <c r="R476" s="67"/>
      <c r="S476" s="67"/>
      <c r="T476" s="67"/>
      <c r="U476" s="67"/>
      <c r="V476" s="67"/>
      <c r="W476" s="67"/>
      <c r="X476" s="67"/>
      <c r="Y476" s="67"/>
      <c r="Z476" s="67"/>
      <c r="AA476" s="67"/>
      <c r="AB476" s="67"/>
      <c r="AC476" s="67"/>
      <c r="AD476" s="67"/>
      <c r="AE476" s="67"/>
      <c r="AF476" s="67"/>
      <c r="AG476" s="67"/>
    </row>
    <row r="477" spans="1:33" ht="333.5">
      <c r="A477" s="68" t="s">
        <v>1146</v>
      </c>
      <c r="B477" s="69" t="s">
        <v>1147</v>
      </c>
      <c r="C477" s="68" t="s">
        <v>500</v>
      </c>
      <c r="D477" s="69" t="s">
        <v>1148</v>
      </c>
      <c r="E477" s="365"/>
      <c r="F477" s="69" t="s">
        <v>1197</v>
      </c>
      <c r="G477" s="69" t="s">
        <v>1213</v>
      </c>
      <c r="H477" s="69" t="s">
        <v>1195</v>
      </c>
      <c r="I477" s="70" t="s">
        <v>11</v>
      </c>
      <c r="J477" s="2"/>
      <c r="K477" s="71"/>
      <c r="L477" s="79" t="s">
        <v>1196</v>
      </c>
      <c r="M477" s="75"/>
      <c r="N477" s="73"/>
      <c r="O477" s="67"/>
      <c r="P477" s="67"/>
      <c r="Q477" s="67"/>
      <c r="R477" s="67"/>
      <c r="S477" s="67"/>
      <c r="T477" s="67"/>
      <c r="U477" s="67"/>
      <c r="V477" s="67"/>
      <c r="W477" s="67"/>
      <c r="X477" s="67"/>
      <c r="Y477" s="67"/>
      <c r="Z477" s="67"/>
      <c r="AA477" s="67"/>
      <c r="AB477" s="67"/>
      <c r="AC477" s="67"/>
      <c r="AD477" s="67"/>
      <c r="AE477" s="67"/>
      <c r="AF477" s="67"/>
      <c r="AG477" s="67"/>
    </row>
    <row r="478" spans="1:33" ht="333.5">
      <c r="A478" s="68" t="s">
        <v>1146</v>
      </c>
      <c r="B478" s="69" t="s">
        <v>1147</v>
      </c>
      <c r="C478" s="68" t="s">
        <v>503</v>
      </c>
      <c r="D478" s="69" t="s">
        <v>1148</v>
      </c>
      <c r="E478" s="355"/>
      <c r="F478" s="69" t="s">
        <v>1199</v>
      </c>
      <c r="G478" s="69" t="s">
        <v>1207</v>
      </c>
      <c r="H478" s="69" t="s">
        <v>1176</v>
      </c>
      <c r="I478" s="70" t="s">
        <v>11</v>
      </c>
      <c r="J478" s="2"/>
      <c r="K478" s="71"/>
      <c r="L478" s="79" t="s">
        <v>1196</v>
      </c>
      <c r="M478" s="75"/>
      <c r="N478" s="73"/>
      <c r="O478" s="67"/>
      <c r="P478" s="67"/>
      <c r="Q478" s="67"/>
      <c r="R478" s="67"/>
      <c r="S478" s="67"/>
      <c r="T478" s="67"/>
      <c r="U478" s="67"/>
      <c r="V478" s="67"/>
      <c r="W478" s="67"/>
      <c r="X478" s="67"/>
      <c r="Y478" s="67"/>
      <c r="Z478" s="67"/>
      <c r="AA478" s="67"/>
      <c r="AB478" s="67"/>
      <c r="AC478" s="67"/>
      <c r="AD478" s="67"/>
      <c r="AE478" s="67"/>
      <c r="AF478" s="67"/>
      <c r="AG478" s="67"/>
    </row>
    <row r="479" spans="1:33" ht="409.5">
      <c r="A479" s="68" t="s">
        <v>1146</v>
      </c>
      <c r="B479" s="69" t="s">
        <v>1147</v>
      </c>
      <c r="C479" s="68" t="s">
        <v>507</v>
      </c>
      <c r="D479" s="69" t="s">
        <v>1148</v>
      </c>
      <c r="E479" s="364" t="s">
        <v>1214</v>
      </c>
      <c r="F479" s="69" t="s">
        <v>1215</v>
      </c>
      <c r="G479" s="69" t="s">
        <v>1216</v>
      </c>
      <c r="H479" s="69" t="s">
        <v>1176</v>
      </c>
      <c r="I479" s="70" t="s">
        <v>11</v>
      </c>
      <c r="J479" s="2"/>
      <c r="K479" s="71"/>
      <c r="L479" s="79" t="s">
        <v>1196</v>
      </c>
      <c r="M479" s="75"/>
      <c r="N479" s="73"/>
      <c r="O479" s="67"/>
      <c r="P479" s="67"/>
      <c r="Q479" s="67"/>
      <c r="R479" s="67"/>
      <c r="S479" s="67"/>
      <c r="T479" s="67"/>
      <c r="U479" s="67"/>
      <c r="V479" s="67"/>
      <c r="W479" s="67"/>
      <c r="X479" s="67"/>
      <c r="Y479" s="67"/>
      <c r="Z479" s="67"/>
      <c r="AA479" s="67"/>
      <c r="AB479" s="67"/>
      <c r="AC479" s="67"/>
      <c r="AD479" s="67"/>
      <c r="AE479" s="67"/>
      <c r="AF479" s="67"/>
      <c r="AG479" s="67"/>
    </row>
    <row r="480" spans="1:33" ht="409.5">
      <c r="A480" s="68" t="s">
        <v>1146</v>
      </c>
      <c r="B480" s="69" t="s">
        <v>1147</v>
      </c>
      <c r="C480" s="68" t="s">
        <v>509</v>
      </c>
      <c r="D480" s="69" t="s">
        <v>1148</v>
      </c>
      <c r="E480" s="365"/>
      <c r="F480" s="69" t="s">
        <v>1217</v>
      </c>
      <c r="G480" s="69" t="s">
        <v>1216</v>
      </c>
      <c r="H480" s="69" t="s">
        <v>1203</v>
      </c>
      <c r="I480" s="70" t="s">
        <v>11</v>
      </c>
      <c r="J480" s="2"/>
      <c r="K480" s="71"/>
      <c r="L480" s="79" t="s">
        <v>1196</v>
      </c>
      <c r="M480" s="75"/>
      <c r="N480" s="73"/>
      <c r="O480" s="67"/>
      <c r="P480" s="67"/>
      <c r="Q480" s="67"/>
      <c r="R480" s="67"/>
      <c r="S480" s="67"/>
      <c r="T480" s="67"/>
      <c r="U480" s="67"/>
      <c r="V480" s="67"/>
      <c r="W480" s="67"/>
      <c r="X480" s="67"/>
      <c r="Y480" s="67"/>
      <c r="Z480" s="67"/>
      <c r="AA480" s="67"/>
      <c r="AB480" s="67"/>
      <c r="AC480" s="67"/>
      <c r="AD480" s="67"/>
      <c r="AE480" s="67"/>
      <c r="AF480" s="67"/>
      <c r="AG480" s="67"/>
    </row>
    <row r="481" spans="1:33" ht="409.5">
      <c r="A481" s="68" t="s">
        <v>1146</v>
      </c>
      <c r="B481" s="69" t="s">
        <v>1147</v>
      </c>
      <c r="C481" s="68" t="s">
        <v>512</v>
      </c>
      <c r="D481" s="69" t="s">
        <v>1148</v>
      </c>
      <c r="E481" s="365"/>
      <c r="F481" s="69" t="s">
        <v>1193</v>
      </c>
      <c r="G481" s="69" t="s">
        <v>1218</v>
      </c>
      <c r="H481" s="69" t="s">
        <v>1195</v>
      </c>
      <c r="I481" s="70" t="s">
        <v>11</v>
      </c>
      <c r="J481" s="2"/>
      <c r="K481" s="71"/>
      <c r="L481" s="79" t="s">
        <v>1196</v>
      </c>
      <c r="M481" s="75"/>
      <c r="N481" s="73"/>
      <c r="O481" s="67"/>
      <c r="P481" s="67"/>
      <c r="Q481" s="67"/>
      <c r="R481" s="67"/>
      <c r="S481" s="67"/>
      <c r="T481" s="67"/>
      <c r="U481" s="67"/>
      <c r="V481" s="67"/>
      <c r="W481" s="67"/>
      <c r="X481" s="67"/>
      <c r="Y481" s="67"/>
      <c r="Z481" s="67"/>
      <c r="AA481" s="67"/>
      <c r="AB481" s="67"/>
      <c r="AC481" s="67"/>
      <c r="AD481" s="67"/>
      <c r="AE481" s="67"/>
      <c r="AF481" s="67"/>
      <c r="AG481" s="67"/>
    </row>
    <row r="482" spans="1:33" ht="409.5">
      <c r="A482" s="68" t="s">
        <v>1146</v>
      </c>
      <c r="B482" s="69" t="s">
        <v>1147</v>
      </c>
      <c r="C482" s="68" t="s">
        <v>514</v>
      </c>
      <c r="D482" s="69" t="s">
        <v>1148</v>
      </c>
      <c r="E482" s="365"/>
      <c r="F482" s="69" t="s">
        <v>1197</v>
      </c>
      <c r="G482" s="69" t="s">
        <v>1219</v>
      </c>
      <c r="H482" s="69" t="s">
        <v>1195</v>
      </c>
      <c r="I482" s="70" t="s">
        <v>11</v>
      </c>
      <c r="J482" s="2"/>
      <c r="K482" s="71"/>
      <c r="L482" s="79" t="s">
        <v>1196</v>
      </c>
      <c r="M482" s="75"/>
      <c r="N482" s="73"/>
      <c r="O482" s="67"/>
      <c r="P482" s="67"/>
      <c r="Q482" s="67"/>
      <c r="R482" s="67"/>
      <c r="S482" s="67"/>
      <c r="T482" s="67"/>
      <c r="U482" s="67"/>
      <c r="V482" s="67"/>
      <c r="W482" s="67"/>
      <c r="X482" s="67"/>
      <c r="Y482" s="67"/>
      <c r="Z482" s="67"/>
      <c r="AA482" s="67"/>
      <c r="AB482" s="67"/>
      <c r="AC482" s="67"/>
      <c r="AD482" s="67"/>
      <c r="AE482" s="67"/>
      <c r="AF482" s="67"/>
      <c r="AG482" s="67"/>
    </row>
    <row r="483" spans="1:33" ht="409.5">
      <c r="A483" s="68" t="s">
        <v>1146</v>
      </c>
      <c r="B483" s="69" t="s">
        <v>1147</v>
      </c>
      <c r="C483" s="68" t="s">
        <v>518</v>
      </c>
      <c r="D483" s="69" t="s">
        <v>1148</v>
      </c>
      <c r="E483" s="355"/>
      <c r="F483" s="69" t="s">
        <v>1199</v>
      </c>
      <c r="G483" s="69" t="s">
        <v>1216</v>
      </c>
      <c r="H483" s="69" t="s">
        <v>1176</v>
      </c>
      <c r="I483" s="70" t="s">
        <v>11</v>
      </c>
      <c r="J483" s="2"/>
      <c r="K483" s="71"/>
      <c r="L483" s="79" t="s">
        <v>1196</v>
      </c>
      <c r="M483" s="75"/>
      <c r="N483" s="73"/>
      <c r="O483" s="67"/>
      <c r="P483" s="67"/>
      <c r="Q483" s="67"/>
      <c r="R483" s="67"/>
      <c r="S483" s="67"/>
      <c r="T483" s="67"/>
      <c r="U483" s="67"/>
      <c r="V483" s="67"/>
      <c r="W483" s="67"/>
      <c r="X483" s="67"/>
      <c r="Y483" s="67"/>
      <c r="Z483" s="67"/>
      <c r="AA483" s="67"/>
      <c r="AB483" s="67"/>
      <c r="AC483" s="67"/>
      <c r="AD483" s="67"/>
      <c r="AE483" s="67"/>
      <c r="AF483" s="67"/>
      <c r="AG483" s="67"/>
    </row>
    <row r="484" spans="1:33" ht="391.5">
      <c r="A484" s="68" t="s">
        <v>1146</v>
      </c>
      <c r="B484" s="69" t="s">
        <v>1147</v>
      </c>
      <c r="C484" s="68" t="s">
        <v>521</v>
      </c>
      <c r="D484" s="69" t="s">
        <v>1148</v>
      </c>
      <c r="E484" s="364" t="s">
        <v>1220</v>
      </c>
      <c r="F484" s="69" t="s">
        <v>1215</v>
      </c>
      <c r="G484" s="69" t="s">
        <v>1221</v>
      </c>
      <c r="H484" s="69" t="s">
        <v>1176</v>
      </c>
      <c r="I484" s="70" t="s">
        <v>11</v>
      </c>
      <c r="J484" s="2"/>
      <c r="K484" s="71"/>
      <c r="L484" s="79" t="s">
        <v>1196</v>
      </c>
      <c r="M484" s="75"/>
      <c r="N484" s="73"/>
      <c r="O484" s="67"/>
      <c r="P484" s="67"/>
      <c r="Q484" s="67"/>
      <c r="R484" s="67"/>
      <c r="S484" s="67"/>
      <c r="T484" s="67"/>
      <c r="U484" s="67"/>
      <c r="V484" s="67"/>
      <c r="W484" s="67"/>
      <c r="X484" s="67"/>
      <c r="Y484" s="67"/>
      <c r="Z484" s="67"/>
      <c r="AA484" s="67"/>
      <c r="AB484" s="67"/>
      <c r="AC484" s="67"/>
      <c r="AD484" s="67"/>
      <c r="AE484" s="67"/>
      <c r="AF484" s="67"/>
      <c r="AG484" s="67"/>
    </row>
    <row r="485" spans="1:33" ht="391.5">
      <c r="A485" s="68" t="s">
        <v>1146</v>
      </c>
      <c r="B485" s="69" t="s">
        <v>1147</v>
      </c>
      <c r="C485" s="68" t="s">
        <v>525</v>
      </c>
      <c r="D485" s="69" t="s">
        <v>1148</v>
      </c>
      <c r="E485" s="365"/>
      <c r="F485" s="69" t="s">
        <v>1217</v>
      </c>
      <c r="G485" s="69" t="s">
        <v>1221</v>
      </c>
      <c r="H485" s="69" t="s">
        <v>1203</v>
      </c>
      <c r="I485" s="70" t="s">
        <v>11</v>
      </c>
      <c r="J485" s="2"/>
      <c r="K485" s="71"/>
      <c r="L485" s="79" t="s">
        <v>1196</v>
      </c>
      <c r="M485" s="75"/>
      <c r="N485" s="73"/>
      <c r="O485" s="67"/>
      <c r="P485" s="67"/>
      <c r="Q485" s="67"/>
      <c r="R485" s="67"/>
      <c r="S485" s="67"/>
      <c r="T485" s="67"/>
      <c r="U485" s="67"/>
      <c r="V485" s="67"/>
      <c r="W485" s="67"/>
      <c r="X485" s="67"/>
      <c r="Y485" s="67"/>
      <c r="Z485" s="67"/>
      <c r="AA485" s="67"/>
      <c r="AB485" s="67"/>
      <c r="AC485" s="67"/>
      <c r="AD485" s="67"/>
      <c r="AE485" s="67"/>
      <c r="AF485" s="67"/>
      <c r="AG485" s="67"/>
    </row>
    <row r="486" spans="1:33" ht="409.5">
      <c r="A486" s="68" t="s">
        <v>1146</v>
      </c>
      <c r="B486" s="69" t="s">
        <v>1147</v>
      </c>
      <c r="C486" s="68" t="s">
        <v>530</v>
      </c>
      <c r="D486" s="69" t="s">
        <v>1148</v>
      </c>
      <c r="E486" s="365"/>
      <c r="F486" s="69" t="s">
        <v>1193</v>
      </c>
      <c r="G486" s="69" t="s">
        <v>1218</v>
      </c>
      <c r="H486" s="69" t="s">
        <v>1195</v>
      </c>
      <c r="I486" s="70" t="s">
        <v>11</v>
      </c>
      <c r="J486" s="2"/>
      <c r="K486" s="71"/>
      <c r="L486" s="79" t="s">
        <v>1196</v>
      </c>
      <c r="M486" s="75"/>
      <c r="N486" s="73"/>
      <c r="O486" s="67"/>
      <c r="P486" s="67"/>
      <c r="Q486" s="67"/>
      <c r="R486" s="67"/>
      <c r="S486" s="67"/>
      <c r="T486" s="67"/>
      <c r="U486" s="67"/>
      <c r="V486" s="67"/>
      <c r="W486" s="67"/>
      <c r="X486" s="67"/>
      <c r="Y486" s="67"/>
      <c r="Z486" s="67"/>
      <c r="AA486" s="67"/>
      <c r="AB486" s="67"/>
      <c r="AC486" s="67"/>
      <c r="AD486" s="67"/>
      <c r="AE486" s="67"/>
      <c r="AF486" s="67"/>
      <c r="AG486" s="67"/>
    </row>
    <row r="487" spans="1:33" ht="409.5">
      <c r="A487" s="68" t="s">
        <v>1146</v>
      </c>
      <c r="B487" s="69" t="s">
        <v>1147</v>
      </c>
      <c r="C487" s="68" t="s">
        <v>612</v>
      </c>
      <c r="D487" s="69" t="s">
        <v>1148</v>
      </c>
      <c r="E487" s="365"/>
      <c r="F487" s="69" t="s">
        <v>1197</v>
      </c>
      <c r="G487" s="69" t="s">
        <v>1219</v>
      </c>
      <c r="H487" s="69" t="s">
        <v>1195</v>
      </c>
      <c r="I487" s="70" t="s">
        <v>11</v>
      </c>
      <c r="J487" s="2"/>
      <c r="K487" s="71"/>
      <c r="L487" s="79" t="s">
        <v>1196</v>
      </c>
      <c r="M487" s="75"/>
      <c r="N487" s="73"/>
      <c r="O487" s="67"/>
      <c r="P487" s="67"/>
      <c r="Q487" s="67"/>
      <c r="R487" s="67"/>
      <c r="S487" s="67"/>
      <c r="T487" s="67"/>
      <c r="U487" s="67"/>
      <c r="V487" s="67"/>
      <c r="W487" s="67"/>
      <c r="X487" s="67"/>
      <c r="Y487" s="67"/>
      <c r="Z487" s="67"/>
      <c r="AA487" s="67"/>
      <c r="AB487" s="67"/>
      <c r="AC487" s="67"/>
      <c r="AD487" s="67"/>
      <c r="AE487" s="67"/>
      <c r="AF487" s="67"/>
      <c r="AG487" s="67"/>
    </row>
    <row r="488" spans="1:33" ht="409.5">
      <c r="A488" s="68" t="s">
        <v>1146</v>
      </c>
      <c r="B488" s="69" t="s">
        <v>1147</v>
      </c>
      <c r="C488" s="68" t="s">
        <v>615</v>
      </c>
      <c r="D488" s="69" t="s">
        <v>1148</v>
      </c>
      <c r="E488" s="355"/>
      <c r="F488" s="69" t="s">
        <v>1199</v>
      </c>
      <c r="G488" s="69" t="s">
        <v>1216</v>
      </c>
      <c r="H488" s="69" t="s">
        <v>1176</v>
      </c>
      <c r="I488" s="70" t="s">
        <v>11</v>
      </c>
      <c r="J488" s="2"/>
      <c r="K488" s="71"/>
      <c r="L488" s="79" t="s">
        <v>1196</v>
      </c>
      <c r="M488" s="75"/>
      <c r="N488" s="73"/>
      <c r="O488" s="67"/>
      <c r="P488" s="67"/>
      <c r="Q488" s="67"/>
      <c r="R488" s="67"/>
      <c r="S488" s="67"/>
      <c r="T488" s="67"/>
      <c r="U488" s="67"/>
      <c r="V488" s="67"/>
      <c r="W488" s="67"/>
      <c r="X488" s="67"/>
      <c r="Y488" s="67"/>
      <c r="Z488" s="67"/>
      <c r="AA488" s="67"/>
      <c r="AB488" s="67"/>
      <c r="AC488" s="67"/>
      <c r="AD488" s="67"/>
      <c r="AE488" s="67"/>
      <c r="AF488" s="67"/>
      <c r="AG488" s="67"/>
    </row>
    <row r="489" spans="1:33" ht="391.5">
      <c r="A489" s="68" t="s">
        <v>1146</v>
      </c>
      <c r="B489" s="69" t="s">
        <v>1147</v>
      </c>
      <c r="C489" s="68" t="s">
        <v>617</v>
      </c>
      <c r="D489" s="69" t="s">
        <v>1148</v>
      </c>
      <c r="E489" s="364" t="s">
        <v>1222</v>
      </c>
      <c r="F489" s="69" t="s">
        <v>1223</v>
      </c>
      <c r="G489" s="69" t="s">
        <v>1224</v>
      </c>
      <c r="H489" s="69" t="s">
        <v>1225</v>
      </c>
      <c r="I489" s="70" t="s">
        <v>11</v>
      </c>
      <c r="J489" s="2"/>
      <c r="K489" s="71"/>
      <c r="L489" s="79" t="s">
        <v>1196</v>
      </c>
      <c r="M489" s="75"/>
      <c r="N489" s="73"/>
      <c r="O489" s="67"/>
      <c r="P489" s="67"/>
      <c r="Q489" s="67"/>
      <c r="R489" s="67"/>
      <c r="S489" s="67"/>
      <c r="T489" s="67"/>
      <c r="U489" s="67"/>
      <c r="V489" s="67"/>
      <c r="W489" s="67"/>
      <c r="X489" s="67"/>
      <c r="Y489" s="67"/>
      <c r="Z489" s="67"/>
      <c r="AA489" s="67"/>
      <c r="AB489" s="67"/>
      <c r="AC489" s="67"/>
      <c r="AD489" s="67"/>
      <c r="AE489" s="67"/>
      <c r="AF489" s="67"/>
      <c r="AG489" s="67"/>
    </row>
    <row r="490" spans="1:33" ht="391.5">
      <c r="A490" s="68" t="s">
        <v>1146</v>
      </c>
      <c r="B490" s="69" t="s">
        <v>1147</v>
      </c>
      <c r="C490" s="68" t="s">
        <v>618</v>
      </c>
      <c r="D490" s="69" t="s">
        <v>1148</v>
      </c>
      <c r="E490" s="365"/>
      <c r="F490" s="69" t="s">
        <v>1226</v>
      </c>
      <c r="G490" s="69" t="s">
        <v>1224</v>
      </c>
      <c r="H490" s="69" t="s">
        <v>1227</v>
      </c>
      <c r="I490" s="70" t="s">
        <v>11</v>
      </c>
      <c r="J490" s="2"/>
      <c r="K490" s="71"/>
      <c r="L490" s="79" t="s">
        <v>1196</v>
      </c>
      <c r="M490" s="75"/>
      <c r="N490" s="73"/>
      <c r="O490" s="67"/>
      <c r="P490" s="67"/>
      <c r="Q490" s="67"/>
      <c r="R490" s="67"/>
      <c r="S490" s="67"/>
      <c r="T490" s="67"/>
      <c r="U490" s="67"/>
      <c r="V490" s="67"/>
      <c r="W490" s="67"/>
      <c r="X490" s="67"/>
      <c r="Y490" s="67"/>
      <c r="Z490" s="67"/>
      <c r="AA490" s="67"/>
      <c r="AB490" s="67"/>
      <c r="AC490" s="67"/>
      <c r="AD490" s="67"/>
      <c r="AE490" s="67"/>
      <c r="AF490" s="67"/>
      <c r="AG490" s="67"/>
    </row>
    <row r="491" spans="1:33" ht="333.5">
      <c r="A491" s="68" t="s">
        <v>1146</v>
      </c>
      <c r="B491" s="69" t="s">
        <v>1147</v>
      </c>
      <c r="C491" s="68" t="s">
        <v>619</v>
      </c>
      <c r="D491" s="69" t="s">
        <v>1148</v>
      </c>
      <c r="E491" s="365"/>
      <c r="F491" s="69" t="s">
        <v>1193</v>
      </c>
      <c r="G491" s="69" t="s">
        <v>1207</v>
      </c>
      <c r="H491" s="69" t="s">
        <v>1195</v>
      </c>
      <c r="I491" s="70" t="s">
        <v>11</v>
      </c>
      <c r="J491" s="2"/>
      <c r="K491" s="71"/>
      <c r="L491" s="79" t="s">
        <v>1196</v>
      </c>
      <c r="M491" s="75"/>
      <c r="N491" s="73"/>
      <c r="O491" s="67"/>
      <c r="P491" s="67"/>
      <c r="Q491" s="67"/>
      <c r="R491" s="67"/>
      <c r="S491" s="67"/>
      <c r="T491" s="67"/>
      <c r="U491" s="67"/>
      <c r="V491" s="67"/>
      <c r="W491" s="67"/>
      <c r="X491" s="67"/>
      <c r="Y491" s="67"/>
      <c r="Z491" s="67"/>
      <c r="AA491" s="67"/>
      <c r="AB491" s="67"/>
      <c r="AC491" s="67"/>
      <c r="AD491" s="67"/>
      <c r="AE491" s="67"/>
      <c r="AF491" s="67"/>
      <c r="AG491" s="67"/>
    </row>
    <row r="492" spans="1:33" ht="333.5">
      <c r="A492" s="68" t="s">
        <v>1146</v>
      </c>
      <c r="B492" s="69" t="s">
        <v>1147</v>
      </c>
      <c r="C492" s="68" t="s">
        <v>620</v>
      </c>
      <c r="D492" s="69" t="s">
        <v>1148</v>
      </c>
      <c r="E492" s="365"/>
      <c r="F492" s="69" t="s">
        <v>1197</v>
      </c>
      <c r="G492" s="69" t="s">
        <v>1207</v>
      </c>
      <c r="H492" s="69" t="s">
        <v>1195</v>
      </c>
      <c r="I492" s="70" t="s">
        <v>11</v>
      </c>
      <c r="J492" s="2"/>
      <c r="K492" s="71"/>
      <c r="L492" s="79" t="s">
        <v>1196</v>
      </c>
      <c r="M492" s="75"/>
      <c r="N492" s="73"/>
      <c r="O492" s="67"/>
      <c r="P492" s="67"/>
      <c r="Q492" s="67"/>
      <c r="R492" s="67"/>
      <c r="S492" s="67"/>
      <c r="T492" s="67"/>
      <c r="U492" s="67"/>
      <c r="V492" s="67"/>
      <c r="W492" s="67"/>
      <c r="X492" s="67"/>
      <c r="Y492" s="67"/>
      <c r="Z492" s="67"/>
      <c r="AA492" s="67"/>
      <c r="AB492" s="67"/>
      <c r="AC492" s="67"/>
      <c r="AD492" s="67"/>
      <c r="AE492" s="67"/>
      <c r="AF492" s="67"/>
      <c r="AG492" s="67"/>
    </row>
    <row r="493" spans="1:33" ht="333.5">
      <c r="A493" s="68" t="s">
        <v>1146</v>
      </c>
      <c r="B493" s="69" t="s">
        <v>1147</v>
      </c>
      <c r="C493" s="68" t="s">
        <v>621</v>
      </c>
      <c r="D493" s="69" t="s">
        <v>1148</v>
      </c>
      <c r="E493" s="355"/>
      <c r="F493" s="69" t="s">
        <v>1199</v>
      </c>
      <c r="G493" s="69" t="s">
        <v>1207</v>
      </c>
      <c r="H493" s="69" t="s">
        <v>1176</v>
      </c>
      <c r="I493" s="70" t="s">
        <v>11</v>
      </c>
      <c r="J493" s="2"/>
      <c r="K493" s="71"/>
      <c r="L493" s="79" t="s">
        <v>1196</v>
      </c>
      <c r="M493" s="75"/>
      <c r="N493" s="73"/>
      <c r="O493" s="67"/>
      <c r="P493" s="67"/>
      <c r="Q493" s="67"/>
      <c r="R493" s="67"/>
      <c r="S493" s="67"/>
      <c r="T493" s="67"/>
      <c r="U493" s="67"/>
      <c r="V493" s="67"/>
      <c r="W493" s="67"/>
      <c r="X493" s="67"/>
      <c r="Y493" s="67"/>
      <c r="Z493" s="67"/>
      <c r="AA493" s="67"/>
      <c r="AB493" s="67"/>
      <c r="AC493" s="67"/>
      <c r="AD493" s="67"/>
      <c r="AE493" s="67"/>
      <c r="AF493" s="67"/>
      <c r="AG493" s="67"/>
    </row>
    <row r="494" spans="1:33" ht="391.5">
      <c r="A494" s="68" t="s">
        <v>1146</v>
      </c>
      <c r="B494" s="69" t="s">
        <v>1147</v>
      </c>
      <c r="C494" s="68" t="s">
        <v>622</v>
      </c>
      <c r="D494" s="69" t="s">
        <v>1148</v>
      </c>
      <c r="E494" s="364" t="s">
        <v>1228</v>
      </c>
      <c r="F494" s="69" t="s">
        <v>1223</v>
      </c>
      <c r="G494" s="69" t="s">
        <v>1224</v>
      </c>
      <c r="H494" s="69" t="s">
        <v>1225</v>
      </c>
      <c r="I494" s="70" t="s">
        <v>11</v>
      </c>
      <c r="J494" s="2"/>
      <c r="K494" s="71"/>
      <c r="L494" s="79" t="s">
        <v>1196</v>
      </c>
      <c r="M494" s="75"/>
      <c r="N494" s="73"/>
      <c r="O494" s="67"/>
      <c r="P494" s="67"/>
      <c r="Q494" s="67"/>
      <c r="R494" s="67"/>
      <c r="S494" s="67"/>
      <c r="T494" s="67"/>
      <c r="U494" s="67"/>
      <c r="V494" s="67"/>
      <c r="W494" s="67"/>
      <c r="X494" s="67"/>
      <c r="Y494" s="67"/>
      <c r="Z494" s="67"/>
      <c r="AA494" s="67"/>
      <c r="AB494" s="67"/>
      <c r="AC494" s="67"/>
      <c r="AD494" s="67"/>
      <c r="AE494" s="67"/>
      <c r="AF494" s="67"/>
      <c r="AG494" s="67"/>
    </row>
    <row r="495" spans="1:33" ht="391.5">
      <c r="A495" s="68" t="s">
        <v>1146</v>
      </c>
      <c r="B495" s="69" t="s">
        <v>1147</v>
      </c>
      <c r="C495" s="68" t="s">
        <v>623</v>
      </c>
      <c r="D495" s="69" t="s">
        <v>1148</v>
      </c>
      <c r="E495" s="365"/>
      <c r="F495" s="69" t="s">
        <v>1226</v>
      </c>
      <c r="G495" s="69" t="s">
        <v>1224</v>
      </c>
      <c r="H495" s="69" t="s">
        <v>1227</v>
      </c>
      <c r="I495" s="70" t="s">
        <v>11</v>
      </c>
      <c r="J495" s="2"/>
      <c r="K495" s="71"/>
      <c r="L495" s="79" t="s">
        <v>1196</v>
      </c>
      <c r="M495" s="75"/>
      <c r="N495" s="73"/>
      <c r="O495" s="67"/>
      <c r="P495" s="67"/>
      <c r="Q495" s="67"/>
      <c r="R495" s="67"/>
      <c r="S495" s="67"/>
      <c r="T495" s="67"/>
      <c r="U495" s="67"/>
      <c r="V495" s="67"/>
      <c r="W495" s="67"/>
      <c r="X495" s="67"/>
      <c r="Y495" s="67"/>
      <c r="Z495" s="67"/>
      <c r="AA495" s="67"/>
      <c r="AB495" s="67"/>
      <c r="AC495" s="67"/>
      <c r="AD495" s="67"/>
      <c r="AE495" s="67"/>
      <c r="AF495" s="67"/>
      <c r="AG495" s="67"/>
    </row>
    <row r="496" spans="1:33" ht="333.5">
      <c r="A496" s="68" t="s">
        <v>1146</v>
      </c>
      <c r="B496" s="69" t="s">
        <v>1147</v>
      </c>
      <c r="C496" s="68" t="s">
        <v>626</v>
      </c>
      <c r="D496" s="69" t="s">
        <v>1148</v>
      </c>
      <c r="E496" s="365"/>
      <c r="F496" s="69" t="s">
        <v>1193</v>
      </c>
      <c r="G496" s="69" t="s">
        <v>1207</v>
      </c>
      <c r="H496" s="69" t="s">
        <v>1195</v>
      </c>
      <c r="I496" s="70" t="s">
        <v>11</v>
      </c>
      <c r="J496" s="2"/>
      <c r="K496" s="71"/>
      <c r="L496" s="79" t="s">
        <v>1196</v>
      </c>
      <c r="M496" s="75"/>
      <c r="N496" s="73"/>
      <c r="O496" s="67"/>
      <c r="P496" s="67"/>
      <c r="Q496" s="67"/>
      <c r="R496" s="67"/>
      <c r="S496" s="67"/>
      <c r="T496" s="67"/>
      <c r="U496" s="67"/>
      <c r="V496" s="67"/>
      <c r="W496" s="67"/>
      <c r="X496" s="67"/>
      <c r="Y496" s="67"/>
      <c r="Z496" s="67"/>
      <c r="AA496" s="67"/>
      <c r="AB496" s="67"/>
      <c r="AC496" s="67"/>
      <c r="AD496" s="67"/>
      <c r="AE496" s="67"/>
      <c r="AF496" s="67"/>
      <c r="AG496" s="67"/>
    </row>
    <row r="497" spans="1:33" ht="333.5">
      <c r="A497" s="68" t="s">
        <v>1146</v>
      </c>
      <c r="B497" s="69" t="s">
        <v>1147</v>
      </c>
      <c r="C497" s="68" t="s">
        <v>629</v>
      </c>
      <c r="D497" s="69" t="s">
        <v>1148</v>
      </c>
      <c r="E497" s="365"/>
      <c r="F497" s="69" t="s">
        <v>1197</v>
      </c>
      <c r="G497" s="69" t="s">
        <v>1207</v>
      </c>
      <c r="H497" s="69" t="s">
        <v>1195</v>
      </c>
      <c r="I497" s="70" t="s">
        <v>11</v>
      </c>
      <c r="J497" s="2"/>
      <c r="K497" s="71"/>
      <c r="L497" s="79" t="s">
        <v>1196</v>
      </c>
      <c r="M497" s="75"/>
      <c r="N497" s="73"/>
      <c r="O497" s="67"/>
      <c r="P497" s="67"/>
      <c r="Q497" s="67"/>
      <c r="R497" s="67"/>
      <c r="S497" s="67"/>
      <c r="T497" s="67"/>
      <c r="U497" s="67"/>
      <c r="V497" s="67"/>
      <c r="W497" s="67"/>
      <c r="X497" s="67"/>
      <c r="Y497" s="67"/>
      <c r="Z497" s="67"/>
      <c r="AA497" s="67"/>
      <c r="AB497" s="67"/>
      <c r="AC497" s="67"/>
      <c r="AD497" s="67"/>
      <c r="AE497" s="67"/>
      <c r="AF497" s="67"/>
      <c r="AG497" s="67"/>
    </row>
    <row r="498" spans="1:33" ht="333.5">
      <c r="A498" s="68" t="s">
        <v>1146</v>
      </c>
      <c r="B498" s="69" t="s">
        <v>1147</v>
      </c>
      <c r="C498" s="68" t="s">
        <v>632</v>
      </c>
      <c r="D498" s="69" t="s">
        <v>1148</v>
      </c>
      <c r="E498" s="355"/>
      <c r="F498" s="69" t="s">
        <v>1199</v>
      </c>
      <c r="G498" s="69" t="s">
        <v>1207</v>
      </c>
      <c r="H498" s="69" t="s">
        <v>1176</v>
      </c>
      <c r="I498" s="70" t="s">
        <v>11</v>
      </c>
      <c r="J498" s="2"/>
      <c r="K498" s="71"/>
      <c r="L498" s="79" t="s">
        <v>1196</v>
      </c>
      <c r="M498" s="75"/>
      <c r="N498" s="73"/>
      <c r="O498" s="67"/>
      <c r="P498" s="67"/>
      <c r="Q498" s="67"/>
      <c r="R498" s="67"/>
      <c r="S498" s="67"/>
      <c r="T498" s="67"/>
      <c r="U498" s="67"/>
      <c r="V498" s="67"/>
      <c r="W498" s="67"/>
      <c r="X498" s="67"/>
      <c r="Y498" s="67"/>
      <c r="Z498" s="67"/>
      <c r="AA498" s="67"/>
      <c r="AB498" s="67"/>
      <c r="AC498" s="67"/>
      <c r="AD498" s="67"/>
      <c r="AE498" s="67"/>
      <c r="AF498" s="67"/>
      <c r="AG498" s="67"/>
    </row>
    <row r="499" spans="1:33" ht="333.5">
      <c r="A499" s="68" t="s">
        <v>1146</v>
      </c>
      <c r="B499" s="69" t="s">
        <v>1147</v>
      </c>
      <c r="C499" s="68" t="s">
        <v>635</v>
      </c>
      <c r="D499" s="69" t="s">
        <v>1148</v>
      </c>
      <c r="E499" s="69" t="s">
        <v>1229</v>
      </c>
      <c r="F499" s="69" t="s">
        <v>1230</v>
      </c>
      <c r="G499" s="69" t="s">
        <v>1161</v>
      </c>
      <c r="H499" s="69" t="s">
        <v>1231</v>
      </c>
      <c r="I499" s="70" t="s">
        <v>11</v>
      </c>
      <c r="J499" s="2"/>
      <c r="K499" s="71"/>
      <c r="L499" s="72" t="s">
        <v>208</v>
      </c>
      <c r="M499" s="75"/>
      <c r="N499" s="73"/>
      <c r="O499" s="67"/>
      <c r="P499" s="67"/>
      <c r="Q499" s="67"/>
      <c r="R499" s="67"/>
      <c r="S499" s="67"/>
      <c r="T499" s="67"/>
      <c r="U499" s="67"/>
      <c r="V499" s="67"/>
      <c r="W499" s="67"/>
      <c r="X499" s="67"/>
      <c r="Y499" s="67"/>
      <c r="Z499" s="67"/>
      <c r="AA499" s="67"/>
      <c r="AB499" s="67"/>
      <c r="AC499" s="67"/>
      <c r="AD499" s="67"/>
      <c r="AE499" s="67"/>
      <c r="AF499" s="67"/>
      <c r="AG499" s="67"/>
    </row>
    <row r="500" spans="1:33" ht="333.5">
      <c r="A500" s="68" t="s">
        <v>1146</v>
      </c>
      <c r="B500" s="69" t="s">
        <v>1147</v>
      </c>
      <c r="C500" s="68" t="s">
        <v>637</v>
      </c>
      <c r="D500" s="69" t="s">
        <v>1148</v>
      </c>
      <c r="E500" s="69" t="s">
        <v>1229</v>
      </c>
      <c r="F500" s="69" t="s">
        <v>1232</v>
      </c>
      <c r="G500" s="69" t="s">
        <v>1161</v>
      </c>
      <c r="H500" s="69" t="s">
        <v>1233</v>
      </c>
      <c r="I500" s="70" t="s">
        <v>11</v>
      </c>
      <c r="J500" s="2"/>
      <c r="K500" s="71"/>
      <c r="L500" s="72" t="s">
        <v>208</v>
      </c>
      <c r="M500" s="75"/>
      <c r="N500" s="73"/>
      <c r="O500" s="67"/>
      <c r="P500" s="67"/>
      <c r="Q500" s="67"/>
      <c r="R500" s="67"/>
      <c r="S500" s="67"/>
      <c r="T500" s="67"/>
      <c r="U500" s="67"/>
      <c r="V500" s="67"/>
      <c r="W500" s="67"/>
      <c r="X500" s="67"/>
      <c r="Y500" s="67"/>
      <c r="Z500" s="67"/>
      <c r="AA500" s="67"/>
      <c r="AB500" s="67"/>
      <c r="AC500" s="67"/>
      <c r="AD500" s="67"/>
      <c r="AE500" s="67"/>
      <c r="AF500" s="67"/>
      <c r="AG500" s="67"/>
    </row>
    <row r="501" spans="1:33" ht="333.5">
      <c r="A501" s="68" t="s">
        <v>1146</v>
      </c>
      <c r="B501" s="69" t="s">
        <v>1147</v>
      </c>
      <c r="C501" s="68" t="s">
        <v>642</v>
      </c>
      <c r="D501" s="69" t="s">
        <v>1148</v>
      </c>
      <c r="E501" s="69" t="s">
        <v>1229</v>
      </c>
      <c r="F501" s="69" t="s">
        <v>1234</v>
      </c>
      <c r="G501" s="69" t="s">
        <v>1161</v>
      </c>
      <c r="H501" s="75" t="s">
        <v>1235</v>
      </c>
      <c r="I501" s="70" t="s">
        <v>11</v>
      </c>
      <c r="J501" s="2"/>
      <c r="K501" s="71"/>
      <c r="L501" s="79" t="s">
        <v>1196</v>
      </c>
      <c r="M501" s="75"/>
      <c r="N501" s="73"/>
      <c r="O501" s="67"/>
      <c r="P501" s="67"/>
      <c r="Q501" s="67"/>
      <c r="R501" s="67"/>
      <c r="S501" s="67"/>
      <c r="T501" s="67"/>
      <c r="U501" s="67"/>
      <c r="V501" s="67"/>
      <c r="W501" s="67"/>
      <c r="X501" s="67"/>
      <c r="Y501" s="67"/>
      <c r="Z501" s="67"/>
      <c r="AA501" s="67"/>
      <c r="AB501" s="67"/>
      <c r="AC501" s="67"/>
      <c r="AD501" s="67"/>
      <c r="AE501" s="67"/>
      <c r="AF501" s="67"/>
      <c r="AG501" s="67"/>
    </row>
    <row r="502" spans="1:33" ht="333.5">
      <c r="A502" s="68" t="s">
        <v>1146</v>
      </c>
      <c r="B502" s="69" t="s">
        <v>1147</v>
      </c>
      <c r="C502" s="68" t="s">
        <v>646</v>
      </c>
      <c r="D502" s="69" t="s">
        <v>1148</v>
      </c>
      <c r="E502" s="69" t="s">
        <v>1229</v>
      </c>
      <c r="F502" s="75" t="s">
        <v>1236</v>
      </c>
      <c r="G502" s="69" t="s">
        <v>1161</v>
      </c>
      <c r="H502" s="75" t="s">
        <v>1237</v>
      </c>
      <c r="I502" s="70" t="s">
        <v>11</v>
      </c>
      <c r="J502" s="2"/>
      <c r="K502" s="71"/>
      <c r="L502" s="72" t="s">
        <v>208</v>
      </c>
      <c r="M502" s="75"/>
      <c r="N502" s="73"/>
      <c r="O502" s="67"/>
      <c r="P502" s="67"/>
      <c r="Q502" s="67"/>
      <c r="R502" s="67"/>
      <c r="S502" s="67"/>
      <c r="T502" s="67"/>
      <c r="U502" s="67"/>
      <c r="V502" s="67"/>
      <c r="W502" s="67"/>
      <c r="X502" s="67"/>
      <c r="Y502" s="67"/>
      <c r="Z502" s="67"/>
      <c r="AA502" s="67"/>
      <c r="AB502" s="67"/>
      <c r="AC502" s="67"/>
      <c r="AD502" s="67"/>
      <c r="AE502" s="67"/>
      <c r="AF502" s="67"/>
      <c r="AG502" s="67"/>
    </row>
    <row r="503" spans="1:33" ht="333.5">
      <c r="A503" s="68" t="s">
        <v>1146</v>
      </c>
      <c r="B503" s="69" t="s">
        <v>1147</v>
      </c>
      <c r="C503" s="68" t="s">
        <v>649</v>
      </c>
      <c r="D503" s="69" t="s">
        <v>1148</v>
      </c>
      <c r="E503" s="69" t="s">
        <v>1229</v>
      </c>
      <c r="F503" s="75" t="s">
        <v>1238</v>
      </c>
      <c r="G503" s="69" t="s">
        <v>1161</v>
      </c>
      <c r="H503" s="75" t="s">
        <v>1237</v>
      </c>
      <c r="I503" s="70" t="s">
        <v>11</v>
      </c>
      <c r="J503" s="2"/>
      <c r="K503" s="71"/>
      <c r="L503" s="72" t="s">
        <v>208</v>
      </c>
      <c r="M503" s="75"/>
      <c r="N503" s="73"/>
      <c r="O503" s="67"/>
      <c r="P503" s="67"/>
      <c r="Q503" s="67"/>
      <c r="R503" s="67"/>
      <c r="S503" s="67"/>
      <c r="T503" s="67"/>
      <c r="U503" s="67"/>
      <c r="V503" s="67"/>
      <c r="W503" s="67"/>
      <c r="X503" s="67"/>
      <c r="Y503" s="67"/>
      <c r="Z503" s="67"/>
      <c r="AA503" s="67"/>
      <c r="AB503" s="67"/>
      <c r="AC503" s="67"/>
      <c r="AD503" s="67"/>
      <c r="AE503" s="67"/>
      <c r="AF503" s="67"/>
      <c r="AG503" s="67"/>
    </row>
    <row r="504" spans="1:33" ht="333.5">
      <c r="A504" s="68" t="s">
        <v>1146</v>
      </c>
      <c r="B504" s="69" t="s">
        <v>1147</v>
      </c>
      <c r="C504" s="68" t="s">
        <v>652</v>
      </c>
      <c r="D504" s="69" t="s">
        <v>1148</v>
      </c>
      <c r="E504" s="69" t="s">
        <v>1229</v>
      </c>
      <c r="F504" s="69" t="s">
        <v>1239</v>
      </c>
      <c r="G504" s="69" t="s">
        <v>1161</v>
      </c>
      <c r="H504" s="69" t="s">
        <v>1240</v>
      </c>
      <c r="I504" s="70" t="s">
        <v>11</v>
      </c>
      <c r="J504" s="2"/>
      <c r="K504" s="71"/>
      <c r="L504" s="79" t="s">
        <v>1196</v>
      </c>
      <c r="M504" s="75"/>
      <c r="N504" s="73"/>
      <c r="O504" s="67"/>
      <c r="P504" s="67"/>
      <c r="Q504" s="67"/>
      <c r="R504" s="67"/>
      <c r="S504" s="67"/>
      <c r="T504" s="67"/>
      <c r="U504" s="67"/>
      <c r="V504" s="67"/>
      <c r="W504" s="67"/>
      <c r="X504" s="67"/>
      <c r="Y504" s="67"/>
      <c r="Z504" s="67"/>
      <c r="AA504" s="67"/>
      <c r="AB504" s="67"/>
      <c r="AC504" s="67"/>
      <c r="AD504" s="67"/>
      <c r="AE504" s="67"/>
      <c r="AF504" s="67"/>
      <c r="AG504" s="67"/>
    </row>
    <row r="505" spans="1:33" ht="333.5">
      <c r="A505" s="68" t="s">
        <v>1146</v>
      </c>
      <c r="B505" s="69" t="s">
        <v>1147</v>
      </c>
      <c r="C505" s="68" t="s">
        <v>656</v>
      </c>
      <c r="D505" s="69" t="s">
        <v>1148</v>
      </c>
      <c r="E505" s="69" t="s">
        <v>1229</v>
      </c>
      <c r="F505" s="69" t="s">
        <v>1241</v>
      </c>
      <c r="G505" s="69" t="s">
        <v>1161</v>
      </c>
      <c r="H505" s="69" t="s">
        <v>1242</v>
      </c>
      <c r="I505" s="70" t="s">
        <v>11</v>
      </c>
      <c r="J505" s="2"/>
      <c r="K505" s="71"/>
      <c r="L505" s="79" t="s">
        <v>1196</v>
      </c>
      <c r="M505" s="75"/>
      <c r="N505" s="73"/>
      <c r="O505" s="67"/>
      <c r="P505" s="67"/>
      <c r="Q505" s="67"/>
      <c r="R505" s="67"/>
      <c r="S505" s="67"/>
      <c r="T505" s="67"/>
      <c r="U505" s="67"/>
      <c r="V505" s="67"/>
      <c r="W505" s="67"/>
      <c r="X505" s="67"/>
      <c r="Y505" s="67"/>
      <c r="Z505" s="67"/>
      <c r="AA505" s="67"/>
      <c r="AB505" s="67"/>
      <c r="AC505" s="67"/>
      <c r="AD505" s="67"/>
      <c r="AE505" s="67"/>
      <c r="AF505" s="67"/>
      <c r="AG505" s="67"/>
    </row>
    <row r="506" spans="1:33" ht="333.5">
      <c r="A506" s="68" t="s">
        <v>1146</v>
      </c>
      <c r="B506" s="69" t="s">
        <v>1147</v>
      </c>
      <c r="C506" s="68" t="s">
        <v>659</v>
      </c>
      <c r="D506" s="69" t="s">
        <v>1148</v>
      </c>
      <c r="E506" s="69" t="s">
        <v>1229</v>
      </c>
      <c r="F506" s="69" t="s">
        <v>1243</v>
      </c>
      <c r="G506" s="69" t="s">
        <v>1161</v>
      </c>
      <c r="H506" s="69" t="s">
        <v>1244</v>
      </c>
      <c r="I506" s="70" t="s">
        <v>11</v>
      </c>
      <c r="J506" s="2"/>
      <c r="K506" s="71"/>
      <c r="L506" s="72" t="s">
        <v>208</v>
      </c>
      <c r="M506" s="75"/>
      <c r="N506" s="73"/>
      <c r="O506" s="67"/>
      <c r="P506" s="67"/>
      <c r="Q506" s="67"/>
      <c r="R506" s="67"/>
      <c r="S506" s="67"/>
      <c r="T506" s="67"/>
      <c r="U506" s="67"/>
      <c r="V506" s="67"/>
      <c r="W506" s="67"/>
      <c r="X506" s="67"/>
      <c r="Y506" s="67"/>
      <c r="Z506" s="67"/>
      <c r="AA506" s="67"/>
      <c r="AB506" s="67"/>
      <c r="AC506" s="67"/>
      <c r="AD506" s="67"/>
      <c r="AE506" s="67"/>
      <c r="AF506" s="67"/>
      <c r="AG506" s="67"/>
    </row>
    <row r="507" spans="1:33" ht="406">
      <c r="A507" s="68" t="s">
        <v>1245</v>
      </c>
      <c r="B507" s="69" t="s">
        <v>1246</v>
      </c>
      <c r="C507" s="68" t="s">
        <v>534</v>
      </c>
      <c r="D507" s="69" t="s">
        <v>1247</v>
      </c>
      <c r="E507" s="364" t="s">
        <v>1248</v>
      </c>
      <c r="F507" s="69" t="s">
        <v>857</v>
      </c>
      <c r="G507" s="69" t="s">
        <v>1249</v>
      </c>
      <c r="H507" s="69" t="s">
        <v>529</v>
      </c>
      <c r="I507" s="70" t="s">
        <v>11</v>
      </c>
      <c r="J507" s="2"/>
      <c r="K507" s="71"/>
      <c r="L507" s="72" t="s">
        <v>208</v>
      </c>
      <c r="M507" s="75"/>
      <c r="N507" s="73"/>
      <c r="O507" s="67"/>
      <c r="P507" s="67"/>
      <c r="Q507" s="67"/>
      <c r="R507" s="67"/>
      <c r="S507" s="67"/>
      <c r="T507" s="67"/>
      <c r="U507" s="67"/>
      <c r="V507" s="67"/>
      <c r="W507" s="67"/>
      <c r="X507" s="67"/>
      <c r="Y507" s="67"/>
      <c r="Z507" s="67"/>
      <c r="AA507" s="67"/>
      <c r="AB507" s="67"/>
      <c r="AC507" s="67"/>
      <c r="AD507" s="67"/>
      <c r="AE507" s="67"/>
      <c r="AF507" s="67"/>
      <c r="AG507" s="67"/>
    </row>
    <row r="508" spans="1:33" ht="406">
      <c r="A508" s="68" t="s">
        <v>1245</v>
      </c>
      <c r="B508" s="69" t="s">
        <v>1246</v>
      </c>
      <c r="C508" s="68" t="s">
        <v>379</v>
      </c>
      <c r="D508" s="69" t="s">
        <v>1247</v>
      </c>
      <c r="E508" s="365"/>
      <c r="F508" s="69" t="s">
        <v>859</v>
      </c>
      <c r="G508" s="76" t="s">
        <v>1250</v>
      </c>
      <c r="H508" s="69" t="s">
        <v>529</v>
      </c>
      <c r="I508" s="70" t="s">
        <v>11</v>
      </c>
      <c r="J508" s="2"/>
      <c r="K508" s="71"/>
      <c r="L508" s="72" t="s">
        <v>208</v>
      </c>
      <c r="M508" s="75"/>
      <c r="N508" s="73"/>
      <c r="O508" s="67"/>
      <c r="P508" s="67"/>
      <c r="Q508" s="67"/>
      <c r="R508" s="67"/>
      <c r="S508" s="67"/>
      <c r="T508" s="67"/>
      <c r="U508" s="67"/>
      <c r="V508" s="67"/>
      <c r="W508" s="67"/>
      <c r="X508" s="67"/>
      <c r="Y508" s="67"/>
      <c r="Z508" s="67"/>
      <c r="AA508" s="67"/>
      <c r="AB508" s="67"/>
      <c r="AC508" s="67"/>
      <c r="AD508" s="67"/>
      <c r="AE508" s="67"/>
      <c r="AF508" s="67"/>
      <c r="AG508" s="67"/>
    </row>
    <row r="509" spans="1:33" ht="406">
      <c r="A509" s="68" t="s">
        <v>1245</v>
      </c>
      <c r="B509" s="69" t="s">
        <v>1246</v>
      </c>
      <c r="C509" s="68" t="s">
        <v>384</v>
      </c>
      <c r="D509" s="69" t="s">
        <v>1247</v>
      </c>
      <c r="E509" s="365"/>
      <c r="F509" s="69" t="s">
        <v>861</v>
      </c>
      <c r="G509" s="69" t="s">
        <v>1251</v>
      </c>
      <c r="H509" s="69" t="s">
        <v>529</v>
      </c>
      <c r="I509" s="70" t="s">
        <v>11</v>
      </c>
      <c r="J509" s="2"/>
      <c r="K509" s="71"/>
      <c r="L509" s="72" t="s">
        <v>208</v>
      </c>
      <c r="M509" s="75"/>
      <c r="N509" s="73"/>
      <c r="O509" s="67"/>
      <c r="P509" s="67"/>
      <c r="Q509" s="67"/>
      <c r="R509" s="67"/>
      <c r="S509" s="67"/>
      <c r="T509" s="67"/>
      <c r="U509" s="67"/>
      <c r="V509" s="67"/>
      <c r="W509" s="67"/>
      <c r="X509" s="67"/>
      <c r="Y509" s="67"/>
      <c r="Z509" s="67"/>
      <c r="AA509" s="67"/>
      <c r="AB509" s="67"/>
      <c r="AC509" s="67"/>
      <c r="AD509" s="67"/>
      <c r="AE509" s="67"/>
      <c r="AF509" s="67"/>
      <c r="AG509" s="67"/>
    </row>
    <row r="510" spans="1:33" ht="406">
      <c r="A510" s="68" t="s">
        <v>1245</v>
      </c>
      <c r="B510" s="69" t="s">
        <v>1246</v>
      </c>
      <c r="C510" s="68" t="s">
        <v>544</v>
      </c>
      <c r="D510" s="69" t="s">
        <v>1247</v>
      </c>
      <c r="E510" s="365"/>
      <c r="F510" s="69" t="s">
        <v>862</v>
      </c>
      <c r="G510" s="69" t="s">
        <v>1252</v>
      </c>
      <c r="H510" s="69" t="s">
        <v>529</v>
      </c>
      <c r="I510" s="70" t="s">
        <v>11</v>
      </c>
      <c r="J510" s="2"/>
      <c r="K510" s="71"/>
      <c r="L510" s="72" t="s">
        <v>208</v>
      </c>
      <c r="M510" s="75"/>
      <c r="N510" s="73"/>
      <c r="O510" s="67"/>
      <c r="P510" s="67"/>
      <c r="Q510" s="67"/>
      <c r="R510" s="67"/>
      <c r="S510" s="67"/>
      <c r="T510" s="67"/>
      <c r="U510" s="67"/>
      <c r="V510" s="67"/>
      <c r="W510" s="67"/>
      <c r="X510" s="67"/>
      <c r="Y510" s="67"/>
      <c r="Z510" s="67"/>
      <c r="AA510" s="67"/>
      <c r="AB510" s="67"/>
      <c r="AC510" s="67"/>
      <c r="AD510" s="67"/>
      <c r="AE510" s="67"/>
      <c r="AF510" s="67"/>
      <c r="AG510" s="67"/>
    </row>
    <row r="511" spans="1:33" ht="406">
      <c r="A511" s="68" t="s">
        <v>1245</v>
      </c>
      <c r="B511" s="69" t="s">
        <v>1246</v>
      </c>
      <c r="C511" s="68" t="s">
        <v>546</v>
      </c>
      <c r="D511" s="69" t="s">
        <v>1247</v>
      </c>
      <c r="E511" s="365"/>
      <c r="F511" s="69" t="s">
        <v>864</v>
      </c>
      <c r="G511" s="69" t="s">
        <v>1253</v>
      </c>
      <c r="H511" s="69" t="s">
        <v>529</v>
      </c>
      <c r="I511" s="70" t="s">
        <v>11</v>
      </c>
      <c r="J511" s="2"/>
      <c r="K511" s="71"/>
      <c r="L511" s="72" t="s">
        <v>208</v>
      </c>
      <c r="M511" s="75"/>
      <c r="N511" s="73"/>
      <c r="O511" s="67"/>
      <c r="P511" s="67"/>
      <c r="Q511" s="67"/>
      <c r="R511" s="67"/>
      <c r="S511" s="67"/>
      <c r="T511" s="67"/>
      <c r="U511" s="67"/>
      <c r="V511" s="67"/>
      <c r="W511" s="67"/>
      <c r="X511" s="67"/>
      <c r="Y511" s="67"/>
      <c r="Z511" s="67"/>
      <c r="AA511" s="67"/>
      <c r="AB511" s="67"/>
      <c r="AC511" s="67"/>
      <c r="AD511" s="67"/>
      <c r="AE511" s="67"/>
      <c r="AF511" s="67"/>
      <c r="AG511" s="67"/>
    </row>
    <row r="512" spans="1:33" ht="406">
      <c r="A512" s="68" t="s">
        <v>1245</v>
      </c>
      <c r="B512" s="69" t="s">
        <v>1246</v>
      </c>
      <c r="C512" s="68" t="s">
        <v>388</v>
      </c>
      <c r="D512" s="69" t="s">
        <v>1247</v>
      </c>
      <c r="E512" s="355"/>
      <c r="F512" s="69" t="s">
        <v>866</v>
      </c>
      <c r="G512" s="69" t="s">
        <v>1254</v>
      </c>
      <c r="H512" s="69" t="s">
        <v>529</v>
      </c>
      <c r="I512" s="70" t="s">
        <v>11</v>
      </c>
      <c r="J512" s="2"/>
      <c r="K512" s="71"/>
      <c r="L512" s="72" t="s">
        <v>208</v>
      </c>
      <c r="M512" s="75"/>
      <c r="N512" s="73"/>
      <c r="O512" s="67"/>
      <c r="P512" s="67"/>
      <c r="Q512" s="67"/>
      <c r="R512" s="67"/>
      <c r="S512" s="67"/>
      <c r="T512" s="67"/>
      <c r="U512" s="67"/>
      <c r="V512" s="67"/>
      <c r="W512" s="67"/>
      <c r="X512" s="67"/>
      <c r="Y512" s="67"/>
      <c r="Z512" s="67"/>
      <c r="AA512" s="67"/>
      <c r="AB512" s="67"/>
      <c r="AC512" s="67"/>
      <c r="AD512" s="67"/>
      <c r="AE512" s="67"/>
      <c r="AF512" s="67"/>
      <c r="AG512" s="67"/>
    </row>
    <row r="513" spans="1:33" ht="406">
      <c r="A513" s="68" t="s">
        <v>1245</v>
      </c>
      <c r="B513" s="69" t="s">
        <v>1246</v>
      </c>
      <c r="C513" s="68" t="s">
        <v>393</v>
      </c>
      <c r="D513" s="69" t="s">
        <v>1247</v>
      </c>
      <c r="E513" s="364" t="s">
        <v>1255</v>
      </c>
      <c r="F513" s="69" t="s">
        <v>1256</v>
      </c>
      <c r="G513" s="76" t="s">
        <v>1257</v>
      </c>
      <c r="H513" s="69" t="s">
        <v>392</v>
      </c>
      <c r="I513" s="70" t="s">
        <v>11</v>
      </c>
      <c r="J513" s="2"/>
      <c r="K513" s="71"/>
      <c r="L513" s="72" t="s">
        <v>208</v>
      </c>
      <c r="M513" s="75"/>
      <c r="N513" s="73"/>
      <c r="O513" s="67"/>
      <c r="P513" s="67"/>
      <c r="Q513" s="67"/>
      <c r="R513" s="67"/>
      <c r="S513" s="67"/>
      <c r="T513" s="67"/>
      <c r="U513" s="67"/>
      <c r="V513" s="67"/>
      <c r="W513" s="67"/>
      <c r="X513" s="67"/>
      <c r="Y513" s="67"/>
      <c r="Z513" s="67"/>
      <c r="AA513" s="67"/>
      <c r="AB513" s="67"/>
      <c r="AC513" s="67"/>
      <c r="AD513" s="67"/>
      <c r="AE513" s="67"/>
      <c r="AF513" s="67"/>
      <c r="AG513" s="67"/>
    </row>
    <row r="514" spans="1:33" ht="406">
      <c r="A514" s="68" t="s">
        <v>1245</v>
      </c>
      <c r="B514" s="69" t="s">
        <v>1246</v>
      </c>
      <c r="C514" s="68" t="s">
        <v>397</v>
      </c>
      <c r="D514" s="69" t="s">
        <v>1247</v>
      </c>
      <c r="E514" s="365"/>
      <c r="F514" s="69" t="s">
        <v>1258</v>
      </c>
      <c r="G514" s="69" t="s">
        <v>1259</v>
      </c>
      <c r="H514" s="69" t="s">
        <v>541</v>
      </c>
      <c r="I514" s="70" t="s">
        <v>11</v>
      </c>
      <c r="J514" s="2"/>
      <c r="K514" s="71"/>
      <c r="L514" s="72" t="s">
        <v>208</v>
      </c>
      <c r="M514" s="75"/>
      <c r="N514" s="73"/>
      <c r="O514" s="67"/>
      <c r="P514" s="67"/>
      <c r="Q514" s="67"/>
      <c r="R514" s="67"/>
      <c r="S514" s="67"/>
      <c r="T514" s="67"/>
      <c r="U514" s="67"/>
      <c r="V514" s="67"/>
      <c r="W514" s="67"/>
      <c r="X514" s="67"/>
      <c r="Y514" s="67"/>
      <c r="Z514" s="67"/>
      <c r="AA514" s="67"/>
      <c r="AB514" s="67"/>
      <c r="AC514" s="67"/>
      <c r="AD514" s="67"/>
      <c r="AE514" s="67"/>
      <c r="AF514" s="67"/>
      <c r="AG514" s="67"/>
    </row>
    <row r="515" spans="1:33" ht="406">
      <c r="A515" s="68" t="s">
        <v>1245</v>
      </c>
      <c r="B515" s="69" t="s">
        <v>1246</v>
      </c>
      <c r="C515" s="68" t="s">
        <v>400</v>
      </c>
      <c r="D515" s="69" t="s">
        <v>1247</v>
      </c>
      <c r="E515" s="365"/>
      <c r="F515" s="69" t="s">
        <v>542</v>
      </c>
      <c r="G515" s="69" t="s">
        <v>1260</v>
      </c>
      <c r="H515" s="69" t="s">
        <v>541</v>
      </c>
      <c r="I515" s="70" t="s">
        <v>11</v>
      </c>
      <c r="J515" s="2"/>
      <c r="K515" s="71"/>
      <c r="L515" s="72" t="s">
        <v>208</v>
      </c>
      <c r="M515" s="75"/>
      <c r="N515" s="73"/>
      <c r="O515" s="67"/>
      <c r="P515" s="67"/>
      <c r="Q515" s="67"/>
      <c r="R515" s="67"/>
      <c r="S515" s="67"/>
      <c r="T515" s="67"/>
      <c r="U515" s="67"/>
      <c r="V515" s="67"/>
      <c r="W515" s="67"/>
      <c r="X515" s="67"/>
      <c r="Y515" s="67"/>
      <c r="Z515" s="67"/>
      <c r="AA515" s="67"/>
      <c r="AB515" s="67"/>
      <c r="AC515" s="67"/>
      <c r="AD515" s="67"/>
      <c r="AE515" s="67"/>
      <c r="AF515" s="67"/>
      <c r="AG515" s="67"/>
    </row>
    <row r="516" spans="1:33" ht="406">
      <c r="A516" s="68" t="s">
        <v>1245</v>
      </c>
      <c r="B516" s="69" t="s">
        <v>1246</v>
      </c>
      <c r="C516" s="68" t="s">
        <v>403</v>
      </c>
      <c r="D516" s="69" t="s">
        <v>1247</v>
      </c>
      <c r="E516" s="365"/>
      <c r="F516" s="69" t="s">
        <v>545</v>
      </c>
      <c r="G516" s="69" t="s">
        <v>1261</v>
      </c>
      <c r="H516" s="69" t="s">
        <v>541</v>
      </c>
      <c r="I516" s="70" t="s">
        <v>11</v>
      </c>
      <c r="J516" s="2"/>
      <c r="K516" s="71"/>
      <c r="L516" s="72" t="s">
        <v>208</v>
      </c>
      <c r="M516" s="75"/>
      <c r="N516" s="73"/>
      <c r="O516" s="67"/>
      <c r="P516" s="67"/>
      <c r="Q516" s="67"/>
      <c r="R516" s="67"/>
      <c r="S516" s="67"/>
      <c r="T516" s="67"/>
      <c r="U516" s="67"/>
      <c r="V516" s="67"/>
      <c r="W516" s="67"/>
      <c r="X516" s="67"/>
      <c r="Y516" s="67"/>
      <c r="Z516" s="67"/>
      <c r="AA516" s="67"/>
      <c r="AB516" s="67"/>
      <c r="AC516" s="67"/>
      <c r="AD516" s="67"/>
      <c r="AE516" s="67"/>
      <c r="AF516" s="67"/>
      <c r="AG516" s="67"/>
    </row>
    <row r="517" spans="1:33" ht="406">
      <c r="A517" s="68" t="s">
        <v>1245</v>
      </c>
      <c r="B517" s="69" t="s">
        <v>1246</v>
      </c>
      <c r="C517" s="68" t="s">
        <v>408</v>
      </c>
      <c r="D517" s="69" t="s">
        <v>1247</v>
      </c>
      <c r="E517" s="365"/>
      <c r="F517" s="69" t="s">
        <v>925</v>
      </c>
      <c r="G517" s="69" t="s">
        <v>1262</v>
      </c>
      <c r="H517" s="69" t="s">
        <v>541</v>
      </c>
      <c r="I517" s="70" t="s">
        <v>11</v>
      </c>
      <c r="J517" s="2"/>
      <c r="K517" s="71"/>
      <c r="L517" s="72" t="s">
        <v>208</v>
      </c>
      <c r="M517" s="75"/>
      <c r="N517" s="73"/>
      <c r="O517" s="67"/>
      <c r="P517" s="67"/>
      <c r="Q517" s="67"/>
      <c r="R517" s="67"/>
      <c r="S517" s="67"/>
      <c r="T517" s="67"/>
      <c r="U517" s="67"/>
      <c r="V517" s="67"/>
      <c r="W517" s="67"/>
      <c r="X517" s="67"/>
      <c r="Y517" s="67"/>
      <c r="Z517" s="67"/>
      <c r="AA517" s="67"/>
      <c r="AB517" s="67"/>
      <c r="AC517" s="67"/>
      <c r="AD517" s="67"/>
      <c r="AE517" s="67"/>
      <c r="AF517" s="67"/>
      <c r="AG517" s="67"/>
    </row>
    <row r="518" spans="1:33" ht="406">
      <c r="A518" s="68" t="s">
        <v>1245</v>
      </c>
      <c r="B518" s="69" t="s">
        <v>1246</v>
      </c>
      <c r="C518" s="68" t="s">
        <v>411</v>
      </c>
      <c r="D518" s="69" t="s">
        <v>1247</v>
      </c>
      <c r="E518" s="355"/>
      <c r="F518" s="69" t="s">
        <v>548</v>
      </c>
      <c r="G518" s="69" t="s">
        <v>1263</v>
      </c>
      <c r="H518" s="69" t="s">
        <v>541</v>
      </c>
      <c r="I518" s="70" t="s">
        <v>11</v>
      </c>
      <c r="J518" s="2"/>
      <c r="K518" s="71"/>
      <c r="L518" s="72" t="s">
        <v>208</v>
      </c>
      <c r="M518" s="75"/>
      <c r="N518" s="73"/>
      <c r="O518" s="67"/>
      <c r="P518" s="67"/>
      <c r="Q518" s="67"/>
      <c r="R518" s="67"/>
      <c r="S518" s="67"/>
      <c r="T518" s="67"/>
      <c r="U518" s="67"/>
      <c r="V518" s="67"/>
      <c r="W518" s="67"/>
      <c r="X518" s="67"/>
      <c r="Y518" s="67"/>
      <c r="Z518" s="67"/>
      <c r="AA518" s="67"/>
      <c r="AB518" s="67"/>
      <c r="AC518" s="67"/>
      <c r="AD518" s="67"/>
      <c r="AE518" s="67"/>
      <c r="AF518" s="67"/>
      <c r="AG518" s="67"/>
    </row>
    <row r="519" spans="1:33" ht="406">
      <c r="A519" s="68" t="s">
        <v>1245</v>
      </c>
      <c r="B519" s="69" t="s">
        <v>1246</v>
      </c>
      <c r="C519" s="68" t="s">
        <v>414</v>
      </c>
      <c r="D519" s="69" t="s">
        <v>1247</v>
      </c>
      <c r="E519" s="364" t="s">
        <v>1264</v>
      </c>
      <c r="F519" s="69" t="s">
        <v>1265</v>
      </c>
      <c r="G519" s="69" t="s">
        <v>1266</v>
      </c>
      <c r="H519" s="69" t="s">
        <v>1267</v>
      </c>
      <c r="I519" s="70" t="s">
        <v>11</v>
      </c>
      <c r="J519" s="2"/>
      <c r="K519" s="71"/>
      <c r="L519" s="72" t="s">
        <v>208</v>
      </c>
      <c r="M519" s="75"/>
      <c r="N519" s="73"/>
      <c r="O519" s="67"/>
      <c r="P519" s="67"/>
      <c r="Q519" s="67"/>
      <c r="R519" s="67"/>
      <c r="S519" s="67"/>
      <c r="T519" s="67"/>
      <c r="U519" s="67"/>
      <c r="V519" s="67"/>
      <c r="W519" s="67"/>
      <c r="X519" s="67"/>
      <c r="Y519" s="67"/>
      <c r="Z519" s="67"/>
      <c r="AA519" s="67"/>
      <c r="AB519" s="67"/>
      <c r="AC519" s="67"/>
      <c r="AD519" s="67"/>
      <c r="AE519" s="67"/>
      <c r="AF519" s="67"/>
      <c r="AG519" s="67"/>
    </row>
    <row r="520" spans="1:33" ht="406">
      <c r="A520" s="68" t="s">
        <v>1245</v>
      </c>
      <c r="B520" s="69" t="s">
        <v>1246</v>
      </c>
      <c r="C520" s="68" t="s">
        <v>419</v>
      </c>
      <c r="D520" s="69" t="s">
        <v>1247</v>
      </c>
      <c r="E520" s="365"/>
      <c r="F520" s="69" t="s">
        <v>601</v>
      </c>
      <c r="G520" s="69" t="s">
        <v>1266</v>
      </c>
      <c r="H520" s="69" t="s">
        <v>602</v>
      </c>
      <c r="I520" s="70" t="s">
        <v>11</v>
      </c>
      <c r="J520" s="2"/>
      <c r="K520" s="71"/>
      <c r="L520" s="72" t="s">
        <v>208</v>
      </c>
      <c r="M520" s="75"/>
      <c r="N520" s="73"/>
      <c r="O520" s="67"/>
      <c r="P520" s="67"/>
      <c r="Q520" s="67"/>
      <c r="R520" s="67"/>
      <c r="S520" s="67"/>
      <c r="T520" s="67"/>
      <c r="U520" s="67"/>
      <c r="V520" s="67"/>
      <c r="W520" s="67"/>
      <c r="X520" s="67"/>
      <c r="Y520" s="67"/>
      <c r="Z520" s="67"/>
      <c r="AA520" s="67"/>
      <c r="AB520" s="67"/>
      <c r="AC520" s="67"/>
      <c r="AD520" s="67"/>
      <c r="AE520" s="67"/>
      <c r="AF520" s="67"/>
      <c r="AG520" s="67"/>
    </row>
    <row r="521" spans="1:33" ht="406">
      <c r="A521" s="68" t="s">
        <v>1245</v>
      </c>
      <c r="B521" s="69" t="s">
        <v>1246</v>
      </c>
      <c r="C521" s="68" t="s">
        <v>422</v>
      </c>
      <c r="D521" s="69" t="s">
        <v>1247</v>
      </c>
      <c r="E521" s="365"/>
      <c r="F521" s="69" t="s">
        <v>519</v>
      </c>
      <c r="G521" s="76" t="s">
        <v>1266</v>
      </c>
      <c r="H521" s="69" t="s">
        <v>517</v>
      </c>
      <c r="I521" s="70" t="s">
        <v>11</v>
      </c>
      <c r="J521" s="2"/>
      <c r="K521" s="71"/>
      <c r="L521" s="72" t="s">
        <v>208</v>
      </c>
      <c r="M521" s="69"/>
      <c r="N521" s="73"/>
      <c r="O521" s="67"/>
      <c r="P521" s="67"/>
      <c r="Q521" s="67"/>
      <c r="R521" s="67"/>
      <c r="S521" s="67"/>
      <c r="T521" s="67"/>
      <c r="U521" s="67"/>
      <c r="V521" s="67"/>
      <c r="W521" s="67"/>
      <c r="X521" s="67"/>
      <c r="Y521" s="67"/>
      <c r="Z521" s="67"/>
      <c r="AA521" s="67"/>
      <c r="AB521" s="67"/>
      <c r="AC521" s="67"/>
      <c r="AD521" s="67"/>
      <c r="AE521" s="67"/>
      <c r="AF521" s="67"/>
      <c r="AG521" s="67"/>
    </row>
    <row r="522" spans="1:33" ht="406">
      <c r="A522" s="68" t="s">
        <v>1245</v>
      </c>
      <c r="B522" s="69" t="s">
        <v>1246</v>
      </c>
      <c r="C522" s="68" t="s">
        <v>425</v>
      </c>
      <c r="D522" s="69" t="s">
        <v>1247</v>
      </c>
      <c r="E522" s="365"/>
      <c r="F522" s="69" t="s">
        <v>603</v>
      </c>
      <c r="G522" s="69" t="s">
        <v>1266</v>
      </c>
      <c r="H522" s="69" t="s">
        <v>604</v>
      </c>
      <c r="I522" s="70" t="s">
        <v>11</v>
      </c>
      <c r="J522" s="2"/>
      <c r="K522" s="71"/>
      <c r="L522" s="72" t="s">
        <v>208</v>
      </c>
      <c r="M522" s="69"/>
      <c r="N522" s="73"/>
      <c r="O522" s="67"/>
      <c r="P522" s="67"/>
      <c r="Q522" s="67"/>
      <c r="R522" s="67"/>
      <c r="S522" s="67"/>
      <c r="T522" s="67"/>
      <c r="U522" s="67"/>
      <c r="V522" s="67"/>
      <c r="W522" s="67"/>
      <c r="X522" s="67"/>
      <c r="Y522" s="67"/>
      <c r="Z522" s="67"/>
      <c r="AA522" s="67"/>
      <c r="AB522" s="67"/>
      <c r="AC522" s="67"/>
      <c r="AD522" s="67"/>
      <c r="AE522" s="67"/>
      <c r="AF522" s="67"/>
      <c r="AG522" s="67"/>
    </row>
    <row r="523" spans="1:33" ht="406">
      <c r="A523" s="68" t="s">
        <v>1245</v>
      </c>
      <c r="B523" s="69" t="s">
        <v>1246</v>
      </c>
      <c r="C523" s="68" t="s">
        <v>430</v>
      </c>
      <c r="D523" s="69" t="s">
        <v>1247</v>
      </c>
      <c r="E523" s="365"/>
      <c r="F523" s="69" t="s">
        <v>1268</v>
      </c>
      <c r="G523" s="69" t="s">
        <v>1266</v>
      </c>
      <c r="H523" s="69" t="s">
        <v>1269</v>
      </c>
      <c r="I523" s="70" t="s">
        <v>11</v>
      </c>
      <c r="J523" s="2"/>
      <c r="K523" s="71"/>
      <c r="L523" s="72" t="s">
        <v>208</v>
      </c>
      <c r="M523" s="69"/>
      <c r="N523" s="73"/>
      <c r="O523" s="67"/>
      <c r="P523" s="67"/>
      <c r="Q523" s="67"/>
      <c r="R523" s="67"/>
      <c r="S523" s="67"/>
      <c r="T523" s="67"/>
      <c r="U523" s="67"/>
      <c r="V523" s="67"/>
      <c r="W523" s="67"/>
      <c r="X523" s="67"/>
      <c r="Y523" s="67"/>
      <c r="Z523" s="67"/>
      <c r="AA523" s="67"/>
      <c r="AB523" s="67"/>
      <c r="AC523" s="67"/>
      <c r="AD523" s="67"/>
      <c r="AE523" s="67"/>
      <c r="AF523" s="67"/>
      <c r="AG523" s="67"/>
    </row>
    <row r="524" spans="1:33" ht="406">
      <c r="A524" s="68" t="s">
        <v>1245</v>
      </c>
      <c r="B524" s="69" t="s">
        <v>1246</v>
      </c>
      <c r="C524" s="68" t="s">
        <v>432</v>
      </c>
      <c r="D524" s="69" t="s">
        <v>1247</v>
      </c>
      <c r="E524" s="365"/>
      <c r="F524" s="69" t="s">
        <v>1270</v>
      </c>
      <c r="G524" s="69" t="s">
        <v>1266</v>
      </c>
      <c r="H524" s="69" t="s">
        <v>1271</v>
      </c>
      <c r="I524" s="70" t="s">
        <v>11</v>
      </c>
      <c r="J524" s="2"/>
      <c r="K524" s="71"/>
      <c r="L524" s="72" t="s">
        <v>208</v>
      </c>
      <c r="M524" s="69"/>
      <c r="N524" s="73"/>
      <c r="O524" s="67"/>
      <c r="P524" s="67"/>
      <c r="Q524" s="67"/>
      <c r="R524" s="67"/>
      <c r="S524" s="67"/>
      <c r="T524" s="67"/>
      <c r="U524" s="67"/>
      <c r="V524" s="67"/>
      <c r="W524" s="67"/>
      <c r="X524" s="67"/>
      <c r="Y524" s="67"/>
      <c r="Z524" s="67"/>
      <c r="AA524" s="67"/>
      <c r="AB524" s="67"/>
      <c r="AC524" s="67"/>
      <c r="AD524" s="67"/>
      <c r="AE524" s="67"/>
      <c r="AF524" s="67"/>
      <c r="AG524" s="67"/>
    </row>
    <row r="525" spans="1:33" ht="406">
      <c r="A525" s="68" t="s">
        <v>1245</v>
      </c>
      <c r="B525" s="69" t="s">
        <v>1246</v>
      </c>
      <c r="C525" s="68" t="s">
        <v>435</v>
      </c>
      <c r="D525" s="69" t="s">
        <v>1247</v>
      </c>
      <c r="E525" s="355"/>
      <c r="F525" s="69" t="s">
        <v>1272</v>
      </c>
      <c r="G525" s="69" t="s">
        <v>1266</v>
      </c>
      <c r="H525" s="69" t="s">
        <v>1273</v>
      </c>
      <c r="I525" s="70" t="s">
        <v>11</v>
      </c>
      <c r="J525" s="2"/>
      <c r="K525" s="71"/>
      <c r="L525" s="72" t="s">
        <v>208</v>
      </c>
      <c r="M525" s="69"/>
      <c r="N525" s="73"/>
      <c r="O525" s="67"/>
      <c r="P525" s="67"/>
      <c r="Q525" s="67"/>
      <c r="R525" s="67"/>
      <c r="S525" s="67"/>
      <c r="T525" s="67"/>
      <c r="U525" s="67"/>
      <c r="V525" s="67"/>
      <c r="W525" s="67"/>
      <c r="X525" s="67"/>
      <c r="Y525" s="67"/>
      <c r="Z525" s="67"/>
      <c r="AA525" s="67"/>
      <c r="AB525" s="67"/>
      <c r="AC525" s="67"/>
      <c r="AD525" s="67"/>
      <c r="AE525" s="67"/>
      <c r="AF525" s="67"/>
      <c r="AG525" s="67"/>
    </row>
    <row r="526" spans="1:33" ht="406">
      <c r="A526" s="68" t="s">
        <v>1245</v>
      </c>
      <c r="B526" s="69" t="s">
        <v>1274</v>
      </c>
      <c r="C526" s="68" t="s">
        <v>1275</v>
      </c>
      <c r="D526" s="69" t="s">
        <v>1276</v>
      </c>
      <c r="E526" s="364" t="s">
        <v>1277</v>
      </c>
      <c r="F526" s="69" t="s">
        <v>857</v>
      </c>
      <c r="G526" s="76" t="s">
        <v>1278</v>
      </c>
      <c r="H526" s="69" t="s">
        <v>529</v>
      </c>
      <c r="I526" s="70" t="s">
        <v>11</v>
      </c>
      <c r="J526" s="2"/>
      <c r="K526" s="71"/>
      <c r="L526" s="72" t="s">
        <v>208</v>
      </c>
      <c r="M526" s="69"/>
      <c r="N526" s="73"/>
      <c r="O526" s="67"/>
      <c r="P526" s="67"/>
      <c r="Q526" s="67"/>
      <c r="R526" s="67"/>
      <c r="S526" s="67"/>
      <c r="T526" s="67"/>
      <c r="U526" s="67"/>
      <c r="V526" s="67"/>
      <c r="W526" s="67"/>
      <c r="X526" s="67"/>
      <c r="Y526" s="67"/>
      <c r="Z526" s="67"/>
      <c r="AA526" s="67"/>
      <c r="AB526" s="67"/>
      <c r="AC526" s="67"/>
      <c r="AD526" s="67"/>
      <c r="AE526" s="67"/>
      <c r="AF526" s="67"/>
      <c r="AG526" s="67"/>
    </row>
    <row r="527" spans="1:33" ht="406">
      <c r="A527" s="68" t="s">
        <v>1245</v>
      </c>
      <c r="B527" s="69" t="s">
        <v>1274</v>
      </c>
      <c r="C527" s="68" t="s">
        <v>1279</v>
      </c>
      <c r="D527" s="69" t="s">
        <v>1280</v>
      </c>
      <c r="E527" s="365"/>
      <c r="F527" s="69" t="s">
        <v>859</v>
      </c>
      <c r="G527" s="69" t="s">
        <v>1281</v>
      </c>
      <c r="H527" s="69" t="s">
        <v>529</v>
      </c>
      <c r="I527" s="70" t="s">
        <v>11</v>
      </c>
      <c r="J527" s="2"/>
      <c r="K527" s="71"/>
      <c r="L527" s="72" t="s">
        <v>208</v>
      </c>
      <c r="M527" s="69"/>
      <c r="N527" s="73"/>
      <c r="O527" s="67"/>
      <c r="P527" s="67"/>
      <c r="Q527" s="67"/>
      <c r="R527" s="67"/>
      <c r="S527" s="67"/>
      <c r="T527" s="67"/>
      <c r="U527" s="67"/>
      <c r="V527" s="67"/>
      <c r="W527" s="67"/>
      <c r="X527" s="67"/>
      <c r="Y527" s="67"/>
      <c r="Z527" s="67"/>
      <c r="AA527" s="67"/>
      <c r="AB527" s="67"/>
      <c r="AC527" s="67"/>
      <c r="AD527" s="67"/>
      <c r="AE527" s="67"/>
      <c r="AF527" s="67"/>
      <c r="AG527" s="67"/>
    </row>
    <row r="528" spans="1:33" ht="406">
      <c r="A528" s="68" t="s">
        <v>1245</v>
      </c>
      <c r="B528" s="69" t="s">
        <v>1274</v>
      </c>
      <c r="C528" s="68" t="s">
        <v>1282</v>
      </c>
      <c r="D528" s="69" t="s">
        <v>1280</v>
      </c>
      <c r="E528" s="365"/>
      <c r="F528" s="69" t="s">
        <v>861</v>
      </c>
      <c r="G528" s="76" t="s">
        <v>1283</v>
      </c>
      <c r="H528" s="69" t="s">
        <v>529</v>
      </c>
      <c r="I528" s="70" t="s">
        <v>11</v>
      </c>
      <c r="J528" s="2"/>
      <c r="K528" s="71"/>
      <c r="L528" s="72" t="s">
        <v>208</v>
      </c>
      <c r="M528" s="69"/>
      <c r="N528" s="73"/>
      <c r="O528" s="67"/>
      <c r="P528" s="67"/>
      <c r="Q528" s="67"/>
      <c r="R528" s="67"/>
      <c r="S528" s="67"/>
      <c r="T528" s="67"/>
      <c r="U528" s="67"/>
      <c r="V528" s="67"/>
      <c r="W528" s="67"/>
      <c r="X528" s="67"/>
      <c r="Y528" s="67"/>
      <c r="Z528" s="67"/>
      <c r="AA528" s="67"/>
      <c r="AB528" s="67"/>
      <c r="AC528" s="67"/>
      <c r="AD528" s="67"/>
      <c r="AE528" s="67"/>
      <c r="AF528" s="67"/>
      <c r="AG528" s="67"/>
    </row>
    <row r="529" spans="1:33" ht="406">
      <c r="A529" s="68" t="s">
        <v>1245</v>
      </c>
      <c r="B529" s="69" t="s">
        <v>1274</v>
      </c>
      <c r="C529" s="68" t="s">
        <v>1284</v>
      </c>
      <c r="D529" s="69" t="s">
        <v>1280</v>
      </c>
      <c r="E529" s="365"/>
      <c r="F529" s="69" t="s">
        <v>862</v>
      </c>
      <c r="G529" s="69" t="s">
        <v>1285</v>
      </c>
      <c r="H529" s="69" t="s">
        <v>529</v>
      </c>
      <c r="I529" s="70" t="s">
        <v>11</v>
      </c>
      <c r="J529" s="2"/>
      <c r="K529" s="71"/>
      <c r="L529" s="72" t="s">
        <v>208</v>
      </c>
      <c r="M529" s="69"/>
      <c r="N529" s="73"/>
      <c r="O529" s="67"/>
      <c r="P529" s="67"/>
      <c r="Q529" s="67"/>
      <c r="R529" s="67"/>
      <c r="S529" s="67"/>
      <c r="T529" s="67"/>
      <c r="U529" s="67"/>
      <c r="V529" s="67"/>
      <c r="W529" s="67"/>
      <c r="X529" s="67"/>
      <c r="Y529" s="67"/>
      <c r="Z529" s="67"/>
      <c r="AA529" s="67"/>
      <c r="AB529" s="67"/>
      <c r="AC529" s="67"/>
      <c r="AD529" s="67"/>
      <c r="AE529" s="67"/>
      <c r="AF529" s="67"/>
      <c r="AG529" s="67"/>
    </row>
    <row r="530" spans="1:33" ht="406">
      <c r="A530" s="68" t="s">
        <v>1245</v>
      </c>
      <c r="B530" s="69" t="s">
        <v>1274</v>
      </c>
      <c r="C530" s="68" t="s">
        <v>1286</v>
      </c>
      <c r="D530" s="69" t="s">
        <v>1280</v>
      </c>
      <c r="E530" s="365"/>
      <c r="F530" s="69" t="s">
        <v>864</v>
      </c>
      <c r="G530" s="69" t="s">
        <v>1287</v>
      </c>
      <c r="H530" s="69" t="s">
        <v>529</v>
      </c>
      <c r="I530" s="70" t="s">
        <v>11</v>
      </c>
      <c r="J530" s="2"/>
      <c r="K530" s="71"/>
      <c r="L530" s="72" t="s">
        <v>208</v>
      </c>
      <c r="M530" s="69"/>
      <c r="N530" s="73"/>
      <c r="O530" s="67"/>
      <c r="P530" s="67"/>
      <c r="Q530" s="67"/>
      <c r="R530" s="67"/>
      <c r="S530" s="67"/>
      <c r="T530" s="67"/>
      <c r="U530" s="67"/>
      <c r="V530" s="67"/>
      <c r="W530" s="67"/>
      <c r="X530" s="67"/>
      <c r="Y530" s="67"/>
      <c r="Z530" s="67"/>
      <c r="AA530" s="67"/>
      <c r="AB530" s="67"/>
      <c r="AC530" s="67"/>
      <c r="AD530" s="67"/>
      <c r="AE530" s="67"/>
      <c r="AF530" s="67"/>
      <c r="AG530" s="67"/>
    </row>
    <row r="531" spans="1:33" ht="406">
      <c r="A531" s="68" t="s">
        <v>1245</v>
      </c>
      <c r="B531" s="69" t="s">
        <v>1274</v>
      </c>
      <c r="C531" s="68" t="s">
        <v>1288</v>
      </c>
      <c r="D531" s="69" t="s">
        <v>1280</v>
      </c>
      <c r="E531" s="355"/>
      <c r="F531" s="69" t="s">
        <v>866</v>
      </c>
      <c r="G531" s="76" t="s">
        <v>1289</v>
      </c>
      <c r="H531" s="69" t="s">
        <v>529</v>
      </c>
      <c r="I531" s="70" t="s">
        <v>11</v>
      </c>
      <c r="J531" s="2"/>
      <c r="K531" s="71"/>
      <c r="L531" s="72" t="s">
        <v>208</v>
      </c>
      <c r="M531" s="69"/>
      <c r="N531" s="73"/>
      <c r="O531" s="67"/>
      <c r="P531" s="67"/>
      <c r="Q531" s="67"/>
      <c r="R531" s="67"/>
      <c r="S531" s="67"/>
      <c r="T531" s="67"/>
      <c r="U531" s="67"/>
      <c r="V531" s="67"/>
      <c r="W531" s="67"/>
      <c r="X531" s="67"/>
      <c r="Y531" s="67"/>
      <c r="Z531" s="67"/>
      <c r="AA531" s="67"/>
      <c r="AB531" s="67"/>
      <c r="AC531" s="67"/>
      <c r="AD531" s="67"/>
      <c r="AE531" s="67"/>
      <c r="AF531" s="67"/>
      <c r="AG531" s="67"/>
    </row>
    <row r="532" spans="1:33" ht="362.5">
      <c r="A532" s="68" t="s">
        <v>1245</v>
      </c>
      <c r="B532" s="69" t="s">
        <v>1274</v>
      </c>
      <c r="C532" s="68" t="s">
        <v>1290</v>
      </c>
      <c r="D532" s="69" t="s">
        <v>1291</v>
      </c>
      <c r="E532" s="364" t="s">
        <v>1292</v>
      </c>
      <c r="F532" s="69" t="s">
        <v>1293</v>
      </c>
      <c r="G532" s="69" t="s">
        <v>1294</v>
      </c>
      <c r="H532" s="69" t="s">
        <v>392</v>
      </c>
      <c r="I532" s="70" t="s">
        <v>11</v>
      </c>
      <c r="J532" s="2"/>
      <c r="K532" s="71"/>
      <c r="L532" s="72" t="s">
        <v>208</v>
      </c>
      <c r="M532" s="69"/>
      <c r="N532" s="73"/>
      <c r="O532" s="67"/>
      <c r="P532" s="67"/>
      <c r="Q532" s="67"/>
      <c r="R532" s="67"/>
      <c r="S532" s="67"/>
      <c r="T532" s="67"/>
      <c r="U532" s="67"/>
      <c r="V532" s="67"/>
      <c r="W532" s="67"/>
      <c r="X532" s="67"/>
      <c r="Y532" s="67"/>
      <c r="Z532" s="67"/>
      <c r="AA532" s="67"/>
      <c r="AB532" s="67"/>
      <c r="AC532" s="67"/>
      <c r="AD532" s="67"/>
      <c r="AE532" s="67"/>
      <c r="AF532" s="67"/>
      <c r="AG532" s="67"/>
    </row>
    <row r="533" spans="1:33" ht="362.5">
      <c r="A533" s="68" t="s">
        <v>1245</v>
      </c>
      <c r="B533" s="69" t="s">
        <v>1274</v>
      </c>
      <c r="C533" s="68" t="s">
        <v>1295</v>
      </c>
      <c r="D533" s="69" t="s">
        <v>1291</v>
      </c>
      <c r="E533" s="365"/>
      <c r="F533" s="69" t="s">
        <v>1296</v>
      </c>
      <c r="G533" s="76" t="s">
        <v>1297</v>
      </c>
      <c r="H533" s="69" t="s">
        <v>541</v>
      </c>
      <c r="I533" s="70" t="s">
        <v>11</v>
      </c>
      <c r="J533" s="2"/>
      <c r="K533" s="71"/>
      <c r="L533" s="72" t="s">
        <v>208</v>
      </c>
      <c r="M533" s="69"/>
      <c r="N533" s="73"/>
      <c r="O533" s="67"/>
      <c r="P533" s="67"/>
      <c r="Q533" s="67"/>
      <c r="R533" s="67"/>
      <c r="S533" s="67"/>
      <c r="T533" s="67"/>
      <c r="U533" s="67"/>
      <c r="V533" s="67"/>
      <c r="W533" s="67"/>
      <c r="X533" s="67"/>
      <c r="Y533" s="67"/>
      <c r="Z533" s="67"/>
      <c r="AA533" s="67"/>
      <c r="AB533" s="67"/>
      <c r="AC533" s="67"/>
      <c r="AD533" s="67"/>
      <c r="AE533" s="67"/>
      <c r="AF533" s="67"/>
      <c r="AG533" s="67"/>
    </row>
    <row r="534" spans="1:33" ht="362.5">
      <c r="A534" s="68" t="s">
        <v>1245</v>
      </c>
      <c r="B534" s="69" t="s">
        <v>1274</v>
      </c>
      <c r="C534" s="68" t="s">
        <v>1298</v>
      </c>
      <c r="D534" s="69" t="s">
        <v>1291</v>
      </c>
      <c r="E534" s="365"/>
      <c r="F534" s="69" t="s">
        <v>542</v>
      </c>
      <c r="G534" s="69" t="s">
        <v>1299</v>
      </c>
      <c r="H534" s="69" t="s">
        <v>541</v>
      </c>
      <c r="I534" s="70" t="s">
        <v>11</v>
      </c>
      <c r="J534" s="2"/>
      <c r="K534" s="71"/>
      <c r="L534" s="72" t="s">
        <v>208</v>
      </c>
      <c r="M534" s="69"/>
      <c r="N534" s="73"/>
      <c r="O534" s="67"/>
      <c r="P534" s="67"/>
      <c r="Q534" s="67"/>
      <c r="R534" s="67"/>
      <c r="S534" s="67"/>
      <c r="T534" s="67"/>
      <c r="U534" s="67"/>
      <c r="V534" s="67"/>
      <c r="W534" s="67"/>
      <c r="X534" s="67"/>
      <c r="Y534" s="67"/>
      <c r="Z534" s="67"/>
      <c r="AA534" s="67"/>
      <c r="AB534" s="67"/>
      <c r="AC534" s="67"/>
      <c r="AD534" s="67"/>
      <c r="AE534" s="67"/>
      <c r="AF534" s="67"/>
      <c r="AG534" s="67"/>
    </row>
    <row r="535" spans="1:33" ht="362.5">
      <c r="A535" s="68" t="s">
        <v>1245</v>
      </c>
      <c r="B535" s="69" t="s">
        <v>1274</v>
      </c>
      <c r="C535" s="68" t="s">
        <v>403</v>
      </c>
      <c r="D535" s="69" t="s">
        <v>1291</v>
      </c>
      <c r="E535" s="365"/>
      <c r="F535" s="69" t="s">
        <v>545</v>
      </c>
      <c r="G535" s="69" t="s">
        <v>1300</v>
      </c>
      <c r="H535" s="69" t="s">
        <v>541</v>
      </c>
      <c r="I535" s="70" t="s">
        <v>11</v>
      </c>
      <c r="J535" s="2"/>
      <c r="K535" s="71"/>
      <c r="L535" s="72" t="s">
        <v>208</v>
      </c>
      <c r="M535" s="69"/>
      <c r="N535" s="73"/>
      <c r="O535" s="67"/>
      <c r="P535" s="67"/>
      <c r="Q535" s="67"/>
      <c r="R535" s="67"/>
      <c r="S535" s="67"/>
      <c r="T535" s="67"/>
      <c r="U535" s="67"/>
      <c r="V535" s="67"/>
      <c r="W535" s="67"/>
      <c r="X535" s="67"/>
      <c r="Y535" s="67"/>
      <c r="Z535" s="67"/>
      <c r="AA535" s="67"/>
      <c r="AB535" s="67"/>
      <c r="AC535" s="67"/>
      <c r="AD535" s="67"/>
      <c r="AE535" s="67"/>
      <c r="AF535" s="67"/>
      <c r="AG535" s="67"/>
    </row>
    <row r="536" spans="1:33" ht="362.5">
      <c r="A536" s="68" t="s">
        <v>1245</v>
      </c>
      <c r="B536" s="69" t="s">
        <v>1274</v>
      </c>
      <c r="C536" s="68" t="s">
        <v>411</v>
      </c>
      <c r="D536" s="69" t="s">
        <v>1291</v>
      </c>
      <c r="E536" s="355"/>
      <c r="F536" s="69" t="s">
        <v>548</v>
      </c>
      <c r="G536" s="69" t="s">
        <v>1301</v>
      </c>
      <c r="H536" s="69" t="s">
        <v>541</v>
      </c>
      <c r="I536" s="70" t="s">
        <v>11</v>
      </c>
      <c r="J536" s="2"/>
      <c r="K536" s="71"/>
      <c r="L536" s="72" t="s">
        <v>208</v>
      </c>
      <c r="M536" s="69"/>
      <c r="N536" s="73"/>
      <c r="O536" s="67"/>
      <c r="P536" s="67"/>
      <c r="Q536" s="67"/>
      <c r="R536" s="67"/>
      <c r="S536" s="67"/>
      <c r="T536" s="67"/>
      <c r="U536" s="67"/>
      <c r="V536" s="67"/>
      <c r="W536" s="67"/>
      <c r="X536" s="67"/>
      <c r="Y536" s="67"/>
      <c r="Z536" s="67"/>
      <c r="AA536" s="67"/>
      <c r="AB536" s="67"/>
      <c r="AC536" s="67"/>
      <c r="AD536" s="67"/>
      <c r="AE536" s="67"/>
      <c r="AF536" s="67"/>
      <c r="AG536" s="67"/>
    </row>
    <row r="537" spans="1:33" ht="362.5">
      <c r="A537" s="68" t="s">
        <v>1245</v>
      </c>
      <c r="B537" s="69" t="s">
        <v>1274</v>
      </c>
      <c r="C537" s="68" t="s">
        <v>414</v>
      </c>
      <c r="D537" s="69" t="s">
        <v>1291</v>
      </c>
      <c r="E537" s="364" t="s">
        <v>1302</v>
      </c>
      <c r="F537" s="69" t="s">
        <v>1303</v>
      </c>
      <c r="G537" s="69" t="s">
        <v>1304</v>
      </c>
      <c r="H537" s="69" t="s">
        <v>1305</v>
      </c>
      <c r="I537" s="70" t="s">
        <v>11</v>
      </c>
      <c r="J537" s="2"/>
      <c r="K537" s="71"/>
      <c r="L537" s="72" t="s">
        <v>208</v>
      </c>
      <c r="M537" s="69"/>
      <c r="N537" s="73"/>
      <c r="O537" s="67"/>
      <c r="P537" s="67"/>
      <c r="Q537" s="67"/>
      <c r="R537" s="67"/>
      <c r="S537" s="67"/>
      <c r="T537" s="67"/>
      <c r="U537" s="67"/>
      <c r="V537" s="67"/>
      <c r="W537" s="67"/>
      <c r="X537" s="67"/>
      <c r="Y537" s="67"/>
      <c r="Z537" s="67"/>
      <c r="AA537" s="67"/>
      <c r="AB537" s="67"/>
      <c r="AC537" s="67"/>
      <c r="AD537" s="67"/>
      <c r="AE537" s="67"/>
      <c r="AF537" s="67"/>
      <c r="AG537" s="67"/>
    </row>
    <row r="538" spans="1:33" ht="362.5">
      <c r="A538" s="68" t="s">
        <v>1245</v>
      </c>
      <c r="B538" s="69" t="s">
        <v>1274</v>
      </c>
      <c r="C538" s="68" t="s">
        <v>419</v>
      </c>
      <c r="D538" s="69" t="s">
        <v>1291</v>
      </c>
      <c r="E538" s="365"/>
      <c r="F538" s="69" t="s">
        <v>1306</v>
      </c>
      <c r="G538" s="76" t="s">
        <v>1307</v>
      </c>
      <c r="H538" s="69" t="s">
        <v>1308</v>
      </c>
      <c r="I538" s="70" t="s">
        <v>11</v>
      </c>
      <c r="J538" s="2"/>
      <c r="K538" s="71"/>
      <c r="L538" s="72" t="s">
        <v>208</v>
      </c>
      <c r="M538" s="69"/>
      <c r="N538" s="73"/>
      <c r="O538" s="67"/>
      <c r="P538" s="67"/>
      <c r="Q538" s="67"/>
      <c r="R538" s="67"/>
      <c r="S538" s="67"/>
      <c r="T538" s="67"/>
      <c r="U538" s="67"/>
      <c r="V538" s="67"/>
      <c r="W538" s="67"/>
      <c r="X538" s="67"/>
      <c r="Y538" s="67"/>
      <c r="Z538" s="67"/>
      <c r="AA538" s="67"/>
      <c r="AB538" s="67"/>
      <c r="AC538" s="67"/>
      <c r="AD538" s="67"/>
      <c r="AE538" s="67"/>
      <c r="AF538" s="67"/>
      <c r="AG538" s="67"/>
    </row>
    <row r="539" spans="1:33" ht="26.25" customHeight="1">
      <c r="A539" s="68" t="s">
        <v>1245</v>
      </c>
      <c r="B539" s="69" t="s">
        <v>1274</v>
      </c>
      <c r="C539" s="68" t="s">
        <v>422</v>
      </c>
      <c r="D539" s="69" t="s">
        <v>1291</v>
      </c>
      <c r="E539" s="365"/>
      <c r="F539" s="69" t="s">
        <v>1309</v>
      </c>
      <c r="G539" s="69" t="s">
        <v>1310</v>
      </c>
      <c r="H539" s="69" t="s">
        <v>1311</v>
      </c>
      <c r="I539" s="70" t="s">
        <v>11</v>
      </c>
      <c r="J539" s="2"/>
      <c r="K539" s="71"/>
      <c r="L539" s="72" t="s">
        <v>208</v>
      </c>
      <c r="M539" s="69"/>
      <c r="N539" s="73"/>
      <c r="O539" s="67"/>
      <c r="P539" s="67"/>
      <c r="Q539" s="67"/>
      <c r="R539" s="67"/>
      <c r="S539" s="67"/>
      <c r="T539" s="67"/>
      <c r="U539" s="67"/>
      <c r="V539" s="67"/>
      <c r="W539" s="67"/>
      <c r="X539" s="67"/>
      <c r="Y539" s="67"/>
      <c r="Z539" s="67"/>
      <c r="AA539" s="67"/>
      <c r="AB539" s="67"/>
      <c r="AC539" s="67"/>
      <c r="AD539" s="67"/>
      <c r="AE539" s="67"/>
      <c r="AF539" s="67"/>
      <c r="AG539" s="67"/>
    </row>
    <row r="540" spans="1:33" ht="362.5">
      <c r="A540" s="68" t="s">
        <v>1245</v>
      </c>
      <c r="B540" s="69" t="s">
        <v>1274</v>
      </c>
      <c r="C540" s="68" t="s">
        <v>425</v>
      </c>
      <c r="D540" s="69" t="s">
        <v>1291</v>
      </c>
      <c r="E540" s="365"/>
      <c r="F540" s="69" t="s">
        <v>1312</v>
      </c>
      <c r="G540" s="76" t="s">
        <v>1313</v>
      </c>
      <c r="H540" s="69" t="s">
        <v>541</v>
      </c>
      <c r="I540" s="70" t="s">
        <v>11</v>
      </c>
      <c r="J540" s="2"/>
      <c r="K540" s="71"/>
      <c r="L540" s="72" t="s">
        <v>208</v>
      </c>
      <c r="M540" s="69"/>
      <c r="N540" s="73"/>
      <c r="O540" s="81"/>
      <c r="P540" s="81"/>
      <c r="Q540" s="81"/>
      <c r="R540" s="81"/>
      <c r="S540" s="81"/>
      <c r="T540" s="81"/>
      <c r="U540" s="81"/>
      <c r="V540" s="81"/>
      <c r="W540" s="81"/>
      <c r="X540" s="81"/>
      <c r="Y540" s="81"/>
      <c r="Z540" s="81"/>
      <c r="AA540" s="81"/>
      <c r="AB540" s="67"/>
      <c r="AC540" s="67"/>
      <c r="AD540" s="67"/>
      <c r="AE540" s="67"/>
      <c r="AF540" s="67"/>
      <c r="AG540" s="67"/>
    </row>
    <row r="541" spans="1:33" ht="406">
      <c r="A541" s="68" t="s">
        <v>1245</v>
      </c>
      <c r="B541" s="69" t="s">
        <v>1274</v>
      </c>
      <c r="C541" s="68" t="s">
        <v>430</v>
      </c>
      <c r="D541" s="69" t="s">
        <v>1314</v>
      </c>
      <c r="E541" s="365"/>
      <c r="F541" s="69" t="s">
        <v>1315</v>
      </c>
      <c r="G541" s="69" t="s">
        <v>1316</v>
      </c>
      <c r="H541" s="69" t="s">
        <v>1311</v>
      </c>
      <c r="I541" s="70" t="s">
        <v>11</v>
      </c>
      <c r="J541" s="2"/>
      <c r="K541" s="71"/>
      <c r="L541" s="72" t="s">
        <v>208</v>
      </c>
      <c r="M541" s="69"/>
      <c r="N541" s="73"/>
      <c r="O541" s="81"/>
      <c r="P541" s="81"/>
      <c r="Q541" s="81"/>
      <c r="R541" s="81"/>
      <c r="S541" s="81"/>
      <c r="T541" s="81"/>
      <c r="U541" s="81"/>
      <c r="V541" s="81"/>
      <c r="W541" s="81"/>
      <c r="X541" s="81"/>
      <c r="Y541" s="81"/>
      <c r="Z541" s="81"/>
      <c r="AA541" s="81"/>
      <c r="AB541" s="67"/>
      <c r="AC541" s="67"/>
      <c r="AD541" s="67"/>
      <c r="AE541" s="67"/>
      <c r="AF541" s="67"/>
      <c r="AG541" s="67"/>
    </row>
    <row r="542" spans="1:33" ht="406">
      <c r="A542" s="68" t="s">
        <v>1245</v>
      </c>
      <c r="B542" s="69" t="s">
        <v>1274</v>
      </c>
      <c r="C542" s="68" t="s">
        <v>432</v>
      </c>
      <c r="D542" s="69" t="s">
        <v>1317</v>
      </c>
      <c r="E542" s="355"/>
      <c r="F542" s="69" t="s">
        <v>1318</v>
      </c>
      <c r="G542" s="69" t="s">
        <v>1319</v>
      </c>
      <c r="H542" s="69" t="s">
        <v>1320</v>
      </c>
      <c r="I542" s="70" t="s">
        <v>11</v>
      </c>
      <c r="J542" s="2"/>
      <c r="K542" s="71"/>
      <c r="L542" s="72" t="s">
        <v>208</v>
      </c>
      <c r="M542" s="69"/>
      <c r="N542" s="73"/>
      <c r="O542" s="81"/>
      <c r="P542" s="81"/>
      <c r="Q542" s="81"/>
      <c r="R542" s="81"/>
      <c r="S542" s="81"/>
      <c r="T542" s="81"/>
      <c r="U542" s="81"/>
      <c r="V542" s="81"/>
      <c r="W542" s="81"/>
      <c r="X542" s="81"/>
      <c r="Y542" s="81"/>
      <c r="Z542" s="81"/>
      <c r="AA542" s="81"/>
      <c r="AB542" s="67"/>
      <c r="AC542" s="67"/>
      <c r="AD542" s="67"/>
      <c r="AE542" s="67"/>
      <c r="AF542" s="67"/>
      <c r="AG542" s="67"/>
    </row>
    <row r="543" spans="1:33" ht="362.5">
      <c r="A543" s="68" t="s">
        <v>1245</v>
      </c>
      <c r="B543" s="69" t="s">
        <v>1274</v>
      </c>
      <c r="C543" s="68" t="s">
        <v>435</v>
      </c>
      <c r="D543" s="69" t="s">
        <v>1291</v>
      </c>
      <c r="E543" s="364" t="s">
        <v>1321</v>
      </c>
      <c r="F543" s="69" t="s">
        <v>1265</v>
      </c>
      <c r="G543" s="76" t="s">
        <v>1322</v>
      </c>
      <c r="H543" s="69" t="s">
        <v>1323</v>
      </c>
      <c r="I543" s="70" t="s">
        <v>11</v>
      </c>
      <c r="J543" s="2"/>
      <c r="K543" s="71"/>
      <c r="L543" s="72" t="s">
        <v>208</v>
      </c>
      <c r="M543" s="69"/>
      <c r="N543" s="73"/>
      <c r="O543" s="81"/>
      <c r="P543" s="81"/>
      <c r="Q543" s="81"/>
      <c r="R543" s="81"/>
      <c r="S543" s="81"/>
      <c r="T543" s="81"/>
      <c r="U543" s="81"/>
      <c r="V543" s="81"/>
      <c r="W543" s="81"/>
      <c r="X543" s="81"/>
      <c r="Y543" s="81"/>
      <c r="Z543" s="81"/>
      <c r="AA543" s="81"/>
      <c r="AB543" s="67"/>
      <c r="AC543" s="67"/>
      <c r="AD543" s="67"/>
      <c r="AE543" s="67"/>
      <c r="AF543" s="67"/>
      <c r="AG543" s="67"/>
    </row>
    <row r="544" spans="1:33" ht="362.5">
      <c r="A544" s="68" t="s">
        <v>1245</v>
      </c>
      <c r="B544" s="69" t="s">
        <v>1274</v>
      </c>
      <c r="C544" s="68" t="s">
        <v>438</v>
      </c>
      <c r="D544" s="69" t="s">
        <v>1291</v>
      </c>
      <c r="E544" s="365"/>
      <c r="F544" s="69" t="s">
        <v>601</v>
      </c>
      <c r="G544" s="76" t="s">
        <v>1322</v>
      </c>
      <c r="H544" s="69" t="s">
        <v>602</v>
      </c>
      <c r="I544" s="70" t="s">
        <v>11</v>
      </c>
      <c r="J544" s="2"/>
      <c r="K544" s="71"/>
      <c r="L544" s="72" t="s">
        <v>208</v>
      </c>
      <c r="M544" s="69"/>
      <c r="N544" s="73"/>
      <c r="O544" s="81"/>
      <c r="P544" s="81"/>
      <c r="Q544" s="81"/>
      <c r="R544" s="81"/>
      <c r="S544" s="81"/>
      <c r="T544" s="81"/>
      <c r="U544" s="81"/>
      <c r="V544" s="81"/>
      <c r="W544" s="81"/>
      <c r="X544" s="81"/>
      <c r="Y544" s="81"/>
      <c r="Z544" s="81"/>
      <c r="AA544" s="81"/>
      <c r="AB544" s="67"/>
      <c r="AC544" s="67"/>
      <c r="AD544" s="67"/>
      <c r="AE544" s="67"/>
      <c r="AF544" s="67"/>
      <c r="AG544" s="67"/>
    </row>
    <row r="545" spans="1:33" ht="362.5">
      <c r="A545" s="68" t="s">
        <v>1245</v>
      </c>
      <c r="B545" s="69" t="s">
        <v>1274</v>
      </c>
      <c r="C545" s="68" t="s">
        <v>441</v>
      </c>
      <c r="D545" s="69" t="s">
        <v>1291</v>
      </c>
      <c r="E545" s="365"/>
      <c r="F545" s="69" t="s">
        <v>519</v>
      </c>
      <c r="G545" s="76" t="s">
        <v>1322</v>
      </c>
      <c r="H545" s="69" t="s">
        <v>517</v>
      </c>
      <c r="I545" s="70" t="s">
        <v>11</v>
      </c>
      <c r="J545" s="2"/>
      <c r="K545" s="71"/>
      <c r="L545" s="72" t="s">
        <v>208</v>
      </c>
      <c r="M545" s="69"/>
      <c r="N545" s="73"/>
      <c r="O545" s="81"/>
      <c r="P545" s="81"/>
      <c r="Q545" s="81"/>
      <c r="R545" s="81"/>
      <c r="S545" s="81"/>
      <c r="T545" s="81"/>
      <c r="U545" s="81"/>
      <c r="V545" s="81"/>
      <c r="W545" s="81"/>
      <c r="X545" s="81"/>
      <c r="Y545" s="81"/>
      <c r="Z545" s="81"/>
      <c r="AA545" s="81"/>
      <c r="AB545" s="67"/>
      <c r="AC545" s="67"/>
      <c r="AD545" s="67"/>
      <c r="AE545" s="67"/>
      <c r="AF545" s="67"/>
      <c r="AG545" s="67"/>
    </row>
    <row r="546" spans="1:33" ht="362.5">
      <c r="A546" s="68" t="s">
        <v>1245</v>
      </c>
      <c r="B546" s="69" t="s">
        <v>1274</v>
      </c>
      <c r="C546" s="68" t="s">
        <v>446</v>
      </c>
      <c r="D546" s="69" t="s">
        <v>1291</v>
      </c>
      <c r="E546" s="365"/>
      <c r="F546" s="69" t="s">
        <v>603</v>
      </c>
      <c r="G546" s="69" t="s">
        <v>1324</v>
      </c>
      <c r="H546" s="69" t="s">
        <v>604</v>
      </c>
      <c r="I546" s="70" t="s">
        <v>11</v>
      </c>
      <c r="J546" s="2"/>
      <c r="K546" s="71"/>
      <c r="L546" s="72" t="s">
        <v>208</v>
      </c>
      <c r="M546" s="69"/>
      <c r="N546" s="73"/>
      <c r="O546" s="81"/>
      <c r="P546" s="81"/>
      <c r="Q546" s="81"/>
      <c r="R546" s="81"/>
      <c r="S546" s="81"/>
      <c r="T546" s="81"/>
      <c r="U546" s="81"/>
      <c r="V546" s="81"/>
      <c r="W546" s="81"/>
      <c r="X546" s="81"/>
      <c r="Y546" s="81"/>
      <c r="Z546" s="81"/>
      <c r="AA546" s="81"/>
      <c r="AB546" s="67"/>
      <c r="AC546" s="67"/>
      <c r="AD546" s="67"/>
      <c r="AE546" s="67"/>
      <c r="AF546" s="67"/>
      <c r="AG546" s="67"/>
    </row>
    <row r="547" spans="1:33" ht="362.5">
      <c r="A547" s="68" t="s">
        <v>1245</v>
      </c>
      <c r="B547" s="69" t="s">
        <v>1274</v>
      </c>
      <c r="C547" s="68" t="s">
        <v>449</v>
      </c>
      <c r="D547" s="69" t="s">
        <v>1291</v>
      </c>
      <c r="E547" s="365"/>
      <c r="F547" s="69" t="s">
        <v>1325</v>
      </c>
      <c r="G547" s="69" t="s">
        <v>1322</v>
      </c>
      <c r="H547" s="69" t="s">
        <v>1326</v>
      </c>
      <c r="I547" s="70" t="s">
        <v>11</v>
      </c>
      <c r="J547" s="2"/>
      <c r="K547" s="71"/>
      <c r="L547" s="72" t="s">
        <v>208</v>
      </c>
      <c r="M547" s="69"/>
      <c r="N547" s="73"/>
      <c r="O547" s="81"/>
      <c r="P547" s="81"/>
      <c r="Q547" s="81"/>
      <c r="R547" s="81"/>
      <c r="S547" s="81"/>
      <c r="T547" s="81"/>
      <c r="U547" s="81"/>
      <c r="V547" s="81"/>
      <c r="W547" s="81"/>
      <c r="X547" s="81"/>
      <c r="Y547" s="81"/>
      <c r="Z547" s="81"/>
      <c r="AA547" s="81"/>
      <c r="AB547" s="67"/>
      <c r="AC547" s="67"/>
      <c r="AD547" s="67"/>
      <c r="AE547" s="67"/>
      <c r="AF547" s="67"/>
      <c r="AG547" s="67"/>
    </row>
    <row r="548" spans="1:33" ht="362.5">
      <c r="A548" s="68" t="s">
        <v>1245</v>
      </c>
      <c r="B548" s="69" t="s">
        <v>1274</v>
      </c>
      <c r="C548" s="68" t="s">
        <v>452</v>
      </c>
      <c r="D548" s="69" t="s">
        <v>1291</v>
      </c>
      <c r="E548" s="355"/>
      <c r="F548" s="69" t="s">
        <v>1327</v>
      </c>
      <c r="G548" s="69" t="s">
        <v>1322</v>
      </c>
      <c r="H548" s="69" t="s">
        <v>1328</v>
      </c>
      <c r="I548" s="70" t="s">
        <v>11</v>
      </c>
      <c r="J548" s="2"/>
      <c r="K548" s="71"/>
      <c r="L548" s="72" t="s">
        <v>208</v>
      </c>
      <c r="M548" s="69"/>
      <c r="N548" s="73"/>
      <c r="O548" s="81"/>
      <c r="P548" s="81"/>
      <c r="Q548" s="81"/>
      <c r="R548" s="81"/>
      <c r="S548" s="81"/>
      <c r="T548" s="81"/>
      <c r="U548" s="81"/>
      <c r="V548" s="81"/>
      <c r="W548" s="81"/>
      <c r="X548" s="81"/>
      <c r="Y548" s="81"/>
      <c r="Z548" s="81"/>
      <c r="AA548" s="81"/>
      <c r="AB548" s="67"/>
      <c r="AC548" s="67"/>
      <c r="AD548" s="67"/>
      <c r="AE548" s="67"/>
      <c r="AF548" s="67"/>
      <c r="AG548" s="67"/>
    </row>
    <row r="549" spans="1:33" ht="409.5">
      <c r="A549" s="68" t="s">
        <v>1245</v>
      </c>
      <c r="B549" s="69" t="s">
        <v>1329</v>
      </c>
      <c r="C549" s="68" t="s">
        <v>1275</v>
      </c>
      <c r="D549" s="69" t="s">
        <v>1330</v>
      </c>
      <c r="E549" s="364" t="s">
        <v>1331</v>
      </c>
      <c r="F549" s="69" t="s">
        <v>857</v>
      </c>
      <c r="G549" s="76" t="s">
        <v>1332</v>
      </c>
      <c r="H549" s="69" t="s">
        <v>529</v>
      </c>
      <c r="I549" s="70" t="s">
        <v>11</v>
      </c>
      <c r="J549" s="2"/>
      <c r="K549" s="71"/>
      <c r="L549" s="72" t="s">
        <v>208</v>
      </c>
      <c r="M549" s="69"/>
      <c r="N549" s="73"/>
      <c r="O549" s="81"/>
      <c r="P549" s="81"/>
      <c r="Q549" s="81"/>
      <c r="R549" s="81"/>
      <c r="S549" s="81"/>
      <c r="T549" s="81"/>
      <c r="U549" s="81"/>
      <c r="V549" s="81"/>
      <c r="W549" s="81"/>
      <c r="X549" s="81"/>
      <c r="Y549" s="81"/>
      <c r="Z549" s="81"/>
      <c r="AA549" s="81"/>
      <c r="AB549" s="67"/>
      <c r="AC549" s="67"/>
      <c r="AD549" s="67"/>
      <c r="AE549" s="67"/>
      <c r="AF549" s="67"/>
      <c r="AG549" s="67"/>
    </row>
    <row r="550" spans="1:33" ht="409.5">
      <c r="A550" s="68" t="s">
        <v>1245</v>
      </c>
      <c r="B550" s="69" t="s">
        <v>1329</v>
      </c>
      <c r="C550" s="68" t="s">
        <v>1279</v>
      </c>
      <c r="D550" s="69" t="s">
        <v>1330</v>
      </c>
      <c r="E550" s="365"/>
      <c r="F550" s="69" t="s">
        <v>859</v>
      </c>
      <c r="G550" s="69" t="s">
        <v>1333</v>
      </c>
      <c r="H550" s="69" t="s">
        <v>529</v>
      </c>
      <c r="I550" s="70" t="s">
        <v>11</v>
      </c>
      <c r="J550" s="2"/>
      <c r="K550" s="71"/>
      <c r="L550" s="72" t="s">
        <v>208</v>
      </c>
      <c r="M550" s="69"/>
      <c r="N550" s="73"/>
      <c r="O550" s="81"/>
      <c r="P550" s="81"/>
      <c r="Q550" s="81"/>
      <c r="R550" s="81"/>
      <c r="S550" s="81"/>
      <c r="T550" s="81"/>
      <c r="U550" s="81"/>
      <c r="V550" s="81"/>
      <c r="W550" s="81"/>
      <c r="X550" s="81"/>
      <c r="Y550" s="81"/>
      <c r="Z550" s="81"/>
      <c r="AA550" s="81"/>
      <c r="AB550" s="67"/>
      <c r="AC550" s="67"/>
      <c r="AD550" s="67"/>
      <c r="AE550" s="67"/>
      <c r="AF550" s="67"/>
      <c r="AG550" s="67"/>
    </row>
    <row r="551" spans="1:33" ht="409.5">
      <c r="A551" s="68" t="s">
        <v>1245</v>
      </c>
      <c r="B551" s="69" t="s">
        <v>1329</v>
      </c>
      <c r="C551" s="68" t="s">
        <v>1282</v>
      </c>
      <c r="D551" s="69" t="s">
        <v>1330</v>
      </c>
      <c r="E551" s="365"/>
      <c r="F551" s="69" t="s">
        <v>861</v>
      </c>
      <c r="G551" s="69" t="s">
        <v>1334</v>
      </c>
      <c r="H551" s="69" t="s">
        <v>529</v>
      </c>
      <c r="I551" s="70" t="s">
        <v>11</v>
      </c>
      <c r="J551" s="2"/>
      <c r="K551" s="71"/>
      <c r="L551" s="72" t="s">
        <v>208</v>
      </c>
      <c r="M551" s="69"/>
      <c r="N551" s="73"/>
      <c r="O551" s="81"/>
      <c r="P551" s="81"/>
      <c r="Q551" s="81"/>
      <c r="R551" s="81"/>
      <c r="S551" s="81"/>
      <c r="T551" s="81"/>
      <c r="U551" s="81"/>
      <c r="V551" s="81"/>
      <c r="W551" s="81"/>
      <c r="X551" s="81"/>
      <c r="Y551" s="81"/>
      <c r="Z551" s="81"/>
      <c r="AA551" s="81"/>
      <c r="AB551" s="67"/>
      <c r="AC551" s="67"/>
      <c r="AD551" s="67"/>
      <c r="AE551" s="67"/>
      <c r="AF551" s="67"/>
      <c r="AG551" s="67"/>
    </row>
    <row r="552" spans="1:33" ht="409.5">
      <c r="A552" s="68" t="s">
        <v>1245</v>
      </c>
      <c r="B552" s="69" t="s">
        <v>1329</v>
      </c>
      <c r="C552" s="68" t="s">
        <v>1284</v>
      </c>
      <c r="D552" s="69" t="s">
        <v>1330</v>
      </c>
      <c r="E552" s="365"/>
      <c r="F552" s="69" t="s">
        <v>862</v>
      </c>
      <c r="G552" s="69" t="s">
        <v>1335</v>
      </c>
      <c r="H552" s="69" t="s">
        <v>529</v>
      </c>
      <c r="I552" s="70" t="s">
        <v>11</v>
      </c>
      <c r="J552" s="2"/>
      <c r="K552" s="71"/>
      <c r="L552" s="72" t="s">
        <v>208</v>
      </c>
      <c r="M552" s="69"/>
      <c r="N552" s="73"/>
      <c r="O552" s="81"/>
      <c r="P552" s="81"/>
      <c r="Q552" s="81"/>
      <c r="R552" s="81"/>
      <c r="S552" s="81"/>
      <c r="T552" s="81"/>
      <c r="U552" s="81"/>
      <c r="V552" s="81"/>
      <c r="W552" s="81"/>
      <c r="X552" s="81"/>
      <c r="Y552" s="81"/>
      <c r="Z552" s="81"/>
      <c r="AA552" s="81"/>
      <c r="AB552" s="67"/>
      <c r="AC552" s="67"/>
      <c r="AD552" s="67"/>
      <c r="AE552" s="67"/>
      <c r="AF552" s="67"/>
      <c r="AG552" s="67"/>
    </row>
    <row r="553" spans="1:33" ht="409.5">
      <c r="A553" s="68" t="s">
        <v>1245</v>
      </c>
      <c r="B553" s="69" t="s">
        <v>1329</v>
      </c>
      <c r="C553" s="68" t="s">
        <v>1286</v>
      </c>
      <c r="D553" s="69" t="s">
        <v>1330</v>
      </c>
      <c r="E553" s="365"/>
      <c r="F553" s="69" t="s">
        <v>864</v>
      </c>
      <c r="G553" s="69" t="s">
        <v>1336</v>
      </c>
      <c r="H553" s="69" t="s">
        <v>529</v>
      </c>
      <c r="I553" s="70" t="s">
        <v>11</v>
      </c>
      <c r="J553" s="2"/>
      <c r="K553" s="71"/>
      <c r="L553" s="72" t="s">
        <v>208</v>
      </c>
      <c r="M553" s="69"/>
      <c r="N553" s="73"/>
      <c r="O553" s="81"/>
      <c r="P553" s="81"/>
      <c r="Q553" s="81"/>
      <c r="R553" s="81"/>
      <c r="S553" s="81"/>
      <c r="T553" s="81"/>
      <c r="U553" s="81"/>
      <c r="V553" s="81"/>
      <c r="W553" s="81"/>
      <c r="X553" s="81"/>
      <c r="Y553" s="81"/>
      <c r="Z553" s="81"/>
      <c r="AA553" s="81"/>
      <c r="AB553" s="67"/>
      <c r="AC553" s="67"/>
      <c r="AD553" s="67"/>
      <c r="AE553" s="67"/>
      <c r="AF553" s="67"/>
      <c r="AG553" s="67"/>
    </row>
    <row r="554" spans="1:33" ht="409.5">
      <c r="A554" s="68" t="s">
        <v>1245</v>
      </c>
      <c r="B554" s="69" t="s">
        <v>1329</v>
      </c>
      <c r="C554" s="68" t="s">
        <v>1288</v>
      </c>
      <c r="D554" s="69" t="s">
        <v>1330</v>
      </c>
      <c r="E554" s="355"/>
      <c r="F554" s="69" t="s">
        <v>866</v>
      </c>
      <c r="G554" s="69" t="s">
        <v>1337</v>
      </c>
      <c r="H554" s="69" t="s">
        <v>529</v>
      </c>
      <c r="I554" s="70" t="s">
        <v>11</v>
      </c>
      <c r="J554" s="2"/>
      <c r="K554" s="71"/>
      <c r="L554" s="72" t="s">
        <v>208</v>
      </c>
      <c r="M554" s="69"/>
      <c r="N554" s="73"/>
      <c r="O554" s="81"/>
      <c r="P554" s="81"/>
      <c r="Q554" s="81"/>
      <c r="R554" s="81"/>
      <c r="S554" s="81"/>
      <c r="T554" s="81"/>
      <c r="U554" s="81"/>
      <c r="V554" s="81"/>
      <c r="W554" s="81"/>
      <c r="X554" s="81"/>
      <c r="Y554" s="81"/>
      <c r="Z554" s="81"/>
      <c r="AA554" s="81"/>
      <c r="AB554" s="67"/>
      <c r="AC554" s="67"/>
      <c r="AD554" s="67"/>
      <c r="AE554" s="67"/>
      <c r="AF554" s="67"/>
      <c r="AG554" s="67"/>
    </row>
    <row r="555" spans="1:33" ht="409.5">
      <c r="A555" s="68" t="s">
        <v>1245</v>
      </c>
      <c r="B555" s="69" t="s">
        <v>1329</v>
      </c>
      <c r="C555" s="68" t="s">
        <v>1290</v>
      </c>
      <c r="D555" s="69" t="s">
        <v>1330</v>
      </c>
      <c r="E555" s="364" t="s">
        <v>1338</v>
      </c>
      <c r="F555" s="69" t="s">
        <v>1339</v>
      </c>
      <c r="G555" s="69" t="s">
        <v>1340</v>
      </c>
      <c r="H555" s="69" t="s">
        <v>997</v>
      </c>
      <c r="I555" s="70" t="s">
        <v>11</v>
      </c>
      <c r="J555" s="2"/>
      <c r="K555" s="71"/>
      <c r="L555" s="72" t="s">
        <v>208</v>
      </c>
      <c r="M555" s="69"/>
      <c r="N555" s="73"/>
      <c r="O555" s="81"/>
      <c r="P555" s="81"/>
      <c r="Q555" s="81"/>
      <c r="R555" s="81"/>
      <c r="S555" s="81"/>
      <c r="T555" s="81"/>
      <c r="U555" s="81"/>
      <c r="V555" s="81"/>
      <c r="W555" s="81"/>
      <c r="X555" s="81"/>
      <c r="Y555" s="81"/>
      <c r="Z555" s="81"/>
      <c r="AA555" s="81"/>
      <c r="AB555" s="67"/>
      <c r="AC555" s="67"/>
      <c r="AD555" s="67"/>
      <c r="AE555" s="67"/>
      <c r="AF555" s="67"/>
      <c r="AG555" s="67"/>
    </row>
    <row r="556" spans="1:33" ht="409.5">
      <c r="A556" s="68" t="s">
        <v>1245</v>
      </c>
      <c r="B556" s="69" t="s">
        <v>1329</v>
      </c>
      <c r="C556" s="68" t="s">
        <v>1295</v>
      </c>
      <c r="D556" s="69" t="s">
        <v>1330</v>
      </c>
      <c r="E556" s="365"/>
      <c r="F556" s="69" t="s">
        <v>1306</v>
      </c>
      <c r="G556" s="69" t="s">
        <v>1341</v>
      </c>
      <c r="H556" s="69" t="s">
        <v>997</v>
      </c>
      <c r="I556" s="70" t="s">
        <v>11</v>
      </c>
      <c r="J556" s="2"/>
      <c r="K556" s="71"/>
      <c r="L556" s="72" t="s">
        <v>208</v>
      </c>
      <c r="M556" s="69"/>
      <c r="N556" s="73"/>
      <c r="O556" s="81"/>
      <c r="P556" s="81"/>
      <c r="Q556" s="81"/>
      <c r="R556" s="81"/>
      <c r="S556" s="81"/>
      <c r="T556" s="81"/>
      <c r="U556" s="81"/>
      <c r="V556" s="81"/>
      <c r="W556" s="81"/>
      <c r="X556" s="81"/>
      <c r="Y556" s="81"/>
      <c r="Z556" s="81"/>
      <c r="AA556" s="81"/>
      <c r="AB556" s="67"/>
      <c r="AC556" s="67"/>
      <c r="AD556" s="67"/>
      <c r="AE556" s="67"/>
      <c r="AF556" s="67"/>
      <c r="AG556" s="67"/>
    </row>
    <row r="557" spans="1:33" ht="409.5">
      <c r="A557" s="68" t="s">
        <v>1245</v>
      </c>
      <c r="B557" s="69" t="s">
        <v>1329</v>
      </c>
      <c r="C557" s="68" t="s">
        <v>1298</v>
      </c>
      <c r="D557" s="69" t="s">
        <v>1330</v>
      </c>
      <c r="E557" s="365"/>
      <c r="F557" s="69" t="s">
        <v>1309</v>
      </c>
      <c r="G557" s="76" t="s">
        <v>1342</v>
      </c>
      <c r="H557" s="69" t="s">
        <v>997</v>
      </c>
      <c r="I557" s="70" t="s">
        <v>11</v>
      </c>
      <c r="J557" s="2"/>
      <c r="K557" s="71"/>
      <c r="L557" s="72" t="s">
        <v>208</v>
      </c>
      <c r="M557" s="69"/>
      <c r="N557" s="73"/>
      <c r="O557" s="81"/>
      <c r="P557" s="81"/>
      <c r="Q557" s="81"/>
      <c r="R557" s="81"/>
      <c r="S557" s="81"/>
      <c r="T557" s="81"/>
      <c r="U557" s="81"/>
      <c r="V557" s="81"/>
      <c r="W557" s="81"/>
      <c r="X557" s="81"/>
      <c r="Y557" s="81"/>
      <c r="Z557" s="81"/>
      <c r="AA557" s="81"/>
      <c r="AB557" s="67"/>
      <c r="AC557" s="67"/>
      <c r="AD557" s="67"/>
      <c r="AE557" s="67"/>
      <c r="AF557" s="67"/>
      <c r="AG557" s="67"/>
    </row>
    <row r="558" spans="1:33" ht="409.5">
      <c r="A558" s="68" t="s">
        <v>1245</v>
      </c>
      <c r="B558" s="69" t="s">
        <v>1329</v>
      </c>
      <c r="C558" s="68" t="s">
        <v>403</v>
      </c>
      <c r="D558" s="69" t="s">
        <v>1330</v>
      </c>
      <c r="E558" s="355"/>
      <c r="F558" s="69" t="s">
        <v>1312</v>
      </c>
      <c r="G558" s="69" t="s">
        <v>1343</v>
      </c>
      <c r="H558" s="69" t="s">
        <v>541</v>
      </c>
      <c r="I558" s="70" t="s">
        <v>11</v>
      </c>
      <c r="J558" s="2"/>
      <c r="K558" s="71"/>
      <c r="L558" s="72" t="s">
        <v>208</v>
      </c>
      <c r="M558" s="69"/>
      <c r="N558" s="73"/>
      <c r="O558" s="81"/>
      <c r="P558" s="81"/>
      <c r="Q558" s="81"/>
      <c r="R558" s="81"/>
      <c r="S558" s="81"/>
      <c r="T558" s="81"/>
      <c r="U558" s="81"/>
      <c r="V558" s="81"/>
      <c r="W558" s="81"/>
      <c r="X558" s="81"/>
      <c r="Y558" s="81"/>
      <c r="Z558" s="81"/>
      <c r="AA558" s="81"/>
      <c r="AB558" s="67"/>
      <c r="AC558" s="67"/>
      <c r="AD558" s="67"/>
      <c r="AE558" s="67"/>
      <c r="AF558" s="67"/>
      <c r="AG558" s="67"/>
    </row>
    <row r="559" spans="1:33" ht="409.5">
      <c r="A559" s="68" t="s">
        <v>1245</v>
      </c>
      <c r="B559" s="69" t="s">
        <v>1329</v>
      </c>
      <c r="C559" s="68" t="s">
        <v>408</v>
      </c>
      <c r="D559" s="69" t="s">
        <v>1330</v>
      </c>
      <c r="E559" s="364" t="s">
        <v>1344</v>
      </c>
      <c r="F559" s="69" t="s">
        <v>1265</v>
      </c>
      <c r="G559" s="69" t="s">
        <v>1345</v>
      </c>
      <c r="H559" s="82" t="s">
        <v>1346</v>
      </c>
      <c r="I559" s="70" t="s">
        <v>11</v>
      </c>
      <c r="J559" s="2"/>
      <c r="K559" s="71"/>
      <c r="L559" s="72" t="s">
        <v>208</v>
      </c>
      <c r="M559" s="69"/>
      <c r="N559" s="73"/>
      <c r="O559" s="81"/>
      <c r="P559" s="81"/>
      <c r="Q559" s="81"/>
      <c r="R559" s="81"/>
      <c r="S559" s="81"/>
      <c r="T559" s="81"/>
      <c r="U559" s="81"/>
      <c r="V559" s="81"/>
      <c r="W559" s="81"/>
      <c r="X559" s="81"/>
      <c r="Y559" s="81"/>
      <c r="Z559" s="81"/>
      <c r="AA559" s="81"/>
      <c r="AB559" s="67"/>
      <c r="AC559" s="67"/>
      <c r="AD559" s="67"/>
      <c r="AE559" s="67"/>
      <c r="AF559" s="67"/>
      <c r="AG559" s="67"/>
    </row>
    <row r="560" spans="1:33" ht="409.5">
      <c r="A560" s="68" t="s">
        <v>1245</v>
      </c>
      <c r="B560" s="69" t="s">
        <v>1329</v>
      </c>
      <c r="C560" s="68" t="s">
        <v>411</v>
      </c>
      <c r="D560" s="69" t="s">
        <v>1330</v>
      </c>
      <c r="E560" s="365"/>
      <c r="F560" s="69" t="s">
        <v>519</v>
      </c>
      <c r="G560" s="69" t="s">
        <v>1345</v>
      </c>
      <c r="H560" s="69" t="s">
        <v>517</v>
      </c>
      <c r="I560" s="70" t="s">
        <v>11</v>
      </c>
      <c r="J560" s="2"/>
      <c r="K560" s="71"/>
      <c r="L560" s="72" t="s">
        <v>208</v>
      </c>
      <c r="M560" s="69"/>
      <c r="N560" s="73"/>
      <c r="O560" s="81"/>
      <c r="P560" s="81"/>
      <c r="Q560" s="81"/>
      <c r="R560" s="81"/>
      <c r="S560" s="81"/>
      <c r="T560" s="81"/>
      <c r="U560" s="81"/>
      <c r="V560" s="81"/>
      <c r="W560" s="81"/>
      <c r="X560" s="81"/>
      <c r="Y560" s="81"/>
      <c r="Z560" s="81"/>
      <c r="AA560" s="81"/>
      <c r="AB560" s="67"/>
      <c r="AC560" s="67"/>
      <c r="AD560" s="67"/>
      <c r="AE560" s="67"/>
      <c r="AF560" s="67"/>
      <c r="AG560" s="67"/>
    </row>
    <row r="561" spans="1:33" ht="409.5">
      <c r="A561" s="68" t="s">
        <v>1245</v>
      </c>
      <c r="B561" s="69" t="s">
        <v>1329</v>
      </c>
      <c r="C561" s="68" t="s">
        <v>414</v>
      </c>
      <c r="D561" s="69" t="s">
        <v>1330</v>
      </c>
      <c r="E561" s="355"/>
      <c r="F561" s="69" t="s">
        <v>1347</v>
      </c>
      <c r="G561" s="69" t="s">
        <v>1345</v>
      </c>
      <c r="H561" s="69" t="s">
        <v>604</v>
      </c>
      <c r="I561" s="70" t="s">
        <v>11</v>
      </c>
      <c r="J561" s="2"/>
      <c r="K561" s="71"/>
      <c r="L561" s="72" t="s">
        <v>208</v>
      </c>
      <c r="M561" s="69"/>
      <c r="N561" s="73"/>
      <c r="O561" s="81"/>
      <c r="P561" s="81"/>
      <c r="Q561" s="81"/>
      <c r="R561" s="81"/>
      <c r="S561" s="81"/>
      <c r="T561" s="81"/>
      <c r="U561" s="81"/>
      <c r="V561" s="81"/>
      <c r="W561" s="81"/>
      <c r="X561" s="81"/>
      <c r="Y561" s="81"/>
      <c r="Z561" s="81"/>
      <c r="AA561" s="81"/>
      <c r="AB561" s="67"/>
      <c r="AC561" s="67"/>
      <c r="AD561" s="67"/>
      <c r="AE561" s="67"/>
      <c r="AF561" s="67"/>
      <c r="AG561" s="67"/>
    </row>
    <row r="562" spans="1:33" ht="409.5">
      <c r="A562" s="68" t="s">
        <v>1245</v>
      </c>
      <c r="B562" s="69" t="s">
        <v>1348</v>
      </c>
      <c r="C562" s="68" t="s">
        <v>1275</v>
      </c>
      <c r="D562" s="69" t="s">
        <v>1349</v>
      </c>
      <c r="E562" s="364" t="s">
        <v>1350</v>
      </c>
      <c r="F562" s="69" t="s">
        <v>857</v>
      </c>
      <c r="G562" s="76" t="s">
        <v>1351</v>
      </c>
      <c r="H562" s="69" t="s">
        <v>529</v>
      </c>
      <c r="I562" s="70" t="s">
        <v>11</v>
      </c>
      <c r="J562" s="2"/>
      <c r="K562" s="71"/>
      <c r="L562" s="72" t="s">
        <v>208</v>
      </c>
      <c r="M562" s="69"/>
      <c r="N562" s="73"/>
      <c r="O562" s="81"/>
      <c r="P562" s="81"/>
      <c r="Q562" s="81"/>
      <c r="R562" s="81"/>
      <c r="S562" s="81"/>
      <c r="T562" s="81"/>
      <c r="U562" s="81"/>
      <c r="V562" s="81"/>
      <c r="W562" s="81"/>
      <c r="X562" s="81"/>
      <c r="Y562" s="81"/>
      <c r="Z562" s="81"/>
      <c r="AA562" s="81"/>
      <c r="AB562" s="67"/>
      <c r="AC562" s="67"/>
      <c r="AD562" s="67"/>
      <c r="AE562" s="67"/>
      <c r="AF562" s="67"/>
      <c r="AG562" s="67"/>
    </row>
    <row r="563" spans="1:33" ht="409.5">
      <c r="A563" s="68" t="s">
        <v>1245</v>
      </c>
      <c r="B563" s="69" t="s">
        <v>1348</v>
      </c>
      <c r="C563" s="68" t="s">
        <v>1279</v>
      </c>
      <c r="D563" s="69" t="s">
        <v>1349</v>
      </c>
      <c r="E563" s="365"/>
      <c r="F563" s="69" t="s">
        <v>859</v>
      </c>
      <c r="G563" s="69" t="s">
        <v>1352</v>
      </c>
      <c r="H563" s="69" t="s">
        <v>529</v>
      </c>
      <c r="I563" s="70" t="s">
        <v>11</v>
      </c>
      <c r="J563" s="2"/>
      <c r="K563" s="71"/>
      <c r="L563" s="72" t="s">
        <v>208</v>
      </c>
      <c r="M563" s="69"/>
      <c r="N563" s="73"/>
      <c r="O563" s="81"/>
      <c r="P563" s="81"/>
      <c r="Q563" s="81"/>
      <c r="R563" s="81"/>
      <c r="S563" s="81"/>
      <c r="T563" s="81"/>
      <c r="U563" s="81"/>
      <c r="V563" s="81"/>
      <c r="W563" s="81"/>
      <c r="X563" s="81"/>
      <c r="Y563" s="81"/>
      <c r="Z563" s="81"/>
      <c r="AA563" s="81"/>
      <c r="AB563" s="67"/>
      <c r="AC563" s="67"/>
      <c r="AD563" s="67"/>
      <c r="AE563" s="67"/>
      <c r="AF563" s="67"/>
      <c r="AG563" s="67"/>
    </row>
    <row r="564" spans="1:33" ht="409.5">
      <c r="A564" s="68" t="s">
        <v>1245</v>
      </c>
      <c r="B564" s="69" t="s">
        <v>1348</v>
      </c>
      <c r="C564" s="68" t="s">
        <v>1282</v>
      </c>
      <c r="D564" s="69" t="s">
        <v>1349</v>
      </c>
      <c r="E564" s="365"/>
      <c r="F564" s="69" t="s">
        <v>861</v>
      </c>
      <c r="G564" s="69" t="s">
        <v>1352</v>
      </c>
      <c r="H564" s="69" t="s">
        <v>529</v>
      </c>
      <c r="I564" s="70" t="s">
        <v>11</v>
      </c>
      <c r="J564" s="2"/>
      <c r="K564" s="71"/>
      <c r="L564" s="72" t="s">
        <v>208</v>
      </c>
      <c r="M564" s="69"/>
      <c r="N564" s="73"/>
      <c r="O564" s="81"/>
      <c r="P564" s="81"/>
      <c r="Q564" s="81"/>
      <c r="R564" s="81"/>
      <c r="S564" s="81"/>
      <c r="T564" s="81"/>
      <c r="U564" s="81"/>
      <c r="V564" s="81"/>
      <c r="W564" s="81"/>
      <c r="X564" s="81"/>
      <c r="Y564" s="81"/>
      <c r="Z564" s="81"/>
      <c r="AA564" s="81"/>
      <c r="AB564" s="67"/>
      <c r="AC564" s="67"/>
      <c r="AD564" s="67"/>
      <c r="AE564" s="67"/>
      <c r="AF564" s="67"/>
      <c r="AG564" s="67"/>
    </row>
    <row r="565" spans="1:33" ht="409.5">
      <c r="A565" s="68" t="s">
        <v>1245</v>
      </c>
      <c r="B565" s="69" t="s">
        <v>1348</v>
      </c>
      <c r="C565" s="68" t="s">
        <v>1284</v>
      </c>
      <c r="D565" s="69" t="s">
        <v>1349</v>
      </c>
      <c r="E565" s="365"/>
      <c r="F565" s="69" t="s">
        <v>914</v>
      </c>
      <c r="G565" s="69" t="s">
        <v>1353</v>
      </c>
      <c r="H565" s="69" t="s">
        <v>529</v>
      </c>
      <c r="I565" s="70" t="s">
        <v>11</v>
      </c>
      <c r="J565" s="2"/>
      <c r="K565" s="71"/>
      <c r="L565" s="72" t="s">
        <v>208</v>
      </c>
      <c r="M565" s="69"/>
      <c r="N565" s="73"/>
      <c r="O565" s="81"/>
      <c r="P565" s="81"/>
      <c r="Q565" s="81"/>
      <c r="R565" s="81"/>
      <c r="S565" s="81"/>
      <c r="T565" s="81"/>
      <c r="U565" s="81"/>
      <c r="V565" s="81"/>
      <c r="W565" s="81"/>
      <c r="X565" s="81"/>
      <c r="Y565" s="81"/>
      <c r="Z565" s="81"/>
      <c r="AA565" s="81"/>
      <c r="AB565" s="67"/>
      <c r="AC565" s="67"/>
      <c r="AD565" s="67"/>
      <c r="AE565" s="67"/>
      <c r="AF565" s="67"/>
      <c r="AG565" s="67"/>
    </row>
    <row r="566" spans="1:33" ht="409.5">
      <c r="A566" s="68" t="s">
        <v>1245</v>
      </c>
      <c r="B566" s="69" t="s">
        <v>1348</v>
      </c>
      <c r="C566" s="68" t="s">
        <v>1286</v>
      </c>
      <c r="D566" s="69" t="s">
        <v>1349</v>
      </c>
      <c r="E566" s="365"/>
      <c r="F566" s="69" t="s">
        <v>864</v>
      </c>
      <c r="G566" s="69" t="s">
        <v>1354</v>
      </c>
      <c r="H566" s="69" t="s">
        <v>529</v>
      </c>
      <c r="I566" s="70" t="s">
        <v>11</v>
      </c>
      <c r="J566" s="2"/>
      <c r="K566" s="71"/>
      <c r="L566" s="72" t="s">
        <v>208</v>
      </c>
      <c r="M566" s="69"/>
      <c r="N566" s="73"/>
      <c r="O566" s="81"/>
      <c r="P566" s="81"/>
      <c r="Q566" s="81"/>
      <c r="R566" s="81"/>
      <c r="S566" s="81"/>
      <c r="T566" s="81"/>
      <c r="U566" s="81"/>
      <c r="V566" s="81"/>
      <c r="W566" s="81"/>
      <c r="X566" s="81"/>
      <c r="Y566" s="81"/>
      <c r="Z566" s="81"/>
      <c r="AA566" s="81"/>
      <c r="AB566" s="67"/>
      <c r="AC566" s="67"/>
      <c r="AD566" s="67"/>
      <c r="AE566" s="67"/>
      <c r="AF566" s="67"/>
      <c r="AG566" s="67"/>
    </row>
    <row r="567" spans="1:33" ht="409.5">
      <c r="A567" s="68" t="s">
        <v>1245</v>
      </c>
      <c r="B567" s="69" t="s">
        <v>1348</v>
      </c>
      <c r="C567" s="68" t="s">
        <v>1288</v>
      </c>
      <c r="D567" s="69" t="s">
        <v>1349</v>
      </c>
      <c r="E567" s="355"/>
      <c r="F567" s="69" t="s">
        <v>866</v>
      </c>
      <c r="G567" s="69" t="s">
        <v>1355</v>
      </c>
      <c r="H567" s="69" t="s">
        <v>529</v>
      </c>
      <c r="I567" s="70" t="s">
        <v>11</v>
      </c>
      <c r="J567" s="2"/>
      <c r="K567" s="71"/>
      <c r="L567" s="72" t="s">
        <v>208</v>
      </c>
      <c r="M567" s="69"/>
      <c r="N567" s="73"/>
      <c r="O567" s="81"/>
      <c r="P567" s="81"/>
      <c r="Q567" s="81"/>
      <c r="R567" s="81"/>
      <c r="S567" s="81"/>
      <c r="T567" s="81"/>
      <c r="U567" s="81"/>
      <c r="V567" s="81"/>
      <c r="W567" s="81"/>
      <c r="X567" s="81"/>
      <c r="Y567" s="81"/>
      <c r="Z567" s="81"/>
      <c r="AA567" s="81"/>
      <c r="AB567" s="67"/>
      <c r="AC567" s="67"/>
      <c r="AD567" s="67"/>
      <c r="AE567" s="67"/>
      <c r="AF567" s="67"/>
      <c r="AG567" s="67"/>
    </row>
    <row r="568" spans="1:33" ht="409.5">
      <c r="A568" s="68" t="s">
        <v>1245</v>
      </c>
      <c r="B568" s="69" t="s">
        <v>1348</v>
      </c>
      <c r="C568" s="68" t="s">
        <v>1290</v>
      </c>
      <c r="D568" s="69" t="s">
        <v>1349</v>
      </c>
      <c r="E568" s="364" t="s">
        <v>1356</v>
      </c>
      <c r="F568" s="69" t="s">
        <v>857</v>
      </c>
      <c r="G568" s="69" t="s">
        <v>1351</v>
      </c>
      <c r="H568" s="69" t="s">
        <v>529</v>
      </c>
      <c r="I568" s="70" t="s">
        <v>11</v>
      </c>
      <c r="J568" s="2"/>
      <c r="K568" s="71"/>
      <c r="L568" s="72" t="s">
        <v>208</v>
      </c>
      <c r="M568" s="69"/>
      <c r="N568" s="73"/>
      <c r="O568" s="81"/>
      <c r="P568" s="81"/>
      <c r="Q568" s="81"/>
      <c r="R568" s="81"/>
      <c r="S568" s="81"/>
      <c r="T568" s="81"/>
      <c r="U568" s="81"/>
      <c r="V568" s="81"/>
      <c r="W568" s="81"/>
      <c r="X568" s="81"/>
      <c r="Y568" s="81"/>
      <c r="Z568" s="81"/>
      <c r="AA568" s="81"/>
      <c r="AB568" s="67"/>
      <c r="AC568" s="67"/>
      <c r="AD568" s="67"/>
      <c r="AE568" s="67"/>
      <c r="AF568" s="67"/>
      <c r="AG568" s="67"/>
    </row>
    <row r="569" spans="1:33" ht="409.5">
      <c r="A569" s="68" t="s">
        <v>1245</v>
      </c>
      <c r="B569" s="69" t="s">
        <v>1348</v>
      </c>
      <c r="C569" s="68" t="s">
        <v>1295</v>
      </c>
      <c r="D569" s="69" t="s">
        <v>1349</v>
      </c>
      <c r="E569" s="365"/>
      <c r="F569" s="69" t="s">
        <v>859</v>
      </c>
      <c r="G569" s="69" t="s">
        <v>1352</v>
      </c>
      <c r="H569" s="69" t="s">
        <v>529</v>
      </c>
      <c r="I569" s="70" t="s">
        <v>11</v>
      </c>
      <c r="J569" s="2"/>
      <c r="K569" s="71"/>
      <c r="L569" s="72" t="s">
        <v>208</v>
      </c>
      <c r="M569" s="69"/>
      <c r="N569" s="73"/>
      <c r="O569" s="81"/>
      <c r="P569" s="81"/>
      <c r="Q569" s="81"/>
      <c r="R569" s="81"/>
      <c r="S569" s="81"/>
      <c r="T569" s="81"/>
      <c r="U569" s="81"/>
      <c r="V569" s="81"/>
      <c r="W569" s="81"/>
      <c r="X569" s="81"/>
      <c r="Y569" s="81"/>
      <c r="Z569" s="81"/>
      <c r="AA569" s="81"/>
      <c r="AB569" s="67"/>
      <c r="AC569" s="67"/>
      <c r="AD569" s="67"/>
      <c r="AE569" s="67"/>
      <c r="AF569" s="67"/>
      <c r="AG569" s="67"/>
    </row>
    <row r="570" spans="1:33" ht="409.5">
      <c r="A570" s="68" t="s">
        <v>1245</v>
      </c>
      <c r="B570" s="69" t="s">
        <v>1348</v>
      </c>
      <c r="C570" s="68" t="s">
        <v>1298</v>
      </c>
      <c r="D570" s="69" t="s">
        <v>1349</v>
      </c>
      <c r="E570" s="365"/>
      <c r="F570" s="69" t="s">
        <v>861</v>
      </c>
      <c r="G570" s="69" t="s">
        <v>1352</v>
      </c>
      <c r="H570" s="69" t="s">
        <v>529</v>
      </c>
      <c r="I570" s="70" t="s">
        <v>11</v>
      </c>
      <c r="J570" s="2"/>
      <c r="K570" s="71"/>
      <c r="L570" s="72" t="s">
        <v>208</v>
      </c>
      <c r="M570" s="69"/>
      <c r="N570" s="73"/>
      <c r="O570" s="81"/>
      <c r="P570" s="81"/>
      <c r="Q570" s="81"/>
      <c r="R570" s="81"/>
      <c r="S570" s="81"/>
      <c r="T570" s="81"/>
      <c r="U570" s="81"/>
      <c r="V570" s="81"/>
      <c r="W570" s="81"/>
      <c r="X570" s="81"/>
      <c r="Y570" s="81"/>
      <c r="Z570" s="81"/>
      <c r="AA570" s="81"/>
      <c r="AB570" s="67"/>
      <c r="AC570" s="67"/>
      <c r="AD570" s="67"/>
      <c r="AE570" s="67"/>
      <c r="AF570" s="67"/>
      <c r="AG570" s="67"/>
    </row>
    <row r="571" spans="1:33" ht="409.5">
      <c r="A571" s="68" t="s">
        <v>1245</v>
      </c>
      <c r="B571" s="69" t="s">
        <v>1348</v>
      </c>
      <c r="C571" s="68" t="s">
        <v>403</v>
      </c>
      <c r="D571" s="69" t="s">
        <v>1349</v>
      </c>
      <c r="E571" s="365"/>
      <c r="F571" s="69" t="s">
        <v>914</v>
      </c>
      <c r="G571" s="69" t="s">
        <v>1353</v>
      </c>
      <c r="H571" s="69" t="s">
        <v>529</v>
      </c>
      <c r="I571" s="70" t="s">
        <v>11</v>
      </c>
      <c r="J571" s="2"/>
      <c r="K571" s="71"/>
      <c r="L571" s="72" t="s">
        <v>208</v>
      </c>
      <c r="M571" s="69"/>
      <c r="N571" s="73"/>
      <c r="O571" s="81"/>
      <c r="P571" s="81"/>
      <c r="Q571" s="81"/>
      <c r="R571" s="81"/>
      <c r="S571" s="81"/>
      <c r="T571" s="81"/>
      <c r="U571" s="81"/>
      <c r="V571" s="81"/>
      <c r="W571" s="81"/>
      <c r="X571" s="81"/>
      <c r="Y571" s="81"/>
      <c r="Z571" s="81"/>
      <c r="AA571" s="81"/>
      <c r="AB571" s="67"/>
      <c r="AC571" s="67"/>
      <c r="AD571" s="67"/>
      <c r="AE571" s="67"/>
      <c r="AF571" s="67"/>
      <c r="AG571" s="67"/>
    </row>
    <row r="572" spans="1:33" ht="409.5">
      <c r="A572" s="68" t="s">
        <v>1245</v>
      </c>
      <c r="B572" s="69" t="s">
        <v>1348</v>
      </c>
      <c r="C572" s="68" t="s">
        <v>408</v>
      </c>
      <c r="D572" s="69" t="s">
        <v>1349</v>
      </c>
      <c r="E572" s="365"/>
      <c r="F572" s="69" t="s">
        <v>864</v>
      </c>
      <c r="G572" s="69" t="s">
        <v>1354</v>
      </c>
      <c r="H572" s="69" t="s">
        <v>529</v>
      </c>
      <c r="I572" s="70" t="s">
        <v>11</v>
      </c>
      <c r="J572" s="2"/>
      <c r="K572" s="71"/>
      <c r="L572" s="72" t="s">
        <v>208</v>
      </c>
      <c r="M572" s="69"/>
      <c r="N572" s="73"/>
      <c r="O572" s="81"/>
      <c r="P572" s="81"/>
      <c r="Q572" s="81"/>
      <c r="R572" s="81"/>
      <c r="S572" s="81"/>
      <c r="T572" s="81"/>
      <c r="U572" s="81"/>
      <c r="V572" s="81"/>
      <c r="W572" s="81"/>
      <c r="X572" s="81"/>
      <c r="Y572" s="81"/>
      <c r="Z572" s="81"/>
      <c r="AA572" s="81"/>
      <c r="AB572" s="81"/>
      <c r="AC572" s="81"/>
      <c r="AD572" s="81"/>
      <c r="AE572" s="81"/>
      <c r="AF572" s="81"/>
      <c r="AG572" s="67"/>
    </row>
    <row r="573" spans="1:33" ht="409.5">
      <c r="A573" s="68" t="s">
        <v>1245</v>
      </c>
      <c r="B573" s="69" t="s">
        <v>1348</v>
      </c>
      <c r="C573" s="68" t="s">
        <v>411</v>
      </c>
      <c r="D573" s="69" t="s">
        <v>1349</v>
      </c>
      <c r="E573" s="355"/>
      <c r="F573" s="69" t="s">
        <v>866</v>
      </c>
      <c r="G573" s="69" t="s">
        <v>1355</v>
      </c>
      <c r="H573" s="69" t="s">
        <v>529</v>
      </c>
      <c r="I573" s="70" t="s">
        <v>11</v>
      </c>
      <c r="J573" s="2"/>
      <c r="K573" s="71"/>
      <c r="L573" s="72" t="s">
        <v>208</v>
      </c>
      <c r="M573" s="69"/>
      <c r="N573" s="73"/>
      <c r="O573" s="81"/>
      <c r="P573" s="81"/>
      <c r="Q573" s="81"/>
      <c r="R573" s="81"/>
      <c r="S573" s="81"/>
      <c r="T573" s="81"/>
      <c r="U573" s="81"/>
      <c r="V573" s="81"/>
      <c r="W573" s="81"/>
      <c r="X573" s="81"/>
      <c r="Y573" s="81"/>
      <c r="Z573" s="81"/>
      <c r="AA573" s="81"/>
      <c r="AB573" s="81"/>
      <c r="AC573" s="81"/>
      <c r="AD573" s="81"/>
      <c r="AE573" s="81"/>
      <c r="AF573" s="81"/>
      <c r="AG573" s="67"/>
    </row>
    <row r="574" spans="1:33" ht="409.5">
      <c r="A574" s="68" t="s">
        <v>1245</v>
      </c>
      <c r="B574" s="69" t="s">
        <v>1348</v>
      </c>
      <c r="C574" s="68" t="s">
        <v>414</v>
      </c>
      <c r="D574" s="69" t="s">
        <v>1349</v>
      </c>
      <c r="E574" s="364" t="s">
        <v>1357</v>
      </c>
      <c r="F574" s="69" t="s">
        <v>1358</v>
      </c>
      <c r="G574" s="69" t="s">
        <v>1359</v>
      </c>
      <c r="H574" s="69" t="s">
        <v>392</v>
      </c>
      <c r="I574" s="70" t="s">
        <v>11</v>
      </c>
      <c r="J574" s="2"/>
      <c r="K574" s="71"/>
      <c r="L574" s="72" t="s">
        <v>208</v>
      </c>
      <c r="M574" s="69"/>
      <c r="N574" s="73"/>
      <c r="O574" s="81"/>
      <c r="P574" s="81"/>
      <c r="Q574" s="81"/>
      <c r="R574" s="81"/>
      <c r="S574" s="81"/>
      <c r="T574" s="81"/>
      <c r="U574" s="81"/>
      <c r="V574" s="81"/>
      <c r="W574" s="81"/>
      <c r="X574" s="81"/>
      <c r="Y574" s="81"/>
      <c r="Z574" s="81"/>
      <c r="AA574" s="81"/>
      <c r="AB574" s="81"/>
      <c r="AC574" s="81"/>
      <c r="AD574" s="81"/>
      <c r="AE574" s="81"/>
      <c r="AF574" s="81"/>
      <c r="AG574" s="67"/>
    </row>
    <row r="575" spans="1:33" ht="409.5">
      <c r="A575" s="68" t="s">
        <v>1245</v>
      </c>
      <c r="B575" s="69" t="s">
        <v>1348</v>
      </c>
      <c r="C575" s="68" t="s">
        <v>419</v>
      </c>
      <c r="D575" s="69" t="s">
        <v>1349</v>
      </c>
      <c r="E575" s="365"/>
      <c r="F575" s="69" t="s">
        <v>1360</v>
      </c>
      <c r="G575" s="69" t="s">
        <v>1361</v>
      </c>
      <c r="H575" s="69" t="s">
        <v>541</v>
      </c>
      <c r="I575" s="70" t="s">
        <v>11</v>
      </c>
      <c r="J575" s="2"/>
      <c r="K575" s="71"/>
      <c r="L575" s="72" t="s">
        <v>208</v>
      </c>
      <c r="M575" s="69"/>
      <c r="N575" s="73"/>
      <c r="O575" s="81"/>
      <c r="P575" s="81"/>
      <c r="Q575" s="81"/>
      <c r="R575" s="81"/>
      <c r="S575" s="81"/>
      <c r="T575" s="81"/>
      <c r="U575" s="81"/>
      <c r="V575" s="81"/>
      <c r="W575" s="81"/>
      <c r="X575" s="81"/>
      <c r="Y575" s="81"/>
      <c r="Z575" s="81"/>
      <c r="AA575" s="81"/>
      <c r="AB575" s="81"/>
      <c r="AC575" s="81"/>
      <c r="AD575" s="81"/>
      <c r="AE575" s="81"/>
      <c r="AF575" s="81"/>
      <c r="AG575" s="67"/>
    </row>
    <row r="576" spans="1:33" ht="409.5">
      <c r="A576" s="68" t="s">
        <v>1245</v>
      </c>
      <c r="B576" s="69" t="s">
        <v>1348</v>
      </c>
      <c r="C576" s="68" t="s">
        <v>422</v>
      </c>
      <c r="D576" s="69" t="s">
        <v>1349</v>
      </c>
      <c r="E576" s="365"/>
      <c r="F576" s="69" t="s">
        <v>1362</v>
      </c>
      <c r="G576" s="69" t="s">
        <v>1363</v>
      </c>
      <c r="H576" s="69" t="s">
        <v>541</v>
      </c>
      <c r="I576" s="70" t="s">
        <v>11</v>
      </c>
      <c r="J576" s="2"/>
      <c r="K576" s="71"/>
      <c r="L576" s="72" t="s">
        <v>208</v>
      </c>
      <c r="M576" s="69"/>
      <c r="N576" s="73"/>
      <c r="O576" s="81"/>
      <c r="P576" s="81"/>
      <c r="Q576" s="81"/>
      <c r="R576" s="81"/>
      <c r="S576" s="81"/>
      <c r="T576" s="81"/>
      <c r="U576" s="81"/>
      <c r="V576" s="81"/>
      <c r="W576" s="81"/>
      <c r="X576" s="81"/>
      <c r="Y576" s="81"/>
      <c r="Z576" s="81"/>
      <c r="AA576" s="81"/>
      <c r="AB576" s="81"/>
      <c r="AC576" s="81"/>
      <c r="AD576" s="81"/>
      <c r="AE576" s="81"/>
      <c r="AF576" s="81"/>
      <c r="AG576" s="67"/>
    </row>
    <row r="577" spans="1:33" ht="409.5">
      <c r="A577" s="68" t="s">
        <v>1245</v>
      </c>
      <c r="B577" s="69" t="s">
        <v>1348</v>
      </c>
      <c r="C577" s="68" t="s">
        <v>425</v>
      </c>
      <c r="D577" s="69" t="s">
        <v>1349</v>
      </c>
      <c r="E577" s="355"/>
      <c r="F577" s="69" t="s">
        <v>1364</v>
      </c>
      <c r="G577" s="69" t="s">
        <v>1365</v>
      </c>
      <c r="H577" s="69" t="s">
        <v>541</v>
      </c>
      <c r="I577" s="70" t="s">
        <v>11</v>
      </c>
      <c r="J577" s="2"/>
      <c r="K577" s="71"/>
      <c r="L577" s="72" t="s">
        <v>208</v>
      </c>
      <c r="M577" s="69"/>
      <c r="N577" s="73"/>
      <c r="O577" s="81"/>
      <c r="P577" s="81"/>
      <c r="Q577" s="81"/>
      <c r="R577" s="81"/>
      <c r="S577" s="81"/>
      <c r="T577" s="81"/>
      <c r="U577" s="81"/>
      <c r="V577" s="81"/>
      <c r="W577" s="81"/>
      <c r="X577" s="81"/>
      <c r="Y577" s="81"/>
      <c r="Z577" s="81"/>
      <c r="AA577" s="81"/>
      <c r="AB577" s="81"/>
      <c r="AC577" s="81"/>
      <c r="AD577" s="81"/>
      <c r="AE577" s="81"/>
      <c r="AF577" s="81"/>
      <c r="AG577" s="67"/>
    </row>
    <row r="578" spans="1:33" ht="409.5">
      <c r="A578" s="68" t="s">
        <v>1245</v>
      </c>
      <c r="B578" s="69" t="s">
        <v>1348</v>
      </c>
      <c r="C578" s="68" t="s">
        <v>430</v>
      </c>
      <c r="D578" s="69" t="s">
        <v>1349</v>
      </c>
      <c r="E578" s="364" t="s">
        <v>1366</v>
      </c>
      <c r="F578" s="69" t="s">
        <v>1358</v>
      </c>
      <c r="G578" s="69" t="s">
        <v>1359</v>
      </c>
      <c r="H578" s="69" t="s">
        <v>392</v>
      </c>
      <c r="I578" s="70" t="s">
        <v>11</v>
      </c>
      <c r="J578" s="2"/>
      <c r="K578" s="71"/>
      <c r="L578" s="72" t="s">
        <v>208</v>
      </c>
      <c r="M578" s="69"/>
      <c r="N578" s="73"/>
      <c r="O578" s="81"/>
      <c r="P578" s="81"/>
      <c r="Q578" s="81"/>
      <c r="R578" s="81"/>
      <c r="S578" s="81"/>
      <c r="T578" s="81"/>
      <c r="U578" s="81"/>
      <c r="V578" s="81"/>
      <c r="W578" s="81"/>
      <c r="X578" s="81"/>
      <c r="Y578" s="81"/>
      <c r="Z578" s="81"/>
      <c r="AA578" s="81"/>
      <c r="AB578" s="81"/>
      <c r="AC578" s="81"/>
      <c r="AD578" s="81"/>
      <c r="AE578" s="81"/>
      <c r="AF578" s="81"/>
      <c r="AG578" s="67"/>
    </row>
    <row r="579" spans="1:33" ht="409.5">
      <c r="A579" s="68" t="s">
        <v>1245</v>
      </c>
      <c r="B579" s="69" t="s">
        <v>1348</v>
      </c>
      <c r="C579" s="68" t="s">
        <v>432</v>
      </c>
      <c r="D579" s="69" t="s">
        <v>1349</v>
      </c>
      <c r="E579" s="365"/>
      <c r="F579" s="69" t="s">
        <v>1360</v>
      </c>
      <c r="G579" s="69" t="s">
        <v>1361</v>
      </c>
      <c r="H579" s="69" t="s">
        <v>541</v>
      </c>
      <c r="I579" s="70" t="s">
        <v>11</v>
      </c>
      <c r="J579" s="2"/>
      <c r="K579" s="71"/>
      <c r="L579" s="72" t="s">
        <v>208</v>
      </c>
      <c r="M579" s="69"/>
      <c r="N579" s="73"/>
      <c r="O579" s="81"/>
      <c r="P579" s="81"/>
      <c r="Q579" s="81"/>
      <c r="R579" s="81"/>
      <c r="S579" s="81"/>
      <c r="T579" s="81"/>
      <c r="U579" s="81"/>
      <c r="V579" s="81"/>
      <c r="W579" s="81"/>
      <c r="X579" s="81"/>
      <c r="Y579" s="81"/>
      <c r="Z579" s="81"/>
      <c r="AA579" s="81"/>
      <c r="AB579" s="81"/>
      <c r="AC579" s="81"/>
      <c r="AD579" s="81"/>
      <c r="AE579" s="81"/>
      <c r="AF579" s="81"/>
      <c r="AG579" s="67"/>
    </row>
    <row r="580" spans="1:33" ht="409.5">
      <c r="A580" s="68" t="s">
        <v>1245</v>
      </c>
      <c r="B580" s="69" t="s">
        <v>1348</v>
      </c>
      <c r="C580" s="68" t="s">
        <v>435</v>
      </c>
      <c r="D580" s="69" t="s">
        <v>1349</v>
      </c>
      <c r="E580" s="365"/>
      <c r="F580" s="69" t="s">
        <v>1362</v>
      </c>
      <c r="G580" s="69" t="s">
        <v>1363</v>
      </c>
      <c r="H580" s="69" t="s">
        <v>541</v>
      </c>
      <c r="I580" s="70" t="s">
        <v>11</v>
      </c>
      <c r="J580" s="2"/>
      <c r="K580" s="71"/>
      <c r="L580" s="72" t="s">
        <v>208</v>
      </c>
      <c r="M580" s="69"/>
      <c r="N580" s="73"/>
      <c r="O580" s="81"/>
      <c r="P580" s="81"/>
      <c r="Q580" s="81"/>
      <c r="R580" s="81"/>
      <c r="S580" s="81"/>
      <c r="T580" s="81"/>
      <c r="U580" s="81"/>
      <c r="V580" s="81"/>
      <c r="W580" s="81"/>
      <c r="X580" s="81"/>
      <c r="Y580" s="81"/>
      <c r="Z580" s="81"/>
      <c r="AA580" s="81"/>
      <c r="AB580" s="81"/>
      <c r="AC580" s="81"/>
      <c r="AD580" s="81"/>
      <c r="AE580" s="81"/>
      <c r="AF580" s="81"/>
      <c r="AG580" s="67"/>
    </row>
    <row r="581" spans="1:33" ht="409.5">
      <c r="A581" s="68" t="s">
        <v>1245</v>
      </c>
      <c r="B581" s="69" t="s">
        <v>1348</v>
      </c>
      <c r="C581" s="68" t="s">
        <v>438</v>
      </c>
      <c r="D581" s="69" t="s">
        <v>1349</v>
      </c>
      <c r="E581" s="355"/>
      <c r="F581" s="69" t="s">
        <v>1364</v>
      </c>
      <c r="G581" s="69" t="s">
        <v>1365</v>
      </c>
      <c r="H581" s="69" t="s">
        <v>541</v>
      </c>
      <c r="I581" s="70" t="s">
        <v>11</v>
      </c>
      <c r="J581" s="2"/>
      <c r="K581" s="71"/>
      <c r="L581" s="72" t="s">
        <v>208</v>
      </c>
      <c r="M581" s="69"/>
      <c r="N581" s="73"/>
      <c r="O581" s="81"/>
      <c r="P581" s="81"/>
      <c r="Q581" s="81"/>
      <c r="R581" s="81"/>
      <c r="S581" s="81"/>
      <c r="T581" s="81"/>
      <c r="U581" s="81"/>
      <c r="V581" s="81"/>
      <c r="W581" s="81"/>
      <c r="X581" s="81"/>
      <c r="Y581" s="81"/>
      <c r="Z581" s="81"/>
      <c r="AA581" s="81"/>
      <c r="AB581" s="81"/>
      <c r="AC581" s="81"/>
      <c r="AD581" s="81"/>
      <c r="AE581" s="81"/>
      <c r="AF581" s="81"/>
      <c r="AG581" s="67"/>
    </row>
    <row r="582" spans="1:33" ht="409.5">
      <c r="A582" s="68" t="s">
        <v>1245</v>
      </c>
      <c r="B582" s="69" t="s">
        <v>1348</v>
      </c>
      <c r="C582" s="68" t="s">
        <v>441</v>
      </c>
      <c r="D582" s="69" t="s">
        <v>1349</v>
      </c>
      <c r="E582" s="364" t="s">
        <v>1367</v>
      </c>
      <c r="F582" s="69" t="s">
        <v>1368</v>
      </c>
      <c r="G582" s="75" t="s">
        <v>1369</v>
      </c>
      <c r="H582" s="69" t="s">
        <v>554</v>
      </c>
      <c r="I582" s="70" t="s">
        <v>11</v>
      </c>
      <c r="J582" s="2"/>
      <c r="K582" s="71"/>
      <c r="L582" s="72" t="s">
        <v>208</v>
      </c>
      <c r="M582" s="69"/>
      <c r="N582" s="73"/>
      <c r="O582" s="81"/>
      <c r="P582" s="81"/>
      <c r="Q582" s="81"/>
      <c r="R582" s="81"/>
      <c r="S582" s="81"/>
      <c r="T582" s="81"/>
      <c r="U582" s="81"/>
      <c r="V582" s="81"/>
      <c r="W582" s="81"/>
      <c r="X582" s="81"/>
      <c r="Y582" s="81"/>
      <c r="Z582" s="81"/>
      <c r="AA582" s="81"/>
      <c r="AB582" s="81"/>
      <c r="AC582" s="81"/>
      <c r="AD582" s="81"/>
      <c r="AE582" s="81"/>
      <c r="AF582" s="81"/>
      <c r="AG582" s="67"/>
    </row>
    <row r="583" spans="1:33" ht="409.5">
      <c r="A583" s="68" t="s">
        <v>1245</v>
      </c>
      <c r="B583" s="69" t="s">
        <v>1348</v>
      </c>
      <c r="C583" s="68" t="s">
        <v>446</v>
      </c>
      <c r="D583" s="69" t="s">
        <v>1349</v>
      </c>
      <c r="E583" s="365"/>
      <c r="F583" s="69" t="s">
        <v>1370</v>
      </c>
      <c r="G583" s="69" t="s">
        <v>1371</v>
      </c>
      <c r="H583" s="69" t="s">
        <v>554</v>
      </c>
      <c r="I583" s="70" t="s">
        <v>11</v>
      </c>
      <c r="J583" s="2"/>
      <c r="K583" s="71"/>
      <c r="L583" s="72" t="s">
        <v>208</v>
      </c>
      <c r="M583" s="69"/>
      <c r="N583" s="73"/>
      <c r="O583" s="81"/>
      <c r="P583" s="81"/>
      <c r="Q583" s="81"/>
      <c r="R583" s="81"/>
      <c r="S583" s="81"/>
      <c r="T583" s="81"/>
      <c r="U583" s="81"/>
      <c r="V583" s="81"/>
      <c r="W583" s="81"/>
      <c r="X583" s="81"/>
      <c r="Y583" s="81"/>
      <c r="Z583" s="81"/>
      <c r="AA583" s="81"/>
      <c r="AB583" s="81"/>
      <c r="AC583" s="81"/>
      <c r="AD583" s="81"/>
      <c r="AE583" s="81"/>
      <c r="AF583" s="81"/>
      <c r="AG583" s="67"/>
    </row>
    <row r="584" spans="1:33" ht="409.5">
      <c r="A584" s="68" t="s">
        <v>1245</v>
      </c>
      <c r="B584" s="69" t="s">
        <v>1348</v>
      </c>
      <c r="C584" s="68" t="s">
        <v>449</v>
      </c>
      <c r="D584" s="69" t="s">
        <v>1349</v>
      </c>
      <c r="E584" s="365"/>
      <c r="F584" s="69" t="s">
        <v>1372</v>
      </c>
      <c r="G584" s="69" t="s">
        <v>1369</v>
      </c>
      <c r="H584" s="69" t="s">
        <v>554</v>
      </c>
      <c r="I584" s="70" t="s">
        <v>11</v>
      </c>
      <c r="J584" s="2"/>
      <c r="K584" s="71"/>
      <c r="L584" s="72" t="s">
        <v>208</v>
      </c>
      <c r="M584" s="69"/>
      <c r="N584" s="73"/>
      <c r="O584" s="81"/>
      <c r="P584" s="81"/>
      <c r="Q584" s="81"/>
      <c r="R584" s="81"/>
      <c r="S584" s="81"/>
      <c r="T584" s="81"/>
      <c r="U584" s="81"/>
      <c r="V584" s="81"/>
      <c r="W584" s="81"/>
      <c r="X584" s="81"/>
      <c r="Y584" s="81"/>
      <c r="Z584" s="81"/>
      <c r="AA584" s="81"/>
      <c r="AB584" s="81"/>
      <c r="AC584" s="81"/>
      <c r="AD584" s="81"/>
      <c r="AE584" s="81"/>
      <c r="AF584" s="81"/>
      <c r="AG584" s="67"/>
    </row>
    <row r="585" spans="1:33" ht="409.5">
      <c r="A585" s="68" t="s">
        <v>1245</v>
      </c>
      <c r="B585" s="69" t="s">
        <v>1348</v>
      </c>
      <c r="C585" s="68" t="s">
        <v>452</v>
      </c>
      <c r="D585" s="69" t="s">
        <v>1349</v>
      </c>
      <c r="E585" s="365"/>
      <c r="F585" s="69" t="s">
        <v>1373</v>
      </c>
      <c r="G585" s="69" t="s">
        <v>1371</v>
      </c>
      <c r="H585" s="69" t="s">
        <v>554</v>
      </c>
      <c r="I585" s="70" t="s">
        <v>11</v>
      </c>
      <c r="J585" s="2"/>
      <c r="K585" s="71"/>
      <c r="L585" s="72" t="s">
        <v>208</v>
      </c>
      <c r="M585" s="69"/>
      <c r="N585" s="73"/>
      <c r="O585" s="81"/>
      <c r="P585" s="81"/>
      <c r="Q585" s="81"/>
      <c r="R585" s="81"/>
      <c r="S585" s="81"/>
      <c r="T585" s="81"/>
      <c r="U585" s="81"/>
      <c r="V585" s="81"/>
      <c r="W585" s="81"/>
      <c r="X585" s="81"/>
      <c r="Y585" s="81"/>
      <c r="Z585" s="81"/>
      <c r="AA585" s="81"/>
      <c r="AB585" s="81"/>
      <c r="AC585" s="81"/>
      <c r="AD585" s="81"/>
      <c r="AE585" s="81"/>
      <c r="AF585" s="81"/>
      <c r="AG585" s="67"/>
    </row>
    <row r="586" spans="1:33" ht="409.5">
      <c r="A586" s="68" t="s">
        <v>1245</v>
      </c>
      <c r="B586" s="69" t="s">
        <v>1348</v>
      </c>
      <c r="C586" s="68" t="s">
        <v>455</v>
      </c>
      <c r="D586" s="69" t="s">
        <v>1349</v>
      </c>
      <c r="E586" s="365"/>
      <c r="F586" s="69" t="s">
        <v>1374</v>
      </c>
      <c r="G586" s="69" t="s">
        <v>1369</v>
      </c>
      <c r="H586" s="69" t="s">
        <v>554</v>
      </c>
      <c r="I586" s="70" t="s">
        <v>11</v>
      </c>
      <c r="J586" s="2"/>
      <c r="K586" s="71"/>
      <c r="L586" s="72" t="s">
        <v>208</v>
      </c>
      <c r="M586" s="69"/>
      <c r="N586" s="73"/>
      <c r="O586" s="81"/>
      <c r="P586" s="81"/>
      <c r="Q586" s="81"/>
      <c r="R586" s="81"/>
      <c r="S586" s="81"/>
      <c r="T586" s="81"/>
      <c r="U586" s="81"/>
      <c r="V586" s="81"/>
      <c r="W586" s="81"/>
      <c r="X586" s="81"/>
      <c r="Y586" s="81"/>
      <c r="Z586" s="81"/>
      <c r="AA586" s="81"/>
      <c r="AB586" s="81"/>
      <c r="AC586" s="81"/>
      <c r="AD586" s="81"/>
      <c r="AE586" s="81"/>
      <c r="AF586" s="81"/>
      <c r="AG586" s="67"/>
    </row>
    <row r="587" spans="1:33" ht="409.5">
      <c r="A587" s="68" t="s">
        <v>1245</v>
      </c>
      <c r="B587" s="69" t="s">
        <v>1348</v>
      </c>
      <c r="C587" s="68" t="s">
        <v>460</v>
      </c>
      <c r="D587" s="69" t="s">
        <v>1349</v>
      </c>
      <c r="E587" s="365"/>
      <c r="F587" s="69" t="s">
        <v>1375</v>
      </c>
      <c r="G587" s="69" t="s">
        <v>1371</v>
      </c>
      <c r="H587" s="69" t="s">
        <v>1376</v>
      </c>
      <c r="I587" s="70" t="s">
        <v>11</v>
      </c>
      <c r="J587" s="2"/>
      <c r="K587" s="71"/>
      <c r="L587" s="72" t="s">
        <v>208</v>
      </c>
      <c r="M587" s="69"/>
      <c r="N587" s="73"/>
      <c r="O587" s="81"/>
      <c r="P587" s="81"/>
      <c r="Q587" s="81"/>
      <c r="R587" s="81"/>
      <c r="S587" s="81"/>
      <c r="T587" s="81"/>
      <c r="U587" s="81"/>
      <c r="V587" s="81"/>
      <c r="W587" s="81"/>
      <c r="X587" s="81"/>
      <c r="Y587" s="81"/>
      <c r="Z587" s="81"/>
      <c r="AA587" s="81"/>
      <c r="AB587" s="81"/>
      <c r="AC587" s="81"/>
      <c r="AD587" s="81"/>
      <c r="AE587" s="81"/>
      <c r="AF587" s="81"/>
      <c r="AG587" s="67"/>
    </row>
    <row r="588" spans="1:33" ht="409.5">
      <c r="A588" s="68" t="s">
        <v>1245</v>
      </c>
      <c r="B588" s="69" t="s">
        <v>1348</v>
      </c>
      <c r="C588" s="68" t="s">
        <v>463</v>
      </c>
      <c r="D588" s="69" t="s">
        <v>1349</v>
      </c>
      <c r="E588" s="365"/>
      <c r="F588" s="69" t="s">
        <v>1377</v>
      </c>
      <c r="G588" s="69" t="s">
        <v>1378</v>
      </c>
      <c r="H588" s="69" t="s">
        <v>997</v>
      </c>
      <c r="I588" s="70" t="s">
        <v>11</v>
      </c>
      <c r="J588" s="2"/>
      <c r="K588" s="71"/>
      <c r="L588" s="72" t="s">
        <v>208</v>
      </c>
      <c r="M588" s="69"/>
      <c r="N588" s="73"/>
      <c r="O588" s="81"/>
      <c r="P588" s="81"/>
      <c r="Q588" s="81"/>
      <c r="R588" s="81"/>
      <c r="S588" s="81"/>
      <c r="T588" s="81"/>
      <c r="U588" s="81"/>
      <c r="V588" s="81"/>
      <c r="W588" s="81"/>
      <c r="X588" s="81"/>
      <c r="Y588" s="81"/>
      <c r="Z588" s="81"/>
      <c r="AA588" s="81"/>
      <c r="AB588" s="81"/>
      <c r="AC588" s="81"/>
      <c r="AD588" s="81"/>
      <c r="AE588" s="81"/>
      <c r="AF588" s="81"/>
      <c r="AG588" s="67"/>
    </row>
    <row r="589" spans="1:33" ht="409.5">
      <c r="A589" s="68" t="s">
        <v>1245</v>
      </c>
      <c r="B589" s="69" t="s">
        <v>1348</v>
      </c>
      <c r="C589" s="68" t="s">
        <v>467</v>
      </c>
      <c r="D589" s="69" t="s">
        <v>1349</v>
      </c>
      <c r="E589" s="365"/>
      <c r="F589" s="69" t="s">
        <v>873</v>
      </c>
      <c r="G589" s="69" t="s">
        <v>1369</v>
      </c>
      <c r="H589" s="69" t="s">
        <v>554</v>
      </c>
      <c r="I589" s="70" t="s">
        <v>11</v>
      </c>
      <c r="J589" s="2"/>
      <c r="K589" s="71"/>
      <c r="L589" s="72" t="s">
        <v>208</v>
      </c>
      <c r="M589" s="69"/>
      <c r="N589" s="73"/>
      <c r="O589" s="81"/>
      <c r="P589" s="81"/>
      <c r="Q589" s="81"/>
      <c r="R589" s="81"/>
      <c r="S589" s="81"/>
      <c r="T589" s="81"/>
      <c r="U589" s="81"/>
      <c r="V589" s="81"/>
      <c r="W589" s="81"/>
      <c r="X589" s="81"/>
      <c r="Y589" s="81"/>
      <c r="Z589" s="81"/>
      <c r="AA589" s="81"/>
      <c r="AB589" s="81"/>
      <c r="AC589" s="81"/>
      <c r="AD589" s="81"/>
      <c r="AE589" s="81"/>
      <c r="AF589" s="81"/>
      <c r="AG589" s="67"/>
    </row>
    <row r="590" spans="1:33" ht="409.5">
      <c r="A590" s="68" t="s">
        <v>1245</v>
      </c>
      <c r="B590" s="69" t="s">
        <v>1348</v>
      </c>
      <c r="C590" s="68" t="s">
        <v>471</v>
      </c>
      <c r="D590" s="69" t="s">
        <v>1349</v>
      </c>
      <c r="E590" s="365"/>
      <c r="F590" s="69" t="s">
        <v>874</v>
      </c>
      <c r="G590" s="69" t="s">
        <v>1369</v>
      </c>
      <c r="H590" s="69" t="s">
        <v>554</v>
      </c>
      <c r="I590" s="70" t="s">
        <v>11</v>
      </c>
      <c r="J590" s="2"/>
      <c r="K590" s="71"/>
      <c r="L590" s="72" t="s">
        <v>208</v>
      </c>
      <c r="M590" s="69"/>
      <c r="N590" s="73"/>
      <c r="O590" s="81"/>
      <c r="P590" s="81"/>
      <c r="Q590" s="81"/>
      <c r="R590" s="81"/>
      <c r="S590" s="81"/>
      <c r="T590" s="81"/>
      <c r="U590" s="81"/>
      <c r="V590" s="81"/>
      <c r="W590" s="81"/>
      <c r="X590" s="81"/>
      <c r="Y590" s="81"/>
      <c r="Z590" s="81"/>
      <c r="AA590" s="81"/>
      <c r="AB590" s="81"/>
      <c r="AC590" s="81"/>
      <c r="AD590" s="81"/>
      <c r="AE590" s="81"/>
      <c r="AF590" s="81"/>
      <c r="AG590" s="67"/>
    </row>
    <row r="591" spans="1:33" ht="409.5">
      <c r="A591" s="68" t="s">
        <v>1245</v>
      </c>
      <c r="B591" s="69" t="s">
        <v>1348</v>
      </c>
      <c r="C591" s="68" t="s">
        <v>476</v>
      </c>
      <c r="D591" s="69" t="s">
        <v>1349</v>
      </c>
      <c r="E591" s="365"/>
      <c r="F591" s="69" t="s">
        <v>875</v>
      </c>
      <c r="G591" s="69" t="s">
        <v>1371</v>
      </c>
      <c r="H591" s="69" t="s">
        <v>554</v>
      </c>
      <c r="I591" s="70" t="s">
        <v>11</v>
      </c>
      <c r="J591" s="2"/>
      <c r="K591" s="71"/>
      <c r="L591" s="72" t="s">
        <v>208</v>
      </c>
      <c r="M591" s="69"/>
      <c r="N591" s="73"/>
      <c r="O591" s="81"/>
      <c r="P591" s="81"/>
      <c r="Q591" s="81"/>
      <c r="R591" s="81"/>
      <c r="S591" s="81"/>
      <c r="T591" s="81"/>
      <c r="U591" s="81"/>
      <c r="V591" s="81"/>
      <c r="W591" s="81"/>
      <c r="X591" s="81"/>
      <c r="Y591" s="81"/>
      <c r="Z591" s="81"/>
      <c r="AA591" s="81"/>
      <c r="AB591" s="81"/>
      <c r="AC591" s="81"/>
      <c r="AD591" s="81"/>
      <c r="AE591" s="81"/>
      <c r="AF591" s="81"/>
      <c r="AG591" s="67"/>
    </row>
    <row r="592" spans="1:33" ht="409.5">
      <c r="A592" s="68" t="s">
        <v>1245</v>
      </c>
      <c r="B592" s="69" t="s">
        <v>1348</v>
      </c>
      <c r="C592" s="68" t="s">
        <v>478</v>
      </c>
      <c r="D592" s="69" t="s">
        <v>1349</v>
      </c>
      <c r="E592" s="365"/>
      <c r="F592" s="69" t="s">
        <v>876</v>
      </c>
      <c r="G592" s="69" t="s">
        <v>1379</v>
      </c>
      <c r="H592" s="69" t="s">
        <v>878</v>
      </c>
      <c r="I592" s="70" t="s">
        <v>11</v>
      </c>
      <c r="J592" s="2"/>
      <c r="K592" s="71"/>
      <c r="L592" s="72" t="s">
        <v>208</v>
      </c>
      <c r="M592" s="69"/>
      <c r="N592" s="73"/>
      <c r="O592" s="81"/>
      <c r="P592" s="81"/>
      <c r="Q592" s="81"/>
      <c r="R592" s="81"/>
      <c r="S592" s="81"/>
      <c r="T592" s="81"/>
      <c r="U592" s="81"/>
      <c r="V592" s="81"/>
      <c r="W592" s="81"/>
      <c r="X592" s="81"/>
      <c r="Y592" s="81"/>
      <c r="Z592" s="81"/>
      <c r="AA592" s="81"/>
      <c r="AB592" s="81"/>
      <c r="AC592" s="81"/>
      <c r="AD592" s="81"/>
      <c r="AE592" s="81"/>
      <c r="AF592" s="81"/>
      <c r="AG592" s="67"/>
    </row>
    <row r="593" spans="1:33" ht="409.5">
      <c r="A593" s="68" t="s">
        <v>1245</v>
      </c>
      <c r="B593" s="69" t="s">
        <v>1348</v>
      </c>
      <c r="C593" s="68" t="s">
        <v>480</v>
      </c>
      <c r="D593" s="69" t="s">
        <v>1349</v>
      </c>
      <c r="E593" s="365"/>
      <c r="F593" s="69" t="s">
        <v>879</v>
      </c>
      <c r="G593" s="69" t="s">
        <v>1371</v>
      </c>
      <c r="H593" s="69" t="s">
        <v>878</v>
      </c>
      <c r="I593" s="70" t="s">
        <v>11</v>
      </c>
      <c r="J593" s="2"/>
      <c r="K593" s="71"/>
      <c r="L593" s="72" t="s">
        <v>208</v>
      </c>
      <c r="M593" s="69"/>
      <c r="N593" s="73"/>
      <c r="O593" s="81"/>
      <c r="P593" s="81"/>
      <c r="Q593" s="81"/>
      <c r="R593" s="81"/>
      <c r="S593" s="81"/>
      <c r="T593" s="81"/>
      <c r="U593" s="81"/>
      <c r="V593" s="81"/>
      <c r="W593" s="81"/>
      <c r="X593" s="81"/>
      <c r="Y593" s="81"/>
      <c r="Z593" s="81"/>
      <c r="AA593" s="81"/>
      <c r="AB593" s="81"/>
      <c r="AC593" s="81"/>
      <c r="AD593" s="81"/>
      <c r="AE593" s="81"/>
      <c r="AF593" s="81"/>
      <c r="AG593" s="67"/>
    </row>
    <row r="594" spans="1:33" ht="409.5">
      <c r="A594" s="68" t="s">
        <v>1245</v>
      </c>
      <c r="B594" s="69" t="s">
        <v>1348</v>
      </c>
      <c r="C594" s="68" t="s">
        <v>485</v>
      </c>
      <c r="D594" s="69" t="s">
        <v>1349</v>
      </c>
      <c r="E594" s="365"/>
      <c r="F594" s="69" t="s">
        <v>880</v>
      </c>
      <c r="G594" s="69" t="s">
        <v>1380</v>
      </c>
      <c r="H594" s="69" t="s">
        <v>878</v>
      </c>
      <c r="I594" s="70" t="s">
        <v>11</v>
      </c>
      <c r="J594" s="2"/>
      <c r="K594" s="71"/>
      <c r="L594" s="72" t="s">
        <v>208</v>
      </c>
      <c r="M594" s="69"/>
      <c r="N594" s="73"/>
      <c r="O594" s="81"/>
      <c r="P594" s="81"/>
      <c r="Q594" s="81"/>
      <c r="R594" s="81"/>
      <c r="S594" s="81"/>
      <c r="T594" s="81"/>
      <c r="U594" s="81"/>
      <c r="V594" s="81"/>
      <c r="W594" s="81"/>
      <c r="X594" s="81"/>
      <c r="Y594" s="81"/>
      <c r="Z594" s="81"/>
      <c r="AA594" s="81"/>
      <c r="AB594" s="81"/>
      <c r="AC594" s="81"/>
      <c r="AD594" s="81"/>
      <c r="AE594" s="81"/>
      <c r="AF594" s="81"/>
      <c r="AG594" s="67"/>
    </row>
    <row r="595" spans="1:33" ht="409.5">
      <c r="A595" s="68" t="s">
        <v>1245</v>
      </c>
      <c r="B595" s="69" t="s">
        <v>1348</v>
      </c>
      <c r="C595" s="68" t="s">
        <v>489</v>
      </c>
      <c r="D595" s="69" t="s">
        <v>1349</v>
      </c>
      <c r="E595" s="365"/>
      <c r="F595" s="69" t="s">
        <v>882</v>
      </c>
      <c r="G595" s="69" t="s">
        <v>1371</v>
      </c>
      <c r="H595" s="69" t="s">
        <v>878</v>
      </c>
      <c r="I595" s="70" t="s">
        <v>11</v>
      </c>
      <c r="J595" s="2"/>
      <c r="K595" s="71"/>
      <c r="L595" s="72" t="s">
        <v>208</v>
      </c>
      <c r="M595" s="69"/>
      <c r="N595" s="73"/>
      <c r="O595" s="81"/>
      <c r="P595" s="81"/>
      <c r="Q595" s="81"/>
      <c r="R595" s="81"/>
      <c r="S595" s="81"/>
      <c r="T595" s="81"/>
      <c r="U595" s="81"/>
      <c r="V595" s="81"/>
      <c r="W595" s="81"/>
      <c r="X595" s="81"/>
      <c r="Y595" s="81"/>
      <c r="Z595" s="81"/>
      <c r="AA595" s="81"/>
      <c r="AB595" s="81"/>
      <c r="AC595" s="81"/>
      <c r="AD595" s="81"/>
      <c r="AE595" s="81"/>
      <c r="AF595" s="81"/>
      <c r="AG595" s="67"/>
    </row>
    <row r="596" spans="1:33" ht="409.5">
      <c r="A596" s="68" t="s">
        <v>1245</v>
      </c>
      <c r="B596" s="69" t="s">
        <v>1348</v>
      </c>
      <c r="C596" s="68" t="s">
        <v>492</v>
      </c>
      <c r="D596" s="69" t="s">
        <v>1349</v>
      </c>
      <c r="E596" s="365"/>
      <c r="F596" s="69" t="s">
        <v>883</v>
      </c>
      <c r="G596" s="69" t="s">
        <v>1381</v>
      </c>
      <c r="H596" s="69" t="s">
        <v>878</v>
      </c>
      <c r="I596" s="70" t="s">
        <v>11</v>
      </c>
      <c r="J596" s="2"/>
      <c r="K596" s="71"/>
      <c r="L596" s="72" t="s">
        <v>208</v>
      </c>
      <c r="M596" s="69"/>
      <c r="N596" s="73"/>
      <c r="O596" s="81"/>
      <c r="P596" s="81"/>
      <c r="Q596" s="81"/>
      <c r="R596" s="81"/>
      <c r="S596" s="81"/>
      <c r="T596" s="81"/>
      <c r="U596" s="81"/>
      <c r="V596" s="81"/>
      <c r="W596" s="81"/>
      <c r="X596" s="81"/>
      <c r="Y596" s="81"/>
      <c r="Z596" s="81"/>
      <c r="AA596" s="81"/>
      <c r="AB596" s="81"/>
      <c r="AC596" s="81"/>
      <c r="AD596" s="81"/>
      <c r="AE596" s="81"/>
      <c r="AF596" s="81"/>
      <c r="AG596" s="67"/>
    </row>
    <row r="597" spans="1:33" ht="409.5">
      <c r="A597" s="68" t="s">
        <v>1245</v>
      </c>
      <c r="B597" s="69" t="s">
        <v>1348</v>
      </c>
      <c r="C597" s="68" t="s">
        <v>496</v>
      </c>
      <c r="D597" s="69" t="s">
        <v>1349</v>
      </c>
      <c r="E597" s="355"/>
      <c r="F597" s="69" t="s">
        <v>563</v>
      </c>
      <c r="G597" s="69" t="s">
        <v>1382</v>
      </c>
      <c r="H597" s="69" t="s">
        <v>554</v>
      </c>
      <c r="I597" s="70" t="s">
        <v>11</v>
      </c>
      <c r="J597" s="2"/>
      <c r="K597" s="71"/>
      <c r="L597" s="72" t="s">
        <v>208</v>
      </c>
      <c r="M597" s="69"/>
      <c r="N597" s="73"/>
      <c r="O597" s="81"/>
      <c r="P597" s="81"/>
      <c r="Q597" s="81"/>
      <c r="R597" s="81"/>
      <c r="S597" s="81"/>
      <c r="T597" s="81"/>
      <c r="U597" s="81"/>
      <c r="V597" s="81"/>
      <c r="W597" s="81"/>
      <c r="X597" s="81"/>
      <c r="Y597" s="81"/>
      <c r="Z597" s="81"/>
      <c r="AA597" s="81"/>
      <c r="AB597" s="81"/>
      <c r="AC597" s="81"/>
      <c r="AD597" s="81"/>
      <c r="AE597" s="81"/>
      <c r="AF597" s="81"/>
      <c r="AG597" s="67"/>
    </row>
    <row r="598" spans="1:33" ht="409.5">
      <c r="A598" s="68" t="s">
        <v>1245</v>
      </c>
      <c r="B598" s="69" t="s">
        <v>1348</v>
      </c>
      <c r="C598" s="68" t="s">
        <v>500</v>
      </c>
      <c r="D598" s="69" t="s">
        <v>1349</v>
      </c>
      <c r="E598" s="364" t="s">
        <v>1383</v>
      </c>
      <c r="F598" s="69" t="s">
        <v>1384</v>
      </c>
      <c r="G598" s="69" t="s">
        <v>1385</v>
      </c>
      <c r="H598" s="69" t="s">
        <v>655</v>
      </c>
      <c r="I598" s="70" t="s">
        <v>11</v>
      </c>
      <c r="J598" s="2"/>
      <c r="K598" s="71"/>
      <c r="L598" s="72" t="s">
        <v>208</v>
      </c>
      <c r="M598" s="69"/>
      <c r="N598" s="73"/>
      <c r="O598" s="81"/>
      <c r="P598" s="81"/>
      <c r="Q598" s="81"/>
      <c r="R598" s="81"/>
      <c r="S598" s="81"/>
      <c r="T598" s="81"/>
      <c r="U598" s="81"/>
      <c r="V598" s="81"/>
      <c r="W598" s="81"/>
      <c r="X598" s="81"/>
      <c r="Y598" s="81"/>
      <c r="Z598" s="81"/>
      <c r="AA598" s="81"/>
      <c r="AB598" s="81"/>
      <c r="AC598" s="81"/>
      <c r="AD598" s="81"/>
      <c r="AE598" s="81"/>
      <c r="AF598" s="81"/>
      <c r="AG598" s="67"/>
    </row>
    <row r="599" spans="1:33" ht="409.5">
      <c r="A599" s="68" t="s">
        <v>1245</v>
      </c>
      <c r="B599" s="69" t="s">
        <v>1348</v>
      </c>
      <c r="C599" s="68" t="s">
        <v>503</v>
      </c>
      <c r="D599" s="69" t="s">
        <v>1349</v>
      </c>
      <c r="E599" s="365"/>
      <c r="F599" s="69" t="s">
        <v>1386</v>
      </c>
      <c r="G599" s="69" t="s">
        <v>1385</v>
      </c>
      <c r="H599" s="69" t="s">
        <v>655</v>
      </c>
      <c r="I599" s="70" t="s">
        <v>11</v>
      </c>
      <c r="J599" s="2"/>
      <c r="K599" s="71"/>
      <c r="L599" s="72" t="s">
        <v>208</v>
      </c>
      <c r="M599" s="69"/>
      <c r="N599" s="73"/>
      <c r="O599" s="81"/>
      <c r="P599" s="81"/>
      <c r="Q599" s="81"/>
      <c r="R599" s="81"/>
      <c r="S599" s="81"/>
      <c r="T599" s="81"/>
      <c r="U599" s="81"/>
      <c r="V599" s="81"/>
      <c r="W599" s="81"/>
      <c r="X599" s="81"/>
      <c r="Y599" s="81"/>
      <c r="Z599" s="81"/>
      <c r="AA599" s="81"/>
      <c r="AB599" s="81"/>
      <c r="AC599" s="81"/>
      <c r="AD599" s="81"/>
      <c r="AE599" s="81"/>
      <c r="AF599" s="81"/>
      <c r="AG599" s="67"/>
    </row>
    <row r="600" spans="1:33" ht="409.5">
      <c r="A600" s="68" t="s">
        <v>1245</v>
      </c>
      <c r="B600" s="69" t="s">
        <v>1348</v>
      </c>
      <c r="C600" s="68" t="s">
        <v>507</v>
      </c>
      <c r="D600" s="69" t="s">
        <v>1349</v>
      </c>
      <c r="E600" s="365"/>
      <c r="F600" s="69" t="s">
        <v>1387</v>
      </c>
      <c r="G600" s="69" t="s">
        <v>1388</v>
      </c>
      <c r="H600" s="69" t="s">
        <v>655</v>
      </c>
      <c r="I600" s="70" t="s">
        <v>11</v>
      </c>
      <c r="J600" s="2"/>
      <c r="K600" s="71"/>
      <c r="L600" s="72" t="s">
        <v>208</v>
      </c>
      <c r="M600" s="69"/>
      <c r="N600" s="73"/>
      <c r="O600" s="81"/>
      <c r="P600" s="81"/>
      <c r="Q600" s="81"/>
      <c r="R600" s="81"/>
      <c r="S600" s="81"/>
      <c r="T600" s="81"/>
      <c r="U600" s="81"/>
      <c r="V600" s="81"/>
      <c r="W600" s="81"/>
      <c r="X600" s="81"/>
      <c r="Y600" s="81"/>
      <c r="Z600" s="81"/>
      <c r="AA600" s="81"/>
      <c r="AB600" s="81"/>
      <c r="AC600" s="81"/>
      <c r="AD600" s="81"/>
      <c r="AE600" s="81"/>
      <c r="AF600" s="81"/>
      <c r="AG600" s="67"/>
    </row>
    <row r="601" spans="1:33" ht="409.5">
      <c r="A601" s="68" t="s">
        <v>1245</v>
      </c>
      <c r="B601" s="69" t="s">
        <v>1348</v>
      </c>
      <c r="C601" s="68" t="s">
        <v>509</v>
      </c>
      <c r="D601" s="69" t="s">
        <v>1349</v>
      </c>
      <c r="E601" s="365"/>
      <c r="F601" s="69" t="s">
        <v>948</v>
      </c>
      <c r="G601" s="69" t="s">
        <v>1389</v>
      </c>
      <c r="H601" s="69" t="s">
        <v>655</v>
      </c>
      <c r="I601" s="70" t="s">
        <v>11</v>
      </c>
      <c r="J601" s="2"/>
      <c r="K601" s="71"/>
      <c r="L601" s="72" t="s">
        <v>208</v>
      </c>
      <c r="M601" s="69"/>
      <c r="N601" s="73"/>
      <c r="O601" s="81"/>
      <c r="P601" s="81"/>
      <c r="Q601" s="81"/>
      <c r="R601" s="81"/>
      <c r="S601" s="81"/>
      <c r="T601" s="81"/>
      <c r="U601" s="81"/>
      <c r="V601" s="81"/>
      <c r="W601" s="81"/>
      <c r="X601" s="81"/>
      <c r="Y601" s="81"/>
      <c r="Z601" s="81"/>
      <c r="AA601" s="81"/>
      <c r="AB601" s="81"/>
      <c r="AC601" s="81"/>
      <c r="AD601" s="81"/>
      <c r="AE601" s="81"/>
      <c r="AF601" s="81"/>
      <c r="AG601" s="67"/>
    </row>
    <row r="602" spans="1:33" ht="409.5">
      <c r="A602" s="68" t="s">
        <v>1245</v>
      </c>
      <c r="B602" s="69" t="s">
        <v>1348</v>
      </c>
      <c r="C602" s="68" t="s">
        <v>512</v>
      </c>
      <c r="D602" s="69" t="s">
        <v>1349</v>
      </c>
      <c r="E602" s="365"/>
      <c r="F602" s="69" t="s">
        <v>1390</v>
      </c>
      <c r="G602" s="69" t="s">
        <v>1391</v>
      </c>
      <c r="H602" s="69" t="s">
        <v>641</v>
      </c>
      <c r="I602" s="70" t="s">
        <v>11</v>
      </c>
      <c r="J602" s="2"/>
      <c r="K602" s="71"/>
      <c r="L602" s="72" t="s">
        <v>208</v>
      </c>
      <c r="M602" s="69"/>
      <c r="N602" s="73"/>
      <c r="O602" s="81"/>
      <c r="P602" s="81"/>
      <c r="Q602" s="81"/>
      <c r="R602" s="81"/>
      <c r="S602" s="81"/>
      <c r="T602" s="81"/>
      <c r="U602" s="81"/>
      <c r="V602" s="81"/>
      <c r="W602" s="81"/>
      <c r="X602" s="81"/>
      <c r="Y602" s="81"/>
      <c r="Z602" s="81"/>
      <c r="AA602" s="81"/>
      <c r="AB602" s="81"/>
      <c r="AC602" s="81"/>
      <c r="AD602" s="81"/>
      <c r="AE602" s="81"/>
      <c r="AF602" s="81"/>
      <c r="AG602" s="67"/>
    </row>
    <row r="603" spans="1:33" ht="409.5">
      <c r="A603" s="68" t="s">
        <v>1245</v>
      </c>
      <c r="B603" s="69" t="s">
        <v>1348</v>
      </c>
      <c r="C603" s="68" t="s">
        <v>514</v>
      </c>
      <c r="D603" s="69" t="s">
        <v>1349</v>
      </c>
      <c r="E603" s="365"/>
      <c r="F603" s="69" t="s">
        <v>952</v>
      </c>
      <c r="G603" s="69" t="s">
        <v>1392</v>
      </c>
      <c r="H603" s="69" t="s">
        <v>641</v>
      </c>
      <c r="I603" s="70" t="s">
        <v>11</v>
      </c>
      <c r="J603" s="2"/>
      <c r="K603" s="71"/>
      <c r="L603" s="72" t="s">
        <v>208</v>
      </c>
      <c r="M603" s="69"/>
      <c r="N603" s="73"/>
      <c r="O603" s="81"/>
      <c r="P603" s="81"/>
      <c r="Q603" s="81"/>
      <c r="R603" s="81"/>
      <c r="S603" s="81"/>
      <c r="T603" s="81"/>
      <c r="U603" s="81"/>
      <c r="V603" s="81"/>
      <c r="W603" s="81"/>
      <c r="X603" s="81"/>
      <c r="Y603" s="81"/>
      <c r="Z603" s="81"/>
      <c r="AA603" s="81"/>
      <c r="AB603" s="81"/>
      <c r="AC603" s="81"/>
      <c r="AD603" s="81"/>
      <c r="AE603" s="81"/>
      <c r="AF603" s="81"/>
      <c r="AG603" s="67"/>
    </row>
    <row r="604" spans="1:33" ht="409.5">
      <c r="A604" s="68" t="s">
        <v>1245</v>
      </c>
      <c r="B604" s="69" t="s">
        <v>1348</v>
      </c>
      <c r="C604" s="68" t="s">
        <v>518</v>
      </c>
      <c r="D604" s="69" t="s">
        <v>1349</v>
      </c>
      <c r="E604" s="365"/>
      <c r="F604" s="69" t="s">
        <v>954</v>
      </c>
      <c r="G604" s="69" t="s">
        <v>1393</v>
      </c>
      <c r="H604" s="69" t="s">
        <v>641</v>
      </c>
      <c r="I604" s="70" t="s">
        <v>11</v>
      </c>
      <c r="J604" s="2"/>
      <c r="K604" s="71"/>
      <c r="L604" s="72" t="s">
        <v>208</v>
      </c>
      <c r="M604" s="69"/>
      <c r="N604" s="73"/>
      <c r="O604" s="81"/>
      <c r="P604" s="81"/>
      <c r="Q604" s="81"/>
      <c r="R604" s="81"/>
      <c r="S604" s="81"/>
      <c r="T604" s="81"/>
      <c r="U604" s="81"/>
      <c r="V604" s="81"/>
      <c r="W604" s="81"/>
      <c r="X604" s="81"/>
      <c r="Y604" s="81"/>
      <c r="Z604" s="81"/>
      <c r="AA604" s="81"/>
      <c r="AB604" s="81"/>
      <c r="AC604" s="81"/>
      <c r="AD604" s="81"/>
      <c r="AE604" s="81"/>
      <c r="AF604" s="81"/>
      <c r="AG604" s="67"/>
    </row>
    <row r="605" spans="1:33" ht="409.5">
      <c r="A605" s="68" t="s">
        <v>1245</v>
      </c>
      <c r="B605" s="69" t="s">
        <v>1348</v>
      </c>
      <c r="C605" s="68" t="s">
        <v>521</v>
      </c>
      <c r="D605" s="69" t="s">
        <v>1349</v>
      </c>
      <c r="E605" s="365"/>
      <c r="F605" s="69" t="s">
        <v>1394</v>
      </c>
      <c r="G605" s="69" t="s">
        <v>1395</v>
      </c>
      <c r="H605" s="69" t="s">
        <v>641</v>
      </c>
      <c r="I605" s="70" t="s">
        <v>11</v>
      </c>
      <c r="J605" s="2"/>
      <c r="K605" s="71"/>
      <c r="L605" s="72" t="s">
        <v>208</v>
      </c>
      <c r="M605" s="69"/>
      <c r="N605" s="73"/>
      <c r="O605" s="81"/>
      <c r="P605" s="81"/>
      <c r="Q605" s="81"/>
      <c r="R605" s="81"/>
      <c r="S605" s="81"/>
      <c r="T605" s="81"/>
      <c r="U605" s="81"/>
      <c r="V605" s="81"/>
      <c r="W605" s="81"/>
      <c r="X605" s="81"/>
      <c r="Y605" s="81"/>
      <c r="Z605" s="81"/>
      <c r="AA605" s="81"/>
      <c r="AB605" s="81"/>
      <c r="AC605" s="81"/>
      <c r="AD605" s="81"/>
      <c r="AE605" s="81"/>
      <c r="AF605" s="81"/>
      <c r="AG605" s="67"/>
    </row>
    <row r="606" spans="1:33" ht="409.5">
      <c r="A606" s="68" t="s">
        <v>1245</v>
      </c>
      <c r="B606" s="69" t="s">
        <v>1348</v>
      </c>
      <c r="C606" s="68" t="s">
        <v>525</v>
      </c>
      <c r="D606" s="69" t="s">
        <v>1349</v>
      </c>
      <c r="E606" s="365"/>
      <c r="F606" s="69" t="s">
        <v>961</v>
      </c>
      <c r="G606" s="69" t="s">
        <v>1396</v>
      </c>
      <c r="H606" s="69" t="s">
        <v>641</v>
      </c>
      <c r="I606" s="70" t="s">
        <v>11</v>
      </c>
      <c r="J606" s="2"/>
      <c r="K606" s="71"/>
      <c r="L606" s="72" t="s">
        <v>208</v>
      </c>
      <c r="M606" s="69"/>
      <c r="N606" s="73"/>
      <c r="O606" s="81"/>
      <c r="P606" s="81"/>
      <c r="Q606" s="81"/>
      <c r="R606" s="81"/>
      <c r="S606" s="81"/>
      <c r="T606" s="81"/>
      <c r="U606" s="81"/>
      <c r="V606" s="81"/>
      <c r="W606" s="81"/>
      <c r="X606" s="81"/>
      <c r="Y606" s="81"/>
      <c r="Z606" s="81"/>
      <c r="AA606" s="81"/>
      <c r="AB606" s="81"/>
      <c r="AC606" s="81"/>
      <c r="AD606" s="81"/>
      <c r="AE606" s="81"/>
      <c r="AF606" s="81"/>
      <c r="AG606" s="67"/>
    </row>
    <row r="607" spans="1:33" ht="409.5">
      <c r="A607" s="68" t="s">
        <v>1245</v>
      </c>
      <c r="B607" s="69" t="s">
        <v>1348</v>
      </c>
      <c r="C607" s="68" t="s">
        <v>530</v>
      </c>
      <c r="D607" s="69" t="s">
        <v>1349</v>
      </c>
      <c r="E607" s="365"/>
      <c r="F607" s="69" t="s">
        <v>964</v>
      </c>
      <c r="G607" s="69" t="s">
        <v>1397</v>
      </c>
      <c r="H607" s="69" t="s">
        <v>641</v>
      </c>
      <c r="I607" s="70" t="s">
        <v>11</v>
      </c>
      <c r="J607" s="2"/>
      <c r="K607" s="71"/>
      <c r="L607" s="72" t="s">
        <v>208</v>
      </c>
      <c r="M607" s="69"/>
      <c r="N607" s="73"/>
      <c r="O607" s="81"/>
      <c r="P607" s="81"/>
      <c r="Q607" s="81"/>
      <c r="R607" s="81"/>
      <c r="S607" s="81"/>
      <c r="T607" s="81"/>
      <c r="U607" s="81"/>
      <c r="V607" s="81"/>
      <c r="W607" s="81"/>
      <c r="X607" s="81"/>
      <c r="Y607" s="81"/>
      <c r="Z607" s="81"/>
      <c r="AA607" s="81"/>
      <c r="AB607" s="81"/>
      <c r="AC607" s="81"/>
      <c r="AD607" s="81"/>
      <c r="AE607" s="81"/>
      <c r="AF607" s="81"/>
      <c r="AG607" s="67"/>
    </row>
    <row r="608" spans="1:33" ht="409.5">
      <c r="A608" s="68" t="s">
        <v>1245</v>
      </c>
      <c r="B608" s="69" t="s">
        <v>1348</v>
      </c>
      <c r="C608" s="68" t="s">
        <v>612</v>
      </c>
      <c r="D608" s="69" t="s">
        <v>1349</v>
      </c>
      <c r="E608" s="355"/>
      <c r="F608" s="69" t="s">
        <v>1398</v>
      </c>
      <c r="G608" s="69" t="s">
        <v>1399</v>
      </c>
      <c r="H608" s="69" t="s">
        <v>641</v>
      </c>
      <c r="I608" s="70" t="s">
        <v>11</v>
      </c>
      <c r="J608" s="2"/>
      <c r="K608" s="71"/>
      <c r="L608" s="72" t="s">
        <v>208</v>
      </c>
      <c r="M608" s="69"/>
      <c r="N608" s="73"/>
      <c r="O608" s="81"/>
      <c r="P608" s="81"/>
      <c r="Q608" s="81"/>
      <c r="R608" s="81"/>
      <c r="S608" s="81"/>
      <c r="T608" s="81"/>
      <c r="U608" s="81"/>
      <c r="V608" s="81"/>
      <c r="W608" s="81"/>
      <c r="X608" s="81"/>
      <c r="Y608" s="81"/>
      <c r="Z608" s="81"/>
      <c r="AA608" s="81"/>
      <c r="AB608" s="81"/>
      <c r="AC608" s="81"/>
      <c r="AD608" s="81"/>
      <c r="AE608" s="81"/>
      <c r="AF608" s="81"/>
      <c r="AG608" s="67"/>
    </row>
    <row r="609" spans="1:33" ht="409.5">
      <c r="A609" s="68" t="s">
        <v>1245</v>
      </c>
      <c r="B609" s="69" t="s">
        <v>1348</v>
      </c>
      <c r="C609" s="68" t="s">
        <v>615</v>
      </c>
      <c r="D609" s="69" t="s">
        <v>1349</v>
      </c>
      <c r="E609" s="364" t="s">
        <v>1400</v>
      </c>
      <c r="F609" s="69" t="s">
        <v>1384</v>
      </c>
      <c r="G609" s="69" t="s">
        <v>1385</v>
      </c>
      <c r="H609" s="69" t="s">
        <v>655</v>
      </c>
      <c r="I609" s="70" t="s">
        <v>11</v>
      </c>
      <c r="J609" s="2"/>
      <c r="K609" s="71"/>
      <c r="L609" s="72" t="s">
        <v>208</v>
      </c>
      <c r="M609" s="69"/>
      <c r="N609" s="73"/>
      <c r="O609" s="81"/>
      <c r="P609" s="81"/>
      <c r="Q609" s="81"/>
      <c r="R609" s="81"/>
      <c r="S609" s="81"/>
      <c r="T609" s="81"/>
      <c r="U609" s="81"/>
      <c r="V609" s="81"/>
      <c r="W609" s="81"/>
      <c r="X609" s="81"/>
      <c r="Y609" s="81"/>
      <c r="Z609" s="81"/>
      <c r="AA609" s="81"/>
      <c r="AB609" s="81"/>
      <c r="AC609" s="81"/>
      <c r="AD609" s="81"/>
      <c r="AE609" s="81"/>
      <c r="AF609" s="81"/>
      <c r="AG609" s="67"/>
    </row>
    <row r="610" spans="1:33" ht="409.5">
      <c r="A610" s="68" t="s">
        <v>1245</v>
      </c>
      <c r="B610" s="69" t="s">
        <v>1348</v>
      </c>
      <c r="C610" s="68" t="s">
        <v>617</v>
      </c>
      <c r="D610" s="69" t="s">
        <v>1349</v>
      </c>
      <c r="E610" s="365"/>
      <c r="F610" s="69" t="s">
        <v>1386</v>
      </c>
      <c r="G610" s="69" t="s">
        <v>1385</v>
      </c>
      <c r="H610" s="69" t="s">
        <v>655</v>
      </c>
      <c r="I610" s="70" t="s">
        <v>11</v>
      </c>
      <c r="J610" s="2"/>
      <c r="K610" s="71"/>
      <c r="L610" s="72" t="s">
        <v>208</v>
      </c>
      <c r="M610" s="69"/>
      <c r="N610" s="73"/>
      <c r="O610" s="81"/>
      <c r="P610" s="81"/>
      <c r="Q610" s="81"/>
      <c r="R610" s="81"/>
      <c r="S610" s="81"/>
      <c r="T610" s="81"/>
      <c r="U610" s="81"/>
      <c r="V610" s="81"/>
      <c r="W610" s="81"/>
      <c r="X610" s="81"/>
      <c r="Y610" s="81"/>
      <c r="Z610" s="81"/>
      <c r="AA610" s="81"/>
      <c r="AB610" s="81"/>
      <c r="AC610" s="81"/>
      <c r="AD610" s="81"/>
      <c r="AE610" s="81"/>
      <c r="AF610" s="81"/>
      <c r="AG610" s="67"/>
    </row>
    <row r="611" spans="1:33" ht="409.5">
      <c r="A611" s="68" t="s">
        <v>1245</v>
      </c>
      <c r="B611" s="69" t="s">
        <v>1348</v>
      </c>
      <c r="C611" s="68" t="s">
        <v>618</v>
      </c>
      <c r="D611" s="69" t="s">
        <v>1349</v>
      </c>
      <c r="E611" s="365"/>
      <c r="F611" s="69" t="s">
        <v>1387</v>
      </c>
      <c r="G611" s="69" t="s">
        <v>1388</v>
      </c>
      <c r="H611" s="69" t="s">
        <v>655</v>
      </c>
      <c r="I611" s="70" t="s">
        <v>11</v>
      </c>
      <c r="J611" s="2"/>
      <c r="K611" s="71"/>
      <c r="L611" s="72" t="s">
        <v>208</v>
      </c>
      <c r="M611" s="69"/>
      <c r="N611" s="73"/>
      <c r="O611" s="81"/>
      <c r="P611" s="81"/>
      <c r="Q611" s="81"/>
      <c r="R611" s="81"/>
      <c r="S611" s="81"/>
      <c r="T611" s="81"/>
      <c r="U611" s="81"/>
      <c r="V611" s="81"/>
      <c r="W611" s="81"/>
      <c r="X611" s="81"/>
      <c r="Y611" s="81"/>
      <c r="Z611" s="81"/>
      <c r="AA611" s="81"/>
      <c r="AB611" s="81"/>
      <c r="AC611" s="81"/>
      <c r="AD611" s="81"/>
      <c r="AE611" s="81"/>
      <c r="AF611" s="81"/>
      <c r="AG611" s="67"/>
    </row>
    <row r="612" spans="1:33" ht="409.5">
      <c r="A612" s="68" t="s">
        <v>1245</v>
      </c>
      <c r="B612" s="69" t="s">
        <v>1348</v>
      </c>
      <c r="C612" s="68" t="s">
        <v>619</v>
      </c>
      <c r="D612" s="69" t="s">
        <v>1349</v>
      </c>
      <c r="E612" s="365"/>
      <c r="F612" s="69" t="s">
        <v>948</v>
      </c>
      <c r="G612" s="69" t="s">
        <v>1389</v>
      </c>
      <c r="H612" s="69" t="s">
        <v>655</v>
      </c>
      <c r="I612" s="70" t="s">
        <v>11</v>
      </c>
      <c r="J612" s="2"/>
      <c r="K612" s="71"/>
      <c r="L612" s="72" t="s">
        <v>208</v>
      </c>
      <c r="M612" s="69"/>
      <c r="N612" s="73"/>
      <c r="O612" s="81"/>
      <c r="P612" s="81"/>
      <c r="Q612" s="81"/>
      <c r="R612" s="81"/>
      <c r="S612" s="81"/>
      <c r="T612" s="81"/>
      <c r="U612" s="81"/>
      <c r="V612" s="81"/>
      <c r="W612" s="81"/>
      <c r="X612" s="81"/>
      <c r="Y612" s="81"/>
      <c r="Z612" s="81"/>
      <c r="AA612" s="81"/>
      <c r="AB612" s="81"/>
      <c r="AC612" s="81"/>
      <c r="AD612" s="81"/>
      <c r="AE612" s="81"/>
      <c r="AF612" s="81"/>
      <c r="AG612" s="67"/>
    </row>
    <row r="613" spans="1:33" ht="409.5">
      <c r="A613" s="68" t="s">
        <v>1245</v>
      </c>
      <c r="B613" s="69" t="s">
        <v>1348</v>
      </c>
      <c r="C613" s="68" t="s">
        <v>620</v>
      </c>
      <c r="D613" s="69" t="s">
        <v>1349</v>
      </c>
      <c r="E613" s="365"/>
      <c r="F613" s="69" t="s">
        <v>1390</v>
      </c>
      <c r="G613" s="69" t="s">
        <v>1391</v>
      </c>
      <c r="H613" s="69" t="s">
        <v>641</v>
      </c>
      <c r="I613" s="70" t="s">
        <v>11</v>
      </c>
      <c r="J613" s="2"/>
      <c r="K613" s="71"/>
      <c r="L613" s="72" t="s">
        <v>208</v>
      </c>
      <c r="M613" s="69"/>
      <c r="N613" s="73"/>
      <c r="O613" s="81"/>
      <c r="P613" s="81"/>
      <c r="Q613" s="81"/>
      <c r="R613" s="81"/>
      <c r="S613" s="81"/>
      <c r="T613" s="81"/>
      <c r="U613" s="81"/>
      <c r="V613" s="81"/>
      <c r="W613" s="81"/>
      <c r="X613" s="81"/>
      <c r="Y613" s="81"/>
      <c r="Z613" s="81"/>
      <c r="AA613" s="81"/>
      <c r="AB613" s="81"/>
      <c r="AC613" s="81"/>
      <c r="AD613" s="81"/>
      <c r="AE613" s="81"/>
      <c r="AF613" s="81"/>
      <c r="AG613" s="67"/>
    </row>
    <row r="614" spans="1:33" ht="409.5">
      <c r="A614" s="68" t="s">
        <v>1245</v>
      </c>
      <c r="B614" s="69" t="s">
        <v>1348</v>
      </c>
      <c r="C614" s="68" t="s">
        <v>621</v>
      </c>
      <c r="D614" s="69" t="s">
        <v>1349</v>
      </c>
      <c r="E614" s="365"/>
      <c r="F614" s="69" t="s">
        <v>952</v>
      </c>
      <c r="G614" s="69" t="s">
        <v>1392</v>
      </c>
      <c r="H614" s="69" t="s">
        <v>641</v>
      </c>
      <c r="I614" s="70" t="s">
        <v>11</v>
      </c>
      <c r="J614" s="2"/>
      <c r="K614" s="71"/>
      <c r="L614" s="72" t="s">
        <v>208</v>
      </c>
      <c r="M614" s="69"/>
      <c r="N614" s="73"/>
      <c r="O614" s="81"/>
      <c r="P614" s="81"/>
      <c r="Q614" s="81"/>
      <c r="R614" s="81"/>
      <c r="S614" s="81"/>
      <c r="T614" s="81"/>
      <c r="U614" s="81"/>
      <c r="V614" s="81"/>
      <c r="W614" s="81"/>
      <c r="X614" s="81"/>
      <c r="Y614" s="81"/>
      <c r="Z614" s="81"/>
      <c r="AA614" s="81"/>
      <c r="AB614" s="81"/>
      <c r="AC614" s="81"/>
      <c r="AD614" s="81"/>
      <c r="AE614" s="81"/>
      <c r="AF614" s="81"/>
      <c r="AG614" s="67"/>
    </row>
    <row r="615" spans="1:33" ht="409.5">
      <c r="A615" s="68" t="s">
        <v>1245</v>
      </c>
      <c r="B615" s="69" t="s">
        <v>1348</v>
      </c>
      <c r="C615" s="68" t="s">
        <v>622</v>
      </c>
      <c r="D615" s="69" t="s">
        <v>1349</v>
      </c>
      <c r="E615" s="365"/>
      <c r="F615" s="69" t="s">
        <v>954</v>
      </c>
      <c r="G615" s="69" t="s">
        <v>1393</v>
      </c>
      <c r="H615" s="69" t="s">
        <v>641</v>
      </c>
      <c r="I615" s="70" t="s">
        <v>11</v>
      </c>
      <c r="J615" s="2"/>
      <c r="K615" s="71"/>
      <c r="L615" s="72" t="s">
        <v>208</v>
      </c>
      <c r="M615" s="69"/>
      <c r="N615" s="73"/>
      <c r="O615" s="81"/>
      <c r="P615" s="81"/>
      <c r="Q615" s="81"/>
      <c r="R615" s="81"/>
      <c r="S615" s="81"/>
      <c r="T615" s="81"/>
      <c r="U615" s="81"/>
      <c r="V615" s="81"/>
      <c r="W615" s="81"/>
      <c r="X615" s="81"/>
      <c r="Y615" s="81"/>
      <c r="Z615" s="81"/>
      <c r="AA615" s="81"/>
      <c r="AB615" s="81"/>
      <c r="AC615" s="81"/>
      <c r="AD615" s="81"/>
      <c r="AE615" s="81"/>
      <c r="AF615" s="81"/>
      <c r="AG615" s="67"/>
    </row>
    <row r="616" spans="1:33" ht="409.5">
      <c r="A616" s="68" t="s">
        <v>1245</v>
      </c>
      <c r="B616" s="69" t="s">
        <v>1348</v>
      </c>
      <c r="C616" s="68" t="s">
        <v>623</v>
      </c>
      <c r="D616" s="69" t="s">
        <v>1349</v>
      </c>
      <c r="E616" s="365"/>
      <c r="F616" s="69" t="s">
        <v>1394</v>
      </c>
      <c r="G616" s="69" t="s">
        <v>1395</v>
      </c>
      <c r="H616" s="69" t="s">
        <v>641</v>
      </c>
      <c r="I616" s="70" t="s">
        <v>11</v>
      </c>
      <c r="J616" s="2"/>
      <c r="K616" s="71"/>
      <c r="L616" s="72" t="s">
        <v>208</v>
      </c>
      <c r="M616" s="69"/>
      <c r="N616" s="73"/>
      <c r="O616" s="81"/>
      <c r="P616" s="81"/>
      <c r="Q616" s="81"/>
      <c r="R616" s="81"/>
      <c r="S616" s="81"/>
      <c r="T616" s="81"/>
      <c r="U616" s="81"/>
      <c r="V616" s="81"/>
      <c r="W616" s="81"/>
      <c r="X616" s="81"/>
      <c r="Y616" s="81"/>
      <c r="Z616" s="81"/>
      <c r="AA616" s="81"/>
      <c r="AB616" s="81"/>
      <c r="AC616" s="81"/>
      <c r="AD616" s="81"/>
      <c r="AE616" s="81"/>
      <c r="AF616" s="81"/>
      <c r="AG616" s="67"/>
    </row>
    <row r="617" spans="1:33" ht="409.5">
      <c r="A617" s="68" t="s">
        <v>1245</v>
      </c>
      <c r="B617" s="69" t="s">
        <v>1348</v>
      </c>
      <c r="C617" s="68" t="s">
        <v>626</v>
      </c>
      <c r="D617" s="69" t="s">
        <v>1349</v>
      </c>
      <c r="E617" s="365"/>
      <c r="F617" s="69" t="s">
        <v>961</v>
      </c>
      <c r="G617" s="69" t="s">
        <v>1396</v>
      </c>
      <c r="H617" s="69" t="s">
        <v>641</v>
      </c>
      <c r="I617" s="70" t="s">
        <v>11</v>
      </c>
      <c r="J617" s="2"/>
      <c r="K617" s="71"/>
      <c r="L617" s="72" t="s">
        <v>208</v>
      </c>
      <c r="M617" s="69"/>
      <c r="N617" s="73"/>
      <c r="O617" s="81"/>
      <c r="P617" s="81"/>
      <c r="Q617" s="81"/>
      <c r="R617" s="81"/>
      <c r="S617" s="81"/>
      <c r="T617" s="81"/>
      <c r="U617" s="81"/>
      <c r="V617" s="81"/>
      <c r="W617" s="81"/>
      <c r="X617" s="81"/>
      <c r="Y617" s="81"/>
      <c r="Z617" s="81"/>
      <c r="AA617" s="81"/>
      <c r="AB617" s="81"/>
      <c r="AC617" s="81"/>
      <c r="AD617" s="81"/>
      <c r="AE617" s="81"/>
      <c r="AF617" s="81"/>
      <c r="AG617" s="67"/>
    </row>
    <row r="618" spans="1:33" ht="409.5">
      <c r="A618" s="68" t="s">
        <v>1245</v>
      </c>
      <c r="B618" s="69" t="s">
        <v>1348</v>
      </c>
      <c r="C618" s="68" t="s">
        <v>629</v>
      </c>
      <c r="D618" s="69" t="s">
        <v>1349</v>
      </c>
      <c r="E618" s="365"/>
      <c r="F618" s="69" t="s">
        <v>964</v>
      </c>
      <c r="G618" s="76" t="s">
        <v>1397</v>
      </c>
      <c r="H618" s="69" t="s">
        <v>641</v>
      </c>
      <c r="I618" s="70" t="s">
        <v>11</v>
      </c>
      <c r="J618" s="2"/>
      <c r="K618" s="71"/>
      <c r="L618" s="72" t="s">
        <v>208</v>
      </c>
      <c r="M618" s="69"/>
      <c r="N618" s="73"/>
      <c r="O618" s="81"/>
      <c r="P618" s="81"/>
      <c r="Q618" s="81"/>
      <c r="R618" s="81"/>
      <c r="S618" s="81"/>
      <c r="T618" s="81"/>
      <c r="U618" s="81"/>
      <c r="V618" s="81"/>
      <c r="W618" s="81"/>
      <c r="X618" s="81"/>
      <c r="Y618" s="81"/>
      <c r="Z618" s="81"/>
      <c r="AA618" s="81"/>
      <c r="AB618" s="81"/>
      <c r="AC618" s="81"/>
      <c r="AD618" s="81"/>
      <c r="AE618" s="81"/>
      <c r="AF618" s="81"/>
      <c r="AG618" s="67"/>
    </row>
    <row r="619" spans="1:33" ht="409.5">
      <c r="A619" s="68" t="s">
        <v>1245</v>
      </c>
      <c r="B619" s="69" t="s">
        <v>1348</v>
      </c>
      <c r="C619" s="68" t="s">
        <v>632</v>
      </c>
      <c r="D619" s="69" t="s">
        <v>1349</v>
      </c>
      <c r="E619" s="355"/>
      <c r="F619" s="69" t="s">
        <v>1398</v>
      </c>
      <c r="G619" s="69" t="s">
        <v>1399</v>
      </c>
      <c r="H619" s="69" t="s">
        <v>641</v>
      </c>
      <c r="I619" s="70" t="s">
        <v>11</v>
      </c>
      <c r="J619" s="2"/>
      <c r="K619" s="71"/>
      <c r="L619" s="72" t="s">
        <v>208</v>
      </c>
      <c r="M619" s="69"/>
      <c r="N619" s="73"/>
      <c r="O619" s="81"/>
      <c r="P619" s="81"/>
      <c r="Q619" s="81"/>
      <c r="R619" s="81"/>
      <c r="S619" s="81"/>
      <c r="T619" s="81"/>
      <c r="U619" s="81"/>
      <c r="V619" s="81"/>
      <c r="W619" s="81"/>
      <c r="X619" s="81"/>
      <c r="Y619" s="81"/>
      <c r="Z619" s="81"/>
      <c r="AA619" s="81"/>
      <c r="AB619" s="81"/>
      <c r="AC619" s="81"/>
      <c r="AD619" s="81"/>
      <c r="AE619" s="81"/>
      <c r="AF619" s="81"/>
      <c r="AG619" s="67"/>
    </row>
    <row r="620" spans="1:33" ht="409.5">
      <c r="A620" s="68" t="s">
        <v>1245</v>
      </c>
      <c r="B620" s="69" t="s">
        <v>1348</v>
      </c>
      <c r="C620" s="68" t="s">
        <v>635</v>
      </c>
      <c r="D620" s="69" t="s">
        <v>1349</v>
      </c>
      <c r="E620" s="364" t="s">
        <v>1401</v>
      </c>
      <c r="F620" s="69" t="s">
        <v>1265</v>
      </c>
      <c r="G620" s="69" t="s">
        <v>1402</v>
      </c>
      <c r="H620" s="82" t="s">
        <v>1403</v>
      </c>
      <c r="I620" s="70" t="s">
        <v>11</v>
      </c>
      <c r="J620" s="2"/>
      <c r="K620" s="71"/>
      <c r="L620" s="72" t="s">
        <v>208</v>
      </c>
      <c r="M620" s="69"/>
      <c r="N620" s="73"/>
      <c r="O620" s="81"/>
      <c r="P620" s="81"/>
      <c r="Q620" s="81"/>
      <c r="R620" s="81"/>
      <c r="S620" s="81"/>
      <c r="T620" s="81"/>
      <c r="U620" s="81"/>
      <c r="V620" s="81"/>
      <c r="W620" s="81"/>
      <c r="X620" s="81"/>
      <c r="Y620" s="81"/>
      <c r="Z620" s="81"/>
      <c r="AA620" s="81"/>
      <c r="AB620" s="81"/>
      <c r="AC620" s="81"/>
      <c r="AD620" s="81"/>
      <c r="AE620" s="81"/>
      <c r="AF620" s="81"/>
      <c r="AG620" s="67"/>
    </row>
    <row r="621" spans="1:33" ht="409.5">
      <c r="A621" s="68" t="s">
        <v>1245</v>
      </c>
      <c r="B621" s="69" t="s">
        <v>1348</v>
      </c>
      <c r="C621" s="68" t="s">
        <v>637</v>
      </c>
      <c r="D621" s="69" t="s">
        <v>1349</v>
      </c>
      <c r="E621" s="365"/>
      <c r="F621" s="69" t="s">
        <v>519</v>
      </c>
      <c r="G621" s="69" t="s">
        <v>1402</v>
      </c>
      <c r="H621" s="69" t="s">
        <v>517</v>
      </c>
      <c r="I621" s="70" t="s">
        <v>11</v>
      </c>
      <c r="J621" s="2"/>
      <c r="K621" s="71"/>
      <c r="L621" s="72" t="s">
        <v>208</v>
      </c>
      <c r="M621" s="69"/>
      <c r="N621" s="73"/>
      <c r="O621" s="81"/>
      <c r="P621" s="81"/>
      <c r="Q621" s="81"/>
      <c r="R621" s="81"/>
      <c r="S621" s="81"/>
      <c r="T621" s="81"/>
      <c r="U621" s="81"/>
      <c r="V621" s="81"/>
      <c r="W621" s="81"/>
      <c r="X621" s="81"/>
      <c r="Y621" s="81"/>
      <c r="Z621" s="81"/>
      <c r="AA621" s="81"/>
      <c r="AB621" s="81"/>
      <c r="AC621" s="81"/>
      <c r="AD621" s="81"/>
      <c r="AE621" s="81"/>
      <c r="AF621" s="81"/>
      <c r="AG621" s="67"/>
    </row>
    <row r="622" spans="1:33" ht="409.5">
      <c r="A622" s="68" t="s">
        <v>1245</v>
      </c>
      <c r="B622" s="69" t="s">
        <v>1348</v>
      </c>
      <c r="C622" s="68" t="s">
        <v>642</v>
      </c>
      <c r="D622" s="69" t="s">
        <v>1349</v>
      </c>
      <c r="E622" s="355"/>
      <c r="F622" s="69" t="s">
        <v>1347</v>
      </c>
      <c r="G622" s="69" t="s">
        <v>1402</v>
      </c>
      <c r="H622" s="69" t="s">
        <v>604</v>
      </c>
      <c r="I622" s="70" t="s">
        <v>11</v>
      </c>
      <c r="J622" s="2"/>
      <c r="K622" s="71"/>
      <c r="L622" s="72" t="s">
        <v>208</v>
      </c>
      <c r="M622" s="69"/>
      <c r="N622" s="73"/>
      <c r="O622" s="81"/>
      <c r="P622" s="81"/>
      <c r="Q622" s="81"/>
      <c r="R622" s="81"/>
      <c r="S622" s="81"/>
      <c r="T622" s="81"/>
      <c r="U622" s="81"/>
      <c r="V622" s="81"/>
      <c r="W622" s="81"/>
      <c r="X622" s="81"/>
      <c r="Y622" s="81"/>
      <c r="Z622" s="81"/>
      <c r="AA622" s="81"/>
      <c r="AB622" s="81"/>
      <c r="AC622" s="81"/>
      <c r="AD622" s="81"/>
      <c r="AE622" s="81"/>
      <c r="AF622" s="81"/>
      <c r="AG622" s="67"/>
    </row>
    <row r="623" spans="1:33" ht="409.5">
      <c r="A623" s="68" t="s">
        <v>1245</v>
      </c>
      <c r="B623" s="69" t="s">
        <v>1404</v>
      </c>
      <c r="C623" s="68" t="s">
        <v>534</v>
      </c>
      <c r="D623" s="69" t="s">
        <v>1405</v>
      </c>
      <c r="E623" s="364" t="s">
        <v>1406</v>
      </c>
      <c r="F623" s="69" t="s">
        <v>857</v>
      </c>
      <c r="G623" s="76" t="s">
        <v>1407</v>
      </c>
      <c r="H623" s="69" t="s">
        <v>529</v>
      </c>
      <c r="I623" s="70" t="s">
        <v>11</v>
      </c>
      <c r="J623" s="2"/>
      <c r="K623" s="71"/>
      <c r="L623" s="72" t="s">
        <v>208</v>
      </c>
      <c r="M623" s="69"/>
      <c r="N623" s="73"/>
      <c r="O623" s="81"/>
      <c r="P623" s="81"/>
      <c r="Q623" s="81"/>
      <c r="R623" s="81"/>
      <c r="S623" s="81"/>
      <c r="T623" s="81"/>
      <c r="U623" s="81"/>
      <c r="V623" s="81"/>
      <c r="W623" s="81"/>
      <c r="X623" s="81"/>
      <c r="Y623" s="81"/>
      <c r="Z623" s="81"/>
      <c r="AA623" s="81"/>
      <c r="AB623" s="81"/>
      <c r="AC623" s="81"/>
      <c r="AD623" s="81"/>
      <c r="AE623" s="81"/>
      <c r="AF623" s="81"/>
      <c r="AG623" s="67"/>
    </row>
    <row r="624" spans="1:33" ht="409.5">
      <c r="A624" s="68" t="s">
        <v>1245</v>
      </c>
      <c r="B624" s="69" t="s">
        <v>1404</v>
      </c>
      <c r="C624" s="68" t="s">
        <v>379</v>
      </c>
      <c r="D624" s="69" t="s">
        <v>1405</v>
      </c>
      <c r="E624" s="365"/>
      <c r="F624" s="69" t="s">
        <v>859</v>
      </c>
      <c r="G624" s="69" t="s">
        <v>1408</v>
      </c>
      <c r="H624" s="69" t="s">
        <v>529</v>
      </c>
      <c r="I624" s="70" t="s">
        <v>11</v>
      </c>
      <c r="J624" s="2"/>
      <c r="K624" s="71"/>
      <c r="L624" s="72" t="s">
        <v>208</v>
      </c>
      <c r="M624" s="69"/>
      <c r="N624" s="73"/>
      <c r="O624" s="81"/>
      <c r="P624" s="81"/>
      <c r="Q624" s="81"/>
      <c r="R624" s="81"/>
      <c r="S624" s="81"/>
      <c r="T624" s="81"/>
      <c r="U624" s="81"/>
      <c r="V624" s="81"/>
      <c r="W624" s="81"/>
      <c r="X624" s="81"/>
      <c r="Y624" s="81"/>
      <c r="Z624" s="81"/>
      <c r="AA624" s="81"/>
      <c r="AB624" s="81"/>
      <c r="AC624" s="81"/>
      <c r="AD624" s="81"/>
      <c r="AE624" s="81"/>
      <c r="AF624" s="81"/>
      <c r="AG624" s="67"/>
    </row>
    <row r="625" spans="1:33" ht="409.5">
      <c r="A625" s="68" t="s">
        <v>1245</v>
      </c>
      <c r="B625" s="69" t="s">
        <v>1404</v>
      </c>
      <c r="C625" s="68" t="s">
        <v>1282</v>
      </c>
      <c r="D625" s="69" t="s">
        <v>1405</v>
      </c>
      <c r="E625" s="365"/>
      <c r="F625" s="69" t="s">
        <v>861</v>
      </c>
      <c r="G625" s="69" t="s">
        <v>1408</v>
      </c>
      <c r="H625" s="69" t="s">
        <v>529</v>
      </c>
      <c r="I625" s="70" t="s">
        <v>11</v>
      </c>
      <c r="J625" s="2"/>
      <c r="K625" s="71"/>
      <c r="L625" s="72" t="s">
        <v>208</v>
      </c>
      <c r="M625" s="69"/>
      <c r="N625" s="73"/>
      <c r="O625" s="81"/>
      <c r="P625" s="81"/>
      <c r="Q625" s="81"/>
      <c r="R625" s="81"/>
      <c r="S625" s="81"/>
      <c r="T625" s="81"/>
      <c r="U625" s="81"/>
      <c r="V625" s="81"/>
      <c r="W625" s="81"/>
      <c r="X625" s="81"/>
      <c r="Y625" s="81"/>
      <c r="Z625" s="81"/>
      <c r="AA625" s="81"/>
      <c r="AB625" s="81"/>
      <c r="AC625" s="81"/>
      <c r="AD625" s="81"/>
      <c r="AE625" s="81"/>
      <c r="AF625" s="81"/>
      <c r="AG625" s="67"/>
    </row>
    <row r="626" spans="1:33" ht="409.5">
      <c r="A626" s="68" t="s">
        <v>1245</v>
      </c>
      <c r="B626" s="69" t="s">
        <v>1404</v>
      </c>
      <c r="C626" s="68" t="s">
        <v>1284</v>
      </c>
      <c r="D626" s="69" t="s">
        <v>1405</v>
      </c>
      <c r="E626" s="365"/>
      <c r="F626" s="69" t="s">
        <v>914</v>
      </c>
      <c r="G626" s="69" t="s">
        <v>1409</v>
      </c>
      <c r="H626" s="69" t="s">
        <v>529</v>
      </c>
      <c r="I626" s="70" t="s">
        <v>11</v>
      </c>
      <c r="J626" s="2"/>
      <c r="K626" s="71"/>
      <c r="L626" s="72" t="s">
        <v>208</v>
      </c>
      <c r="M626" s="69"/>
      <c r="N626" s="73"/>
      <c r="O626" s="81"/>
      <c r="P626" s="81"/>
      <c r="Q626" s="81"/>
      <c r="R626" s="81"/>
      <c r="S626" s="81"/>
      <c r="T626" s="81"/>
      <c r="U626" s="81"/>
      <c r="V626" s="81"/>
      <c r="W626" s="81"/>
      <c r="X626" s="81"/>
      <c r="Y626" s="81"/>
      <c r="Z626" s="81"/>
      <c r="AA626" s="81"/>
      <c r="AB626" s="81"/>
      <c r="AC626" s="81"/>
      <c r="AD626" s="81"/>
      <c r="AE626" s="81"/>
      <c r="AF626" s="81"/>
      <c r="AG626" s="67"/>
    </row>
    <row r="627" spans="1:33" ht="409.5">
      <c r="A627" s="68" t="s">
        <v>1245</v>
      </c>
      <c r="B627" s="69" t="s">
        <v>1404</v>
      </c>
      <c r="C627" s="68" t="s">
        <v>1286</v>
      </c>
      <c r="D627" s="69" t="s">
        <v>1405</v>
      </c>
      <c r="E627" s="365"/>
      <c r="F627" s="69" t="s">
        <v>864</v>
      </c>
      <c r="G627" s="69" t="s">
        <v>1410</v>
      </c>
      <c r="H627" s="69" t="s">
        <v>529</v>
      </c>
      <c r="I627" s="70" t="s">
        <v>11</v>
      </c>
      <c r="J627" s="2"/>
      <c r="K627" s="71"/>
      <c r="L627" s="72" t="s">
        <v>208</v>
      </c>
      <c r="M627" s="69"/>
      <c r="N627" s="73"/>
      <c r="O627" s="81"/>
      <c r="P627" s="81"/>
      <c r="Q627" s="81"/>
      <c r="R627" s="81"/>
      <c r="S627" s="81"/>
      <c r="T627" s="81"/>
      <c r="U627" s="81"/>
      <c r="V627" s="81"/>
      <c r="W627" s="81"/>
      <c r="X627" s="81"/>
      <c r="Y627" s="81"/>
      <c r="Z627" s="81"/>
      <c r="AA627" s="81"/>
      <c r="AB627" s="81"/>
      <c r="AC627" s="81"/>
      <c r="AD627" s="81"/>
      <c r="AE627" s="81"/>
      <c r="AF627" s="81"/>
      <c r="AG627" s="67"/>
    </row>
    <row r="628" spans="1:33" ht="409.5">
      <c r="A628" s="68" t="s">
        <v>1245</v>
      </c>
      <c r="B628" s="69" t="s">
        <v>1404</v>
      </c>
      <c r="C628" s="68" t="s">
        <v>1288</v>
      </c>
      <c r="D628" s="69" t="s">
        <v>1405</v>
      </c>
      <c r="E628" s="355"/>
      <c r="F628" s="69" t="s">
        <v>866</v>
      </c>
      <c r="G628" s="69" t="s">
        <v>1411</v>
      </c>
      <c r="H628" s="69" t="s">
        <v>529</v>
      </c>
      <c r="I628" s="70" t="s">
        <v>11</v>
      </c>
      <c r="J628" s="2"/>
      <c r="K628" s="71"/>
      <c r="L628" s="72" t="s">
        <v>208</v>
      </c>
      <c r="M628" s="69"/>
      <c r="N628" s="73"/>
      <c r="O628" s="81"/>
      <c r="P628" s="81"/>
      <c r="Q628" s="81"/>
      <c r="R628" s="81"/>
      <c r="S628" s="81"/>
      <c r="T628" s="81"/>
      <c r="U628" s="81"/>
      <c r="V628" s="81"/>
      <c r="W628" s="81"/>
      <c r="X628" s="81"/>
      <c r="Y628" s="81"/>
      <c r="Z628" s="81"/>
      <c r="AA628" s="81"/>
      <c r="AB628" s="81"/>
      <c r="AC628" s="81"/>
      <c r="AD628" s="81"/>
      <c r="AE628" s="81"/>
      <c r="AF628" s="81"/>
      <c r="AG628" s="67"/>
    </row>
    <row r="629" spans="1:33" ht="409.5">
      <c r="A629" s="68" t="s">
        <v>1245</v>
      </c>
      <c r="B629" s="69" t="s">
        <v>1404</v>
      </c>
      <c r="C629" s="68" t="s">
        <v>1290</v>
      </c>
      <c r="D629" s="69" t="s">
        <v>1405</v>
      </c>
      <c r="E629" s="364" t="s">
        <v>1412</v>
      </c>
      <c r="F629" s="69" t="s">
        <v>1358</v>
      </c>
      <c r="G629" s="69" t="s">
        <v>1413</v>
      </c>
      <c r="H629" s="69" t="s">
        <v>392</v>
      </c>
      <c r="I629" s="70" t="s">
        <v>11</v>
      </c>
      <c r="J629" s="2"/>
      <c r="K629" s="71"/>
      <c r="L629" s="72" t="s">
        <v>208</v>
      </c>
      <c r="M629" s="69"/>
      <c r="N629" s="73"/>
      <c r="O629" s="81"/>
      <c r="P629" s="81"/>
      <c r="Q629" s="81"/>
      <c r="R629" s="81"/>
      <c r="S629" s="81"/>
      <c r="T629" s="81"/>
      <c r="U629" s="81"/>
      <c r="V629" s="81"/>
      <c r="W629" s="81"/>
      <c r="X629" s="81"/>
      <c r="Y629" s="81"/>
      <c r="Z629" s="81"/>
      <c r="AA629" s="81"/>
      <c r="AB629" s="81"/>
      <c r="AC629" s="81"/>
      <c r="AD629" s="81"/>
      <c r="AE629" s="81"/>
      <c r="AF629" s="81"/>
      <c r="AG629" s="67"/>
    </row>
    <row r="630" spans="1:33" ht="409.5">
      <c r="A630" s="68" t="s">
        <v>1245</v>
      </c>
      <c r="B630" s="69" t="s">
        <v>1404</v>
      </c>
      <c r="C630" s="68" t="s">
        <v>1295</v>
      </c>
      <c r="D630" s="69" t="s">
        <v>1405</v>
      </c>
      <c r="E630" s="365"/>
      <c r="F630" s="69" t="s">
        <v>1414</v>
      </c>
      <c r="G630" s="69" t="s">
        <v>1413</v>
      </c>
      <c r="H630" s="69" t="s">
        <v>997</v>
      </c>
      <c r="I630" s="70" t="s">
        <v>11</v>
      </c>
      <c r="J630" s="2"/>
      <c r="K630" s="71"/>
      <c r="L630" s="72" t="s">
        <v>208</v>
      </c>
      <c r="M630" s="69"/>
      <c r="N630" s="73"/>
      <c r="O630" s="81"/>
      <c r="P630" s="81"/>
      <c r="Q630" s="81"/>
      <c r="R630" s="81"/>
      <c r="S630" s="81"/>
      <c r="T630" s="81"/>
      <c r="U630" s="81"/>
      <c r="V630" s="81"/>
      <c r="W630" s="81"/>
      <c r="X630" s="81"/>
      <c r="Y630" s="81"/>
      <c r="Z630" s="81"/>
      <c r="AA630" s="81"/>
      <c r="AB630" s="81"/>
      <c r="AC630" s="81"/>
      <c r="AD630" s="81"/>
      <c r="AE630" s="81"/>
      <c r="AF630" s="81"/>
      <c r="AG630" s="67"/>
    </row>
    <row r="631" spans="1:33" ht="409.5">
      <c r="A631" s="68" t="s">
        <v>1245</v>
      </c>
      <c r="B631" s="69" t="s">
        <v>1404</v>
      </c>
      <c r="C631" s="68" t="s">
        <v>1298</v>
      </c>
      <c r="D631" s="69" t="s">
        <v>1405</v>
      </c>
      <c r="E631" s="365"/>
      <c r="F631" s="69" t="s">
        <v>1360</v>
      </c>
      <c r="G631" s="69" t="s">
        <v>1415</v>
      </c>
      <c r="H631" s="69" t="s">
        <v>541</v>
      </c>
      <c r="I631" s="70" t="s">
        <v>11</v>
      </c>
      <c r="J631" s="2"/>
      <c r="K631" s="71"/>
      <c r="L631" s="72" t="s">
        <v>208</v>
      </c>
      <c r="M631" s="69"/>
      <c r="N631" s="73"/>
      <c r="O631" s="81"/>
      <c r="P631" s="81"/>
      <c r="Q631" s="81"/>
      <c r="R631" s="81"/>
      <c r="S631" s="81"/>
      <c r="T631" s="81"/>
      <c r="U631" s="81"/>
      <c r="V631" s="81"/>
      <c r="W631" s="81"/>
      <c r="X631" s="81"/>
      <c r="Y631" s="81"/>
      <c r="Z631" s="81"/>
      <c r="AA631" s="81"/>
      <c r="AB631" s="81"/>
      <c r="AC631" s="81"/>
      <c r="AD631" s="81"/>
      <c r="AE631" s="81"/>
      <c r="AF631" s="81"/>
      <c r="AG631" s="67"/>
    </row>
    <row r="632" spans="1:33" ht="409.5">
      <c r="A632" s="68" t="s">
        <v>1245</v>
      </c>
      <c r="B632" s="69" t="s">
        <v>1404</v>
      </c>
      <c r="C632" s="68" t="s">
        <v>403</v>
      </c>
      <c r="D632" s="69" t="s">
        <v>1405</v>
      </c>
      <c r="E632" s="365"/>
      <c r="F632" s="69" t="s">
        <v>1362</v>
      </c>
      <c r="G632" s="69" t="s">
        <v>1416</v>
      </c>
      <c r="H632" s="69" t="s">
        <v>541</v>
      </c>
      <c r="I632" s="70" t="s">
        <v>11</v>
      </c>
      <c r="J632" s="2"/>
      <c r="K632" s="71"/>
      <c r="L632" s="72" t="s">
        <v>208</v>
      </c>
      <c r="M632" s="69"/>
      <c r="N632" s="73"/>
      <c r="O632" s="81"/>
      <c r="P632" s="81"/>
      <c r="Q632" s="81"/>
      <c r="R632" s="81"/>
      <c r="S632" s="81"/>
      <c r="T632" s="81"/>
      <c r="U632" s="81"/>
      <c r="V632" s="81"/>
      <c r="W632" s="81"/>
      <c r="X632" s="81"/>
      <c r="Y632" s="81"/>
      <c r="Z632" s="81"/>
      <c r="AA632" s="81"/>
      <c r="AB632" s="81"/>
      <c r="AC632" s="81"/>
      <c r="AD632" s="81"/>
      <c r="AE632" s="81"/>
      <c r="AF632" s="81"/>
      <c r="AG632" s="67"/>
    </row>
    <row r="633" spans="1:33" ht="409.5">
      <c r="A633" s="68" t="s">
        <v>1245</v>
      </c>
      <c r="B633" s="69" t="s">
        <v>1404</v>
      </c>
      <c r="C633" s="68" t="s">
        <v>408</v>
      </c>
      <c r="D633" s="69" t="s">
        <v>1405</v>
      </c>
      <c r="E633" s="355"/>
      <c r="F633" s="69" t="s">
        <v>548</v>
      </c>
      <c r="G633" s="69" t="s">
        <v>1417</v>
      </c>
      <c r="H633" s="69" t="s">
        <v>541</v>
      </c>
      <c r="I633" s="70" t="s">
        <v>11</v>
      </c>
      <c r="J633" s="2"/>
      <c r="K633" s="71"/>
      <c r="L633" s="72" t="s">
        <v>208</v>
      </c>
      <c r="M633" s="69"/>
      <c r="N633" s="73"/>
      <c r="O633" s="81"/>
      <c r="P633" s="81"/>
      <c r="Q633" s="81"/>
      <c r="R633" s="81"/>
      <c r="S633" s="81"/>
      <c r="T633" s="81"/>
      <c r="U633" s="81"/>
      <c r="V633" s="81"/>
      <c r="W633" s="81"/>
      <c r="X633" s="81"/>
      <c r="Y633" s="81"/>
      <c r="Z633" s="81"/>
      <c r="AA633" s="81"/>
      <c r="AB633" s="81"/>
      <c r="AC633" s="81"/>
      <c r="AD633" s="81"/>
      <c r="AE633" s="81"/>
      <c r="AF633" s="81"/>
      <c r="AG633" s="67"/>
    </row>
    <row r="634" spans="1:33" ht="409.5">
      <c r="A634" s="68" t="s">
        <v>1245</v>
      </c>
      <c r="B634" s="69" t="s">
        <v>1404</v>
      </c>
      <c r="C634" s="68" t="s">
        <v>411</v>
      </c>
      <c r="D634" s="69" t="s">
        <v>1405</v>
      </c>
      <c r="E634" s="364" t="s">
        <v>1418</v>
      </c>
      <c r="F634" s="69" t="s">
        <v>708</v>
      </c>
      <c r="G634" s="69" t="s">
        <v>1419</v>
      </c>
      <c r="H634" s="69" t="s">
        <v>710</v>
      </c>
      <c r="I634" s="70" t="s">
        <v>11</v>
      </c>
      <c r="J634" s="2"/>
      <c r="K634" s="71"/>
      <c r="L634" s="72" t="s">
        <v>208</v>
      </c>
      <c r="M634" s="69"/>
      <c r="N634" s="73"/>
      <c r="O634" s="81"/>
      <c r="P634" s="81"/>
      <c r="Q634" s="81"/>
      <c r="R634" s="81"/>
      <c r="S634" s="81"/>
      <c r="T634" s="81"/>
      <c r="U634" s="81"/>
      <c r="V634" s="81"/>
      <c r="W634" s="81"/>
      <c r="X634" s="81"/>
      <c r="Y634" s="81"/>
      <c r="Z634" s="81"/>
      <c r="AA634" s="81"/>
      <c r="AB634" s="81"/>
      <c r="AC634" s="81"/>
      <c r="AD634" s="81"/>
      <c r="AE634" s="81"/>
      <c r="AF634" s="81"/>
      <c r="AG634" s="67"/>
    </row>
    <row r="635" spans="1:33" ht="409.5">
      <c r="A635" s="68" t="s">
        <v>1245</v>
      </c>
      <c r="B635" s="69" t="s">
        <v>1404</v>
      </c>
      <c r="C635" s="68" t="s">
        <v>414</v>
      </c>
      <c r="D635" s="69" t="s">
        <v>1405</v>
      </c>
      <c r="E635" s="365"/>
      <c r="F635" s="69" t="s">
        <v>711</v>
      </c>
      <c r="G635" s="69" t="s">
        <v>1420</v>
      </c>
      <c r="H635" s="69" t="s">
        <v>710</v>
      </c>
      <c r="I635" s="70" t="s">
        <v>11</v>
      </c>
      <c r="J635" s="2"/>
      <c r="K635" s="71"/>
      <c r="L635" s="72" t="s">
        <v>208</v>
      </c>
      <c r="M635" s="69"/>
      <c r="N635" s="73"/>
      <c r="O635" s="81"/>
      <c r="P635" s="81"/>
      <c r="Q635" s="81"/>
      <c r="R635" s="81"/>
      <c r="S635" s="81"/>
      <c r="T635" s="81"/>
      <c r="U635" s="81"/>
      <c r="V635" s="81"/>
      <c r="W635" s="81"/>
      <c r="X635" s="81"/>
      <c r="Y635" s="81"/>
      <c r="Z635" s="81"/>
      <c r="AA635" s="81"/>
      <c r="AB635" s="81"/>
      <c r="AC635" s="81"/>
      <c r="AD635" s="81"/>
      <c r="AE635" s="81"/>
      <c r="AF635" s="81"/>
      <c r="AG635" s="67"/>
    </row>
    <row r="636" spans="1:33" ht="409.5">
      <c r="A636" s="68" t="s">
        <v>1245</v>
      </c>
      <c r="B636" s="69" t="s">
        <v>1404</v>
      </c>
      <c r="C636" s="68" t="s">
        <v>419</v>
      </c>
      <c r="D636" s="69" t="s">
        <v>1405</v>
      </c>
      <c r="E636" s="355"/>
      <c r="F636" s="69" t="s">
        <v>713</v>
      </c>
      <c r="G636" s="69" t="s">
        <v>1421</v>
      </c>
      <c r="H636" s="69" t="s">
        <v>715</v>
      </c>
      <c r="I636" s="70" t="s">
        <v>11</v>
      </c>
      <c r="J636" s="2"/>
      <c r="K636" s="71"/>
      <c r="L636" s="72" t="s">
        <v>208</v>
      </c>
      <c r="M636" s="69"/>
      <c r="N636" s="73"/>
      <c r="O636" s="81"/>
      <c r="P636" s="81"/>
      <c r="Q636" s="81"/>
      <c r="R636" s="81"/>
      <c r="S636" s="81"/>
      <c r="T636" s="81"/>
      <c r="U636" s="81"/>
      <c r="V636" s="81"/>
      <c r="W636" s="81"/>
      <c r="X636" s="81"/>
      <c r="Y636" s="81"/>
      <c r="Z636" s="81"/>
      <c r="AA636" s="81"/>
      <c r="AB636" s="81"/>
      <c r="AC636" s="81"/>
      <c r="AD636" s="81"/>
      <c r="AE636" s="81"/>
      <c r="AF636" s="81"/>
      <c r="AG636" s="67"/>
    </row>
    <row r="637" spans="1:33" ht="409.5">
      <c r="A637" s="68" t="s">
        <v>1245</v>
      </c>
      <c r="B637" s="69" t="s">
        <v>1404</v>
      </c>
      <c r="C637" s="68" t="s">
        <v>422</v>
      </c>
      <c r="D637" s="69" t="s">
        <v>1405</v>
      </c>
      <c r="E637" s="364" t="s">
        <v>1422</v>
      </c>
      <c r="F637" s="69" t="s">
        <v>717</v>
      </c>
      <c r="G637" s="69" t="s">
        <v>1423</v>
      </c>
      <c r="H637" s="69" t="s">
        <v>710</v>
      </c>
      <c r="I637" s="70" t="s">
        <v>11</v>
      </c>
      <c r="J637" s="2"/>
      <c r="K637" s="71"/>
      <c r="L637" s="72" t="s">
        <v>208</v>
      </c>
      <c r="M637" s="69"/>
      <c r="N637" s="73"/>
      <c r="O637" s="81"/>
      <c r="P637" s="81"/>
      <c r="Q637" s="81"/>
      <c r="R637" s="81"/>
      <c r="S637" s="81"/>
      <c r="T637" s="81"/>
      <c r="U637" s="81"/>
      <c r="V637" s="81"/>
      <c r="W637" s="81"/>
      <c r="X637" s="81"/>
      <c r="Y637" s="81"/>
      <c r="Z637" s="81"/>
      <c r="AA637" s="81"/>
      <c r="AB637" s="81"/>
      <c r="AC637" s="81"/>
      <c r="AD637" s="81"/>
      <c r="AE637" s="81"/>
      <c r="AF637" s="81"/>
      <c r="AG637" s="67"/>
    </row>
    <row r="638" spans="1:33" ht="409.5">
      <c r="A638" s="68" t="s">
        <v>1245</v>
      </c>
      <c r="B638" s="69" t="s">
        <v>1404</v>
      </c>
      <c r="C638" s="68" t="s">
        <v>425</v>
      </c>
      <c r="D638" s="69" t="s">
        <v>1405</v>
      </c>
      <c r="E638" s="365"/>
      <c r="F638" s="69" t="s">
        <v>719</v>
      </c>
      <c r="G638" s="76" t="s">
        <v>1424</v>
      </c>
      <c r="H638" s="69" t="s">
        <v>721</v>
      </c>
      <c r="I638" s="70" t="s">
        <v>11</v>
      </c>
      <c r="J638" s="2"/>
      <c r="K638" s="71"/>
      <c r="L638" s="72" t="s">
        <v>208</v>
      </c>
      <c r="M638" s="69"/>
      <c r="N638" s="73"/>
      <c r="O638" s="81"/>
      <c r="P638" s="81"/>
      <c r="Q638" s="81"/>
      <c r="R638" s="81"/>
      <c r="S638" s="81"/>
      <c r="T638" s="81"/>
      <c r="U638" s="81"/>
      <c r="V638" s="81"/>
      <c r="W638" s="81"/>
      <c r="X638" s="81"/>
      <c r="Y638" s="81"/>
      <c r="Z638" s="81"/>
      <c r="AA638" s="81"/>
      <c r="AB638" s="81"/>
      <c r="AC638" s="81"/>
      <c r="AD638" s="81"/>
      <c r="AE638" s="81"/>
      <c r="AF638" s="81"/>
      <c r="AG638" s="67"/>
    </row>
    <row r="639" spans="1:33" ht="409.5">
      <c r="A639" s="68" t="s">
        <v>1245</v>
      </c>
      <c r="B639" s="69" t="s">
        <v>1404</v>
      </c>
      <c r="C639" s="68" t="s">
        <v>430</v>
      </c>
      <c r="D639" s="69" t="s">
        <v>1405</v>
      </c>
      <c r="E639" s="355"/>
      <c r="F639" s="69" t="s">
        <v>722</v>
      </c>
      <c r="G639" s="69" t="s">
        <v>1425</v>
      </c>
      <c r="H639" s="69" t="s">
        <v>710</v>
      </c>
      <c r="I639" s="70" t="s">
        <v>11</v>
      </c>
      <c r="J639" s="2"/>
      <c r="K639" s="71"/>
      <c r="L639" s="72" t="s">
        <v>208</v>
      </c>
      <c r="M639" s="69"/>
      <c r="N639" s="73"/>
      <c r="O639" s="81"/>
      <c r="P639" s="81"/>
      <c r="Q639" s="81"/>
      <c r="R639" s="81"/>
      <c r="S639" s="81"/>
      <c r="T639" s="81"/>
      <c r="U639" s="81"/>
      <c r="V639" s="81"/>
      <c r="W639" s="81"/>
      <c r="X639" s="81"/>
      <c r="Y639" s="81"/>
      <c r="Z639" s="81"/>
      <c r="AA639" s="81"/>
      <c r="AB639" s="81"/>
      <c r="AC639" s="81"/>
      <c r="AD639" s="81"/>
      <c r="AE639" s="81"/>
      <c r="AF639" s="81"/>
      <c r="AG639" s="67"/>
    </row>
    <row r="640" spans="1:33" ht="409.5">
      <c r="A640" s="68" t="s">
        <v>1245</v>
      </c>
      <c r="B640" s="69" t="s">
        <v>1404</v>
      </c>
      <c r="C640" s="68" t="s">
        <v>432</v>
      </c>
      <c r="D640" s="69" t="s">
        <v>1405</v>
      </c>
      <c r="E640" s="364" t="s">
        <v>1426</v>
      </c>
      <c r="F640" s="69" t="s">
        <v>1265</v>
      </c>
      <c r="G640" s="69" t="s">
        <v>1427</v>
      </c>
      <c r="H640" s="82" t="s">
        <v>1428</v>
      </c>
      <c r="I640" s="70" t="s">
        <v>11</v>
      </c>
      <c r="J640" s="2"/>
      <c r="K640" s="71"/>
      <c r="L640" s="72" t="s">
        <v>208</v>
      </c>
      <c r="M640" s="69"/>
      <c r="N640" s="73"/>
      <c r="O640" s="81"/>
      <c r="P640" s="81"/>
      <c r="Q640" s="81"/>
      <c r="R640" s="81"/>
      <c r="S640" s="81"/>
      <c r="T640" s="81"/>
      <c r="U640" s="81"/>
      <c r="V640" s="81"/>
      <c r="W640" s="81"/>
      <c r="X640" s="81"/>
      <c r="Y640" s="81"/>
      <c r="Z640" s="81"/>
      <c r="AA640" s="81"/>
      <c r="AB640" s="81"/>
      <c r="AC640" s="81"/>
      <c r="AD640" s="81"/>
      <c r="AE640" s="81"/>
      <c r="AF640" s="81"/>
      <c r="AG640" s="67"/>
    </row>
    <row r="641" spans="1:33" ht="409.5">
      <c r="A641" s="68" t="s">
        <v>1245</v>
      </c>
      <c r="B641" s="69" t="s">
        <v>1404</v>
      </c>
      <c r="C641" s="68" t="s">
        <v>435</v>
      </c>
      <c r="D641" s="69" t="s">
        <v>1405</v>
      </c>
      <c r="E641" s="365"/>
      <c r="F641" s="69" t="s">
        <v>519</v>
      </c>
      <c r="G641" s="69" t="s">
        <v>1427</v>
      </c>
      <c r="H641" s="69" t="s">
        <v>517</v>
      </c>
      <c r="I641" s="70" t="s">
        <v>11</v>
      </c>
      <c r="J641" s="2"/>
      <c r="K641" s="71"/>
      <c r="L641" s="72" t="s">
        <v>208</v>
      </c>
      <c r="M641" s="69"/>
      <c r="N641" s="73"/>
      <c r="O641" s="81"/>
      <c r="P641" s="81"/>
      <c r="Q641" s="81"/>
      <c r="R641" s="81"/>
      <c r="S641" s="81"/>
      <c r="T641" s="81"/>
      <c r="U641" s="81"/>
      <c r="V641" s="81"/>
      <c r="W641" s="81"/>
      <c r="X641" s="81"/>
      <c r="Y641" s="81"/>
      <c r="Z641" s="81"/>
      <c r="AA641" s="81"/>
      <c r="AB641" s="81"/>
      <c r="AC641" s="81"/>
      <c r="AD641" s="81"/>
      <c r="AE641" s="81"/>
      <c r="AF641" s="81"/>
      <c r="AG641" s="67"/>
    </row>
    <row r="642" spans="1:33" ht="409.5">
      <c r="A642" s="68" t="s">
        <v>1245</v>
      </c>
      <c r="B642" s="69" t="s">
        <v>1404</v>
      </c>
      <c r="C642" s="68" t="s">
        <v>438</v>
      </c>
      <c r="D642" s="69" t="s">
        <v>1405</v>
      </c>
      <c r="E642" s="355"/>
      <c r="F642" s="69" t="s">
        <v>1347</v>
      </c>
      <c r="G642" s="69" t="s">
        <v>1427</v>
      </c>
      <c r="H642" s="69" t="s">
        <v>604</v>
      </c>
      <c r="I642" s="70" t="s">
        <v>11</v>
      </c>
      <c r="J642" s="2"/>
      <c r="K642" s="71"/>
      <c r="L642" s="72" t="s">
        <v>208</v>
      </c>
      <c r="M642" s="69"/>
      <c r="N642" s="73"/>
      <c r="O642" s="81"/>
      <c r="P642" s="81"/>
      <c r="Q642" s="81"/>
      <c r="R642" s="81"/>
      <c r="S642" s="81"/>
      <c r="T642" s="81"/>
      <c r="U642" s="81"/>
      <c r="V642" s="81"/>
      <c r="W642" s="81"/>
      <c r="X642" s="81"/>
      <c r="Y642" s="81"/>
      <c r="Z642" s="81"/>
      <c r="AA642" s="81"/>
      <c r="AB642" s="81"/>
      <c r="AC642" s="81"/>
      <c r="AD642" s="81"/>
      <c r="AE642" s="81"/>
      <c r="AF642" s="81"/>
      <c r="AG642" s="67"/>
    </row>
    <row r="643" spans="1:33" ht="409.5">
      <c r="A643" s="68" t="s">
        <v>1245</v>
      </c>
      <c r="B643" s="69" t="s">
        <v>1429</v>
      </c>
      <c r="C643" s="68" t="s">
        <v>1275</v>
      </c>
      <c r="D643" s="69" t="s">
        <v>1430</v>
      </c>
      <c r="E643" s="364" t="s">
        <v>1431</v>
      </c>
      <c r="F643" s="69" t="s">
        <v>857</v>
      </c>
      <c r="G643" s="76" t="s">
        <v>1432</v>
      </c>
      <c r="H643" s="69" t="s">
        <v>529</v>
      </c>
      <c r="I643" s="70" t="s">
        <v>11</v>
      </c>
      <c r="J643" s="2"/>
      <c r="K643" s="71"/>
      <c r="L643" s="72" t="s">
        <v>208</v>
      </c>
      <c r="M643" s="69"/>
      <c r="N643" s="73"/>
      <c r="O643" s="81"/>
      <c r="P643" s="81"/>
      <c r="Q643" s="81"/>
      <c r="R643" s="81"/>
      <c r="S643" s="81"/>
      <c r="T643" s="81"/>
      <c r="U643" s="81"/>
      <c r="V643" s="81"/>
      <c r="W643" s="81"/>
      <c r="X643" s="81"/>
      <c r="Y643" s="81"/>
      <c r="Z643" s="81"/>
      <c r="AA643" s="81"/>
      <c r="AB643" s="81"/>
      <c r="AC643" s="81"/>
      <c r="AD643" s="81"/>
      <c r="AE643" s="81"/>
      <c r="AF643" s="81"/>
      <c r="AG643" s="67"/>
    </row>
    <row r="644" spans="1:33" ht="409.5">
      <c r="A644" s="68" t="s">
        <v>1245</v>
      </c>
      <c r="B644" s="69" t="s">
        <v>1429</v>
      </c>
      <c r="C644" s="68" t="s">
        <v>1279</v>
      </c>
      <c r="D644" s="69" t="s">
        <v>1430</v>
      </c>
      <c r="E644" s="365"/>
      <c r="F644" s="69" t="s">
        <v>859</v>
      </c>
      <c r="G644" s="69" t="s">
        <v>1433</v>
      </c>
      <c r="H644" s="69" t="s">
        <v>529</v>
      </c>
      <c r="I644" s="70" t="s">
        <v>11</v>
      </c>
      <c r="J644" s="2"/>
      <c r="K644" s="71"/>
      <c r="L644" s="72" t="s">
        <v>208</v>
      </c>
      <c r="M644" s="69"/>
      <c r="N644" s="73"/>
      <c r="O644" s="81"/>
      <c r="P644" s="81"/>
      <c r="Q644" s="81"/>
      <c r="R644" s="81"/>
      <c r="S644" s="81"/>
      <c r="T644" s="81"/>
      <c r="U644" s="81"/>
      <c r="V644" s="81"/>
      <c r="W644" s="81"/>
      <c r="X644" s="81"/>
      <c r="Y644" s="81"/>
      <c r="Z644" s="81"/>
      <c r="AA644" s="81"/>
      <c r="AB644" s="81"/>
      <c r="AC644" s="81"/>
      <c r="AD644" s="81"/>
      <c r="AE644" s="81"/>
      <c r="AF644" s="81"/>
      <c r="AG644" s="67"/>
    </row>
    <row r="645" spans="1:33" ht="409.5">
      <c r="A645" s="68" t="s">
        <v>1245</v>
      </c>
      <c r="B645" s="69" t="s">
        <v>1429</v>
      </c>
      <c r="C645" s="68" t="s">
        <v>1282</v>
      </c>
      <c r="D645" s="69" t="s">
        <v>1430</v>
      </c>
      <c r="E645" s="365"/>
      <c r="F645" s="69" t="s">
        <v>861</v>
      </c>
      <c r="G645" s="69" t="s">
        <v>1434</v>
      </c>
      <c r="H645" s="69" t="s">
        <v>529</v>
      </c>
      <c r="I645" s="70" t="s">
        <v>11</v>
      </c>
      <c r="J645" s="2"/>
      <c r="K645" s="71"/>
      <c r="L645" s="72" t="s">
        <v>208</v>
      </c>
      <c r="M645" s="69"/>
      <c r="N645" s="73"/>
      <c r="O645" s="81"/>
      <c r="P645" s="81"/>
      <c r="Q645" s="81"/>
      <c r="R645" s="81"/>
      <c r="S645" s="81"/>
      <c r="T645" s="81"/>
      <c r="U645" s="81"/>
      <c r="V645" s="81"/>
      <c r="W645" s="81"/>
      <c r="X645" s="81"/>
      <c r="Y645" s="81"/>
      <c r="Z645" s="81"/>
      <c r="AA645" s="81"/>
      <c r="AB645" s="81"/>
      <c r="AC645" s="81"/>
      <c r="AD645" s="81"/>
      <c r="AE645" s="81"/>
      <c r="AF645" s="81"/>
      <c r="AG645" s="67"/>
    </row>
    <row r="646" spans="1:33" ht="409.5">
      <c r="A646" s="68" t="s">
        <v>1245</v>
      </c>
      <c r="B646" s="69" t="s">
        <v>1429</v>
      </c>
      <c r="C646" s="68" t="s">
        <v>1284</v>
      </c>
      <c r="D646" s="69" t="s">
        <v>1430</v>
      </c>
      <c r="E646" s="365"/>
      <c r="F646" s="69" t="s">
        <v>862</v>
      </c>
      <c r="G646" s="69" t="s">
        <v>1435</v>
      </c>
      <c r="H646" s="69" t="s">
        <v>529</v>
      </c>
      <c r="I646" s="70" t="s">
        <v>11</v>
      </c>
      <c r="J646" s="2"/>
      <c r="K646" s="71"/>
      <c r="L646" s="72" t="s">
        <v>208</v>
      </c>
      <c r="M646" s="69"/>
      <c r="N646" s="73"/>
      <c r="O646" s="81"/>
      <c r="P646" s="81"/>
      <c r="Q646" s="81"/>
      <c r="R646" s="81"/>
      <c r="S646" s="81"/>
      <c r="T646" s="81"/>
      <c r="U646" s="81"/>
      <c r="V646" s="81"/>
      <c r="W646" s="81"/>
      <c r="X646" s="81"/>
      <c r="Y646" s="81"/>
      <c r="Z646" s="81"/>
      <c r="AA646" s="81"/>
      <c r="AB646" s="81"/>
      <c r="AC646" s="81"/>
      <c r="AD646" s="81"/>
      <c r="AE646" s="81"/>
      <c r="AF646" s="81"/>
      <c r="AG646" s="67"/>
    </row>
    <row r="647" spans="1:33" ht="409.5">
      <c r="A647" s="68" t="s">
        <v>1245</v>
      </c>
      <c r="B647" s="69" t="s">
        <v>1429</v>
      </c>
      <c r="C647" s="68" t="s">
        <v>1286</v>
      </c>
      <c r="D647" s="69" t="s">
        <v>1430</v>
      </c>
      <c r="E647" s="365"/>
      <c r="F647" s="69" t="s">
        <v>864</v>
      </c>
      <c r="G647" s="69" t="s">
        <v>1436</v>
      </c>
      <c r="H647" s="69" t="s">
        <v>529</v>
      </c>
      <c r="I647" s="70" t="s">
        <v>11</v>
      </c>
      <c r="J647" s="2"/>
      <c r="K647" s="71"/>
      <c r="L647" s="72" t="s">
        <v>208</v>
      </c>
      <c r="M647" s="69"/>
      <c r="N647" s="73"/>
      <c r="O647" s="81"/>
      <c r="P647" s="81"/>
      <c r="Q647" s="81"/>
      <c r="R647" s="81"/>
      <c r="S647" s="81"/>
      <c r="T647" s="81"/>
      <c r="U647" s="81"/>
      <c r="V647" s="81"/>
      <c r="W647" s="81"/>
      <c r="X647" s="81"/>
      <c r="Y647" s="81"/>
      <c r="Z647" s="81"/>
      <c r="AA647" s="81"/>
      <c r="AB647" s="81"/>
      <c r="AC647" s="81"/>
      <c r="AD647" s="81"/>
      <c r="AE647" s="81"/>
      <c r="AF647" s="81"/>
      <c r="AG647" s="67"/>
    </row>
    <row r="648" spans="1:33" ht="409.5">
      <c r="A648" s="68" t="s">
        <v>1245</v>
      </c>
      <c r="B648" s="69" t="s">
        <v>1429</v>
      </c>
      <c r="C648" s="68" t="s">
        <v>1288</v>
      </c>
      <c r="D648" s="69" t="s">
        <v>1430</v>
      </c>
      <c r="E648" s="355"/>
      <c r="F648" s="69" t="s">
        <v>866</v>
      </c>
      <c r="G648" s="69" t="s">
        <v>1437</v>
      </c>
      <c r="H648" s="69" t="s">
        <v>529</v>
      </c>
      <c r="I648" s="70" t="s">
        <v>11</v>
      </c>
      <c r="J648" s="2"/>
      <c r="K648" s="71"/>
      <c r="L648" s="72" t="s">
        <v>208</v>
      </c>
      <c r="M648" s="69"/>
      <c r="N648" s="73"/>
      <c r="O648" s="81"/>
      <c r="P648" s="81"/>
      <c r="Q648" s="81"/>
      <c r="R648" s="81"/>
      <c r="S648" s="81"/>
      <c r="T648" s="81"/>
      <c r="U648" s="81"/>
      <c r="V648" s="81"/>
      <c r="W648" s="81"/>
      <c r="X648" s="81"/>
      <c r="Y648" s="81"/>
      <c r="Z648" s="81"/>
      <c r="AA648" s="81"/>
      <c r="AB648" s="81"/>
      <c r="AC648" s="81"/>
      <c r="AD648" s="81"/>
      <c r="AE648" s="81"/>
      <c r="AF648" s="81"/>
      <c r="AG648" s="67"/>
    </row>
    <row r="649" spans="1:33" ht="409.5">
      <c r="A649" s="68" t="s">
        <v>1245</v>
      </c>
      <c r="B649" s="69" t="s">
        <v>1429</v>
      </c>
      <c r="C649" s="68" t="s">
        <v>1290</v>
      </c>
      <c r="D649" s="69" t="s">
        <v>1430</v>
      </c>
      <c r="E649" s="364" t="s">
        <v>1438</v>
      </c>
      <c r="F649" s="69" t="s">
        <v>1293</v>
      </c>
      <c r="G649" s="69" t="s">
        <v>1439</v>
      </c>
      <c r="H649" s="69" t="s">
        <v>392</v>
      </c>
      <c r="I649" s="70" t="s">
        <v>11</v>
      </c>
      <c r="J649" s="2"/>
      <c r="K649" s="71"/>
      <c r="L649" s="72" t="s">
        <v>208</v>
      </c>
      <c r="M649" s="69"/>
      <c r="N649" s="73"/>
      <c r="O649" s="81"/>
      <c r="P649" s="81"/>
      <c r="Q649" s="81"/>
      <c r="R649" s="81"/>
      <c r="S649" s="81"/>
      <c r="T649" s="81"/>
      <c r="U649" s="81"/>
      <c r="V649" s="81"/>
      <c r="W649" s="81"/>
      <c r="X649" s="81"/>
      <c r="Y649" s="81"/>
      <c r="Z649" s="81"/>
      <c r="AA649" s="81"/>
      <c r="AB649" s="81"/>
      <c r="AC649" s="81"/>
      <c r="AD649" s="81"/>
      <c r="AE649" s="81"/>
      <c r="AF649" s="81"/>
      <c r="AG649" s="67"/>
    </row>
    <row r="650" spans="1:33" ht="409.5">
      <c r="A650" s="68" t="s">
        <v>1245</v>
      </c>
      <c r="B650" s="69" t="s">
        <v>1429</v>
      </c>
      <c r="C650" s="68" t="s">
        <v>1295</v>
      </c>
      <c r="D650" s="69" t="s">
        <v>1430</v>
      </c>
      <c r="E650" s="365"/>
      <c r="F650" s="69" t="s">
        <v>1296</v>
      </c>
      <c r="G650" s="69" t="s">
        <v>1440</v>
      </c>
      <c r="H650" s="69" t="s">
        <v>541</v>
      </c>
      <c r="I650" s="70" t="s">
        <v>11</v>
      </c>
      <c r="J650" s="2"/>
      <c r="K650" s="71"/>
      <c r="L650" s="72" t="s">
        <v>208</v>
      </c>
      <c r="M650" s="69"/>
      <c r="N650" s="73"/>
      <c r="O650" s="81"/>
      <c r="P650" s="81"/>
      <c r="Q650" s="81"/>
      <c r="R650" s="81"/>
      <c r="S650" s="81"/>
      <c r="T650" s="81"/>
      <c r="U650" s="81"/>
      <c r="V650" s="81"/>
      <c r="W650" s="81"/>
      <c r="X650" s="81"/>
      <c r="Y650" s="81"/>
      <c r="Z650" s="81"/>
      <c r="AA650" s="81"/>
      <c r="AB650" s="81"/>
      <c r="AC650" s="81"/>
      <c r="AD650" s="81"/>
      <c r="AE650" s="81"/>
      <c r="AF650" s="81"/>
      <c r="AG650" s="67"/>
    </row>
    <row r="651" spans="1:33" ht="409.5">
      <c r="A651" s="68" t="s">
        <v>1245</v>
      </c>
      <c r="B651" s="69" t="s">
        <v>1429</v>
      </c>
      <c r="C651" s="68" t="s">
        <v>1298</v>
      </c>
      <c r="D651" s="69" t="s">
        <v>1430</v>
      </c>
      <c r="E651" s="365"/>
      <c r="F651" s="69" t="s">
        <v>542</v>
      </c>
      <c r="G651" s="69" t="s">
        <v>1441</v>
      </c>
      <c r="H651" s="69" t="s">
        <v>541</v>
      </c>
      <c r="I651" s="70" t="s">
        <v>11</v>
      </c>
      <c r="J651" s="2"/>
      <c r="K651" s="71"/>
      <c r="L651" s="72" t="s">
        <v>208</v>
      </c>
      <c r="M651" s="69"/>
      <c r="N651" s="73"/>
      <c r="O651" s="81"/>
      <c r="P651" s="81"/>
      <c r="Q651" s="81"/>
      <c r="R651" s="81"/>
      <c r="S651" s="81"/>
      <c r="T651" s="81"/>
      <c r="U651" s="81"/>
      <c r="V651" s="81"/>
      <c r="W651" s="81"/>
      <c r="X651" s="81"/>
      <c r="Y651" s="81"/>
      <c r="Z651" s="81"/>
      <c r="AA651" s="81"/>
      <c r="AB651" s="81"/>
      <c r="AC651" s="81"/>
      <c r="AD651" s="81"/>
      <c r="AE651" s="81"/>
      <c r="AF651" s="81"/>
      <c r="AG651" s="67"/>
    </row>
    <row r="652" spans="1:33" ht="409.5">
      <c r="A652" s="68" t="s">
        <v>1245</v>
      </c>
      <c r="B652" s="69" t="s">
        <v>1429</v>
      </c>
      <c r="C652" s="68" t="s">
        <v>403</v>
      </c>
      <c r="D652" s="69" t="s">
        <v>1430</v>
      </c>
      <c r="E652" s="365"/>
      <c r="F652" s="69" t="s">
        <v>545</v>
      </c>
      <c r="G652" s="69" t="s">
        <v>1442</v>
      </c>
      <c r="H652" s="69" t="s">
        <v>541</v>
      </c>
      <c r="I652" s="70" t="s">
        <v>11</v>
      </c>
      <c r="J652" s="2"/>
      <c r="K652" s="71"/>
      <c r="L652" s="72" t="s">
        <v>208</v>
      </c>
      <c r="M652" s="69"/>
      <c r="N652" s="73"/>
      <c r="O652" s="81"/>
      <c r="P652" s="81"/>
      <c r="Q652" s="81"/>
      <c r="R652" s="81"/>
      <c r="S652" s="81"/>
      <c r="T652" s="81"/>
      <c r="U652" s="81"/>
      <c r="V652" s="81"/>
      <c r="W652" s="81"/>
      <c r="X652" s="81"/>
      <c r="Y652" s="81"/>
      <c r="Z652" s="81"/>
      <c r="AA652" s="81"/>
      <c r="AB652" s="81"/>
      <c r="AC652" s="81"/>
      <c r="AD652" s="81"/>
      <c r="AE652" s="81"/>
      <c r="AF652" s="81"/>
      <c r="AG652" s="67"/>
    </row>
    <row r="653" spans="1:33" ht="409.5">
      <c r="A653" s="68" t="s">
        <v>1245</v>
      </c>
      <c r="B653" s="69" t="s">
        <v>1429</v>
      </c>
      <c r="C653" s="68" t="s">
        <v>408</v>
      </c>
      <c r="D653" s="69" t="s">
        <v>1430</v>
      </c>
      <c r="E653" s="365"/>
      <c r="F653" s="69" t="s">
        <v>925</v>
      </c>
      <c r="G653" s="69" t="s">
        <v>1443</v>
      </c>
      <c r="H653" s="69" t="s">
        <v>541</v>
      </c>
      <c r="I653" s="70" t="s">
        <v>11</v>
      </c>
      <c r="J653" s="2"/>
      <c r="K653" s="71"/>
      <c r="L653" s="72" t="s">
        <v>208</v>
      </c>
      <c r="M653" s="69"/>
      <c r="N653" s="73"/>
      <c r="O653" s="81"/>
      <c r="P653" s="81"/>
      <c r="Q653" s="81"/>
      <c r="R653" s="81"/>
      <c r="S653" s="81"/>
      <c r="T653" s="81"/>
      <c r="U653" s="81"/>
      <c r="V653" s="81"/>
      <c r="W653" s="81"/>
      <c r="X653" s="81"/>
      <c r="Y653" s="81"/>
      <c r="Z653" s="81"/>
      <c r="AA653" s="81"/>
      <c r="AB653" s="81"/>
      <c r="AC653" s="81"/>
      <c r="AD653" s="81"/>
      <c r="AE653" s="81"/>
      <c r="AF653" s="81"/>
      <c r="AG653" s="67"/>
    </row>
    <row r="654" spans="1:33" ht="409.5">
      <c r="A654" s="68" t="s">
        <v>1245</v>
      </c>
      <c r="B654" s="69" t="s">
        <v>1429</v>
      </c>
      <c r="C654" s="68" t="s">
        <v>411</v>
      </c>
      <c r="D654" s="69" t="s">
        <v>1430</v>
      </c>
      <c r="E654" s="355"/>
      <c r="F654" s="69" t="s">
        <v>548</v>
      </c>
      <c r="G654" s="69" t="s">
        <v>1444</v>
      </c>
      <c r="H654" s="69" t="s">
        <v>541</v>
      </c>
      <c r="I654" s="70" t="s">
        <v>11</v>
      </c>
      <c r="J654" s="2"/>
      <c r="K654" s="71"/>
      <c r="L654" s="72" t="s">
        <v>208</v>
      </c>
      <c r="M654" s="69"/>
      <c r="N654" s="73"/>
      <c r="O654" s="81"/>
      <c r="P654" s="81"/>
      <c r="Q654" s="81"/>
      <c r="R654" s="81"/>
      <c r="S654" s="81"/>
      <c r="T654" s="81"/>
      <c r="U654" s="81"/>
      <c r="V654" s="81"/>
      <c r="W654" s="81"/>
      <c r="X654" s="81"/>
      <c r="Y654" s="81"/>
      <c r="Z654" s="81"/>
      <c r="AA654" s="81"/>
      <c r="AB654" s="81"/>
      <c r="AC654" s="81"/>
      <c r="AD654" s="81"/>
      <c r="AE654" s="81"/>
      <c r="AF654" s="81"/>
      <c r="AG654" s="67"/>
    </row>
    <row r="655" spans="1:33" ht="409.5">
      <c r="A655" s="68" t="s">
        <v>1245</v>
      </c>
      <c r="B655" s="69" t="s">
        <v>1429</v>
      </c>
      <c r="C655" s="68" t="s">
        <v>414</v>
      </c>
      <c r="D655" s="69" t="s">
        <v>1430</v>
      </c>
      <c r="E655" s="364" t="s">
        <v>1445</v>
      </c>
      <c r="F655" s="69" t="s">
        <v>1303</v>
      </c>
      <c r="G655" s="69" t="s">
        <v>1440</v>
      </c>
      <c r="H655" s="69" t="s">
        <v>1305</v>
      </c>
      <c r="I655" s="70" t="s">
        <v>11</v>
      </c>
      <c r="J655" s="2"/>
      <c r="K655" s="71"/>
      <c r="L655" s="72" t="s">
        <v>208</v>
      </c>
      <c r="M655" s="69"/>
      <c r="N655" s="73"/>
      <c r="O655" s="81"/>
      <c r="P655" s="81"/>
      <c r="Q655" s="81"/>
      <c r="R655" s="81"/>
      <c r="S655" s="81"/>
      <c r="T655" s="81"/>
      <c r="U655" s="81"/>
      <c r="V655" s="81"/>
      <c r="W655" s="81"/>
      <c r="X655" s="81"/>
      <c r="Y655" s="81"/>
      <c r="Z655" s="81"/>
      <c r="AA655" s="81"/>
      <c r="AB655" s="81"/>
      <c r="AC655" s="81"/>
      <c r="AD655" s="81"/>
      <c r="AE655" s="81"/>
      <c r="AF655" s="81"/>
      <c r="AG655" s="67"/>
    </row>
    <row r="656" spans="1:33" ht="409.5">
      <c r="A656" s="68" t="s">
        <v>1245</v>
      </c>
      <c r="B656" s="69" t="s">
        <v>1429</v>
      </c>
      <c r="C656" s="68" t="s">
        <v>419</v>
      </c>
      <c r="D656" s="69" t="s">
        <v>1430</v>
      </c>
      <c r="E656" s="365"/>
      <c r="F656" s="69" t="s">
        <v>1306</v>
      </c>
      <c r="G656" s="69" t="s">
        <v>1441</v>
      </c>
      <c r="H656" s="69" t="s">
        <v>1305</v>
      </c>
      <c r="I656" s="70" t="s">
        <v>11</v>
      </c>
      <c r="J656" s="2"/>
      <c r="K656" s="71"/>
      <c r="L656" s="72" t="s">
        <v>208</v>
      </c>
      <c r="M656" s="69"/>
      <c r="N656" s="73"/>
      <c r="O656" s="81"/>
      <c r="P656" s="81"/>
      <c r="Q656" s="81"/>
      <c r="R656" s="81"/>
      <c r="S656" s="81"/>
      <c r="T656" s="81"/>
      <c r="U656" s="81"/>
      <c r="V656" s="81"/>
      <c r="W656" s="81"/>
      <c r="X656" s="81"/>
      <c r="Y656" s="81"/>
      <c r="Z656" s="81"/>
      <c r="AA656" s="81"/>
      <c r="AB656" s="81"/>
      <c r="AC656" s="81"/>
      <c r="AD656" s="81"/>
      <c r="AE656" s="81"/>
      <c r="AF656" s="81"/>
      <c r="AG656" s="67"/>
    </row>
    <row r="657" spans="1:33" ht="409.5">
      <c r="A657" s="68" t="s">
        <v>1245</v>
      </c>
      <c r="B657" s="69" t="s">
        <v>1429</v>
      </c>
      <c r="C657" s="68" t="s">
        <v>422</v>
      </c>
      <c r="D657" s="69" t="s">
        <v>1430</v>
      </c>
      <c r="E657" s="365"/>
      <c r="F657" s="69" t="s">
        <v>1309</v>
      </c>
      <c r="G657" s="69" t="s">
        <v>1442</v>
      </c>
      <c r="H657" s="69" t="s">
        <v>1305</v>
      </c>
      <c r="I657" s="70" t="s">
        <v>11</v>
      </c>
      <c r="J657" s="2"/>
      <c r="K657" s="71"/>
      <c r="L657" s="72" t="s">
        <v>208</v>
      </c>
      <c r="M657" s="69"/>
      <c r="N657" s="73"/>
      <c r="O657" s="81"/>
      <c r="P657" s="81"/>
      <c r="Q657" s="81"/>
      <c r="R657" s="81"/>
      <c r="S657" s="81"/>
      <c r="T657" s="81"/>
      <c r="U657" s="81"/>
      <c r="V657" s="81"/>
      <c r="W657" s="81"/>
      <c r="X657" s="81"/>
      <c r="Y657" s="81"/>
      <c r="Z657" s="81"/>
      <c r="AA657" s="81"/>
      <c r="AB657" s="81"/>
      <c r="AC657" s="81"/>
      <c r="AD657" s="81"/>
      <c r="AE657" s="81"/>
      <c r="AF657" s="81"/>
      <c r="AG657" s="67"/>
    </row>
    <row r="658" spans="1:33" ht="409.5">
      <c r="A658" s="68" t="s">
        <v>1245</v>
      </c>
      <c r="B658" s="69" t="s">
        <v>1429</v>
      </c>
      <c r="C658" s="68" t="s">
        <v>425</v>
      </c>
      <c r="D658" s="69" t="s">
        <v>1430</v>
      </c>
      <c r="E658" s="355"/>
      <c r="F658" s="69" t="s">
        <v>1312</v>
      </c>
      <c r="G658" s="69" t="s">
        <v>1444</v>
      </c>
      <c r="H658" s="69" t="s">
        <v>1305</v>
      </c>
      <c r="I658" s="70" t="s">
        <v>11</v>
      </c>
      <c r="J658" s="2"/>
      <c r="K658" s="71"/>
      <c r="L658" s="72" t="s">
        <v>208</v>
      </c>
      <c r="M658" s="69"/>
      <c r="N658" s="73"/>
      <c r="O658" s="81"/>
      <c r="P658" s="81"/>
      <c r="Q658" s="81"/>
      <c r="R658" s="81"/>
      <c r="S658" s="81"/>
      <c r="T658" s="81"/>
      <c r="U658" s="81"/>
      <c r="V658" s="81"/>
      <c r="W658" s="81"/>
      <c r="X658" s="81"/>
      <c r="Y658" s="81"/>
      <c r="Z658" s="81"/>
      <c r="AA658" s="81"/>
      <c r="AB658" s="81"/>
      <c r="AC658" s="81"/>
      <c r="AD658" s="81"/>
      <c r="AE658" s="81"/>
      <c r="AF658" s="81"/>
      <c r="AG658" s="67"/>
    </row>
    <row r="659" spans="1:33" ht="409.5">
      <c r="A659" s="68" t="s">
        <v>1245</v>
      </c>
      <c r="B659" s="69" t="s">
        <v>1429</v>
      </c>
      <c r="C659" s="68" t="s">
        <v>430</v>
      </c>
      <c r="D659" s="69" t="s">
        <v>1430</v>
      </c>
      <c r="E659" s="364" t="s">
        <v>1446</v>
      </c>
      <c r="F659" s="69" t="s">
        <v>594</v>
      </c>
      <c r="G659" s="69" t="s">
        <v>1447</v>
      </c>
      <c r="H659" s="69" t="s">
        <v>730</v>
      </c>
      <c r="I659" s="70" t="s">
        <v>11</v>
      </c>
      <c r="J659" s="2"/>
      <c r="K659" s="71"/>
      <c r="L659" s="72" t="s">
        <v>208</v>
      </c>
      <c r="M659" s="69"/>
      <c r="N659" s="73"/>
      <c r="O659" s="81"/>
      <c r="P659" s="81"/>
      <c r="Q659" s="81"/>
      <c r="R659" s="81"/>
      <c r="S659" s="81"/>
      <c r="T659" s="81"/>
      <c r="U659" s="81"/>
      <c r="V659" s="81"/>
      <c r="W659" s="81"/>
      <c r="X659" s="81"/>
      <c r="Y659" s="81"/>
      <c r="Z659" s="81"/>
      <c r="AA659" s="81"/>
      <c r="AB659" s="81"/>
      <c r="AC659" s="81"/>
      <c r="AD659" s="81"/>
      <c r="AE659" s="81"/>
      <c r="AF659" s="81"/>
      <c r="AG659" s="67"/>
    </row>
    <row r="660" spans="1:33" ht="409.5">
      <c r="A660" s="68" t="s">
        <v>1245</v>
      </c>
      <c r="B660" s="69" t="s">
        <v>1429</v>
      </c>
      <c r="C660" s="68" t="s">
        <v>432</v>
      </c>
      <c r="D660" s="69" t="s">
        <v>1430</v>
      </c>
      <c r="E660" s="365"/>
      <c r="F660" s="69" t="s">
        <v>1448</v>
      </c>
      <c r="G660" s="69" t="s">
        <v>1447</v>
      </c>
      <c r="H660" s="69" t="s">
        <v>732</v>
      </c>
      <c r="I660" s="70" t="s">
        <v>11</v>
      </c>
      <c r="J660" s="2"/>
      <c r="K660" s="71"/>
      <c r="L660" s="72" t="s">
        <v>208</v>
      </c>
      <c r="M660" s="69"/>
      <c r="N660" s="73"/>
      <c r="O660" s="81"/>
      <c r="P660" s="81"/>
      <c r="Q660" s="81"/>
      <c r="R660" s="81"/>
      <c r="S660" s="81"/>
      <c r="T660" s="81"/>
      <c r="U660" s="81"/>
      <c r="V660" s="81"/>
      <c r="W660" s="81"/>
      <c r="X660" s="81"/>
      <c r="Y660" s="81"/>
      <c r="Z660" s="81"/>
      <c r="AA660" s="81"/>
      <c r="AB660" s="81"/>
      <c r="AC660" s="81"/>
      <c r="AD660" s="81"/>
      <c r="AE660" s="81"/>
      <c r="AF660" s="81"/>
      <c r="AG660" s="67"/>
    </row>
    <row r="661" spans="1:33" ht="409.5">
      <c r="A661" s="68" t="s">
        <v>1245</v>
      </c>
      <c r="B661" s="69" t="s">
        <v>1429</v>
      </c>
      <c r="C661" s="68" t="s">
        <v>435</v>
      </c>
      <c r="D661" s="69" t="s">
        <v>1430</v>
      </c>
      <c r="E661" s="365"/>
      <c r="F661" s="69" t="s">
        <v>1449</v>
      </c>
      <c r="G661" s="69" t="s">
        <v>1447</v>
      </c>
      <c r="H661" s="69" t="s">
        <v>734</v>
      </c>
      <c r="I661" s="70" t="s">
        <v>11</v>
      </c>
      <c r="J661" s="2"/>
      <c r="K661" s="71"/>
      <c r="L661" s="72" t="s">
        <v>208</v>
      </c>
      <c r="M661" s="69"/>
      <c r="N661" s="73"/>
      <c r="O661" s="81"/>
      <c r="P661" s="81"/>
      <c r="Q661" s="81"/>
      <c r="R661" s="81"/>
      <c r="S661" s="81"/>
      <c r="T661" s="81"/>
      <c r="U661" s="81"/>
      <c r="V661" s="81"/>
      <c r="W661" s="81"/>
      <c r="X661" s="81"/>
      <c r="Y661" s="81"/>
      <c r="Z661" s="81"/>
      <c r="AA661" s="81"/>
      <c r="AB661" s="81"/>
      <c r="AC661" s="81"/>
      <c r="AD661" s="81"/>
      <c r="AE661" s="81"/>
      <c r="AF661" s="81"/>
      <c r="AG661" s="67"/>
    </row>
    <row r="662" spans="1:33" ht="409.5">
      <c r="A662" s="68" t="s">
        <v>1245</v>
      </c>
      <c r="B662" s="69" t="s">
        <v>1429</v>
      </c>
      <c r="C662" s="68" t="s">
        <v>438</v>
      </c>
      <c r="D662" s="69" t="s">
        <v>1430</v>
      </c>
      <c r="E662" s="365"/>
      <c r="F662" s="69" t="s">
        <v>1450</v>
      </c>
      <c r="G662" s="69" t="s">
        <v>1447</v>
      </c>
      <c r="H662" s="69" t="s">
        <v>736</v>
      </c>
      <c r="I662" s="70" t="s">
        <v>11</v>
      </c>
      <c r="J662" s="2"/>
      <c r="K662" s="71"/>
      <c r="L662" s="72" t="s">
        <v>208</v>
      </c>
      <c r="M662" s="69"/>
      <c r="N662" s="73"/>
      <c r="O662" s="81"/>
      <c r="P662" s="81"/>
      <c r="Q662" s="81"/>
      <c r="R662" s="81"/>
      <c r="S662" s="81"/>
      <c r="T662" s="81"/>
      <c r="U662" s="81"/>
      <c r="V662" s="81"/>
      <c r="W662" s="81"/>
      <c r="X662" s="81"/>
      <c r="Y662" s="81"/>
      <c r="Z662" s="81"/>
      <c r="AA662" s="81"/>
      <c r="AB662" s="81"/>
      <c r="AC662" s="81"/>
      <c r="AD662" s="81"/>
      <c r="AE662" s="81"/>
      <c r="AF662" s="81"/>
      <c r="AG662" s="67"/>
    </row>
    <row r="663" spans="1:33" ht="409.5">
      <c r="A663" s="68" t="s">
        <v>1245</v>
      </c>
      <c r="B663" s="69" t="s">
        <v>1429</v>
      </c>
      <c r="C663" s="68" t="s">
        <v>441</v>
      </c>
      <c r="D663" s="69" t="s">
        <v>1430</v>
      </c>
      <c r="E663" s="355"/>
      <c r="F663" s="69" t="s">
        <v>603</v>
      </c>
      <c r="G663" s="69" t="s">
        <v>1447</v>
      </c>
      <c r="H663" s="69" t="s">
        <v>604</v>
      </c>
      <c r="I663" s="70" t="s">
        <v>11</v>
      </c>
      <c r="J663" s="2"/>
      <c r="K663" s="71"/>
      <c r="L663" s="72" t="s">
        <v>208</v>
      </c>
      <c r="M663" s="69"/>
      <c r="N663" s="73"/>
      <c r="O663" s="81"/>
      <c r="P663" s="81"/>
      <c r="Q663" s="81"/>
      <c r="R663" s="81"/>
      <c r="S663" s="81"/>
      <c r="T663" s="81"/>
      <c r="U663" s="81"/>
      <c r="V663" s="81"/>
      <c r="W663" s="81"/>
      <c r="X663" s="81"/>
      <c r="Y663" s="81"/>
      <c r="Z663" s="81"/>
      <c r="AA663" s="81"/>
      <c r="AB663" s="81"/>
      <c r="AC663" s="81"/>
      <c r="AD663" s="81"/>
      <c r="AE663" s="81"/>
      <c r="AF663" s="81"/>
      <c r="AG663" s="67"/>
    </row>
    <row r="664" spans="1:33" ht="58">
      <c r="A664" s="68" t="s">
        <v>1451</v>
      </c>
      <c r="B664" s="69" t="s">
        <v>1452</v>
      </c>
      <c r="C664" s="68" t="s">
        <v>534</v>
      </c>
      <c r="D664" s="364" t="s">
        <v>1453</v>
      </c>
      <c r="E664" s="364" t="s">
        <v>1454</v>
      </c>
      <c r="F664" s="69" t="s">
        <v>1455</v>
      </c>
      <c r="G664" s="69" t="s">
        <v>1456</v>
      </c>
      <c r="H664" s="69" t="s">
        <v>1457</v>
      </c>
      <c r="I664" s="70" t="s">
        <v>11</v>
      </c>
      <c r="J664" s="2"/>
      <c r="K664" s="71"/>
      <c r="L664" s="72" t="s">
        <v>208</v>
      </c>
      <c r="M664" s="69"/>
      <c r="N664" s="73"/>
      <c r="O664" s="81"/>
      <c r="P664" s="81"/>
      <c r="Q664" s="81"/>
      <c r="R664" s="81"/>
      <c r="S664" s="81"/>
      <c r="T664" s="81"/>
      <c r="U664" s="81"/>
      <c r="V664" s="81"/>
      <c r="W664" s="81"/>
      <c r="X664" s="81"/>
      <c r="Y664" s="81"/>
      <c r="Z664" s="81"/>
      <c r="AA664" s="81"/>
      <c r="AB664" s="81"/>
      <c r="AC664" s="81"/>
      <c r="AD664" s="81"/>
      <c r="AE664" s="81"/>
      <c r="AF664" s="81"/>
      <c r="AG664" s="67"/>
    </row>
    <row r="665" spans="1:33" ht="43.5">
      <c r="A665" s="68" t="s">
        <v>1451</v>
      </c>
      <c r="B665" s="69" t="s">
        <v>1452</v>
      </c>
      <c r="C665" s="68" t="s">
        <v>379</v>
      </c>
      <c r="D665" s="365"/>
      <c r="E665" s="365"/>
      <c r="F665" s="69" t="s">
        <v>1458</v>
      </c>
      <c r="G665" s="69"/>
      <c r="H665" s="69" t="s">
        <v>1459</v>
      </c>
      <c r="I665" s="70" t="s">
        <v>11</v>
      </c>
      <c r="J665" s="2"/>
      <c r="K665" s="71"/>
      <c r="L665" s="72" t="s">
        <v>208</v>
      </c>
      <c r="M665" s="69"/>
      <c r="N665" s="73"/>
      <c r="O665" s="81"/>
      <c r="P665" s="81"/>
      <c r="Q665" s="81"/>
      <c r="R665" s="81"/>
      <c r="S665" s="81"/>
      <c r="T665" s="81"/>
      <c r="U665" s="81"/>
      <c r="V665" s="81"/>
      <c r="W665" s="81"/>
      <c r="X665" s="81"/>
      <c r="Y665" s="81"/>
      <c r="Z665" s="81"/>
      <c r="AA665" s="81"/>
      <c r="AB665" s="81"/>
      <c r="AC665" s="81"/>
      <c r="AD665" s="81"/>
      <c r="AE665" s="81"/>
      <c r="AF665" s="81"/>
      <c r="AG665" s="67"/>
    </row>
    <row r="666" spans="1:33" ht="43.5">
      <c r="A666" s="68" t="s">
        <v>1451</v>
      </c>
      <c r="B666" s="69" t="s">
        <v>1452</v>
      </c>
      <c r="C666" s="68" t="s">
        <v>384</v>
      </c>
      <c r="D666" s="365"/>
      <c r="E666" s="365"/>
      <c r="F666" s="69" t="s">
        <v>1460</v>
      </c>
      <c r="G666" s="69" t="s">
        <v>1461</v>
      </c>
      <c r="H666" s="69" t="s">
        <v>1462</v>
      </c>
      <c r="I666" s="70" t="s">
        <v>11</v>
      </c>
      <c r="J666" s="2"/>
      <c r="K666" s="71"/>
      <c r="L666" s="72" t="s">
        <v>208</v>
      </c>
      <c r="M666" s="69"/>
      <c r="N666" s="73"/>
      <c r="O666" s="81"/>
      <c r="P666" s="81"/>
      <c r="Q666" s="81"/>
      <c r="R666" s="81"/>
      <c r="S666" s="81"/>
      <c r="T666" s="81"/>
      <c r="U666" s="81"/>
      <c r="V666" s="81"/>
      <c r="W666" s="81"/>
      <c r="X666" s="81"/>
      <c r="Y666" s="81"/>
      <c r="Z666" s="81"/>
      <c r="AA666" s="81"/>
      <c r="AB666" s="81"/>
      <c r="AC666" s="81"/>
      <c r="AD666" s="81"/>
      <c r="AE666" s="81"/>
      <c r="AF666" s="81"/>
      <c r="AG666" s="67"/>
    </row>
    <row r="667" spans="1:33" ht="43.5">
      <c r="A667" s="68" t="s">
        <v>1451</v>
      </c>
      <c r="B667" s="69" t="s">
        <v>1452</v>
      </c>
      <c r="C667" s="68" t="s">
        <v>544</v>
      </c>
      <c r="D667" s="365"/>
      <c r="E667" s="365"/>
      <c r="F667" s="69" t="s">
        <v>1463</v>
      </c>
      <c r="G667" s="69" t="s">
        <v>1456</v>
      </c>
      <c r="H667" s="69" t="s">
        <v>1464</v>
      </c>
      <c r="I667" s="70" t="s">
        <v>11</v>
      </c>
      <c r="J667" s="2"/>
      <c r="K667" s="71"/>
      <c r="L667" s="72" t="s">
        <v>208</v>
      </c>
      <c r="M667" s="69"/>
      <c r="N667" s="73"/>
      <c r="O667" s="81"/>
      <c r="P667" s="81"/>
      <c r="Q667" s="81"/>
      <c r="R667" s="81"/>
      <c r="S667" s="81"/>
      <c r="T667" s="81"/>
      <c r="U667" s="81"/>
      <c r="V667" s="81"/>
      <c r="W667" s="81"/>
      <c r="X667" s="81"/>
      <c r="Y667" s="81"/>
      <c r="Z667" s="81"/>
      <c r="AA667" s="81"/>
      <c r="AB667" s="81"/>
      <c r="AC667" s="81"/>
      <c r="AD667" s="81"/>
      <c r="AE667" s="81"/>
      <c r="AF667" s="81"/>
      <c r="AG667" s="67"/>
    </row>
    <row r="668" spans="1:33" ht="43.5">
      <c r="A668" s="68" t="s">
        <v>1451</v>
      </c>
      <c r="B668" s="69" t="s">
        <v>1452</v>
      </c>
      <c r="C668" s="68" t="s">
        <v>546</v>
      </c>
      <c r="D668" s="365"/>
      <c r="E668" s="365"/>
      <c r="F668" s="69" t="s">
        <v>1465</v>
      </c>
      <c r="G668" s="69" t="s">
        <v>1456</v>
      </c>
      <c r="H668" s="69" t="s">
        <v>1464</v>
      </c>
      <c r="I668" s="70" t="s">
        <v>11</v>
      </c>
      <c r="J668" s="2"/>
      <c r="K668" s="71"/>
      <c r="L668" s="72" t="s">
        <v>208</v>
      </c>
      <c r="M668" s="69"/>
      <c r="N668" s="73"/>
      <c r="O668" s="81"/>
      <c r="P668" s="81"/>
      <c r="Q668" s="81"/>
      <c r="R668" s="81"/>
      <c r="S668" s="81"/>
      <c r="T668" s="81"/>
      <c r="U668" s="81"/>
      <c r="V668" s="81"/>
      <c r="W668" s="81"/>
      <c r="X668" s="81"/>
      <c r="Y668" s="81"/>
      <c r="Z668" s="81"/>
      <c r="AA668" s="81"/>
      <c r="AB668" s="81"/>
      <c r="AC668" s="81"/>
      <c r="AD668" s="81"/>
      <c r="AE668" s="81"/>
      <c r="AF668" s="81"/>
      <c r="AG668" s="67"/>
    </row>
    <row r="669" spans="1:33" ht="43.5">
      <c r="A669" s="68" t="s">
        <v>1451</v>
      </c>
      <c r="B669" s="69" t="s">
        <v>1452</v>
      </c>
      <c r="C669" s="68" t="s">
        <v>388</v>
      </c>
      <c r="D669" s="365"/>
      <c r="E669" s="365"/>
      <c r="F669" s="69" t="s">
        <v>1466</v>
      </c>
      <c r="G669" s="69"/>
      <c r="H669" s="69" t="s">
        <v>1459</v>
      </c>
      <c r="I669" s="70" t="s">
        <v>11</v>
      </c>
      <c r="J669" s="2"/>
      <c r="K669" s="71"/>
      <c r="L669" s="72" t="s">
        <v>208</v>
      </c>
      <c r="M669" s="69"/>
      <c r="N669" s="73"/>
      <c r="O669" s="81"/>
      <c r="P669" s="81"/>
      <c r="Q669" s="81"/>
      <c r="R669" s="81"/>
      <c r="S669" s="81"/>
      <c r="T669" s="81"/>
      <c r="U669" s="81"/>
      <c r="V669" s="81"/>
      <c r="W669" s="81"/>
      <c r="X669" s="81"/>
      <c r="Y669" s="81"/>
      <c r="Z669" s="81"/>
      <c r="AA669" s="81"/>
      <c r="AB669" s="81"/>
      <c r="AC669" s="81"/>
      <c r="AD669" s="81"/>
      <c r="AE669" s="81"/>
      <c r="AF669" s="81"/>
      <c r="AG669" s="67"/>
    </row>
    <row r="670" spans="1:33" ht="58">
      <c r="A670" s="68" t="s">
        <v>1451</v>
      </c>
      <c r="B670" s="69" t="s">
        <v>1452</v>
      </c>
      <c r="C670" s="68" t="s">
        <v>393</v>
      </c>
      <c r="D670" s="365"/>
      <c r="E670" s="365"/>
      <c r="F670" s="69" t="s">
        <v>1467</v>
      </c>
      <c r="G670" s="76" t="s">
        <v>1468</v>
      </c>
      <c r="H670" s="69" t="s">
        <v>1469</v>
      </c>
      <c r="I670" s="70" t="s">
        <v>11</v>
      </c>
      <c r="J670" s="2"/>
      <c r="K670" s="71"/>
      <c r="L670" s="72" t="s">
        <v>208</v>
      </c>
      <c r="M670" s="69"/>
      <c r="N670" s="73"/>
      <c r="O670" s="81"/>
      <c r="P670" s="81"/>
      <c r="Q670" s="81"/>
      <c r="R670" s="81"/>
      <c r="S670" s="81"/>
      <c r="T670" s="81"/>
      <c r="U670" s="81"/>
      <c r="V670" s="81"/>
      <c r="W670" s="81"/>
      <c r="X670" s="81"/>
      <c r="Y670" s="81"/>
      <c r="Z670" s="81"/>
      <c r="AA670" s="81"/>
      <c r="AB670" s="81"/>
      <c r="AC670" s="81"/>
      <c r="AD670" s="81"/>
      <c r="AE670" s="81"/>
      <c r="AF670" s="81"/>
      <c r="AG670" s="67"/>
    </row>
    <row r="671" spans="1:33" ht="58">
      <c r="A671" s="68" t="s">
        <v>1451</v>
      </c>
      <c r="B671" s="69" t="s">
        <v>1452</v>
      </c>
      <c r="C671" s="68" t="s">
        <v>397</v>
      </c>
      <c r="D671" s="365"/>
      <c r="E671" s="365"/>
      <c r="F671" s="69" t="s">
        <v>1470</v>
      </c>
      <c r="G671" s="69" t="s">
        <v>1471</v>
      </c>
      <c r="H671" s="69" t="s">
        <v>1469</v>
      </c>
      <c r="I671" s="70" t="s">
        <v>11</v>
      </c>
      <c r="J671" s="2"/>
      <c r="K671" s="71"/>
      <c r="L671" s="72" t="s">
        <v>208</v>
      </c>
      <c r="M671" s="69"/>
      <c r="N671" s="73"/>
      <c r="O671" s="81"/>
      <c r="P671" s="81"/>
      <c r="Q671" s="81"/>
      <c r="R671" s="81"/>
      <c r="S671" s="81"/>
      <c r="T671" s="81"/>
      <c r="U671" s="81"/>
      <c r="V671" s="81"/>
      <c r="W671" s="81"/>
      <c r="X671" s="81"/>
      <c r="Y671" s="81"/>
      <c r="Z671" s="81"/>
      <c r="AA671" s="81"/>
      <c r="AB671" s="81"/>
      <c r="AC671" s="81"/>
      <c r="AD671" s="81"/>
      <c r="AE671" s="81"/>
      <c r="AF671" s="81"/>
      <c r="AG671" s="67"/>
    </row>
    <row r="672" spans="1:33" ht="43.5">
      <c r="A672" s="68" t="s">
        <v>1451</v>
      </c>
      <c r="B672" s="69" t="s">
        <v>1452</v>
      </c>
      <c r="C672" s="68" t="s">
        <v>400</v>
      </c>
      <c r="D672" s="365"/>
      <c r="E672" s="365"/>
      <c r="F672" s="69" t="s">
        <v>1466</v>
      </c>
      <c r="G672" s="69"/>
      <c r="H672" s="69" t="s">
        <v>1459</v>
      </c>
      <c r="I672" s="70" t="s">
        <v>11</v>
      </c>
      <c r="J672" s="2"/>
      <c r="K672" s="71"/>
      <c r="L672" s="72" t="s">
        <v>208</v>
      </c>
      <c r="M672" s="69"/>
      <c r="N672" s="73"/>
      <c r="O672" s="81"/>
      <c r="P672" s="81"/>
      <c r="Q672" s="81"/>
      <c r="R672" s="81"/>
      <c r="S672" s="81"/>
      <c r="T672" s="81"/>
      <c r="U672" s="81"/>
      <c r="V672" s="81"/>
      <c r="W672" s="81"/>
      <c r="X672" s="81"/>
      <c r="Y672" s="81"/>
      <c r="Z672" s="81"/>
      <c r="AA672" s="81"/>
      <c r="AB672" s="81"/>
      <c r="AC672" s="81"/>
      <c r="AD672" s="81"/>
      <c r="AE672" s="81"/>
      <c r="AF672" s="81"/>
      <c r="AG672" s="67"/>
    </row>
    <row r="673" spans="1:33" ht="72.5">
      <c r="A673" s="68" t="s">
        <v>1451</v>
      </c>
      <c r="B673" s="69" t="s">
        <v>1452</v>
      </c>
      <c r="C673" s="68" t="s">
        <v>403</v>
      </c>
      <c r="D673" s="365"/>
      <c r="E673" s="365"/>
      <c r="F673" s="69" t="s">
        <v>1472</v>
      </c>
      <c r="G673" s="83" t="s">
        <v>1473</v>
      </c>
      <c r="H673" s="75" t="s">
        <v>1474</v>
      </c>
      <c r="I673" s="70" t="s">
        <v>11</v>
      </c>
      <c r="J673" s="2"/>
      <c r="K673" s="71"/>
      <c r="L673" s="72" t="s">
        <v>208</v>
      </c>
      <c r="M673" s="69"/>
      <c r="N673" s="73"/>
      <c r="O673" s="81"/>
      <c r="P673" s="81"/>
      <c r="Q673" s="81"/>
      <c r="R673" s="81"/>
      <c r="S673" s="81"/>
      <c r="T673" s="81"/>
      <c r="U673" s="81"/>
      <c r="V673" s="81"/>
      <c r="W673" s="81"/>
      <c r="X673" s="81"/>
      <c r="Y673" s="81"/>
      <c r="Z673" s="81"/>
      <c r="AA673" s="81"/>
      <c r="AB673" s="81"/>
      <c r="AC673" s="81"/>
      <c r="AD673" s="81"/>
      <c r="AE673" s="81"/>
      <c r="AF673" s="81"/>
      <c r="AG673" s="67"/>
    </row>
    <row r="674" spans="1:33" ht="87">
      <c r="A674" s="68" t="s">
        <v>1451</v>
      </c>
      <c r="B674" s="69" t="s">
        <v>1452</v>
      </c>
      <c r="C674" s="68" t="s">
        <v>408</v>
      </c>
      <c r="D674" s="365"/>
      <c r="E674" s="365"/>
      <c r="F674" s="69" t="s">
        <v>1475</v>
      </c>
      <c r="G674" s="69" t="s">
        <v>1476</v>
      </c>
      <c r="H674" s="75" t="s">
        <v>1477</v>
      </c>
      <c r="I674" s="70" t="s">
        <v>11</v>
      </c>
      <c r="J674" s="2"/>
      <c r="K674" s="71"/>
      <c r="L674" s="72" t="s">
        <v>208</v>
      </c>
      <c r="M674" s="69"/>
      <c r="N674" s="73"/>
      <c r="O674" s="67"/>
      <c r="P674" s="67"/>
      <c r="Q674" s="67"/>
      <c r="R674" s="67"/>
      <c r="S674" s="67"/>
      <c r="T674" s="67"/>
      <c r="U674" s="67"/>
      <c r="V674" s="67"/>
      <c r="W674" s="67"/>
      <c r="X674" s="67"/>
      <c r="Y674" s="67"/>
      <c r="Z674" s="67"/>
      <c r="AA674" s="67"/>
      <c r="AB674" s="67"/>
      <c r="AC674" s="67"/>
      <c r="AD674" s="67"/>
      <c r="AE674" s="67"/>
      <c r="AF674" s="67"/>
      <c r="AG674" s="67"/>
    </row>
    <row r="675" spans="1:33" ht="116">
      <c r="A675" s="68" t="s">
        <v>1451</v>
      </c>
      <c r="B675" s="69" t="s">
        <v>1452</v>
      </c>
      <c r="C675" s="68" t="s">
        <v>411</v>
      </c>
      <c r="D675" s="365"/>
      <c r="E675" s="365"/>
      <c r="F675" s="69" t="s">
        <v>1478</v>
      </c>
      <c r="G675" s="69" t="s">
        <v>1479</v>
      </c>
      <c r="H675" s="69" t="s">
        <v>1480</v>
      </c>
      <c r="I675" s="70" t="s">
        <v>11</v>
      </c>
      <c r="J675" s="2"/>
      <c r="K675" s="71"/>
      <c r="L675" s="72" t="s">
        <v>208</v>
      </c>
      <c r="M675" s="69"/>
      <c r="N675" s="73"/>
      <c r="O675" s="67"/>
      <c r="P675" s="67"/>
      <c r="Q675" s="67"/>
      <c r="R675" s="67"/>
      <c r="S675" s="67"/>
      <c r="T675" s="67"/>
      <c r="U675" s="67"/>
      <c r="V675" s="67"/>
      <c r="W675" s="67"/>
      <c r="X675" s="67"/>
      <c r="Y675" s="67"/>
      <c r="Z675" s="67"/>
      <c r="AA675" s="67"/>
      <c r="AB675" s="67"/>
      <c r="AC675" s="67"/>
      <c r="AD675" s="67"/>
      <c r="AE675" s="67"/>
      <c r="AF675" s="67"/>
      <c r="AG675" s="67"/>
    </row>
    <row r="676" spans="1:33" ht="72.5">
      <c r="A676" s="68" t="s">
        <v>1451</v>
      </c>
      <c r="B676" s="69" t="s">
        <v>1452</v>
      </c>
      <c r="C676" s="68" t="s">
        <v>414</v>
      </c>
      <c r="D676" s="355"/>
      <c r="E676" s="355"/>
      <c r="F676" s="69" t="s">
        <v>1481</v>
      </c>
      <c r="G676" s="69"/>
      <c r="H676" s="69" t="s">
        <v>1482</v>
      </c>
      <c r="I676" s="70" t="s">
        <v>11</v>
      </c>
      <c r="J676" s="2"/>
      <c r="K676" s="71"/>
      <c r="L676" s="72" t="s">
        <v>208</v>
      </c>
      <c r="M676" s="69"/>
      <c r="N676" s="73"/>
      <c r="O676" s="67"/>
      <c r="P676" s="67"/>
      <c r="Q676" s="67"/>
      <c r="R676" s="67"/>
      <c r="S676" s="67"/>
      <c r="T676" s="67"/>
      <c r="U676" s="67"/>
      <c r="V676" s="67"/>
      <c r="W676" s="67"/>
      <c r="X676" s="67"/>
      <c r="Y676" s="67"/>
      <c r="Z676" s="67"/>
      <c r="AA676" s="67"/>
      <c r="AB676" s="67"/>
      <c r="AC676" s="67"/>
      <c r="AD676" s="67"/>
      <c r="AE676" s="67"/>
      <c r="AF676" s="67"/>
      <c r="AG676" s="67"/>
    </row>
    <row r="677" spans="1:33" ht="43.5">
      <c r="A677" s="68" t="s">
        <v>1451</v>
      </c>
      <c r="B677" s="69" t="s">
        <v>1452</v>
      </c>
      <c r="C677" s="68" t="s">
        <v>419</v>
      </c>
      <c r="D677" s="364" t="s">
        <v>1483</v>
      </c>
      <c r="E677" s="364" t="s">
        <v>1484</v>
      </c>
      <c r="F677" s="69" t="s">
        <v>1485</v>
      </c>
      <c r="G677" s="84" t="s">
        <v>1486</v>
      </c>
      <c r="H677" s="69" t="s">
        <v>1487</v>
      </c>
      <c r="I677" s="70" t="s">
        <v>11</v>
      </c>
      <c r="J677" s="2"/>
      <c r="K677" s="71"/>
      <c r="L677" s="72" t="s">
        <v>208</v>
      </c>
      <c r="M677" s="69"/>
      <c r="N677" s="73"/>
      <c r="O677" s="67"/>
      <c r="P677" s="67"/>
      <c r="Q677" s="67"/>
      <c r="R677" s="67"/>
      <c r="S677" s="67"/>
      <c r="T677" s="67"/>
      <c r="U677" s="67"/>
      <c r="V677" s="67"/>
      <c r="W677" s="67"/>
      <c r="X677" s="67"/>
      <c r="Y677" s="67"/>
      <c r="Z677" s="67"/>
      <c r="AA677" s="67"/>
      <c r="AB677" s="67"/>
      <c r="AC677" s="67"/>
      <c r="AD677" s="67"/>
      <c r="AE677" s="67"/>
      <c r="AF677" s="67"/>
      <c r="AG677" s="67"/>
    </row>
    <row r="678" spans="1:33" ht="43.5">
      <c r="A678" s="68" t="s">
        <v>1451</v>
      </c>
      <c r="B678" s="69" t="s">
        <v>1452</v>
      </c>
      <c r="C678" s="68" t="s">
        <v>422</v>
      </c>
      <c r="D678" s="365"/>
      <c r="E678" s="365"/>
      <c r="F678" s="69" t="s">
        <v>1488</v>
      </c>
      <c r="G678" s="84" t="s">
        <v>1489</v>
      </c>
      <c r="H678" s="69" t="s">
        <v>1490</v>
      </c>
      <c r="I678" s="70" t="s">
        <v>11</v>
      </c>
      <c r="J678" s="2"/>
      <c r="K678" s="71"/>
      <c r="L678" s="72" t="s">
        <v>208</v>
      </c>
      <c r="M678" s="69"/>
      <c r="N678" s="73"/>
      <c r="O678" s="67"/>
      <c r="P678" s="67"/>
      <c r="Q678" s="67"/>
      <c r="R678" s="67"/>
      <c r="S678" s="67"/>
      <c r="T678" s="67"/>
      <c r="U678" s="67"/>
      <c r="V678" s="67"/>
      <c r="W678" s="67"/>
      <c r="X678" s="67"/>
      <c r="Y678" s="67"/>
      <c r="Z678" s="67"/>
      <c r="AA678" s="67"/>
      <c r="AB678" s="67"/>
      <c r="AC678" s="67"/>
      <c r="AD678" s="67"/>
      <c r="AE678" s="67"/>
      <c r="AF678" s="67"/>
      <c r="AG678" s="67"/>
    </row>
    <row r="679" spans="1:33" ht="43.5">
      <c r="A679" s="68" t="s">
        <v>1451</v>
      </c>
      <c r="B679" s="69" t="s">
        <v>1452</v>
      </c>
      <c r="C679" s="68" t="s">
        <v>425</v>
      </c>
      <c r="D679" s="365"/>
      <c r="E679" s="365"/>
      <c r="F679" s="69" t="s">
        <v>1491</v>
      </c>
      <c r="G679" s="69"/>
      <c r="H679" s="69" t="s">
        <v>1492</v>
      </c>
      <c r="I679" s="70" t="s">
        <v>11</v>
      </c>
      <c r="J679" s="2"/>
      <c r="K679" s="71"/>
      <c r="L679" s="72" t="s">
        <v>208</v>
      </c>
      <c r="M679" s="69"/>
      <c r="N679" s="73"/>
      <c r="O679" s="67"/>
      <c r="P679" s="67"/>
      <c r="Q679" s="67"/>
      <c r="R679" s="67"/>
      <c r="S679" s="67"/>
      <c r="T679" s="67"/>
      <c r="U679" s="67"/>
      <c r="V679" s="67"/>
      <c r="W679" s="67"/>
      <c r="X679" s="67"/>
      <c r="Y679" s="67"/>
      <c r="Z679" s="67"/>
      <c r="AA679" s="67"/>
      <c r="AB679" s="67"/>
      <c r="AC679" s="67"/>
      <c r="AD679" s="67"/>
      <c r="AE679" s="67"/>
      <c r="AF679" s="67"/>
      <c r="AG679" s="67"/>
    </row>
    <row r="680" spans="1:33" ht="87">
      <c r="A680" s="68" t="s">
        <v>1451</v>
      </c>
      <c r="B680" s="69" t="s">
        <v>1452</v>
      </c>
      <c r="C680" s="68" t="s">
        <v>430</v>
      </c>
      <c r="D680" s="365"/>
      <c r="E680" s="365"/>
      <c r="F680" s="69" t="s">
        <v>1493</v>
      </c>
      <c r="G680" s="69" t="s">
        <v>1494</v>
      </c>
      <c r="H680" s="69" t="s">
        <v>1495</v>
      </c>
      <c r="I680" s="70" t="s">
        <v>11</v>
      </c>
      <c r="J680" s="2"/>
      <c r="K680" s="71"/>
      <c r="L680" s="72" t="s">
        <v>208</v>
      </c>
      <c r="M680" s="69"/>
      <c r="N680" s="73"/>
      <c r="O680" s="67"/>
      <c r="P680" s="67"/>
      <c r="Q680" s="67"/>
      <c r="R680" s="67"/>
      <c r="S680" s="67"/>
      <c r="T680" s="67"/>
      <c r="U680" s="67"/>
      <c r="V680" s="67"/>
      <c r="W680" s="67"/>
      <c r="X680" s="67"/>
      <c r="Y680" s="67"/>
      <c r="Z680" s="67"/>
      <c r="AA680" s="67"/>
      <c r="AB680" s="67"/>
      <c r="AC680" s="67"/>
      <c r="AD680" s="67"/>
      <c r="AE680" s="67"/>
      <c r="AF680" s="67"/>
      <c r="AG680" s="67"/>
    </row>
    <row r="681" spans="1:33" ht="43.5">
      <c r="A681" s="68" t="s">
        <v>1451</v>
      </c>
      <c r="B681" s="69" t="s">
        <v>1452</v>
      </c>
      <c r="C681" s="68" t="s">
        <v>432</v>
      </c>
      <c r="D681" s="365"/>
      <c r="E681" s="365"/>
      <c r="F681" s="69" t="s">
        <v>1496</v>
      </c>
      <c r="G681" s="84" t="s">
        <v>1489</v>
      </c>
      <c r="H681" s="69" t="s">
        <v>1497</v>
      </c>
      <c r="I681" s="70" t="s">
        <v>11</v>
      </c>
      <c r="J681" s="2"/>
      <c r="K681" s="71"/>
      <c r="L681" s="72" t="s">
        <v>208</v>
      </c>
      <c r="M681" s="69"/>
      <c r="N681" s="73"/>
      <c r="O681" s="67"/>
      <c r="P681" s="67"/>
      <c r="Q681" s="67"/>
      <c r="R681" s="67"/>
      <c r="S681" s="67"/>
      <c r="T681" s="67"/>
      <c r="U681" s="67"/>
      <c r="V681" s="67"/>
      <c r="W681" s="67"/>
      <c r="X681" s="67"/>
      <c r="Y681" s="67"/>
      <c r="Z681" s="67"/>
      <c r="AA681" s="67"/>
      <c r="AB681" s="67"/>
      <c r="AC681" s="67"/>
      <c r="AD681" s="67"/>
      <c r="AE681" s="67"/>
      <c r="AF681" s="67"/>
      <c r="AG681" s="67"/>
    </row>
    <row r="682" spans="1:33" ht="58">
      <c r="A682" s="68" t="s">
        <v>1451</v>
      </c>
      <c r="B682" s="69" t="s">
        <v>1452</v>
      </c>
      <c r="C682" s="68" t="s">
        <v>435</v>
      </c>
      <c r="D682" s="365"/>
      <c r="E682" s="365"/>
      <c r="F682" s="69" t="s">
        <v>1498</v>
      </c>
      <c r="G682" s="69"/>
      <c r="H682" s="69" t="s">
        <v>1499</v>
      </c>
      <c r="I682" s="70" t="s">
        <v>11</v>
      </c>
      <c r="J682" s="2"/>
      <c r="K682" s="71"/>
      <c r="L682" s="72" t="s">
        <v>208</v>
      </c>
      <c r="M682" s="69"/>
      <c r="N682" s="73"/>
      <c r="O682" s="67"/>
      <c r="P682" s="67"/>
      <c r="Q682" s="67"/>
      <c r="R682" s="67"/>
      <c r="S682" s="67"/>
      <c r="T682" s="67"/>
      <c r="U682" s="67"/>
      <c r="V682" s="67"/>
      <c r="W682" s="67"/>
      <c r="X682" s="67"/>
      <c r="Y682" s="67"/>
      <c r="Z682" s="67"/>
      <c r="AA682" s="67"/>
      <c r="AB682" s="67"/>
      <c r="AC682" s="67"/>
      <c r="AD682" s="67"/>
      <c r="AE682" s="67"/>
      <c r="AF682" s="67"/>
      <c r="AG682" s="67"/>
    </row>
    <row r="683" spans="1:33" ht="87">
      <c r="A683" s="68" t="s">
        <v>1451</v>
      </c>
      <c r="B683" s="69" t="s">
        <v>1452</v>
      </c>
      <c r="C683" s="68" t="s">
        <v>438</v>
      </c>
      <c r="D683" s="365"/>
      <c r="E683" s="365"/>
      <c r="F683" s="69" t="s">
        <v>1500</v>
      </c>
      <c r="G683" s="76" t="s">
        <v>1501</v>
      </c>
      <c r="H683" s="69" t="s">
        <v>1502</v>
      </c>
      <c r="I683" s="70" t="s">
        <v>11</v>
      </c>
      <c r="J683" s="2"/>
      <c r="K683" s="71"/>
      <c r="L683" s="72" t="s">
        <v>208</v>
      </c>
      <c r="M683" s="69"/>
      <c r="N683" s="73"/>
      <c r="O683" s="67"/>
      <c r="P683" s="67"/>
      <c r="Q683" s="67"/>
      <c r="R683" s="67"/>
      <c r="S683" s="67"/>
      <c r="T683" s="67"/>
      <c r="U683" s="67"/>
      <c r="V683" s="67"/>
      <c r="W683" s="67"/>
      <c r="X683" s="67"/>
      <c r="Y683" s="67"/>
      <c r="Z683" s="67"/>
      <c r="AA683" s="67"/>
      <c r="AB683" s="67"/>
      <c r="AC683" s="67"/>
      <c r="AD683" s="67"/>
      <c r="AE683" s="67"/>
      <c r="AF683" s="67"/>
      <c r="AG683" s="67"/>
    </row>
    <row r="684" spans="1:33" ht="87">
      <c r="A684" s="68" t="s">
        <v>1451</v>
      </c>
      <c r="B684" s="69" t="s">
        <v>1452</v>
      </c>
      <c r="C684" s="68" t="s">
        <v>441</v>
      </c>
      <c r="D684" s="365"/>
      <c r="E684" s="365"/>
      <c r="F684" s="69" t="s">
        <v>1503</v>
      </c>
      <c r="G684" s="69" t="s">
        <v>1504</v>
      </c>
      <c r="H684" s="69" t="s">
        <v>1502</v>
      </c>
      <c r="I684" s="70" t="s">
        <v>11</v>
      </c>
      <c r="J684" s="2"/>
      <c r="K684" s="71"/>
      <c r="L684" s="72" t="s">
        <v>208</v>
      </c>
      <c r="M684" s="69"/>
      <c r="N684" s="73"/>
      <c r="O684" s="67"/>
      <c r="P684" s="67"/>
      <c r="Q684" s="67"/>
      <c r="R684" s="67"/>
      <c r="S684" s="67"/>
      <c r="T684" s="67"/>
      <c r="U684" s="67"/>
      <c r="V684" s="67"/>
      <c r="W684" s="67"/>
      <c r="X684" s="67"/>
      <c r="Y684" s="67"/>
      <c r="Z684" s="67"/>
      <c r="AA684" s="67"/>
      <c r="AB684" s="67"/>
      <c r="AC684" s="67"/>
      <c r="AD684" s="67"/>
      <c r="AE684" s="67"/>
      <c r="AF684" s="67"/>
      <c r="AG684" s="67"/>
    </row>
    <row r="685" spans="1:33" ht="58">
      <c r="A685" s="68" t="s">
        <v>1451</v>
      </c>
      <c r="B685" s="69" t="s">
        <v>1452</v>
      </c>
      <c r="C685" s="68" t="s">
        <v>446</v>
      </c>
      <c r="D685" s="365"/>
      <c r="E685" s="365"/>
      <c r="F685" s="69" t="s">
        <v>1505</v>
      </c>
      <c r="G685" s="69"/>
      <c r="H685" s="69" t="s">
        <v>1506</v>
      </c>
      <c r="I685" s="70" t="s">
        <v>11</v>
      </c>
      <c r="J685" s="2"/>
      <c r="K685" s="71"/>
      <c r="L685" s="72" t="s">
        <v>208</v>
      </c>
      <c r="M685" s="69"/>
      <c r="N685" s="73"/>
      <c r="O685" s="67"/>
      <c r="P685" s="67"/>
      <c r="Q685" s="67"/>
      <c r="R685" s="67"/>
      <c r="S685" s="67"/>
      <c r="T685" s="67"/>
      <c r="U685" s="67"/>
      <c r="V685" s="67"/>
      <c r="W685" s="67"/>
      <c r="X685" s="67"/>
      <c r="Y685" s="67"/>
      <c r="Z685" s="67"/>
      <c r="AA685" s="67"/>
      <c r="AB685" s="67"/>
      <c r="AC685" s="67"/>
      <c r="AD685" s="67"/>
      <c r="AE685" s="67"/>
      <c r="AF685" s="67"/>
      <c r="AG685" s="67"/>
    </row>
    <row r="686" spans="1:33" ht="101.5">
      <c r="A686" s="68" t="s">
        <v>1451</v>
      </c>
      <c r="B686" s="69" t="s">
        <v>1452</v>
      </c>
      <c r="C686" s="68" t="s">
        <v>449</v>
      </c>
      <c r="D686" s="365"/>
      <c r="E686" s="365"/>
      <c r="F686" s="69" t="s">
        <v>1475</v>
      </c>
      <c r="G686" s="69" t="s">
        <v>1507</v>
      </c>
      <c r="H686" s="75" t="s">
        <v>1477</v>
      </c>
      <c r="I686" s="70" t="s">
        <v>11</v>
      </c>
      <c r="J686" s="2"/>
      <c r="K686" s="71"/>
      <c r="L686" s="72" t="s">
        <v>208</v>
      </c>
      <c r="M686" s="69"/>
      <c r="N686" s="73"/>
      <c r="O686" s="67"/>
      <c r="P686" s="67"/>
      <c r="Q686" s="67"/>
      <c r="R686" s="67"/>
      <c r="S686" s="67"/>
      <c r="T686" s="67"/>
      <c r="U686" s="67"/>
      <c r="V686" s="67"/>
      <c r="W686" s="67"/>
      <c r="X686" s="67"/>
      <c r="Y686" s="67"/>
      <c r="Z686" s="67"/>
      <c r="AA686" s="67"/>
      <c r="AB686" s="67"/>
      <c r="AC686" s="67"/>
      <c r="AD686" s="67"/>
      <c r="AE686" s="67"/>
      <c r="AF686" s="67"/>
      <c r="AG686" s="67"/>
    </row>
    <row r="687" spans="1:33" ht="72.5">
      <c r="A687" s="68" t="s">
        <v>1451</v>
      </c>
      <c r="B687" s="69" t="s">
        <v>1452</v>
      </c>
      <c r="C687" s="68" t="s">
        <v>452</v>
      </c>
      <c r="D687" s="355"/>
      <c r="E687" s="355"/>
      <c r="F687" s="69" t="s">
        <v>1508</v>
      </c>
      <c r="G687" s="69"/>
      <c r="H687" s="75" t="s">
        <v>1474</v>
      </c>
      <c r="I687" s="70" t="s">
        <v>11</v>
      </c>
      <c r="J687" s="2"/>
      <c r="K687" s="71"/>
      <c r="L687" s="72" t="s">
        <v>208</v>
      </c>
      <c r="M687" s="69"/>
      <c r="N687" s="73"/>
      <c r="O687" s="67"/>
      <c r="P687" s="67"/>
      <c r="Q687" s="67"/>
      <c r="R687" s="67"/>
      <c r="S687" s="67"/>
      <c r="T687" s="67"/>
      <c r="U687" s="67"/>
      <c r="V687" s="67"/>
      <c r="W687" s="67"/>
      <c r="X687" s="67"/>
      <c r="Y687" s="67"/>
      <c r="Z687" s="67"/>
      <c r="AA687" s="67"/>
      <c r="AB687" s="67"/>
      <c r="AC687" s="67"/>
      <c r="AD687" s="67"/>
      <c r="AE687" s="67"/>
      <c r="AF687" s="67"/>
      <c r="AG687" s="67"/>
    </row>
    <row r="688" spans="1:33" ht="409.5">
      <c r="A688" s="68" t="s">
        <v>1451</v>
      </c>
      <c r="B688" s="69" t="s">
        <v>1452</v>
      </c>
      <c r="C688" s="68" t="s">
        <v>455</v>
      </c>
      <c r="D688" s="69" t="s">
        <v>1509</v>
      </c>
      <c r="E688" s="364" t="s">
        <v>1510</v>
      </c>
      <c r="F688" s="69" t="s">
        <v>1511</v>
      </c>
      <c r="G688" s="69" t="s">
        <v>1456</v>
      </c>
      <c r="H688" s="69" t="s">
        <v>1512</v>
      </c>
      <c r="I688" s="70" t="s">
        <v>11</v>
      </c>
      <c r="J688" s="2"/>
      <c r="K688" s="71"/>
      <c r="L688" s="72" t="s">
        <v>208</v>
      </c>
      <c r="M688" s="69"/>
      <c r="N688" s="73"/>
      <c r="O688" s="67"/>
      <c r="P688" s="67"/>
      <c r="Q688" s="67"/>
      <c r="R688" s="67"/>
      <c r="S688" s="67"/>
      <c r="T688" s="67"/>
      <c r="U688" s="67"/>
      <c r="V688" s="67"/>
      <c r="W688" s="67"/>
      <c r="X688" s="67"/>
      <c r="Y688" s="67"/>
      <c r="Z688" s="67"/>
      <c r="AA688" s="67"/>
      <c r="AB688" s="67"/>
      <c r="AC688" s="67"/>
      <c r="AD688" s="67"/>
      <c r="AE688" s="67"/>
      <c r="AF688" s="67"/>
      <c r="AG688" s="67"/>
    </row>
    <row r="689" spans="1:33" ht="409.5">
      <c r="A689" s="68" t="s">
        <v>1451</v>
      </c>
      <c r="B689" s="69" t="s">
        <v>1452</v>
      </c>
      <c r="C689" s="68" t="s">
        <v>460</v>
      </c>
      <c r="D689" s="69" t="s">
        <v>1513</v>
      </c>
      <c r="E689" s="355"/>
      <c r="F689" s="69" t="s">
        <v>1514</v>
      </c>
      <c r="G689" s="84" t="s">
        <v>1486</v>
      </c>
      <c r="H689" s="69" t="s">
        <v>1512</v>
      </c>
      <c r="I689" s="70" t="s">
        <v>11</v>
      </c>
      <c r="J689" s="2"/>
      <c r="K689" s="71"/>
      <c r="L689" s="72" t="s">
        <v>208</v>
      </c>
      <c r="M689" s="69"/>
      <c r="N689" s="73"/>
      <c r="O689" s="67"/>
      <c r="P689" s="67"/>
      <c r="Q689" s="67"/>
      <c r="R689" s="67"/>
      <c r="S689" s="67"/>
      <c r="T689" s="67"/>
      <c r="U689" s="67"/>
      <c r="V689" s="67"/>
      <c r="W689" s="67"/>
      <c r="X689" s="67"/>
      <c r="Y689" s="67"/>
      <c r="Z689" s="67"/>
      <c r="AA689" s="67"/>
      <c r="AB689" s="67"/>
      <c r="AC689" s="67"/>
      <c r="AD689" s="67"/>
      <c r="AE689" s="67"/>
      <c r="AF689" s="67"/>
      <c r="AG689" s="67"/>
    </row>
    <row r="690" spans="1:33" ht="43.5">
      <c r="A690" s="68" t="s">
        <v>1451</v>
      </c>
      <c r="B690" s="69" t="s">
        <v>1452</v>
      </c>
      <c r="C690" s="68" t="s">
        <v>463</v>
      </c>
      <c r="D690" s="364" t="s">
        <v>1515</v>
      </c>
      <c r="E690" s="364" t="s">
        <v>1516</v>
      </c>
      <c r="F690" s="69" t="s">
        <v>1517</v>
      </c>
      <c r="G690" s="69" t="s">
        <v>1518</v>
      </c>
      <c r="H690" s="69" t="s">
        <v>1512</v>
      </c>
      <c r="I690" s="70" t="s">
        <v>11</v>
      </c>
      <c r="J690" s="2"/>
      <c r="K690" s="71"/>
      <c r="L690" s="72" t="s">
        <v>208</v>
      </c>
      <c r="M690" s="69"/>
      <c r="N690" s="73"/>
      <c r="O690" s="67"/>
      <c r="P690" s="67"/>
      <c r="Q690" s="67"/>
      <c r="R690" s="67"/>
      <c r="S690" s="67"/>
      <c r="T690" s="67"/>
      <c r="U690" s="67"/>
      <c r="V690" s="67"/>
      <c r="W690" s="67"/>
      <c r="X690" s="67"/>
      <c r="Y690" s="67"/>
      <c r="Z690" s="67"/>
      <c r="AA690" s="67"/>
      <c r="AB690" s="67"/>
      <c r="AC690" s="67"/>
      <c r="AD690" s="67"/>
      <c r="AE690" s="67"/>
      <c r="AF690" s="67"/>
      <c r="AG690" s="67"/>
    </row>
    <row r="691" spans="1:33" ht="58">
      <c r="A691" s="68" t="s">
        <v>1451</v>
      </c>
      <c r="B691" s="69" t="s">
        <v>1452</v>
      </c>
      <c r="C691" s="68" t="s">
        <v>467</v>
      </c>
      <c r="D691" s="365"/>
      <c r="E691" s="365"/>
      <c r="F691" s="69" t="s">
        <v>1519</v>
      </c>
      <c r="G691" s="69" t="s">
        <v>1520</v>
      </c>
      <c r="H691" s="69" t="s">
        <v>1506</v>
      </c>
      <c r="I691" s="70" t="s">
        <v>11</v>
      </c>
      <c r="J691" s="2"/>
      <c r="K691" s="71"/>
      <c r="L691" s="72" t="s">
        <v>208</v>
      </c>
      <c r="M691" s="69"/>
      <c r="N691" s="73"/>
      <c r="O691" s="67"/>
      <c r="P691" s="67"/>
      <c r="Q691" s="67"/>
      <c r="R691" s="67"/>
      <c r="S691" s="67"/>
      <c r="T691" s="67"/>
      <c r="U691" s="67"/>
      <c r="V691" s="67"/>
      <c r="W691" s="67"/>
      <c r="X691" s="67"/>
      <c r="Y691" s="67"/>
      <c r="Z691" s="67"/>
      <c r="AA691" s="67"/>
      <c r="AB691" s="67"/>
      <c r="AC691" s="67"/>
      <c r="AD691" s="67"/>
      <c r="AE691" s="67"/>
      <c r="AF691" s="67"/>
      <c r="AG691" s="67"/>
    </row>
    <row r="692" spans="1:33" ht="58">
      <c r="A692" s="68" t="s">
        <v>1451</v>
      </c>
      <c r="B692" s="69" t="s">
        <v>1452</v>
      </c>
      <c r="C692" s="68" t="s">
        <v>471</v>
      </c>
      <c r="D692" s="365"/>
      <c r="E692" s="365"/>
      <c r="F692" s="69" t="s">
        <v>1521</v>
      </c>
      <c r="G692" s="69" t="s">
        <v>1522</v>
      </c>
      <c r="H692" s="69" t="s">
        <v>1506</v>
      </c>
      <c r="I692" s="70" t="s">
        <v>11</v>
      </c>
      <c r="J692" s="2"/>
      <c r="K692" s="71"/>
      <c r="L692" s="72" t="s">
        <v>208</v>
      </c>
      <c r="M692" s="69"/>
      <c r="N692" s="73"/>
      <c r="O692" s="67"/>
      <c r="P692" s="67"/>
      <c r="Q692" s="67"/>
      <c r="R692" s="67"/>
      <c r="S692" s="67"/>
      <c r="T692" s="67"/>
      <c r="U692" s="67"/>
      <c r="V692" s="67"/>
      <c r="W692" s="67"/>
      <c r="X692" s="67"/>
      <c r="Y692" s="67"/>
      <c r="Z692" s="67"/>
      <c r="AA692" s="67"/>
      <c r="AB692" s="67"/>
      <c r="AC692" s="67"/>
      <c r="AD692" s="67"/>
      <c r="AE692" s="67"/>
      <c r="AF692" s="67"/>
      <c r="AG692" s="67"/>
    </row>
    <row r="693" spans="1:33" ht="72.5">
      <c r="A693" s="68" t="s">
        <v>1451</v>
      </c>
      <c r="B693" s="69" t="s">
        <v>1452</v>
      </c>
      <c r="C693" s="68" t="s">
        <v>476</v>
      </c>
      <c r="D693" s="365"/>
      <c r="E693" s="365"/>
      <c r="F693" s="69" t="s">
        <v>1523</v>
      </c>
      <c r="G693" s="69" t="s">
        <v>1524</v>
      </c>
      <c r="H693" s="69" t="s">
        <v>1512</v>
      </c>
      <c r="I693" s="70" t="s">
        <v>11</v>
      </c>
      <c r="J693" s="2"/>
      <c r="K693" s="71"/>
      <c r="L693" s="72" t="s">
        <v>208</v>
      </c>
      <c r="M693" s="69"/>
      <c r="N693" s="73"/>
      <c r="O693" s="67"/>
      <c r="P693" s="67"/>
      <c r="Q693" s="67"/>
      <c r="R693" s="67"/>
      <c r="S693" s="67"/>
      <c r="T693" s="67"/>
      <c r="U693" s="67"/>
      <c r="V693" s="67"/>
      <c r="W693" s="67"/>
      <c r="X693" s="67"/>
      <c r="Y693" s="67"/>
      <c r="Z693" s="67"/>
      <c r="AA693" s="67"/>
      <c r="AB693" s="67"/>
      <c r="AC693" s="67"/>
      <c r="AD693" s="67"/>
      <c r="AE693" s="67"/>
      <c r="AF693" s="67"/>
      <c r="AG693" s="67"/>
    </row>
    <row r="694" spans="1:33" ht="58">
      <c r="A694" s="68" t="s">
        <v>1451</v>
      </c>
      <c r="B694" s="69" t="s">
        <v>1452</v>
      </c>
      <c r="C694" s="68" t="s">
        <v>478</v>
      </c>
      <c r="D694" s="365"/>
      <c r="E694" s="365"/>
      <c r="F694" s="69" t="s">
        <v>1519</v>
      </c>
      <c r="G694" s="69" t="s">
        <v>1525</v>
      </c>
      <c r="H694" s="69" t="s">
        <v>1506</v>
      </c>
      <c r="I694" s="70" t="s">
        <v>11</v>
      </c>
      <c r="J694" s="2"/>
      <c r="K694" s="71"/>
      <c r="L694" s="72" t="s">
        <v>208</v>
      </c>
      <c r="M694" s="69"/>
      <c r="N694" s="73"/>
      <c r="O694" s="67"/>
      <c r="P694" s="67"/>
      <c r="Q694" s="67"/>
      <c r="R694" s="67"/>
      <c r="S694" s="67"/>
      <c r="T694" s="67"/>
      <c r="U694" s="67"/>
      <c r="V694" s="67"/>
      <c r="W694" s="67"/>
      <c r="X694" s="67"/>
      <c r="Y694" s="67"/>
      <c r="Z694" s="67"/>
      <c r="AA694" s="67"/>
      <c r="AB694" s="67"/>
      <c r="AC694" s="67"/>
      <c r="AD694" s="67"/>
      <c r="AE694" s="67"/>
      <c r="AF694" s="67"/>
      <c r="AG694" s="67"/>
    </row>
    <row r="695" spans="1:33" ht="58">
      <c r="A695" s="68" t="s">
        <v>1451</v>
      </c>
      <c r="B695" s="69" t="s">
        <v>1452</v>
      </c>
      <c r="C695" s="68" t="s">
        <v>480</v>
      </c>
      <c r="D695" s="355"/>
      <c r="E695" s="355"/>
      <c r="F695" s="69" t="s">
        <v>1521</v>
      </c>
      <c r="G695" s="69" t="s">
        <v>1526</v>
      </c>
      <c r="H695" s="69" t="s">
        <v>1506</v>
      </c>
      <c r="I695" s="70" t="s">
        <v>11</v>
      </c>
      <c r="J695" s="2"/>
      <c r="K695" s="71"/>
      <c r="L695" s="72" t="s">
        <v>208</v>
      </c>
      <c r="M695" s="69"/>
      <c r="N695" s="73"/>
      <c r="O695" s="67"/>
      <c r="P695" s="67"/>
      <c r="Q695" s="67"/>
      <c r="R695" s="67"/>
      <c r="S695" s="67"/>
      <c r="T695" s="67"/>
      <c r="U695" s="67"/>
      <c r="V695" s="67"/>
      <c r="W695" s="67"/>
      <c r="X695" s="67"/>
      <c r="Y695" s="67"/>
      <c r="Z695" s="67"/>
      <c r="AA695" s="67"/>
      <c r="AB695" s="67"/>
      <c r="AC695" s="67"/>
      <c r="AD695" s="67"/>
      <c r="AE695" s="67"/>
      <c r="AF695" s="67"/>
      <c r="AG695" s="67"/>
    </row>
    <row r="696" spans="1:33" ht="87">
      <c r="A696" s="68" t="s">
        <v>1527</v>
      </c>
      <c r="B696" s="69" t="s">
        <v>1528</v>
      </c>
      <c r="C696" s="68" t="s">
        <v>534</v>
      </c>
      <c r="D696" s="364" t="s">
        <v>1529</v>
      </c>
      <c r="E696" s="364" t="s">
        <v>1530</v>
      </c>
      <c r="F696" s="69" t="s">
        <v>1531</v>
      </c>
      <c r="G696" s="69" t="s">
        <v>1532</v>
      </c>
      <c r="H696" s="69" t="s">
        <v>1533</v>
      </c>
      <c r="I696" s="70" t="s">
        <v>11</v>
      </c>
      <c r="J696" s="2"/>
      <c r="K696" s="71"/>
      <c r="L696" s="72" t="s">
        <v>208</v>
      </c>
      <c r="M696" s="69"/>
      <c r="N696" s="73"/>
      <c r="O696" s="67"/>
      <c r="P696" s="67"/>
      <c r="Q696" s="67"/>
      <c r="R696" s="67"/>
      <c r="S696" s="67"/>
      <c r="T696" s="67"/>
      <c r="U696" s="67"/>
      <c r="V696" s="67"/>
      <c r="W696" s="67"/>
      <c r="X696" s="67"/>
      <c r="Y696" s="67"/>
      <c r="Z696" s="67"/>
      <c r="AA696" s="67"/>
      <c r="AB696" s="67"/>
      <c r="AC696" s="67"/>
      <c r="AD696" s="67"/>
      <c r="AE696" s="67"/>
      <c r="AF696" s="67"/>
      <c r="AG696" s="67"/>
    </row>
    <row r="697" spans="1:33" ht="87">
      <c r="A697" s="68" t="s">
        <v>1527</v>
      </c>
      <c r="B697" s="69" t="s">
        <v>1528</v>
      </c>
      <c r="C697" s="68" t="s">
        <v>379</v>
      </c>
      <c r="D697" s="365"/>
      <c r="E697" s="365"/>
      <c r="F697" s="69" t="s">
        <v>1534</v>
      </c>
      <c r="G697" s="69" t="s">
        <v>1535</v>
      </c>
      <c r="H697" s="69" t="s">
        <v>1533</v>
      </c>
      <c r="I697" s="70" t="s">
        <v>11</v>
      </c>
      <c r="J697" s="2"/>
      <c r="K697" s="71"/>
      <c r="L697" s="72" t="s">
        <v>208</v>
      </c>
      <c r="M697" s="69"/>
      <c r="N697" s="73"/>
      <c r="O697" s="67"/>
      <c r="P697" s="67"/>
      <c r="Q697" s="67"/>
      <c r="R697" s="67"/>
      <c r="S697" s="67"/>
      <c r="T697" s="67"/>
      <c r="U697" s="67"/>
      <c r="V697" s="67"/>
      <c r="W697" s="67"/>
      <c r="X697" s="67"/>
      <c r="Y697" s="67"/>
      <c r="Z697" s="67"/>
      <c r="AA697" s="67"/>
      <c r="AB697" s="67"/>
      <c r="AC697" s="67"/>
      <c r="AD697" s="67"/>
      <c r="AE697" s="67"/>
      <c r="AF697" s="67"/>
      <c r="AG697" s="67"/>
    </row>
    <row r="698" spans="1:33" ht="87">
      <c r="A698" s="68" t="s">
        <v>1527</v>
      </c>
      <c r="B698" s="69" t="s">
        <v>1528</v>
      </c>
      <c r="C698" s="68" t="s">
        <v>384</v>
      </c>
      <c r="D698" s="365"/>
      <c r="E698" s="365"/>
      <c r="F698" s="69" t="s">
        <v>1536</v>
      </c>
      <c r="G698" s="69" t="s">
        <v>1537</v>
      </c>
      <c r="H698" s="69" t="s">
        <v>1533</v>
      </c>
      <c r="I698" s="70" t="s">
        <v>11</v>
      </c>
      <c r="J698" s="2"/>
      <c r="K698" s="71"/>
      <c r="L698" s="72" t="s">
        <v>208</v>
      </c>
      <c r="M698" s="69"/>
      <c r="N698" s="73"/>
      <c r="O698" s="67"/>
      <c r="P698" s="67"/>
      <c r="Q698" s="67"/>
      <c r="R698" s="67"/>
      <c r="S698" s="67"/>
      <c r="T698" s="67"/>
      <c r="U698" s="67"/>
      <c r="V698" s="67"/>
      <c r="W698" s="67"/>
      <c r="X698" s="67"/>
      <c r="Y698" s="67"/>
      <c r="Z698" s="67"/>
      <c r="AA698" s="67"/>
      <c r="AB698" s="67"/>
      <c r="AC698" s="67"/>
      <c r="AD698" s="67"/>
      <c r="AE698" s="67"/>
      <c r="AF698" s="67"/>
      <c r="AG698" s="67"/>
    </row>
    <row r="699" spans="1:33" ht="101.5">
      <c r="A699" s="68" t="s">
        <v>1527</v>
      </c>
      <c r="B699" s="69" t="s">
        <v>1528</v>
      </c>
      <c r="C699" s="68" t="s">
        <v>544</v>
      </c>
      <c r="D699" s="365"/>
      <c r="E699" s="365"/>
      <c r="F699" s="69" t="s">
        <v>1538</v>
      </c>
      <c r="G699" s="69" t="s">
        <v>1539</v>
      </c>
      <c r="H699" s="69" t="s">
        <v>1540</v>
      </c>
      <c r="I699" s="70" t="s">
        <v>11</v>
      </c>
      <c r="J699" s="2"/>
      <c r="K699" s="71"/>
      <c r="L699" s="79" t="s">
        <v>1196</v>
      </c>
      <c r="M699" s="69"/>
      <c r="N699" s="73"/>
      <c r="O699" s="67"/>
      <c r="P699" s="67"/>
      <c r="Q699" s="67"/>
      <c r="R699" s="67"/>
      <c r="S699" s="67"/>
      <c r="T699" s="67"/>
      <c r="U699" s="67"/>
      <c r="V699" s="67"/>
      <c r="W699" s="67"/>
      <c r="X699" s="67"/>
      <c r="Y699" s="67"/>
      <c r="Z699" s="67"/>
      <c r="AA699" s="67"/>
      <c r="AB699" s="67"/>
      <c r="AC699" s="67"/>
      <c r="AD699" s="67"/>
      <c r="AE699" s="67"/>
      <c r="AF699" s="67"/>
      <c r="AG699" s="67"/>
    </row>
    <row r="700" spans="1:33" ht="87">
      <c r="A700" s="68" t="s">
        <v>1527</v>
      </c>
      <c r="B700" s="69" t="s">
        <v>1528</v>
      </c>
      <c r="C700" s="68" t="s">
        <v>546</v>
      </c>
      <c r="D700" s="365"/>
      <c r="E700" s="365"/>
      <c r="F700" s="69" t="s">
        <v>1541</v>
      </c>
      <c r="G700" s="69" t="s">
        <v>1542</v>
      </c>
      <c r="H700" s="69" t="s">
        <v>1540</v>
      </c>
      <c r="I700" s="70" t="s">
        <v>11</v>
      </c>
      <c r="J700" s="2"/>
      <c r="K700" s="71"/>
      <c r="L700" s="79" t="s">
        <v>1196</v>
      </c>
      <c r="M700" s="69"/>
      <c r="N700" s="73"/>
      <c r="O700" s="67"/>
      <c r="P700" s="67"/>
      <c r="Q700" s="67"/>
      <c r="R700" s="67"/>
      <c r="S700" s="67"/>
      <c r="T700" s="67"/>
      <c r="U700" s="67"/>
      <c r="V700" s="67"/>
      <c r="W700" s="67"/>
      <c r="X700" s="67"/>
      <c r="Y700" s="67"/>
      <c r="Z700" s="67"/>
      <c r="AA700" s="67"/>
      <c r="AB700" s="67"/>
      <c r="AC700" s="67"/>
      <c r="AD700" s="67"/>
      <c r="AE700" s="67"/>
      <c r="AF700" s="67"/>
      <c r="AG700" s="67"/>
    </row>
    <row r="701" spans="1:33" ht="87">
      <c r="A701" s="68" t="s">
        <v>1527</v>
      </c>
      <c r="B701" s="69" t="s">
        <v>1528</v>
      </c>
      <c r="C701" s="68" t="s">
        <v>388</v>
      </c>
      <c r="D701" s="365"/>
      <c r="E701" s="365"/>
      <c r="F701" s="69" t="s">
        <v>1543</v>
      </c>
      <c r="G701" s="69" t="s">
        <v>1544</v>
      </c>
      <c r="H701" s="69" t="s">
        <v>1540</v>
      </c>
      <c r="I701" s="70" t="s">
        <v>11</v>
      </c>
      <c r="J701" s="2"/>
      <c r="K701" s="71"/>
      <c r="L701" s="79" t="s">
        <v>1196</v>
      </c>
      <c r="M701" s="69"/>
      <c r="N701" s="73"/>
      <c r="O701" s="67"/>
      <c r="P701" s="67"/>
      <c r="Q701" s="67"/>
      <c r="R701" s="67"/>
      <c r="S701" s="67"/>
      <c r="T701" s="67"/>
      <c r="U701" s="67"/>
      <c r="V701" s="67"/>
      <c r="W701" s="67"/>
      <c r="X701" s="67"/>
      <c r="Y701" s="67"/>
      <c r="Z701" s="67"/>
      <c r="AA701" s="67"/>
      <c r="AB701" s="67"/>
      <c r="AC701" s="67"/>
      <c r="AD701" s="67"/>
      <c r="AE701" s="67"/>
      <c r="AF701" s="67"/>
      <c r="AG701" s="67"/>
    </row>
    <row r="702" spans="1:33" ht="87">
      <c r="A702" s="68" t="s">
        <v>1527</v>
      </c>
      <c r="B702" s="69" t="s">
        <v>1528</v>
      </c>
      <c r="C702" s="68" t="s">
        <v>393</v>
      </c>
      <c r="D702" s="355"/>
      <c r="E702" s="355"/>
      <c r="F702" s="69" t="s">
        <v>1545</v>
      </c>
      <c r="G702" s="69" t="s">
        <v>1544</v>
      </c>
      <c r="H702" s="69" t="s">
        <v>1540</v>
      </c>
      <c r="I702" s="70" t="s">
        <v>11</v>
      </c>
      <c r="J702" s="2"/>
      <c r="K702" s="71"/>
      <c r="L702" s="79" t="s">
        <v>1196</v>
      </c>
      <c r="M702" s="69"/>
      <c r="N702" s="73"/>
      <c r="O702" s="67"/>
      <c r="P702" s="67"/>
      <c r="Q702" s="67"/>
      <c r="R702" s="67"/>
      <c r="S702" s="67"/>
      <c r="T702" s="67"/>
      <c r="U702" s="67"/>
      <c r="V702" s="67"/>
      <c r="W702" s="67"/>
      <c r="X702" s="67"/>
      <c r="Y702" s="67"/>
      <c r="Z702" s="67"/>
      <c r="AA702" s="67"/>
      <c r="AB702" s="67"/>
      <c r="AC702" s="67"/>
      <c r="AD702" s="67"/>
      <c r="AE702" s="67"/>
      <c r="AF702" s="67"/>
      <c r="AG702" s="67"/>
    </row>
    <row r="703" spans="1:33" ht="130.5">
      <c r="A703" s="68" t="s">
        <v>1527</v>
      </c>
      <c r="B703" s="69" t="s">
        <v>1528</v>
      </c>
      <c r="C703" s="68" t="s">
        <v>397</v>
      </c>
      <c r="D703" s="364" t="s">
        <v>1546</v>
      </c>
      <c r="E703" s="364" t="s">
        <v>1530</v>
      </c>
      <c r="F703" s="69" t="s">
        <v>1531</v>
      </c>
      <c r="G703" s="69" t="s">
        <v>1547</v>
      </c>
      <c r="H703" s="69" t="s">
        <v>1533</v>
      </c>
      <c r="I703" s="70" t="s">
        <v>11</v>
      </c>
      <c r="J703" s="2"/>
      <c r="K703" s="71"/>
      <c r="L703" s="79" t="s">
        <v>1196</v>
      </c>
      <c r="M703" s="69"/>
      <c r="N703" s="73"/>
      <c r="O703" s="67"/>
      <c r="P703" s="67"/>
      <c r="Q703" s="67"/>
      <c r="R703" s="67"/>
      <c r="S703" s="67"/>
      <c r="T703" s="67"/>
      <c r="U703" s="67"/>
      <c r="V703" s="67"/>
      <c r="W703" s="67"/>
      <c r="X703" s="67"/>
      <c r="Y703" s="67"/>
      <c r="Z703" s="67"/>
      <c r="AA703" s="67"/>
      <c r="AB703" s="67"/>
      <c r="AC703" s="67"/>
      <c r="AD703" s="67"/>
      <c r="AE703" s="67"/>
      <c r="AF703" s="67"/>
      <c r="AG703" s="67"/>
    </row>
    <row r="704" spans="1:33" ht="159.5">
      <c r="A704" s="68" t="s">
        <v>1527</v>
      </c>
      <c r="B704" s="69" t="s">
        <v>1528</v>
      </c>
      <c r="C704" s="68" t="s">
        <v>400</v>
      </c>
      <c r="D704" s="365"/>
      <c r="E704" s="365"/>
      <c r="F704" s="69" t="s">
        <v>1534</v>
      </c>
      <c r="G704" s="69" t="s">
        <v>1548</v>
      </c>
      <c r="H704" s="69" t="s">
        <v>1533</v>
      </c>
      <c r="I704" s="70" t="s">
        <v>11</v>
      </c>
      <c r="J704" s="2"/>
      <c r="K704" s="71"/>
      <c r="L704" s="79" t="s">
        <v>1196</v>
      </c>
      <c r="M704" s="69"/>
      <c r="N704" s="73"/>
      <c r="O704" s="67"/>
      <c r="P704" s="67"/>
      <c r="Q704" s="67"/>
      <c r="R704" s="67"/>
      <c r="S704" s="67"/>
      <c r="T704" s="67"/>
      <c r="U704" s="67"/>
      <c r="V704" s="67"/>
      <c r="W704" s="67"/>
      <c r="X704" s="67"/>
      <c r="Y704" s="67"/>
      <c r="Z704" s="67"/>
      <c r="AA704" s="67"/>
      <c r="AB704" s="67"/>
      <c r="AC704" s="67"/>
      <c r="AD704" s="67"/>
      <c r="AE704" s="67"/>
      <c r="AF704" s="67"/>
      <c r="AG704" s="67"/>
    </row>
    <row r="705" spans="1:33" ht="58">
      <c r="A705" s="68" t="s">
        <v>1527</v>
      </c>
      <c r="B705" s="69" t="s">
        <v>1528</v>
      </c>
      <c r="C705" s="68" t="s">
        <v>403</v>
      </c>
      <c r="D705" s="365"/>
      <c r="E705" s="365"/>
      <c r="F705" s="69" t="s">
        <v>1536</v>
      </c>
      <c r="G705" s="69" t="s">
        <v>1549</v>
      </c>
      <c r="H705" s="69" t="s">
        <v>1533</v>
      </c>
      <c r="I705" s="70" t="s">
        <v>11</v>
      </c>
      <c r="J705" s="2"/>
      <c r="K705" s="71"/>
      <c r="L705" s="79" t="s">
        <v>1196</v>
      </c>
      <c r="M705" s="69"/>
      <c r="N705" s="73"/>
      <c r="O705" s="67"/>
      <c r="P705" s="67"/>
      <c r="Q705" s="67"/>
      <c r="R705" s="67"/>
      <c r="S705" s="67"/>
      <c r="T705" s="67"/>
      <c r="U705" s="67"/>
      <c r="V705" s="67"/>
      <c r="W705" s="67"/>
      <c r="X705" s="67"/>
      <c r="Y705" s="67"/>
      <c r="Z705" s="67"/>
      <c r="AA705" s="67"/>
      <c r="AB705" s="67"/>
      <c r="AC705" s="67"/>
      <c r="AD705" s="67"/>
      <c r="AE705" s="67"/>
      <c r="AF705" s="67"/>
      <c r="AG705" s="67"/>
    </row>
    <row r="706" spans="1:33" ht="145">
      <c r="A706" s="68" t="s">
        <v>1527</v>
      </c>
      <c r="B706" s="69" t="s">
        <v>1528</v>
      </c>
      <c r="C706" s="68" t="s">
        <v>408</v>
      </c>
      <c r="D706" s="365"/>
      <c r="E706" s="365"/>
      <c r="F706" s="69" t="s">
        <v>1538</v>
      </c>
      <c r="G706" s="69" t="s">
        <v>1550</v>
      </c>
      <c r="H706" s="69" t="s">
        <v>1540</v>
      </c>
      <c r="I706" s="70" t="s">
        <v>11</v>
      </c>
      <c r="J706" s="2"/>
      <c r="K706" s="71"/>
      <c r="L706" s="79" t="s">
        <v>1196</v>
      </c>
      <c r="M706" s="69"/>
      <c r="N706" s="73"/>
      <c r="O706" s="67"/>
      <c r="P706" s="67"/>
      <c r="Q706" s="67"/>
      <c r="R706" s="67"/>
      <c r="S706" s="67"/>
      <c r="T706" s="67"/>
      <c r="U706" s="67"/>
      <c r="V706" s="67"/>
      <c r="W706" s="67"/>
      <c r="X706" s="67"/>
      <c r="Y706" s="67"/>
      <c r="Z706" s="67"/>
      <c r="AA706" s="67"/>
      <c r="AB706" s="67"/>
      <c r="AC706" s="67"/>
      <c r="AD706" s="67"/>
      <c r="AE706" s="67"/>
      <c r="AF706" s="67"/>
      <c r="AG706" s="67"/>
    </row>
    <row r="707" spans="1:33" ht="145">
      <c r="A707" s="68" t="s">
        <v>1527</v>
      </c>
      <c r="B707" s="69" t="s">
        <v>1528</v>
      </c>
      <c r="C707" s="68" t="s">
        <v>411</v>
      </c>
      <c r="D707" s="365"/>
      <c r="E707" s="365"/>
      <c r="F707" s="69" t="s">
        <v>1541</v>
      </c>
      <c r="G707" s="69" t="s">
        <v>1550</v>
      </c>
      <c r="H707" s="69" t="s">
        <v>1540</v>
      </c>
      <c r="I707" s="70" t="s">
        <v>11</v>
      </c>
      <c r="J707" s="2"/>
      <c r="K707" s="71"/>
      <c r="L707" s="79" t="s">
        <v>1196</v>
      </c>
      <c r="M707" s="69"/>
      <c r="N707" s="73"/>
      <c r="O707" s="67"/>
      <c r="P707" s="67"/>
      <c r="Q707" s="67"/>
      <c r="R707" s="67"/>
      <c r="S707" s="67"/>
      <c r="T707" s="67"/>
      <c r="U707" s="67"/>
      <c r="V707" s="67"/>
      <c r="W707" s="67"/>
      <c r="X707" s="67"/>
      <c r="Y707" s="67"/>
      <c r="Z707" s="67"/>
      <c r="AA707" s="67"/>
      <c r="AB707" s="67"/>
      <c r="AC707" s="67"/>
      <c r="AD707" s="67"/>
      <c r="AE707" s="67"/>
      <c r="AF707" s="67"/>
      <c r="AG707" s="67"/>
    </row>
    <row r="708" spans="1:33" ht="145">
      <c r="A708" s="68" t="s">
        <v>1527</v>
      </c>
      <c r="B708" s="69" t="s">
        <v>1528</v>
      </c>
      <c r="C708" s="68" t="s">
        <v>414</v>
      </c>
      <c r="D708" s="365"/>
      <c r="E708" s="365"/>
      <c r="F708" s="69" t="s">
        <v>1543</v>
      </c>
      <c r="G708" s="69" t="s">
        <v>1550</v>
      </c>
      <c r="H708" s="69" t="s">
        <v>1540</v>
      </c>
      <c r="I708" s="70" t="s">
        <v>11</v>
      </c>
      <c r="J708" s="2"/>
      <c r="K708" s="71"/>
      <c r="L708" s="79" t="s">
        <v>1196</v>
      </c>
      <c r="M708" s="69"/>
      <c r="N708" s="73"/>
      <c r="O708" s="67"/>
      <c r="P708" s="67"/>
      <c r="Q708" s="67"/>
      <c r="R708" s="67"/>
      <c r="S708" s="67"/>
      <c r="T708" s="67"/>
      <c r="U708" s="67"/>
      <c r="V708" s="67"/>
      <c r="W708" s="67"/>
      <c r="X708" s="67"/>
      <c r="Y708" s="67"/>
      <c r="Z708" s="67"/>
      <c r="AA708" s="67"/>
      <c r="AB708" s="67"/>
      <c r="AC708" s="67"/>
      <c r="AD708" s="67"/>
      <c r="AE708" s="67"/>
      <c r="AF708" s="67"/>
      <c r="AG708" s="67"/>
    </row>
    <row r="709" spans="1:33" ht="145">
      <c r="A709" s="68" t="s">
        <v>1527</v>
      </c>
      <c r="B709" s="69" t="s">
        <v>1528</v>
      </c>
      <c r="C709" s="68" t="s">
        <v>419</v>
      </c>
      <c r="D709" s="355"/>
      <c r="E709" s="355"/>
      <c r="F709" s="69" t="s">
        <v>1545</v>
      </c>
      <c r="G709" s="69" t="s">
        <v>1550</v>
      </c>
      <c r="H709" s="69" t="s">
        <v>1540</v>
      </c>
      <c r="I709" s="70" t="s">
        <v>11</v>
      </c>
      <c r="J709" s="2"/>
      <c r="K709" s="71"/>
      <c r="L709" s="79" t="s">
        <v>1196</v>
      </c>
      <c r="M709" s="69"/>
      <c r="N709" s="73"/>
      <c r="O709" s="67"/>
      <c r="P709" s="67"/>
      <c r="Q709" s="67"/>
      <c r="R709" s="67"/>
      <c r="S709" s="67"/>
      <c r="T709" s="67"/>
      <c r="U709" s="67"/>
      <c r="V709" s="67"/>
      <c r="W709" s="67"/>
      <c r="X709" s="67"/>
      <c r="Y709" s="67"/>
      <c r="Z709" s="67"/>
      <c r="AA709" s="67"/>
      <c r="AB709" s="67"/>
      <c r="AC709" s="67"/>
      <c r="AD709" s="67"/>
      <c r="AE709" s="67"/>
      <c r="AF709" s="67"/>
      <c r="AG709" s="67"/>
    </row>
    <row r="710" spans="1:33" ht="188.5">
      <c r="A710" s="68" t="s">
        <v>1527</v>
      </c>
      <c r="B710" s="69" t="s">
        <v>1528</v>
      </c>
      <c r="C710" s="68" t="s">
        <v>422</v>
      </c>
      <c r="D710" s="364" t="s">
        <v>1551</v>
      </c>
      <c r="E710" s="364" t="s">
        <v>1552</v>
      </c>
      <c r="F710" s="69" t="s">
        <v>1531</v>
      </c>
      <c r="G710" s="69" t="s">
        <v>1553</v>
      </c>
      <c r="H710" s="69" t="s">
        <v>1533</v>
      </c>
      <c r="I710" s="70" t="s">
        <v>11</v>
      </c>
      <c r="J710" s="2"/>
      <c r="K710" s="71"/>
      <c r="L710" s="79" t="s">
        <v>1196</v>
      </c>
      <c r="M710" s="69"/>
      <c r="N710" s="73"/>
      <c r="O710" s="67"/>
      <c r="P710" s="67"/>
      <c r="Q710" s="67"/>
      <c r="R710" s="67"/>
      <c r="S710" s="67"/>
      <c r="T710" s="67"/>
      <c r="U710" s="67"/>
      <c r="V710" s="67"/>
      <c r="W710" s="67"/>
      <c r="X710" s="67"/>
      <c r="Y710" s="67"/>
      <c r="Z710" s="67"/>
      <c r="AA710" s="67"/>
      <c r="AB710" s="67"/>
      <c r="AC710" s="67"/>
      <c r="AD710" s="67"/>
      <c r="AE710" s="67"/>
      <c r="AF710" s="67"/>
      <c r="AG710" s="67"/>
    </row>
    <row r="711" spans="1:33" ht="58">
      <c r="A711" s="68" t="s">
        <v>1527</v>
      </c>
      <c r="B711" s="69" t="s">
        <v>1528</v>
      </c>
      <c r="C711" s="68" t="s">
        <v>425</v>
      </c>
      <c r="D711" s="365"/>
      <c r="E711" s="365"/>
      <c r="F711" s="69" t="s">
        <v>1534</v>
      </c>
      <c r="G711" s="69"/>
      <c r="H711" s="69" t="s">
        <v>1533</v>
      </c>
      <c r="I711" s="70" t="s">
        <v>11</v>
      </c>
      <c r="J711" s="2"/>
      <c r="K711" s="71"/>
      <c r="L711" s="79" t="s">
        <v>1196</v>
      </c>
      <c r="M711" s="69"/>
      <c r="N711" s="73"/>
      <c r="O711" s="67"/>
      <c r="P711" s="67"/>
      <c r="Q711" s="67"/>
      <c r="R711" s="67"/>
      <c r="S711" s="67"/>
      <c r="T711" s="67"/>
      <c r="U711" s="67"/>
      <c r="V711" s="67"/>
      <c r="W711" s="67"/>
      <c r="X711" s="67"/>
      <c r="Y711" s="67"/>
      <c r="Z711" s="67"/>
      <c r="AA711" s="67"/>
      <c r="AB711" s="67"/>
      <c r="AC711" s="67"/>
      <c r="AD711" s="67"/>
      <c r="AE711" s="67"/>
      <c r="AF711" s="67"/>
      <c r="AG711" s="67"/>
    </row>
    <row r="712" spans="1:33" ht="58">
      <c r="A712" s="68" t="s">
        <v>1527</v>
      </c>
      <c r="B712" s="69" t="s">
        <v>1528</v>
      </c>
      <c r="C712" s="68" t="s">
        <v>430</v>
      </c>
      <c r="D712" s="365"/>
      <c r="E712" s="365"/>
      <c r="F712" s="69" t="s">
        <v>1536</v>
      </c>
      <c r="G712" s="69"/>
      <c r="H712" s="69" t="s">
        <v>1533</v>
      </c>
      <c r="I712" s="70" t="s">
        <v>11</v>
      </c>
      <c r="J712" s="2"/>
      <c r="K712" s="71"/>
      <c r="L712" s="79" t="s">
        <v>1196</v>
      </c>
      <c r="M712" s="69"/>
      <c r="N712" s="73"/>
      <c r="O712" s="67"/>
      <c r="P712" s="67"/>
      <c r="Q712" s="67"/>
      <c r="R712" s="67"/>
      <c r="S712" s="67"/>
      <c r="T712" s="67"/>
      <c r="U712" s="67"/>
      <c r="V712" s="67"/>
      <c r="W712" s="67"/>
      <c r="X712" s="67"/>
      <c r="Y712" s="67"/>
      <c r="Z712" s="67"/>
      <c r="AA712" s="67"/>
      <c r="AB712" s="67"/>
      <c r="AC712" s="67"/>
      <c r="AD712" s="67"/>
      <c r="AE712" s="67"/>
      <c r="AF712" s="67"/>
      <c r="AG712" s="67"/>
    </row>
    <row r="713" spans="1:33" ht="58">
      <c r="A713" s="68" t="s">
        <v>1527</v>
      </c>
      <c r="B713" s="69" t="s">
        <v>1528</v>
      </c>
      <c r="C713" s="68" t="s">
        <v>432</v>
      </c>
      <c r="D713" s="365"/>
      <c r="E713" s="365"/>
      <c r="F713" s="69" t="s">
        <v>1538</v>
      </c>
      <c r="G713" s="69"/>
      <c r="H713" s="69" t="s">
        <v>1540</v>
      </c>
      <c r="I713" s="70" t="s">
        <v>11</v>
      </c>
      <c r="J713" s="2"/>
      <c r="K713" s="71"/>
      <c r="L713" s="79" t="s">
        <v>1196</v>
      </c>
      <c r="M713" s="69"/>
      <c r="N713" s="73"/>
      <c r="O713" s="67"/>
      <c r="P713" s="67"/>
      <c r="Q713" s="67"/>
      <c r="R713" s="67"/>
      <c r="S713" s="67"/>
      <c r="T713" s="67"/>
      <c r="U713" s="67"/>
      <c r="V713" s="67"/>
      <c r="W713" s="67"/>
      <c r="X713" s="67"/>
      <c r="Y713" s="67"/>
      <c r="Z713" s="67"/>
      <c r="AA713" s="67"/>
      <c r="AB713" s="67"/>
      <c r="AC713" s="67"/>
      <c r="AD713" s="67"/>
      <c r="AE713" s="67"/>
      <c r="AF713" s="67"/>
      <c r="AG713" s="67"/>
    </row>
    <row r="714" spans="1:33" ht="58">
      <c r="A714" s="68" t="s">
        <v>1527</v>
      </c>
      <c r="B714" s="69" t="s">
        <v>1528</v>
      </c>
      <c r="C714" s="68" t="s">
        <v>435</v>
      </c>
      <c r="D714" s="365"/>
      <c r="E714" s="365"/>
      <c r="F714" s="69" t="s">
        <v>1541</v>
      </c>
      <c r="G714" s="69"/>
      <c r="H714" s="69" t="s">
        <v>1540</v>
      </c>
      <c r="I714" s="70" t="s">
        <v>11</v>
      </c>
      <c r="J714" s="2"/>
      <c r="K714" s="71"/>
      <c r="L714" s="79" t="s">
        <v>1196</v>
      </c>
      <c r="M714" s="69"/>
      <c r="N714" s="73"/>
      <c r="O714" s="67"/>
      <c r="P714" s="67"/>
      <c r="Q714" s="67"/>
      <c r="R714" s="67"/>
      <c r="S714" s="67"/>
      <c r="T714" s="67"/>
      <c r="U714" s="67"/>
      <c r="V714" s="67"/>
      <c r="W714" s="67"/>
      <c r="X714" s="67"/>
      <c r="Y714" s="67"/>
      <c r="Z714" s="67"/>
      <c r="AA714" s="67"/>
      <c r="AB714" s="67"/>
      <c r="AC714" s="67"/>
      <c r="AD714" s="67"/>
      <c r="AE714" s="67"/>
      <c r="AF714" s="67"/>
      <c r="AG714" s="67"/>
    </row>
    <row r="715" spans="1:33" ht="58">
      <c r="A715" s="68" t="s">
        <v>1527</v>
      </c>
      <c r="B715" s="69" t="s">
        <v>1528</v>
      </c>
      <c r="C715" s="68" t="s">
        <v>438</v>
      </c>
      <c r="D715" s="365"/>
      <c r="E715" s="365"/>
      <c r="F715" s="69" t="s">
        <v>1543</v>
      </c>
      <c r="G715" s="69"/>
      <c r="H715" s="69" t="s">
        <v>1540</v>
      </c>
      <c r="I715" s="70" t="s">
        <v>11</v>
      </c>
      <c r="J715" s="2"/>
      <c r="K715" s="71"/>
      <c r="L715" s="79" t="s">
        <v>1196</v>
      </c>
      <c r="M715" s="69"/>
      <c r="N715" s="73"/>
      <c r="O715" s="67"/>
      <c r="P715" s="67"/>
      <c r="Q715" s="67"/>
      <c r="R715" s="67"/>
      <c r="S715" s="67"/>
      <c r="T715" s="67"/>
      <c r="U715" s="67"/>
      <c r="V715" s="67"/>
      <c r="W715" s="67"/>
      <c r="X715" s="67"/>
      <c r="Y715" s="67"/>
      <c r="Z715" s="67"/>
      <c r="AA715" s="67"/>
      <c r="AB715" s="67"/>
      <c r="AC715" s="67"/>
      <c r="AD715" s="67"/>
      <c r="AE715" s="67"/>
      <c r="AF715" s="67"/>
      <c r="AG715" s="67"/>
    </row>
    <row r="716" spans="1:33" ht="58">
      <c r="A716" s="68" t="s">
        <v>1527</v>
      </c>
      <c r="B716" s="69" t="s">
        <v>1528</v>
      </c>
      <c r="C716" s="68" t="s">
        <v>441</v>
      </c>
      <c r="D716" s="355"/>
      <c r="E716" s="355"/>
      <c r="F716" s="69" t="s">
        <v>1545</v>
      </c>
      <c r="G716" s="69"/>
      <c r="H716" s="69" t="s">
        <v>1540</v>
      </c>
      <c r="I716" s="70" t="s">
        <v>11</v>
      </c>
      <c r="J716" s="2"/>
      <c r="K716" s="71"/>
      <c r="L716" s="79" t="s">
        <v>1196</v>
      </c>
      <c r="M716" s="69"/>
      <c r="N716" s="73"/>
      <c r="O716" s="67"/>
      <c r="P716" s="67"/>
      <c r="Q716" s="67"/>
      <c r="R716" s="67"/>
      <c r="S716" s="67"/>
      <c r="T716" s="67"/>
      <c r="U716" s="67"/>
      <c r="V716" s="67"/>
      <c r="W716" s="67"/>
      <c r="X716" s="67"/>
      <c r="Y716" s="67"/>
      <c r="Z716" s="67"/>
      <c r="AA716" s="67"/>
      <c r="AB716" s="67"/>
      <c r="AC716" s="67"/>
      <c r="AD716" s="67"/>
      <c r="AE716" s="67"/>
      <c r="AF716" s="67"/>
      <c r="AG716" s="67"/>
    </row>
    <row r="717" spans="1:33" ht="101.5">
      <c r="A717" s="68" t="s">
        <v>1527</v>
      </c>
      <c r="B717" s="69" t="s">
        <v>1528</v>
      </c>
      <c r="C717" s="68" t="s">
        <v>446</v>
      </c>
      <c r="D717" s="364" t="s">
        <v>1554</v>
      </c>
      <c r="E717" s="364" t="s">
        <v>1552</v>
      </c>
      <c r="F717" s="69" t="s">
        <v>1531</v>
      </c>
      <c r="G717" s="69" t="s">
        <v>1555</v>
      </c>
      <c r="H717" s="69" t="s">
        <v>1533</v>
      </c>
      <c r="I717" s="70" t="s">
        <v>11</v>
      </c>
      <c r="J717" s="2"/>
      <c r="K717" s="71"/>
      <c r="L717" s="79" t="s">
        <v>1196</v>
      </c>
      <c r="M717" s="69"/>
      <c r="N717" s="73"/>
      <c r="O717" s="67"/>
      <c r="P717" s="67"/>
      <c r="Q717" s="67"/>
      <c r="R717" s="67"/>
      <c r="S717" s="67"/>
      <c r="T717" s="67"/>
      <c r="U717" s="67"/>
      <c r="V717" s="67"/>
      <c r="W717" s="67"/>
      <c r="X717" s="67"/>
      <c r="Y717" s="67"/>
      <c r="Z717" s="67"/>
      <c r="AA717" s="67"/>
      <c r="AB717" s="67"/>
      <c r="AC717" s="67"/>
      <c r="AD717" s="67"/>
      <c r="AE717" s="67"/>
      <c r="AF717" s="67"/>
      <c r="AG717" s="67"/>
    </row>
    <row r="718" spans="1:33" ht="101.5">
      <c r="A718" s="68" t="s">
        <v>1527</v>
      </c>
      <c r="B718" s="69" t="s">
        <v>1528</v>
      </c>
      <c r="C718" s="68" t="s">
        <v>449</v>
      </c>
      <c r="D718" s="365"/>
      <c r="E718" s="365"/>
      <c r="F718" s="69" t="s">
        <v>1534</v>
      </c>
      <c r="G718" s="69" t="s">
        <v>1555</v>
      </c>
      <c r="H718" s="69" t="s">
        <v>1533</v>
      </c>
      <c r="I718" s="70" t="s">
        <v>11</v>
      </c>
      <c r="J718" s="2"/>
      <c r="K718" s="71"/>
      <c r="L718" s="79" t="s">
        <v>1196</v>
      </c>
      <c r="M718" s="69"/>
      <c r="N718" s="73"/>
      <c r="O718" s="67"/>
      <c r="P718" s="67"/>
      <c r="Q718" s="67"/>
      <c r="R718" s="67"/>
      <c r="S718" s="67"/>
      <c r="T718" s="67"/>
      <c r="U718" s="67"/>
      <c r="V718" s="67"/>
      <c r="W718" s="67"/>
      <c r="X718" s="67"/>
      <c r="Y718" s="67"/>
      <c r="Z718" s="67"/>
      <c r="AA718" s="67"/>
      <c r="AB718" s="67"/>
      <c r="AC718" s="67"/>
      <c r="AD718" s="67"/>
      <c r="AE718" s="67"/>
      <c r="AF718" s="67"/>
      <c r="AG718" s="67"/>
    </row>
    <row r="719" spans="1:33" ht="101.5">
      <c r="A719" s="68" t="s">
        <v>1527</v>
      </c>
      <c r="B719" s="69" t="s">
        <v>1528</v>
      </c>
      <c r="C719" s="68" t="s">
        <v>452</v>
      </c>
      <c r="D719" s="365"/>
      <c r="E719" s="365"/>
      <c r="F719" s="69" t="s">
        <v>1536</v>
      </c>
      <c r="G719" s="69" t="s">
        <v>1555</v>
      </c>
      <c r="H719" s="69" t="s">
        <v>1533</v>
      </c>
      <c r="I719" s="70" t="s">
        <v>11</v>
      </c>
      <c r="J719" s="2"/>
      <c r="K719" s="71"/>
      <c r="L719" s="79" t="s">
        <v>1196</v>
      </c>
      <c r="M719" s="69"/>
      <c r="N719" s="73"/>
      <c r="O719" s="67"/>
      <c r="P719" s="67"/>
      <c r="Q719" s="67"/>
      <c r="R719" s="67"/>
      <c r="S719" s="67"/>
      <c r="T719" s="67"/>
      <c r="U719" s="67"/>
      <c r="V719" s="67"/>
      <c r="W719" s="67"/>
      <c r="X719" s="67"/>
      <c r="Y719" s="67"/>
      <c r="Z719" s="67"/>
      <c r="AA719" s="67"/>
      <c r="AB719" s="67"/>
      <c r="AC719" s="67"/>
      <c r="AD719" s="67"/>
      <c r="AE719" s="67"/>
      <c r="AF719" s="67"/>
      <c r="AG719" s="67"/>
    </row>
    <row r="720" spans="1:33" ht="101.5">
      <c r="A720" s="68" t="s">
        <v>1527</v>
      </c>
      <c r="B720" s="69" t="s">
        <v>1528</v>
      </c>
      <c r="C720" s="68" t="s">
        <v>455</v>
      </c>
      <c r="D720" s="365"/>
      <c r="E720" s="365"/>
      <c r="F720" s="69" t="s">
        <v>1538</v>
      </c>
      <c r="G720" s="69" t="s">
        <v>1555</v>
      </c>
      <c r="H720" s="69" t="s">
        <v>1540</v>
      </c>
      <c r="I720" s="70" t="s">
        <v>11</v>
      </c>
      <c r="J720" s="2"/>
      <c r="K720" s="71"/>
      <c r="L720" s="79" t="s">
        <v>1196</v>
      </c>
      <c r="M720" s="69"/>
      <c r="N720" s="73"/>
      <c r="O720" s="67"/>
      <c r="P720" s="67"/>
      <c r="Q720" s="67"/>
      <c r="R720" s="67"/>
      <c r="S720" s="67"/>
      <c r="T720" s="67"/>
      <c r="U720" s="67"/>
      <c r="V720" s="67"/>
      <c r="W720" s="67"/>
      <c r="X720" s="67"/>
      <c r="Y720" s="67"/>
      <c r="Z720" s="67"/>
      <c r="AA720" s="67"/>
      <c r="AB720" s="67"/>
      <c r="AC720" s="67"/>
      <c r="AD720" s="67"/>
      <c r="AE720" s="67"/>
      <c r="AF720" s="67"/>
      <c r="AG720" s="67"/>
    </row>
    <row r="721" spans="1:33" ht="101.5">
      <c r="A721" s="68" t="s">
        <v>1527</v>
      </c>
      <c r="B721" s="69" t="s">
        <v>1528</v>
      </c>
      <c r="C721" s="68" t="s">
        <v>460</v>
      </c>
      <c r="D721" s="365"/>
      <c r="E721" s="365"/>
      <c r="F721" s="69" t="s">
        <v>1541</v>
      </c>
      <c r="G721" s="69" t="s">
        <v>1555</v>
      </c>
      <c r="H721" s="69" t="s">
        <v>1540</v>
      </c>
      <c r="I721" s="70" t="s">
        <v>11</v>
      </c>
      <c r="J721" s="2"/>
      <c r="K721" s="71"/>
      <c r="L721" s="79" t="s">
        <v>1196</v>
      </c>
      <c r="M721" s="69"/>
      <c r="N721" s="73"/>
      <c r="O721" s="67"/>
      <c r="P721" s="67"/>
      <c r="Q721" s="67"/>
      <c r="R721" s="67"/>
      <c r="S721" s="67"/>
      <c r="T721" s="67"/>
      <c r="U721" s="67"/>
      <c r="V721" s="67"/>
      <c r="W721" s="67"/>
      <c r="X721" s="67"/>
      <c r="Y721" s="67"/>
      <c r="Z721" s="67"/>
      <c r="AA721" s="67"/>
      <c r="AB721" s="67"/>
      <c r="AC721" s="67"/>
      <c r="AD721" s="67"/>
      <c r="AE721" s="67"/>
      <c r="AF721" s="67"/>
      <c r="AG721" s="67"/>
    </row>
    <row r="722" spans="1:33" ht="101.5">
      <c r="A722" s="68" t="s">
        <v>1527</v>
      </c>
      <c r="B722" s="69" t="s">
        <v>1528</v>
      </c>
      <c r="C722" s="68" t="s">
        <v>463</v>
      </c>
      <c r="D722" s="365"/>
      <c r="E722" s="365"/>
      <c r="F722" s="69" t="s">
        <v>1543</v>
      </c>
      <c r="G722" s="69" t="s">
        <v>1555</v>
      </c>
      <c r="H722" s="69" t="s">
        <v>1540</v>
      </c>
      <c r="I722" s="70" t="s">
        <v>11</v>
      </c>
      <c r="J722" s="2"/>
      <c r="K722" s="71"/>
      <c r="L722" s="79" t="s">
        <v>1196</v>
      </c>
      <c r="M722" s="69"/>
      <c r="N722" s="73"/>
      <c r="O722" s="67"/>
      <c r="P722" s="67"/>
      <c r="Q722" s="67"/>
      <c r="R722" s="67"/>
      <c r="S722" s="67"/>
      <c r="T722" s="67"/>
      <c r="U722" s="67"/>
      <c r="V722" s="67"/>
      <c r="W722" s="67"/>
      <c r="X722" s="67"/>
      <c r="Y722" s="67"/>
      <c r="Z722" s="67"/>
      <c r="AA722" s="67"/>
      <c r="AB722" s="67"/>
      <c r="AC722" s="67"/>
      <c r="AD722" s="67"/>
      <c r="AE722" s="67"/>
      <c r="AF722" s="67"/>
      <c r="AG722" s="67"/>
    </row>
    <row r="723" spans="1:33" ht="101.5">
      <c r="A723" s="68" t="s">
        <v>1527</v>
      </c>
      <c r="B723" s="69" t="s">
        <v>1528</v>
      </c>
      <c r="C723" s="68" t="s">
        <v>467</v>
      </c>
      <c r="D723" s="355"/>
      <c r="E723" s="355"/>
      <c r="F723" s="69" t="s">
        <v>1545</v>
      </c>
      <c r="G723" s="69" t="s">
        <v>1555</v>
      </c>
      <c r="H723" s="69" t="s">
        <v>1540</v>
      </c>
      <c r="I723" s="70" t="s">
        <v>11</v>
      </c>
      <c r="J723" s="2"/>
      <c r="K723" s="71"/>
      <c r="L723" s="79" t="s">
        <v>1196</v>
      </c>
      <c r="M723" s="69"/>
      <c r="N723" s="73"/>
      <c r="O723" s="67"/>
      <c r="P723" s="67"/>
      <c r="Q723" s="67"/>
      <c r="R723" s="67"/>
      <c r="S723" s="67"/>
      <c r="T723" s="67"/>
      <c r="U723" s="67"/>
      <c r="V723" s="67"/>
      <c r="W723" s="67"/>
      <c r="X723" s="67"/>
      <c r="Y723" s="67"/>
      <c r="Z723" s="67"/>
      <c r="AA723" s="67"/>
      <c r="AB723" s="67"/>
      <c r="AC723" s="67"/>
      <c r="AD723" s="67"/>
      <c r="AE723" s="67"/>
      <c r="AF723" s="67"/>
      <c r="AG723" s="67"/>
    </row>
    <row r="724" spans="1:33" ht="188.5">
      <c r="A724" s="68" t="s">
        <v>1556</v>
      </c>
      <c r="B724" s="69" t="s">
        <v>1557</v>
      </c>
      <c r="C724" s="68" t="s">
        <v>534</v>
      </c>
      <c r="D724" s="75" t="s">
        <v>1558</v>
      </c>
      <c r="E724" s="69" t="s">
        <v>1559</v>
      </c>
      <c r="F724" s="69" t="s">
        <v>1560</v>
      </c>
      <c r="G724" s="69" t="s">
        <v>1561</v>
      </c>
      <c r="H724" s="69" t="s">
        <v>1562</v>
      </c>
      <c r="I724" s="70" t="s">
        <v>11</v>
      </c>
      <c r="J724" s="2"/>
      <c r="K724" s="71"/>
      <c r="L724" s="72" t="s">
        <v>208</v>
      </c>
      <c r="M724" s="69" t="s">
        <v>1563</v>
      </c>
      <c r="N724" s="73"/>
      <c r="O724" s="67"/>
      <c r="P724" s="67"/>
      <c r="Q724" s="67"/>
      <c r="R724" s="67"/>
      <c r="S724" s="67"/>
      <c r="T724" s="67"/>
      <c r="U724" s="67"/>
      <c r="V724" s="67"/>
      <c r="W724" s="67"/>
      <c r="X724" s="67"/>
      <c r="Y724" s="67"/>
      <c r="Z724" s="67"/>
      <c r="AA724" s="67"/>
      <c r="AB724" s="67"/>
      <c r="AC724" s="67"/>
      <c r="AD724" s="67"/>
      <c r="AE724" s="67"/>
      <c r="AF724" s="67"/>
      <c r="AG724" s="67"/>
    </row>
    <row r="725" spans="1:33" ht="116">
      <c r="A725" s="68" t="s">
        <v>1556</v>
      </c>
      <c r="B725" s="69" t="s">
        <v>1557</v>
      </c>
      <c r="C725" s="68" t="s">
        <v>379</v>
      </c>
      <c r="D725" s="75" t="s">
        <v>1564</v>
      </c>
      <c r="E725" s="69" t="s">
        <v>1565</v>
      </c>
      <c r="F725" s="69" t="s">
        <v>1566</v>
      </c>
      <c r="G725" s="69" t="s">
        <v>1567</v>
      </c>
      <c r="H725" s="69" t="s">
        <v>1568</v>
      </c>
      <c r="I725" s="70" t="s">
        <v>11</v>
      </c>
      <c r="J725" s="2"/>
      <c r="K725" s="71"/>
      <c r="L725" s="72" t="s">
        <v>208</v>
      </c>
      <c r="M725" s="69" t="s">
        <v>1563</v>
      </c>
      <c r="N725" s="73"/>
      <c r="O725" s="67"/>
      <c r="P725" s="67"/>
      <c r="Q725" s="67"/>
      <c r="R725" s="67"/>
      <c r="S725" s="67"/>
      <c r="T725" s="67"/>
      <c r="U725" s="67"/>
      <c r="V725" s="67"/>
      <c r="W725" s="67"/>
      <c r="X725" s="67"/>
      <c r="Y725" s="67"/>
      <c r="Z725" s="67"/>
      <c r="AA725" s="67"/>
      <c r="AB725" s="67"/>
      <c r="AC725" s="67"/>
      <c r="AD725" s="67"/>
      <c r="AE725" s="67"/>
      <c r="AF725" s="67"/>
      <c r="AG725" s="67"/>
    </row>
    <row r="726" spans="1:33" ht="188.5">
      <c r="A726" s="68" t="s">
        <v>1556</v>
      </c>
      <c r="B726" s="69" t="s">
        <v>1557</v>
      </c>
      <c r="C726" s="68" t="s">
        <v>384</v>
      </c>
      <c r="D726" s="75" t="s">
        <v>1558</v>
      </c>
      <c r="E726" s="69" t="s">
        <v>1559</v>
      </c>
      <c r="F726" s="69" t="s">
        <v>1569</v>
      </c>
      <c r="G726" s="69" t="s">
        <v>1570</v>
      </c>
      <c r="H726" s="69" t="s">
        <v>1571</v>
      </c>
      <c r="I726" s="72" t="s">
        <v>11</v>
      </c>
      <c r="J726" s="2"/>
      <c r="K726" s="80"/>
      <c r="L726" s="72" t="s">
        <v>208</v>
      </c>
      <c r="M726" s="69"/>
      <c r="N726" s="73"/>
      <c r="O726" s="67"/>
      <c r="P726" s="67"/>
      <c r="Q726" s="67"/>
      <c r="R726" s="67"/>
      <c r="S726" s="67"/>
      <c r="T726" s="67"/>
      <c r="U726" s="67"/>
      <c r="V726" s="67"/>
      <c r="W726" s="67"/>
      <c r="X726" s="67"/>
      <c r="Y726" s="67"/>
      <c r="Z726" s="67"/>
      <c r="AA726" s="67"/>
      <c r="AB726" s="67"/>
      <c r="AC726" s="67"/>
      <c r="AD726" s="67"/>
      <c r="AE726" s="67"/>
      <c r="AF726" s="67"/>
      <c r="AG726" s="67"/>
    </row>
    <row r="727" spans="1:33" ht="203">
      <c r="A727" s="68" t="s">
        <v>1556</v>
      </c>
      <c r="B727" s="69" t="s">
        <v>1557</v>
      </c>
      <c r="C727" s="68" t="s">
        <v>544</v>
      </c>
      <c r="D727" s="75" t="s">
        <v>1558</v>
      </c>
      <c r="E727" s="69" t="s">
        <v>1559</v>
      </c>
      <c r="F727" s="69" t="s">
        <v>1572</v>
      </c>
      <c r="G727" s="69" t="s">
        <v>1573</v>
      </c>
      <c r="H727" s="69" t="s">
        <v>1574</v>
      </c>
      <c r="I727" s="70" t="s">
        <v>11</v>
      </c>
      <c r="J727" s="2"/>
      <c r="K727" s="71"/>
      <c r="L727" s="72" t="s">
        <v>208</v>
      </c>
      <c r="M727" s="69" t="s">
        <v>1563</v>
      </c>
      <c r="N727" s="73"/>
      <c r="O727" s="67"/>
      <c r="P727" s="67"/>
      <c r="Q727" s="67"/>
      <c r="R727" s="67"/>
      <c r="S727" s="67"/>
      <c r="T727" s="67"/>
      <c r="U727" s="67"/>
      <c r="V727" s="67"/>
      <c r="W727" s="67"/>
      <c r="X727" s="67"/>
      <c r="Y727" s="67"/>
      <c r="Z727" s="67"/>
      <c r="AA727" s="67"/>
      <c r="AB727" s="67"/>
      <c r="AC727" s="67"/>
      <c r="AD727" s="67"/>
      <c r="AE727" s="67"/>
      <c r="AF727" s="67"/>
      <c r="AG727" s="67"/>
    </row>
    <row r="728" spans="1:33" ht="203">
      <c r="A728" s="68" t="s">
        <v>1556</v>
      </c>
      <c r="B728" s="69" t="s">
        <v>1557</v>
      </c>
      <c r="C728" s="68" t="s">
        <v>546</v>
      </c>
      <c r="D728" s="75" t="s">
        <v>1558</v>
      </c>
      <c r="E728" s="69" t="s">
        <v>1559</v>
      </c>
      <c r="F728" s="69" t="s">
        <v>1575</v>
      </c>
      <c r="G728" s="69" t="s">
        <v>1576</v>
      </c>
      <c r="H728" s="69" t="s">
        <v>1577</v>
      </c>
      <c r="I728" s="72" t="s">
        <v>11</v>
      </c>
      <c r="J728" s="2"/>
      <c r="K728" s="80"/>
      <c r="L728" s="72" t="s">
        <v>208</v>
      </c>
      <c r="M728" s="69"/>
      <c r="N728" s="73"/>
      <c r="O728" s="67"/>
      <c r="P728" s="67"/>
      <c r="Q728" s="67"/>
      <c r="R728" s="67"/>
      <c r="S728" s="67"/>
      <c r="T728" s="67"/>
      <c r="U728" s="67"/>
      <c r="V728" s="67"/>
      <c r="W728" s="67"/>
      <c r="X728" s="67"/>
      <c r="Y728" s="67"/>
      <c r="Z728" s="67"/>
      <c r="AA728" s="67"/>
      <c r="AB728" s="67"/>
      <c r="AC728" s="67"/>
      <c r="AD728" s="67"/>
      <c r="AE728" s="67"/>
      <c r="AF728" s="67"/>
      <c r="AG728" s="67"/>
    </row>
    <row r="729" spans="1:33" ht="87">
      <c r="A729" s="68" t="s">
        <v>1556</v>
      </c>
      <c r="B729" s="69" t="s">
        <v>1557</v>
      </c>
      <c r="C729" s="68" t="s">
        <v>388</v>
      </c>
      <c r="D729" s="75" t="s">
        <v>1558</v>
      </c>
      <c r="E729" s="69" t="s">
        <v>1559</v>
      </c>
      <c r="F729" s="69" t="s">
        <v>1578</v>
      </c>
      <c r="G729" s="69" t="s">
        <v>1579</v>
      </c>
      <c r="H729" s="69" t="s">
        <v>1577</v>
      </c>
      <c r="I729" s="72" t="s">
        <v>11</v>
      </c>
      <c r="J729" s="2"/>
      <c r="K729" s="80"/>
      <c r="L729" s="72" t="s">
        <v>208</v>
      </c>
      <c r="M729" s="69"/>
      <c r="N729" s="73"/>
      <c r="O729" s="67"/>
      <c r="P729" s="67"/>
      <c r="Q729" s="67"/>
      <c r="R729" s="67"/>
      <c r="S729" s="67"/>
      <c r="T729" s="67"/>
      <c r="U729" s="67"/>
      <c r="V729" s="67"/>
      <c r="W729" s="67"/>
      <c r="X729" s="67"/>
      <c r="Y729" s="67"/>
      <c r="Z729" s="67"/>
      <c r="AA729" s="67"/>
      <c r="AB729" s="67"/>
      <c r="AC729" s="67"/>
      <c r="AD729" s="67"/>
      <c r="AE729" s="67"/>
      <c r="AF729" s="67"/>
      <c r="AG729" s="67"/>
    </row>
    <row r="730" spans="1:33" ht="101.5">
      <c r="A730" s="68" t="s">
        <v>1556</v>
      </c>
      <c r="B730" s="69" t="s">
        <v>1557</v>
      </c>
      <c r="C730" s="68" t="s">
        <v>393</v>
      </c>
      <c r="D730" s="75" t="s">
        <v>1564</v>
      </c>
      <c r="E730" s="69" t="s">
        <v>1559</v>
      </c>
      <c r="F730" s="69" t="s">
        <v>1580</v>
      </c>
      <c r="G730" s="69" t="s">
        <v>1581</v>
      </c>
      <c r="H730" s="69" t="s">
        <v>1582</v>
      </c>
      <c r="I730" s="72" t="s">
        <v>11</v>
      </c>
      <c r="J730" s="2"/>
      <c r="K730" s="80"/>
      <c r="L730" s="72" t="s">
        <v>208</v>
      </c>
      <c r="M730" s="69"/>
      <c r="N730" s="73"/>
      <c r="O730" s="67"/>
      <c r="P730" s="67"/>
      <c r="Q730" s="67"/>
      <c r="R730" s="67"/>
      <c r="S730" s="67"/>
      <c r="T730" s="67"/>
      <c r="U730" s="67"/>
      <c r="V730" s="67"/>
      <c r="W730" s="67"/>
      <c r="X730" s="67"/>
      <c r="Y730" s="67"/>
      <c r="Z730" s="67"/>
      <c r="AA730" s="67"/>
      <c r="AB730" s="67"/>
      <c r="AC730" s="67"/>
      <c r="AD730" s="67"/>
      <c r="AE730" s="67"/>
      <c r="AF730" s="67"/>
      <c r="AG730" s="67"/>
    </row>
    <row r="731" spans="1:33" ht="101.5">
      <c r="A731" s="68" t="s">
        <v>1556</v>
      </c>
      <c r="B731" s="69" t="s">
        <v>1557</v>
      </c>
      <c r="C731" s="68" t="s">
        <v>397</v>
      </c>
      <c r="D731" s="75" t="s">
        <v>1564</v>
      </c>
      <c r="E731" s="69" t="s">
        <v>1583</v>
      </c>
      <c r="F731" s="69" t="s">
        <v>1584</v>
      </c>
      <c r="G731" s="69" t="s">
        <v>1585</v>
      </c>
      <c r="H731" s="69" t="s">
        <v>1586</v>
      </c>
      <c r="I731" s="70" t="s">
        <v>11</v>
      </c>
      <c r="J731" s="2"/>
      <c r="K731" s="71"/>
      <c r="L731" s="72" t="s">
        <v>208</v>
      </c>
      <c r="M731" s="69" t="s">
        <v>1563</v>
      </c>
      <c r="N731" s="73"/>
      <c r="O731" s="67"/>
      <c r="P731" s="67"/>
      <c r="Q731" s="67"/>
      <c r="R731" s="67"/>
      <c r="S731" s="67"/>
      <c r="T731" s="67"/>
      <c r="U731" s="67"/>
      <c r="V731" s="67"/>
      <c r="W731" s="67"/>
      <c r="X731" s="67"/>
      <c r="Y731" s="67"/>
      <c r="Z731" s="67"/>
      <c r="AA731" s="67"/>
      <c r="AB731" s="67"/>
      <c r="AC731" s="67"/>
      <c r="AD731" s="67"/>
      <c r="AE731" s="67"/>
      <c r="AF731" s="67"/>
      <c r="AG731" s="67"/>
    </row>
    <row r="732" spans="1:33" ht="101.5">
      <c r="A732" s="68" t="s">
        <v>1556</v>
      </c>
      <c r="B732" s="69" t="s">
        <v>1557</v>
      </c>
      <c r="C732" s="68" t="s">
        <v>400</v>
      </c>
      <c r="D732" s="75" t="s">
        <v>1558</v>
      </c>
      <c r="E732" s="69" t="s">
        <v>1565</v>
      </c>
      <c r="F732" s="69" t="s">
        <v>1587</v>
      </c>
      <c r="G732" s="76" t="s">
        <v>1588</v>
      </c>
      <c r="H732" s="69" t="s">
        <v>1589</v>
      </c>
      <c r="I732" s="70" t="s">
        <v>11</v>
      </c>
      <c r="J732" s="2"/>
      <c r="K732" s="71"/>
      <c r="L732" s="72" t="s">
        <v>208</v>
      </c>
      <c r="M732" s="69" t="s">
        <v>1563</v>
      </c>
      <c r="N732" s="73"/>
      <c r="O732" s="67"/>
      <c r="P732" s="67"/>
      <c r="Q732" s="67"/>
      <c r="R732" s="67"/>
      <c r="S732" s="67"/>
      <c r="T732" s="67"/>
      <c r="U732" s="67"/>
      <c r="V732" s="67"/>
      <c r="W732" s="67"/>
      <c r="X732" s="67"/>
      <c r="Y732" s="67"/>
      <c r="Z732" s="67"/>
      <c r="AA732" s="67"/>
      <c r="AB732" s="67"/>
      <c r="AC732" s="67"/>
      <c r="AD732" s="67"/>
      <c r="AE732" s="67"/>
      <c r="AF732" s="67"/>
      <c r="AG732" s="67"/>
    </row>
    <row r="733" spans="1:33" ht="101.5">
      <c r="A733" s="68" t="s">
        <v>1556</v>
      </c>
      <c r="B733" s="69" t="s">
        <v>1557</v>
      </c>
      <c r="C733" s="68" t="s">
        <v>403</v>
      </c>
      <c r="D733" s="75" t="s">
        <v>1564</v>
      </c>
      <c r="E733" s="69" t="s">
        <v>1583</v>
      </c>
      <c r="F733" s="69" t="s">
        <v>1590</v>
      </c>
      <c r="G733" s="69" t="s">
        <v>1585</v>
      </c>
      <c r="H733" s="69" t="s">
        <v>1464</v>
      </c>
      <c r="I733" s="72" t="s">
        <v>11</v>
      </c>
      <c r="J733" s="2"/>
      <c r="K733" s="80"/>
      <c r="L733" s="72" t="s">
        <v>208</v>
      </c>
      <c r="M733" s="69"/>
      <c r="N733" s="73"/>
      <c r="O733" s="67"/>
      <c r="P733" s="67"/>
      <c r="Q733" s="67"/>
      <c r="R733" s="67"/>
      <c r="S733" s="67"/>
      <c r="T733" s="67"/>
      <c r="U733" s="67"/>
      <c r="V733" s="67"/>
      <c r="W733" s="67"/>
      <c r="X733" s="67"/>
      <c r="Y733" s="67"/>
      <c r="Z733" s="67"/>
      <c r="AA733" s="67"/>
      <c r="AB733" s="67"/>
      <c r="AC733" s="67"/>
      <c r="AD733" s="67"/>
      <c r="AE733" s="67"/>
      <c r="AF733" s="67"/>
      <c r="AG733" s="67"/>
    </row>
    <row r="734" spans="1:33" ht="101.5">
      <c r="A734" s="68" t="s">
        <v>1556</v>
      </c>
      <c r="B734" s="69" t="s">
        <v>1557</v>
      </c>
      <c r="C734" s="68" t="s">
        <v>408</v>
      </c>
      <c r="D734" s="75" t="s">
        <v>1564</v>
      </c>
      <c r="E734" s="69" t="s">
        <v>1583</v>
      </c>
      <c r="F734" s="69" t="s">
        <v>1591</v>
      </c>
      <c r="G734" s="69" t="s">
        <v>1585</v>
      </c>
      <c r="H734" s="69" t="s">
        <v>1592</v>
      </c>
      <c r="I734" s="70" t="s">
        <v>11</v>
      </c>
      <c r="J734" s="2"/>
      <c r="K734" s="71"/>
      <c r="L734" s="72" t="s">
        <v>208</v>
      </c>
      <c r="M734" s="69" t="s">
        <v>1563</v>
      </c>
      <c r="N734" s="73"/>
      <c r="O734" s="67"/>
      <c r="P734" s="67"/>
      <c r="Q734" s="67"/>
      <c r="R734" s="67"/>
      <c r="S734" s="67"/>
      <c r="T734" s="67"/>
      <c r="U734" s="67"/>
      <c r="V734" s="67"/>
      <c r="W734" s="67"/>
      <c r="X734" s="67"/>
      <c r="Y734" s="67"/>
      <c r="Z734" s="67"/>
      <c r="AA734" s="67"/>
      <c r="AB734" s="67"/>
      <c r="AC734" s="67"/>
      <c r="AD734" s="67"/>
      <c r="AE734" s="67"/>
      <c r="AF734" s="67"/>
      <c r="AG734" s="67"/>
    </row>
    <row r="735" spans="1:33" ht="101.5">
      <c r="A735" s="68" t="s">
        <v>1556</v>
      </c>
      <c r="B735" s="69" t="s">
        <v>1557</v>
      </c>
      <c r="C735" s="68" t="s">
        <v>411</v>
      </c>
      <c r="D735" s="75" t="s">
        <v>1564</v>
      </c>
      <c r="E735" s="69" t="s">
        <v>1583</v>
      </c>
      <c r="F735" s="69" t="s">
        <v>1593</v>
      </c>
      <c r="G735" s="69" t="s">
        <v>1585</v>
      </c>
      <c r="H735" s="69" t="s">
        <v>1594</v>
      </c>
      <c r="I735" s="70" t="s">
        <v>11</v>
      </c>
      <c r="J735" s="2"/>
      <c r="K735" s="71"/>
      <c r="L735" s="72" t="s">
        <v>208</v>
      </c>
      <c r="M735" s="69"/>
      <c r="N735" s="73"/>
      <c r="O735" s="67"/>
      <c r="P735" s="67"/>
      <c r="Q735" s="67"/>
      <c r="R735" s="67"/>
      <c r="S735" s="67"/>
      <c r="T735" s="67"/>
      <c r="U735" s="67"/>
      <c r="V735" s="67"/>
      <c r="W735" s="67"/>
      <c r="X735" s="67"/>
      <c r="Y735" s="67"/>
      <c r="Z735" s="67"/>
      <c r="AA735" s="67"/>
      <c r="AB735" s="67"/>
      <c r="AC735" s="67"/>
      <c r="AD735" s="67"/>
      <c r="AE735" s="67"/>
      <c r="AF735" s="67"/>
      <c r="AG735" s="67"/>
    </row>
    <row r="736" spans="1:33" ht="101.5">
      <c r="A736" s="68" t="s">
        <v>1556</v>
      </c>
      <c r="B736" s="69" t="s">
        <v>1557</v>
      </c>
      <c r="C736" s="68" t="s">
        <v>414</v>
      </c>
      <c r="D736" s="75" t="s">
        <v>1564</v>
      </c>
      <c r="E736" s="69" t="s">
        <v>1583</v>
      </c>
      <c r="F736" s="69" t="s">
        <v>1595</v>
      </c>
      <c r="G736" s="69"/>
      <c r="H736" s="69" t="s">
        <v>1464</v>
      </c>
      <c r="I736" s="72" t="s">
        <v>11</v>
      </c>
      <c r="J736" s="2"/>
      <c r="K736" s="80"/>
      <c r="L736" s="72" t="s">
        <v>208</v>
      </c>
      <c r="M736" s="69"/>
      <c r="N736" s="73"/>
      <c r="O736" s="67"/>
      <c r="P736" s="67"/>
      <c r="Q736" s="67"/>
      <c r="R736" s="67"/>
      <c r="S736" s="67"/>
      <c r="T736" s="67"/>
      <c r="U736" s="67"/>
      <c r="V736" s="67"/>
      <c r="W736" s="67"/>
      <c r="X736" s="67"/>
      <c r="Y736" s="67"/>
      <c r="Z736" s="67"/>
      <c r="AA736" s="67"/>
      <c r="AB736" s="67"/>
      <c r="AC736" s="67"/>
      <c r="AD736" s="67"/>
      <c r="AE736" s="67"/>
      <c r="AF736" s="67"/>
      <c r="AG736" s="67"/>
    </row>
    <row r="737" spans="1:33" ht="101.5">
      <c r="A737" s="68" t="s">
        <v>1556</v>
      </c>
      <c r="B737" s="69" t="s">
        <v>1557</v>
      </c>
      <c r="C737" s="68" t="s">
        <v>419</v>
      </c>
      <c r="D737" s="75" t="s">
        <v>1564</v>
      </c>
      <c r="E737" s="69" t="s">
        <v>1583</v>
      </c>
      <c r="F737" s="69" t="s">
        <v>1596</v>
      </c>
      <c r="G737" s="69" t="s">
        <v>1585</v>
      </c>
      <c r="H737" s="69" t="s">
        <v>1464</v>
      </c>
      <c r="I737" s="72" t="s">
        <v>11</v>
      </c>
      <c r="J737" s="2"/>
      <c r="K737" s="80"/>
      <c r="L737" s="72" t="s">
        <v>208</v>
      </c>
      <c r="M737" s="69"/>
      <c r="N737" s="73"/>
      <c r="O737" s="67"/>
      <c r="P737" s="67"/>
      <c r="Q737" s="67"/>
      <c r="R737" s="67"/>
      <c r="S737" s="67"/>
      <c r="T737" s="67"/>
      <c r="U737" s="67"/>
      <c r="V737" s="67"/>
      <c r="W737" s="67"/>
      <c r="X737" s="67"/>
      <c r="Y737" s="67"/>
      <c r="Z737" s="67"/>
      <c r="AA737" s="67"/>
      <c r="AB737" s="67"/>
      <c r="AC737" s="67"/>
      <c r="AD737" s="67"/>
      <c r="AE737" s="67"/>
      <c r="AF737" s="67"/>
      <c r="AG737" s="67"/>
    </row>
    <row r="738" spans="1:33" ht="116">
      <c r="A738" s="68" t="s">
        <v>1556</v>
      </c>
      <c r="B738" s="69" t="s">
        <v>1557</v>
      </c>
      <c r="C738" s="68" t="s">
        <v>422</v>
      </c>
      <c r="D738" s="75" t="s">
        <v>1597</v>
      </c>
      <c r="E738" s="69" t="s">
        <v>1598</v>
      </c>
      <c r="F738" s="69" t="s">
        <v>1599</v>
      </c>
      <c r="G738" s="76" t="s">
        <v>1600</v>
      </c>
      <c r="H738" s="69" t="s">
        <v>1601</v>
      </c>
      <c r="I738" s="70" t="s">
        <v>11</v>
      </c>
      <c r="J738" s="2"/>
      <c r="K738" s="71"/>
      <c r="L738" s="79" t="s">
        <v>1196</v>
      </c>
      <c r="M738" s="69"/>
      <c r="N738" s="73"/>
      <c r="O738" s="67"/>
      <c r="P738" s="67"/>
      <c r="Q738" s="67"/>
      <c r="R738" s="67"/>
      <c r="S738" s="67"/>
      <c r="T738" s="67"/>
      <c r="U738" s="67"/>
      <c r="V738" s="67"/>
      <c r="W738" s="67"/>
      <c r="X738" s="67"/>
      <c r="Y738" s="67"/>
      <c r="Z738" s="67"/>
      <c r="AA738" s="67"/>
      <c r="AB738" s="67"/>
      <c r="AC738" s="67"/>
      <c r="AD738" s="67"/>
      <c r="AE738" s="67"/>
      <c r="AF738" s="67"/>
      <c r="AG738" s="67"/>
    </row>
    <row r="739" spans="1:33" ht="72.5">
      <c r="A739" s="85" t="s">
        <v>1602</v>
      </c>
      <c r="B739" s="86" t="s">
        <v>1603</v>
      </c>
      <c r="C739" s="68" t="s">
        <v>1604</v>
      </c>
      <c r="D739" s="86"/>
      <c r="E739" s="86" t="s">
        <v>1605</v>
      </c>
      <c r="F739" s="86" t="s">
        <v>1606</v>
      </c>
      <c r="G739" s="86" t="s">
        <v>1607</v>
      </c>
      <c r="H739" s="86" t="s">
        <v>1608</v>
      </c>
      <c r="I739" s="70" t="s">
        <v>11</v>
      </c>
      <c r="J739" s="2"/>
      <c r="K739" s="71"/>
      <c r="L739" s="72" t="s">
        <v>208</v>
      </c>
      <c r="M739" s="86"/>
      <c r="N739" s="67"/>
      <c r="O739" s="67"/>
      <c r="P739" s="67"/>
      <c r="Q739" s="67"/>
      <c r="R739" s="67"/>
      <c r="S739" s="67"/>
      <c r="T739" s="67"/>
      <c r="U739" s="67"/>
      <c r="V739" s="67"/>
      <c r="W739" s="67"/>
      <c r="X739" s="67"/>
      <c r="Y739" s="67"/>
      <c r="Z739" s="67"/>
      <c r="AA739" s="67"/>
      <c r="AB739" s="67"/>
      <c r="AC739" s="67"/>
      <c r="AD739" s="67"/>
      <c r="AE739" s="67"/>
      <c r="AF739" s="67"/>
      <c r="AG739" s="67"/>
    </row>
    <row r="740" spans="1:33" ht="72.5">
      <c r="A740" s="85" t="s">
        <v>1602</v>
      </c>
      <c r="B740" s="86"/>
      <c r="C740" s="68" t="s">
        <v>1609</v>
      </c>
      <c r="D740" s="86"/>
      <c r="E740" s="86"/>
      <c r="F740" s="86" t="s">
        <v>1610</v>
      </c>
      <c r="G740" s="86" t="s">
        <v>1607</v>
      </c>
      <c r="H740" s="86" t="s">
        <v>1611</v>
      </c>
      <c r="I740" s="70" t="s">
        <v>11</v>
      </c>
      <c r="J740" s="2"/>
      <c r="K740" s="71"/>
      <c r="L740" s="72" t="s">
        <v>208</v>
      </c>
      <c r="M740" s="86"/>
      <c r="N740" s="67"/>
      <c r="O740" s="67"/>
      <c r="P740" s="67"/>
      <c r="Q740" s="67"/>
      <c r="R740" s="67"/>
      <c r="S740" s="67"/>
      <c r="T740" s="67"/>
      <c r="U740" s="67"/>
      <c r="V740" s="67"/>
      <c r="W740" s="67"/>
      <c r="X740" s="67"/>
      <c r="Y740" s="67"/>
      <c r="Z740" s="67"/>
      <c r="AA740" s="67"/>
      <c r="AB740" s="67"/>
      <c r="AC740" s="67"/>
      <c r="AD740" s="67"/>
      <c r="AE740" s="67"/>
      <c r="AF740" s="67"/>
      <c r="AG740" s="67"/>
    </row>
    <row r="741" spans="1:33" ht="43.5">
      <c r="A741" s="85" t="s">
        <v>1602</v>
      </c>
      <c r="B741" s="86"/>
      <c r="C741" s="68" t="s">
        <v>1612</v>
      </c>
      <c r="D741" s="86"/>
      <c r="E741" s="86"/>
      <c r="F741" s="86" t="s">
        <v>1613</v>
      </c>
      <c r="G741" s="86" t="s">
        <v>1607</v>
      </c>
      <c r="H741" s="86" t="s">
        <v>1614</v>
      </c>
      <c r="I741" s="70" t="s">
        <v>11</v>
      </c>
      <c r="J741" s="2"/>
      <c r="K741" s="71"/>
      <c r="L741" s="72" t="s">
        <v>208</v>
      </c>
      <c r="M741" s="86"/>
      <c r="N741" s="67"/>
      <c r="O741" s="67"/>
      <c r="P741" s="67"/>
      <c r="Q741" s="67"/>
      <c r="R741" s="67"/>
      <c r="S741" s="67"/>
      <c r="T741" s="67"/>
      <c r="U741" s="67"/>
      <c r="V741" s="67"/>
      <c r="W741" s="67"/>
      <c r="X741" s="67"/>
      <c r="Y741" s="67"/>
      <c r="Z741" s="67"/>
      <c r="AA741" s="67"/>
      <c r="AB741" s="67"/>
      <c r="AC741" s="67"/>
      <c r="AD741" s="67"/>
      <c r="AE741" s="67"/>
      <c r="AF741" s="67"/>
      <c r="AG741" s="67"/>
    </row>
    <row r="742" spans="1:33" ht="58">
      <c r="A742" s="85" t="s">
        <v>1602</v>
      </c>
      <c r="B742" s="86"/>
      <c r="C742" s="68" t="s">
        <v>1615</v>
      </c>
      <c r="D742" s="86"/>
      <c r="E742" s="86"/>
      <c r="F742" s="86" t="s">
        <v>1616</v>
      </c>
      <c r="G742" s="86" t="s">
        <v>1607</v>
      </c>
      <c r="H742" s="86" t="s">
        <v>1617</v>
      </c>
      <c r="I742" s="70" t="s">
        <v>11</v>
      </c>
      <c r="J742" s="2"/>
      <c r="K742" s="71"/>
      <c r="L742" s="72" t="s">
        <v>208</v>
      </c>
      <c r="M742" s="86"/>
      <c r="N742" s="67"/>
      <c r="O742" s="67"/>
      <c r="P742" s="67"/>
      <c r="Q742" s="67"/>
      <c r="R742" s="67"/>
      <c r="S742" s="67"/>
      <c r="T742" s="67"/>
      <c r="U742" s="67"/>
      <c r="V742" s="67"/>
      <c r="W742" s="67"/>
      <c r="X742" s="67"/>
      <c r="Y742" s="67"/>
      <c r="Z742" s="67"/>
      <c r="AA742" s="67"/>
      <c r="AB742" s="67"/>
      <c r="AC742" s="67"/>
      <c r="AD742" s="67"/>
      <c r="AE742" s="67"/>
      <c r="AF742" s="67"/>
      <c r="AG742" s="67"/>
    </row>
    <row r="743" spans="1:33" ht="43.5">
      <c r="A743" s="85" t="s">
        <v>1602</v>
      </c>
      <c r="B743" s="86"/>
      <c r="C743" s="68" t="s">
        <v>1618</v>
      </c>
      <c r="D743" s="86"/>
      <c r="E743" s="86"/>
      <c r="F743" s="86" t="s">
        <v>1619</v>
      </c>
      <c r="G743" s="86" t="s">
        <v>1607</v>
      </c>
      <c r="H743" s="86" t="s">
        <v>1620</v>
      </c>
      <c r="I743" s="70" t="s">
        <v>11</v>
      </c>
      <c r="J743" s="2"/>
      <c r="K743" s="71"/>
      <c r="L743" s="72" t="s">
        <v>208</v>
      </c>
      <c r="M743" s="86"/>
      <c r="N743" s="67"/>
      <c r="O743" s="67"/>
      <c r="P743" s="67"/>
      <c r="Q743" s="67"/>
      <c r="R743" s="67"/>
      <c r="S743" s="67"/>
      <c r="T743" s="67"/>
      <c r="U743" s="67"/>
      <c r="V743" s="67"/>
      <c r="W743" s="67"/>
      <c r="X743" s="67"/>
      <c r="Y743" s="67"/>
      <c r="Z743" s="67"/>
      <c r="AA743" s="67"/>
      <c r="AB743" s="67"/>
      <c r="AC743" s="67"/>
      <c r="AD743" s="67"/>
      <c r="AE743" s="67"/>
      <c r="AF743" s="67"/>
      <c r="AG743" s="67"/>
    </row>
    <row r="744" spans="1:33" ht="43.5">
      <c r="A744" s="85" t="s">
        <v>1602</v>
      </c>
      <c r="B744" s="86"/>
      <c r="C744" s="68" t="s">
        <v>1621</v>
      </c>
      <c r="D744" s="86"/>
      <c r="E744" s="86" t="s">
        <v>1622</v>
      </c>
      <c r="F744" s="86" t="s">
        <v>1623</v>
      </c>
      <c r="G744" s="86" t="s">
        <v>1624</v>
      </c>
      <c r="H744" s="86" t="s">
        <v>1625</v>
      </c>
      <c r="I744" s="70" t="s">
        <v>11</v>
      </c>
      <c r="J744" s="2"/>
      <c r="K744" s="71"/>
      <c r="L744" s="72" t="s">
        <v>208</v>
      </c>
      <c r="M744" s="86"/>
      <c r="N744" s="67"/>
      <c r="O744" s="67"/>
      <c r="P744" s="67"/>
      <c r="Q744" s="67"/>
      <c r="R744" s="67"/>
      <c r="S744" s="67"/>
      <c r="T744" s="67"/>
      <c r="U744" s="67"/>
      <c r="V744" s="67"/>
      <c r="W744" s="67"/>
      <c r="X744" s="67"/>
      <c r="Y744" s="67"/>
      <c r="Z744" s="67"/>
      <c r="AA744" s="67"/>
      <c r="AB744" s="67"/>
      <c r="AC744" s="67"/>
      <c r="AD744" s="67"/>
      <c r="AE744" s="67"/>
      <c r="AF744" s="67"/>
      <c r="AG744" s="67"/>
    </row>
    <row r="745" spans="1:33" ht="43.5">
      <c r="A745" s="85" t="s">
        <v>1602</v>
      </c>
      <c r="B745" s="86"/>
      <c r="C745" s="68" t="s">
        <v>1626</v>
      </c>
      <c r="D745" s="86"/>
      <c r="E745" s="86"/>
      <c r="F745" s="86" t="s">
        <v>1627</v>
      </c>
      <c r="G745" s="86" t="s">
        <v>1624</v>
      </c>
      <c r="H745" s="86" t="s">
        <v>1628</v>
      </c>
      <c r="I745" s="70" t="s">
        <v>11</v>
      </c>
      <c r="J745" s="2"/>
      <c r="K745" s="71"/>
      <c r="L745" s="72" t="s">
        <v>208</v>
      </c>
      <c r="M745" s="86"/>
      <c r="N745" s="67"/>
      <c r="O745" s="67"/>
      <c r="P745" s="67"/>
      <c r="Q745" s="67"/>
      <c r="R745" s="67"/>
      <c r="S745" s="67"/>
      <c r="T745" s="67"/>
      <c r="U745" s="67"/>
      <c r="V745" s="67"/>
      <c r="W745" s="67"/>
      <c r="X745" s="67"/>
      <c r="Y745" s="67"/>
      <c r="Z745" s="67"/>
      <c r="AA745" s="67"/>
      <c r="AB745" s="67"/>
      <c r="AC745" s="67"/>
      <c r="AD745" s="67"/>
      <c r="AE745" s="67"/>
      <c r="AF745" s="67"/>
      <c r="AG745" s="67"/>
    </row>
    <row r="746" spans="1:33" ht="43.5">
      <c r="A746" s="85" t="s">
        <v>1602</v>
      </c>
      <c r="B746" s="86"/>
      <c r="C746" s="68" t="s">
        <v>1629</v>
      </c>
      <c r="D746" s="86"/>
      <c r="E746" s="86"/>
      <c r="F746" s="86" t="s">
        <v>1630</v>
      </c>
      <c r="G746" s="86" t="s">
        <v>1624</v>
      </c>
      <c r="H746" s="86" t="s">
        <v>1631</v>
      </c>
      <c r="I746" s="70" t="s">
        <v>11</v>
      </c>
      <c r="J746" s="2"/>
      <c r="K746" s="71"/>
      <c r="L746" s="72" t="s">
        <v>208</v>
      </c>
      <c r="M746" s="86"/>
      <c r="N746" s="67"/>
      <c r="O746" s="67"/>
      <c r="P746" s="67"/>
      <c r="Q746" s="67"/>
      <c r="R746" s="67"/>
      <c r="S746" s="67"/>
      <c r="T746" s="67"/>
      <c r="U746" s="67"/>
      <c r="V746" s="67"/>
      <c r="W746" s="67"/>
      <c r="X746" s="67"/>
      <c r="Y746" s="67"/>
      <c r="Z746" s="67"/>
      <c r="AA746" s="67"/>
      <c r="AB746" s="67"/>
      <c r="AC746" s="67"/>
      <c r="AD746" s="67"/>
      <c r="AE746" s="67"/>
      <c r="AF746" s="67"/>
      <c r="AG746" s="67"/>
    </row>
    <row r="747" spans="1:33" ht="43.5">
      <c r="A747" s="85" t="s">
        <v>1602</v>
      </c>
      <c r="B747" s="86"/>
      <c r="C747" s="68" t="s">
        <v>1632</v>
      </c>
      <c r="D747" s="86"/>
      <c r="E747" s="86"/>
      <c r="F747" s="86" t="s">
        <v>1633</v>
      </c>
      <c r="G747" s="86" t="s">
        <v>1624</v>
      </c>
      <c r="H747" s="86" t="s">
        <v>1634</v>
      </c>
      <c r="I747" s="70" t="s">
        <v>11</v>
      </c>
      <c r="J747" s="2"/>
      <c r="K747" s="71"/>
      <c r="L747" s="72" t="s">
        <v>208</v>
      </c>
      <c r="M747" s="86"/>
      <c r="N747" s="67"/>
      <c r="O747" s="67"/>
      <c r="P747" s="67"/>
      <c r="Q747" s="67"/>
      <c r="R747" s="67"/>
      <c r="S747" s="67"/>
      <c r="T747" s="67"/>
      <c r="U747" s="67"/>
      <c r="V747" s="67"/>
      <c r="W747" s="67"/>
      <c r="X747" s="67"/>
      <c r="Y747" s="67"/>
      <c r="Z747" s="67"/>
      <c r="AA747" s="67"/>
      <c r="AB747" s="67"/>
      <c r="AC747" s="67"/>
      <c r="AD747" s="67"/>
      <c r="AE747" s="67"/>
      <c r="AF747" s="67"/>
      <c r="AG747" s="67"/>
    </row>
    <row r="748" spans="1:33" ht="43.5">
      <c r="A748" s="85" t="s">
        <v>1602</v>
      </c>
      <c r="B748" s="86"/>
      <c r="C748" s="68" t="s">
        <v>1635</v>
      </c>
      <c r="D748" s="86"/>
      <c r="E748" s="86"/>
      <c r="F748" s="86" t="s">
        <v>1636</v>
      </c>
      <c r="G748" s="86" t="s">
        <v>1624</v>
      </c>
      <c r="H748" s="86" t="s">
        <v>1637</v>
      </c>
      <c r="I748" s="70" t="s">
        <v>11</v>
      </c>
      <c r="J748" s="2"/>
      <c r="K748" s="71"/>
      <c r="L748" s="72" t="s">
        <v>208</v>
      </c>
      <c r="M748" s="86"/>
      <c r="N748" s="67"/>
      <c r="O748" s="67"/>
      <c r="P748" s="67"/>
      <c r="Q748" s="67"/>
      <c r="R748" s="67"/>
      <c r="S748" s="67"/>
      <c r="T748" s="67"/>
      <c r="U748" s="67"/>
      <c r="V748" s="67"/>
      <c r="W748" s="67"/>
      <c r="X748" s="67"/>
      <c r="Y748" s="67"/>
      <c r="Z748" s="67"/>
      <c r="AA748" s="67"/>
      <c r="AB748" s="67"/>
      <c r="AC748" s="67"/>
      <c r="AD748" s="67"/>
      <c r="AE748" s="67"/>
      <c r="AF748" s="67"/>
      <c r="AG748" s="67"/>
    </row>
    <row r="749" spans="1:33" ht="43.5">
      <c r="A749" s="85" t="s">
        <v>1602</v>
      </c>
      <c r="B749" s="86"/>
      <c r="C749" s="68" t="s">
        <v>1638</v>
      </c>
      <c r="D749" s="86"/>
      <c r="E749" s="86"/>
      <c r="F749" s="86" t="s">
        <v>1639</v>
      </c>
      <c r="G749" s="86" t="s">
        <v>1624</v>
      </c>
      <c r="H749" s="86" t="s">
        <v>1637</v>
      </c>
      <c r="I749" s="70" t="s">
        <v>11</v>
      </c>
      <c r="J749" s="2"/>
      <c r="K749" s="71"/>
      <c r="L749" s="72" t="s">
        <v>208</v>
      </c>
      <c r="M749" s="86"/>
      <c r="N749" s="67"/>
      <c r="O749" s="67"/>
      <c r="P749" s="67"/>
      <c r="Q749" s="67"/>
      <c r="R749" s="67"/>
      <c r="S749" s="67"/>
      <c r="T749" s="67"/>
      <c r="U749" s="67"/>
      <c r="V749" s="67"/>
      <c r="W749" s="67"/>
      <c r="X749" s="67"/>
      <c r="Y749" s="67"/>
      <c r="Z749" s="67"/>
      <c r="AA749" s="67"/>
      <c r="AB749" s="67"/>
      <c r="AC749" s="67"/>
      <c r="AD749" s="67"/>
      <c r="AE749" s="67"/>
      <c r="AF749" s="67"/>
      <c r="AG749" s="67"/>
    </row>
    <row r="750" spans="1:33" ht="43.5">
      <c r="A750" s="85" t="s">
        <v>1602</v>
      </c>
      <c r="B750" s="86"/>
      <c r="C750" s="68" t="s">
        <v>1640</v>
      </c>
      <c r="D750" s="86"/>
      <c r="E750" s="86"/>
      <c r="F750" s="86" t="s">
        <v>1641</v>
      </c>
      <c r="G750" s="86" t="s">
        <v>1624</v>
      </c>
      <c r="H750" s="86" t="s">
        <v>1637</v>
      </c>
      <c r="I750" s="70" t="s">
        <v>11</v>
      </c>
      <c r="J750" s="2"/>
      <c r="K750" s="71"/>
      <c r="L750" s="72" t="s">
        <v>208</v>
      </c>
      <c r="M750" s="86"/>
      <c r="N750" s="67"/>
      <c r="O750" s="67"/>
      <c r="P750" s="67"/>
      <c r="Q750" s="67"/>
      <c r="R750" s="67"/>
      <c r="S750" s="67"/>
      <c r="T750" s="67"/>
      <c r="U750" s="67"/>
      <c r="V750" s="67"/>
      <c r="W750" s="67"/>
      <c r="X750" s="67"/>
      <c r="Y750" s="67"/>
      <c r="Z750" s="67"/>
      <c r="AA750" s="67"/>
      <c r="AB750" s="67"/>
      <c r="AC750" s="67"/>
      <c r="AD750" s="67"/>
      <c r="AE750" s="67"/>
      <c r="AF750" s="67"/>
      <c r="AG750" s="67"/>
    </row>
    <row r="751" spans="1:33" ht="43.5">
      <c r="A751" s="85" t="s">
        <v>1602</v>
      </c>
      <c r="B751" s="86"/>
      <c r="C751" s="68" t="s">
        <v>1642</v>
      </c>
      <c r="D751" s="86"/>
      <c r="E751" s="86" t="s">
        <v>1643</v>
      </c>
      <c r="F751" s="86" t="s">
        <v>1644</v>
      </c>
      <c r="G751" s="86" t="s">
        <v>1624</v>
      </c>
      <c r="H751" s="86" t="s">
        <v>1645</v>
      </c>
      <c r="I751" s="70" t="s">
        <v>11</v>
      </c>
      <c r="J751" s="2"/>
      <c r="K751" s="71"/>
      <c r="L751" s="72" t="s">
        <v>208</v>
      </c>
      <c r="M751" s="86"/>
      <c r="N751" s="67"/>
      <c r="O751" s="67"/>
      <c r="P751" s="67"/>
      <c r="Q751" s="67"/>
      <c r="R751" s="67"/>
      <c r="S751" s="67"/>
      <c r="T751" s="67"/>
      <c r="U751" s="67"/>
      <c r="V751" s="67"/>
      <c r="W751" s="67"/>
      <c r="X751" s="67"/>
      <c r="Y751" s="67"/>
      <c r="Z751" s="67"/>
      <c r="AA751" s="67"/>
      <c r="AB751" s="67"/>
      <c r="AC751" s="67"/>
      <c r="AD751" s="67"/>
      <c r="AE751" s="67"/>
      <c r="AF751" s="67"/>
      <c r="AG751" s="67"/>
    </row>
    <row r="752" spans="1:33" ht="43.5">
      <c r="A752" s="85" t="s">
        <v>1602</v>
      </c>
      <c r="B752" s="86"/>
      <c r="C752" s="68" t="s">
        <v>1646</v>
      </c>
      <c r="D752" s="86"/>
      <c r="E752" s="86"/>
      <c r="F752" s="86" t="s">
        <v>1647</v>
      </c>
      <c r="G752" s="86" t="s">
        <v>1624</v>
      </c>
      <c r="H752" s="86" t="s">
        <v>1645</v>
      </c>
      <c r="I752" s="70" t="s">
        <v>11</v>
      </c>
      <c r="J752" s="2"/>
      <c r="K752" s="71"/>
      <c r="L752" s="72" t="s">
        <v>208</v>
      </c>
      <c r="M752" s="86"/>
      <c r="N752" s="67"/>
      <c r="O752" s="67"/>
      <c r="P752" s="67"/>
      <c r="Q752" s="67"/>
      <c r="R752" s="67"/>
      <c r="S752" s="67"/>
      <c r="T752" s="67"/>
      <c r="U752" s="67"/>
      <c r="V752" s="67"/>
      <c r="W752" s="67"/>
      <c r="X752" s="67"/>
      <c r="Y752" s="67"/>
      <c r="Z752" s="67"/>
      <c r="AA752" s="67"/>
      <c r="AB752" s="67"/>
      <c r="AC752" s="67"/>
      <c r="AD752" s="67"/>
      <c r="AE752" s="67"/>
      <c r="AF752" s="67"/>
      <c r="AG752" s="67"/>
    </row>
    <row r="753" spans="1:33" ht="43.5">
      <c r="A753" s="85" t="s">
        <v>1602</v>
      </c>
      <c r="B753" s="86"/>
      <c r="C753" s="68" t="s">
        <v>1648</v>
      </c>
      <c r="D753" s="86"/>
      <c r="E753" s="86"/>
      <c r="F753" s="86" t="s">
        <v>1649</v>
      </c>
      <c r="G753" s="86" t="s">
        <v>1624</v>
      </c>
      <c r="H753" s="86" t="s">
        <v>1645</v>
      </c>
      <c r="I753" s="70" t="s">
        <v>11</v>
      </c>
      <c r="J753" s="2"/>
      <c r="K753" s="71"/>
      <c r="L753" s="72" t="s">
        <v>208</v>
      </c>
      <c r="M753" s="86"/>
      <c r="N753" s="67"/>
      <c r="O753" s="67"/>
      <c r="P753" s="67"/>
      <c r="Q753" s="67"/>
      <c r="R753" s="67"/>
      <c r="S753" s="67"/>
      <c r="T753" s="67"/>
      <c r="U753" s="67"/>
      <c r="V753" s="67"/>
      <c r="W753" s="67"/>
      <c r="X753" s="67"/>
      <c r="Y753" s="67"/>
      <c r="Z753" s="67"/>
      <c r="AA753" s="67"/>
      <c r="AB753" s="67"/>
      <c r="AC753" s="67"/>
      <c r="AD753" s="67"/>
      <c r="AE753" s="67"/>
      <c r="AF753" s="67"/>
      <c r="AG753" s="67"/>
    </row>
    <row r="754" spans="1:33" ht="58">
      <c r="A754" s="85" t="s">
        <v>1602</v>
      </c>
      <c r="B754" s="86"/>
      <c r="C754" s="68" t="s">
        <v>1650</v>
      </c>
      <c r="D754" s="86"/>
      <c r="E754" s="86"/>
      <c r="F754" s="86" t="s">
        <v>1651</v>
      </c>
      <c r="G754" s="86" t="s">
        <v>1624</v>
      </c>
      <c r="H754" s="86" t="s">
        <v>1645</v>
      </c>
      <c r="I754" s="70" t="s">
        <v>11</v>
      </c>
      <c r="J754" s="2"/>
      <c r="K754" s="71"/>
      <c r="L754" s="72" t="s">
        <v>208</v>
      </c>
      <c r="M754" s="86"/>
      <c r="N754" s="67"/>
      <c r="O754" s="67"/>
      <c r="P754" s="67"/>
      <c r="Q754" s="67"/>
      <c r="R754" s="67"/>
      <c r="S754" s="67"/>
      <c r="T754" s="67"/>
      <c r="U754" s="67"/>
      <c r="V754" s="67"/>
      <c r="W754" s="67"/>
      <c r="X754" s="67"/>
      <c r="Y754" s="67"/>
      <c r="Z754" s="67"/>
      <c r="AA754" s="67"/>
      <c r="AB754" s="67"/>
      <c r="AC754" s="67"/>
      <c r="AD754" s="67"/>
      <c r="AE754" s="67"/>
      <c r="AF754" s="67"/>
      <c r="AG754" s="67"/>
    </row>
    <row r="755" spans="1:33" ht="43.5">
      <c r="A755" s="85" t="s">
        <v>1602</v>
      </c>
      <c r="B755" s="86"/>
      <c r="C755" s="68" t="s">
        <v>1652</v>
      </c>
      <c r="D755" s="86"/>
      <c r="E755" s="86"/>
      <c r="F755" s="86" t="s">
        <v>1653</v>
      </c>
      <c r="G755" s="86" t="s">
        <v>1624</v>
      </c>
      <c r="H755" s="86" t="s">
        <v>1645</v>
      </c>
      <c r="I755" s="70" t="s">
        <v>11</v>
      </c>
      <c r="J755" s="2"/>
      <c r="K755" s="71"/>
      <c r="L755" s="72" t="s">
        <v>208</v>
      </c>
      <c r="M755" s="86"/>
      <c r="N755" s="67"/>
      <c r="O755" s="67"/>
      <c r="P755" s="67"/>
      <c r="Q755" s="67"/>
      <c r="R755" s="67"/>
      <c r="S755" s="67"/>
      <c r="T755" s="67"/>
      <c r="U755" s="67"/>
      <c r="V755" s="67"/>
      <c r="W755" s="67"/>
      <c r="X755" s="67"/>
      <c r="Y755" s="67"/>
      <c r="Z755" s="67"/>
      <c r="AA755" s="67"/>
      <c r="AB755" s="67"/>
      <c r="AC755" s="67"/>
      <c r="AD755" s="67"/>
      <c r="AE755" s="67"/>
      <c r="AF755" s="67"/>
      <c r="AG755" s="67"/>
    </row>
    <row r="756" spans="1:33" ht="58">
      <c r="A756" s="85" t="s">
        <v>1602</v>
      </c>
      <c r="B756" s="86"/>
      <c r="C756" s="68" t="s">
        <v>1654</v>
      </c>
      <c r="D756" s="86"/>
      <c r="E756" s="86"/>
      <c r="F756" s="86" t="s">
        <v>1655</v>
      </c>
      <c r="G756" s="86" t="s">
        <v>1624</v>
      </c>
      <c r="H756" s="86" t="s">
        <v>1645</v>
      </c>
      <c r="I756" s="70" t="s">
        <v>11</v>
      </c>
      <c r="J756" s="2"/>
      <c r="K756" s="71"/>
      <c r="L756" s="72" t="s">
        <v>208</v>
      </c>
      <c r="M756" s="86"/>
      <c r="N756" s="67"/>
      <c r="O756" s="67"/>
      <c r="P756" s="67"/>
      <c r="Q756" s="67"/>
      <c r="R756" s="67"/>
      <c r="S756" s="67"/>
      <c r="T756" s="67"/>
      <c r="U756" s="67"/>
      <c r="V756" s="67"/>
      <c r="W756" s="67"/>
      <c r="X756" s="67"/>
      <c r="Y756" s="67"/>
      <c r="Z756" s="67"/>
      <c r="AA756" s="67"/>
      <c r="AB756" s="67"/>
      <c r="AC756" s="67"/>
      <c r="AD756" s="67"/>
      <c r="AE756" s="67"/>
      <c r="AF756" s="67"/>
      <c r="AG756" s="67"/>
    </row>
    <row r="757" spans="1:33" ht="101.5">
      <c r="A757" s="85" t="s">
        <v>1602</v>
      </c>
      <c r="B757" s="86"/>
      <c r="C757" s="68" t="s">
        <v>1656</v>
      </c>
      <c r="D757" s="86"/>
      <c r="E757" s="86"/>
      <c r="F757" s="86" t="s">
        <v>1657</v>
      </c>
      <c r="G757" s="86" t="s">
        <v>1624</v>
      </c>
      <c r="H757" s="86" t="s">
        <v>1645</v>
      </c>
      <c r="I757" s="70" t="s">
        <v>11</v>
      </c>
      <c r="J757" s="2"/>
      <c r="K757" s="71"/>
      <c r="L757" s="72" t="s">
        <v>208</v>
      </c>
      <c r="M757" s="86"/>
      <c r="N757" s="67"/>
      <c r="O757" s="67"/>
      <c r="P757" s="67"/>
      <c r="Q757" s="67"/>
      <c r="R757" s="67"/>
      <c r="S757" s="67"/>
      <c r="T757" s="67"/>
      <c r="U757" s="67"/>
      <c r="V757" s="67"/>
      <c r="W757" s="67"/>
      <c r="X757" s="67"/>
      <c r="Y757" s="67"/>
      <c r="Z757" s="67"/>
      <c r="AA757" s="67"/>
      <c r="AB757" s="67"/>
      <c r="AC757" s="67"/>
      <c r="AD757" s="67"/>
      <c r="AE757" s="67"/>
      <c r="AF757" s="67"/>
      <c r="AG757" s="67"/>
    </row>
    <row r="758" spans="1:33" ht="58">
      <c r="A758" s="85" t="s">
        <v>1602</v>
      </c>
      <c r="B758" s="86"/>
      <c r="C758" s="68" t="s">
        <v>1658</v>
      </c>
      <c r="D758" s="86"/>
      <c r="E758" s="86"/>
      <c r="F758" s="86" t="s">
        <v>1659</v>
      </c>
      <c r="G758" s="86" t="s">
        <v>1624</v>
      </c>
      <c r="H758" s="86" t="s">
        <v>1660</v>
      </c>
      <c r="I758" s="70" t="s">
        <v>11</v>
      </c>
      <c r="J758" s="2"/>
      <c r="K758" s="71"/>
      <c r="L758" s="72" t="s">
        <v>208</v>
      </c>
      <c r="M758" s="86"/>
      <c r="N758" s="67"/>
      <c r="O758" s="67"/>
      <c r="P758" s="67"/>
      <c r="Q758" s="67"/>
      <c r="R758" s="67"/>
      <c r="S758" s="67"/>
      <c r="T758" s="67"/>
      <c r="U758" s="67"/>
      <c r="V758" s="67"/>
      <c r="W758" s="67"/>
      <c r="X758" s="67"/>
      <c r="Y758" s="67"/>
      <c r="Z758" s="67"/>
      <c r="AA758" s="67"/>
      <c r="AB758" s="67"/>
      <c r="AC758" s="67"/>
      <c r="AD758" s="67"/>
      <c r="AE758" s="67"/>
      <c r="AF758" s="67"/>
      <c r="AG758" s="67"/>
    </row>
    <row r="759" spans="1:33" ht="101.5">
      <c r="A759" s="85" t="s">
        <v>1602</v>
      </c>
      <c r="B759" s="86"/>
      <c r="C759" s="68" t="s">
        <v>1661</v>
      </c>
      <c r="D759" s="86" t="s">
        <v>1662</v>
      </c>
      <c r="E759" s="86"/>
      <c r="F759" s="86" t="s">
        <v>1663</v>
      </c>
      <c r="G759" s="86" t="s">
        <v>1624</v>
      </c>
      <c r="H759" s="86" t="s">
        <v>1664</v>
      </c>
      <c r="I759" s="70" t="s">
        <v>11</v>
      </c>
      <c r="J759" s="2"/>
      <c r="K759" s="71"/>
      <c r="L759" s="72" t="s">
        <v>208</v>
      </c>
      <c r="M759" s="86"/>
      <c r="N759" s="67"/>
      <c r="O759" s="67"/>
      <c r="P759" s="67"/>
      <c r="Q759" s="67"/>
      <c r="R759" s="67"/>
      <c r="S759" s="67"/>
      <c r="T759" s="67"/>
      <c r="U759" s="67"/>
      <c r="V759" s="67"/>
      <c r="W759" s="67"/>
      <c r="X759" s="67"/>
      <c r="Y759" s="67"/>
      <c r="Z759" s="67"/>
      <c r="AA759" s="67"/>
      <c r="AB759" s="67"/>
      <c r="AC759" s="67"/>
      <c r="AD759" s="67"/>
      <c r="AE759" s="67"/>
      <c r="AF759" s="67"/>
      <c r="AG759" s="67"/>
    </row>
    <row r="760" spans="1:33" ht="116">
      <c r="A760" s="85" t="s">
        <v>1602</v>
      </c>
      <c r="B760" s="86"/>
      <c r="C760" s="68" t="s">
        <v>1665</v>
      </c>
      <c r="D760" s="86"/>
      <c r="E760" s="86"/>
      <c r="F760" s="86" t="s">
        <v>1666</v>
      </c>
      <c r="G760" s="86" t="s">
        <v>1624</v>
      </c>
      <c r="H760" s="86" t="s">
        <v>1667</v>
      </c>
      <c r="I760" s="70" t="s">
        <v>11</v>
      </c>
      <c r="J760" s="2"/>
      <c r="K760" s="71"/>
      <c r="L760" s="72" t="s">
        <v>208</v>
      </c>
      <c r="M760" s="86"/>
      <c r="N760" s="67"/>
      <c r="O760" s="67"/>
      <c r="P760" s="67"/>
      <c r="Q760" s="67"/>
      <c r="R760" s="67"/>
      <c r="S760" s="67"/>
      <c r="T760" s="67"/>
      <c r="U760" s="67"/>
      <c r="V760" s="67"/>
      <c r="W760" s="67"/>
      <c r="X760" s="67"/>
      <c r="Y760" s="67"/>
      <c r="Z760" s="67"/>
      <c r="AA760" s="67"/>
      <c r="AB760" s="67"/>
      <c r="AC760" s="67"/>
      <c r="AD760" s="67"/>
      <c r="AE760" s="67"/>
      <c r="AF760" s="67"/>
      <c r="AG760" s="67"/>
    </row>
    <row r="761" spans="1:33" ht="116">
      <c r="A761" s="85" t="s">
        <v>1602</v>
      </c>
      <c r="B761" s="86"/>
      <c r="C761" s="68" t="s">
        <v>1668</v>
      </c>
      <c r="D761" s="86"/>
      <c r="E761" s="86"/>
      <c r="F761" s="86" t="s">
        <v>1669</v>
      </c>
      <c r="G761" s="86" t="s">
        <v>1624</v>
      </c>
      <c r="H761" s="86" t="s">
        <v>1667</v>
      </c>
      <c r="I761" s="70" t="s">
        <v>11</v>
      </c>
      <c r="J761" s="2"/>
      <c r="K761" s="71"/>
      <c r="L761" s="72" t="s">
        <v>208</v>
      </c>
      <c r="M761" s="86"/>
      <c r="N761" s="67"/>
      <c r="O761" s="67"/>
      <c r="P761" s="67"/>
      <c r="Q761" s="67"/>
      <c r="R761" s="67"/>
      <c r="S761" s="67"/>
      <c r="T761" s="67"/>
      <c r="U761" s="67"/>
      <c r="V761" s="67"/>
      <c r="W761" s="67"/>
      <c r="X761" s="67"/>
      <c r="Y761" s="67"/>
      <c r="Z761" s="67"/>
      <c r="AA761" s="67"/>
      <c r="AB761" s="67"/>
      <c r="AC761" s="67"/>
      <c r="AD761" s="67"/>
      <c r="AE761" s="67"/>
      <c r="AF761" s="67"/>
      <c r="AG761" s="67"/>
    </row>
    <row r="762" spans="1:33" ht="145">
      <c r="A762" s="85" t="s">
        <v>1602</v>
      </c>
      <c r="B762" s="86"/>
      <c r="C762" s="68" t="s">
        <v>1670</v>
      </c>
      <c r="D762" s="86" t="s">
        <v>1671</v>
      </c>
      <c r="E762" s="86"/>
      <c r="F762" s="86" t="s">
        <v>1672</v>
      </c>
      <c r="G762" s="86" t="s">
        <v>1624</v>
      </c>
      <c r="H762" s="86" t="s">
        <v>1660</v>
      </c>
      <c r="I762" s="70" t="s">
        <v>11</v>
      </c>
      <c r="J762" s="2"/>
      <c r="K762" s="71"/>
      <c r="L762" s="72" t="s">
        <v>208</v>
      </c>
      <c r="M762" s="86"/>
      <c r="N762" s="67"/>
      <c r="O762" s="67"/>
      <c r="P762" s="67"/>
      <c r="Q762" s="67"/>
      <c r="R762" s="67"/>
      <c r="S762" s="67"/>
      <c r="T762" s="67"/>
      <c r="U762" s="67"/>
      <c r="V762" s="67"/>
      <c r="W762" s="67"/>
      <c r="X762" s="67"/>
      <c r="Y762" s="67"/>
      <c r="Z762" s="67"/>
      <c r="AA762" s="67"/>
      <c r="AB762" s="67"/>
      <c r="AC762" s="67"/>
      <c r="AD762" s="67"/>
      <c r="AE762" s="67"/>
      <c r="AF762" s="67"/>
      <c r="AG762" s="67"/>
    </row>
    <row r="763" spans="1:33" ht="145">
      <c r="A763" s="85" t="s">
        <v>1602</v>
      </c>
      <c r="B763" s="86"/>
      <c r="C763" s="68" t="s">
        <v>1673</v>
      </c>
      <c r="D763" s="86"/>
      <c r="E763" s="86"/>
      <c r="F763" s="86" t="s">
        <v>1674</v>
      </c>
      <c r="G763" s="86" t="s">
        <v>1624</v>
      </c>
      <c r="H763" s="86" t="s">
        <v>1660</v>
      </c>
      <c r="I763" s="70" t="s">
        <v>11</v>
      </c>
      <c r="J763" s="2"/>
      <c r="K763" s="71"/>
      <c r="L763" s="72" t="s">
        <v>208</v>
      </c>
      <c r="M763" s="86"/>
      <c r="N763" s="67"/>
      <c r="O763" s="67"/>
      <c r="P763" s="67"/>
      <c r="Q763" s="67"/>
      <c r="R763" s="67"/>
      <c r="S763" s="67"/>
      <c r="T763" s="67"/>
      <c r="U763" s="67"/>
      <c r="V763" s="67"/>
      <c r="W763" s="67"/>
      <c r="X763" s="67"/>
      <c r="Y763" s="67"/>
      <c r="Z763" s="67"/>
      <c r="AA763" s="67"/>
      <c r="AB763" s="67"/>
      <c r="AC763" s="67"/>
      <c r="AD763" s="67"/>
      <c r="AE763" s="67"/>
      <c r="AF763" s="67"/>
      <c r="AG763" s="67"/>
    </row>
    <row r="764" spans="1:33" ht="116">
      <c r="A764" s="85" t="s">
        <v>1602</v>
      </c>
      <c r="B764" s="86"/>
      <c r="C764" s="68" t="s">
        <v>1675</v>
      </c>
      <c r="D764" s="86"/>
      <c r="E764" s="86"/>
      <c r="F764" s="86" t="s">
        <v>1676</v>
      </c>
      <c r="G764" s="86" t="s">
        <v>1624</v>
      </c>
      <c r="H764" s="86" t="s">
        <v>1660</v>
      </c>
      <c r="I764" s="70" t="s">
        <v>11</v>
      </c>
      <c r="J764" s="2"/>
      <c r="K764" s="71"/>
      <c r="L764" s="72" t="s">
        <v>208</v>
      </c>
      <c r="M764" s="86"/>
      <c r="N764" s="67"/>
      <c r="O764" s="67"/>
      <c r="P764" s="67"/>
      <c r="Q764" s="67"/>
      <c r="R764" s="67"/>
      <c r="S764" s="67"/>
      <c r="T764" s="67"/>
      <c r="U764" s="67"/>
      <c r="V764" s="67"/>
      <c r="W764" s="67"/>
      <c r="X764" s="67"/>
      <c r="Y764" s="67"/>
      <c r="Z764" s="67"/>
      <c r="AA764" s="67"/>
      <c r="AB764" s="67"/>
      <c r="AC764" s="67"/>
      <c r="AD764" s="67"/>
      <c r="AE764" s="67"/>
      <c r="AF764" s="67"/>
      <c r="AG764" s="67"/>
    </row>
    <row r="765" spans="1:33" ht="43.5">
      <c r="A765" s="85" t="s">
        <v>1602</v>
      </c>
      <c r="B765" s="86"/>
      <c r="C765" s="68" t="s">
        <v>1677</v>
      </c>
      <c r="D765" s="86"/>
      <c r="E765" s="86"/>
      <c r="F765" s="86" t="s">
        <v>1678</v>
      </c>
      <c r="G765" s="86" t="s">
        <v>1624</v>
      </c>
      <c r="H765" s="86" t="s">
        <v>1660</v>
      </c>
      <c r="I765" s="70" t="s">
        <v>11</v>
      </c>
      <c r="J765" s="2"/>
      <c r="K765" s="71"/>
      <c r="L765" s="72" t="s">
        <v>208</v>
      </c>
      <c r="M765" s="86"/>
      <c r="N765" s="67"/>
      <c r="O765" s="67"/>
      <c r="P765" s="67"/>
      <c r="Q765" s="67"/>
      <c r="R765" s="67"/>
      <c r="S765" s="67"/>
      <c r="T765" s="67"/>
      <c r="U765" s="67"/>
      <c r="V765" s="67"/>
      <c r="W765" s="67"/>
      <c r="X765" s="67"/>
      <c r="Y765" s="67"/>
      <c r="Z765" s="67"/>
      <c r="AA765" s="67"/>
      <c r="AB765" s="67"/>
      <c r="AC765" s="67"/>
      <c r="AD765" s="67"/>
      <c r="AE765" s="67"/>
      <c r="AF765" s="67"/>
      <c r="AG765" s="67"/>
    </row>
    <row r="766" spans="1:33" ht="43.5">
      <c r="A766" s="85" t="s">
        <v>1602</v>
      </c>
      <c r="B766" s="86"/>
      <c r="C766" s="68" t="s">
        <v>1679</v>
      </c>
      <c r="D766" s="86"/>
      <c r="E766" s="86"/>
      <c r="F766" s="86" t="s">
        <v>1680</v>
      </c>
      <c r="G766" s="86" t="s">
        <v>1624</v>
      </c>
      <c r="H766" s="86" t="s">
        <v>1660</v>
      </c>
      <c r="I766" s="70" t="s">
        <v>11</v>
      </c>
      <c r="J766" s="2"/>
      <c r="K766" s="71"/>
      <c r="L766" s="72" t="s">
        <v>208</v>
      </c>
      <c r="M766" s="86"/>
      <c r="N766" s="67"/>
      <c r="O766" s="67"/>
      <c r="P766" s="67"/>
      <c r="Q766" s="67"/>
      <c r="R766" s="67"/>
      <c r="S766" s="67"/>
      <c r="T766" s="67"/>
      <c r="U766" s="67"/>
      <c r="V766" s="67"/>
      <c r="W766" s="67"/>
      <c r="X766" s="67"/>
      <c r="Y766" s="67"/>
      <c r="Z766" s="67"/>
      <c r="AA766" s="67"/>
      <c r="AB766" s="67"/>
      <c r="AC766" s="67"/>
      <c r="AD766" s="67"/>
      <c r="AE766" s="67"/>
      <c r="AF766" s="67"/>
      <c r="AG766" s="67"/>
    </row>
    <row r="767" spans="1:33" ht="43.5">
      <c r="A767" s="85" t="s">
        <v>1602</v>
      </c>
      <c r="B767" s="86"/>
      <c r="C767" s="68" t="s">
        <v>1681</v>
      </c>
      <c r="D767" s="86"/>
      <c r="E767" s="86"/>
      <c r="F767" s="86" t="s">
        <v>1682</v>
      </c>
      <c r="G767" s="86" t="s">
        <v>1624</v>
      </c>
      <c r="H767" s="86" t="s">
        <v>1660</v>
      </c>
      <c r="I767" s="70" t="s">
        <v>11</v>
      </c>
      <c r="J767" s="2"/>
      <c r="K767" s="71"/>
      <c r="L767" s="72" t="s">
        <v>208</v>
      </c>
      <c r="M767" s="86"/>
      <c r="N767" s="67"/>
      <c r="O767" s="67"/>
      <c r="P767" s="67"/>
      <c r="Q767" s="67"/>
      <c r="R767" s="67"/>
      <c r="S767" s="67"/>
      <c r="T767" s="67"/>
      <c r="U767" s="67"/>
      <c r="V767" s="67"/>
      <c r="W767" s="67"/>
      <c r="X767" s="67"/>
      <c r="Y767" s="67"/>
      <c r="Z767" s="67"/>
      <c r="AA767" s="67"/>
      <c r="AB767" s="67"/>
      <c r="AC767" s="67"/>
      <c r="AD767" s="67"/>
      <c r="AE767" s="67"/>
      <c r="AF767" s="67"/>
      <c r="AG767" s="67"/>
    </row>
    <row r="768" spans="1:33" ht="58">
      <c r="A768" s="85" t="s">
        <v>1602</v>
      </c>
      <c r="B768" s="86"/>
      <c r="C768" s="68" t="s">
        <v>1683</v>
      </c>
      <c r="D768" s="86"/>
      <c r="E768" s="86"/>
      <c r="F768" s="86" t="s">
        <v>1684</v>
      </c>
      <c r="G768" s="86" t="s">
        <v>1685</v>
      </c>
      <c r="H768" s="86" t="s">
        <v>1686</v>
      </c>
      <c r="I768" s="70" t="s">
        <v>11</v>
      </c>
      <c r="J768" s="2"/>
      <c r="K768" s="71"/>
      <c r="L768" s="72" t="s">
        <v>208</v>
      </c>
      <c r="M768" s="86"/>
      <c r="N768" s="67"/>
      <c r="O768" s="67"/>
      <c r="P768" s="67"/>
      <c r="Q768" s="67"/>
      <c r="R768" s="67"/>
      <c r="S768" s="67"/>
      <c r="T768" s="67"/>
      <c r="U768" s="67"/>
      <c r="V768" s="67"/>
      <c r="W768" s="67"/>
      <c r="X768" s="67"/>
      <c r="Y768" s="67"/>
      <c r="Z768" s="67"/>
      <c r="AA768" s="67"/>
      <c r="AB768" s="67"/>
      <c r="AC768" s="67"/>
      <c r="AD768" s="67"/>
      <c r="AE768" s="67"/>
      <c r="AF768" s="67"/>
      <c r="AG768" s="67"/>
    </row>
    <row r="769" spans="1:33" ht="43.5">
      <c r="A769" s="85" t="s">
        <v>1602</v>
      </c>
      <c r="B769" s="86"/>
      <c r="C769" s="68" t="s">
        <v>1687</v>
      </c>
      <c r="D769" s="86"/>
      <c r="E769" s="86"/>
      <c r="F769" s="86" t="s">
        <v>1688</v>
      </c>
      <c r="G769" s="86" t="s">
        <v>1624</v>
      </c>
      <c r="H769" s="86" t="s">
        <v>1689</v>
      </c>
      <c r="I769" s="70" t="s">
        <v>11</v>
      </c>
      <c r="J769" s="2"/>
      <c r="K769" s="71"/>
      <c r="L769" s="72" t="s">
        <v>208</v>
      </c>
      <c r="M769" s="86"/>
      <c r="N769" s="67"/>
      <c r="O769" s="67"/>
      <c r="P769" s="67"/>
      <c r="Q769" s="67"/>
      <c r="R769" s="67"/>
      <c r="S769" s="67"/>
      <c r="T769" s="67"/>
      <c r="U769" s="67"/>
      <c r="V769" s="67"/>
      <c r="W769" s="67"/>
      <c r="X769" s="67"/>
      <c r="Y769" s="67"/>
      <c r="Z769" s="67"/>
      <c r="AA769" s="67"/>
      <c r="AB769" s="67"/>
      <c r="AC769" s="67"/>
      <c r="AD769" s="67"/>
      <c r="AE769" s="67"/>
      <c r="AF769" s="67"/>
      <c r="AG769" s="67"/>
    </row>
    <row r="770" spans="1:33" ht="101.5">
      <c r="A770" s="85" t="s">
        <v>1602</v>
      </c>
      <c r="B770" s="86"/>
      <c r="C770" s="68" t="s">
        <v>1690</v>
      </c>
      <c r="D770" s="86"/>
      <c r="E770" s="86"/>
      <c r="F770" s="86" t="s">
        <v>1691</v>
      </c>
      <c r="G770" s="86" t="s">
        <v>1624</v>
      </c>
      <c r="H770" s="86" t="s">
        <v>1660</v>
      </c>
      <c r="I770" s="70" t="s">
        <v>11</v>
      </c>
      <c r="J770" s="2"/>
      <c r="K770" s="71"/>
      <c r="L770" s="72" t="s">
        <v>208</v>
      </c>
      <c r="M770" s="86"/>
      <c r="N770" s="67"/>
      <c r="O770" s="67"/>
      <c r="P770" s="67"/>
      <c r="Q770" s="67"/>
      <c r="R770" s="67"/>
      <c r="S770" s="67"/>
      <c r="T770" s="67"/>
      <c r="U770" s="67"/>
      <c r="V770" s="67"/>
      <c r="W770" s="67"/>
      <c r="X770" s="67"/>
      <c r="Y770" s="67"/>
      <c r="Z770" s="67"/>
      <c r="AA770" s="67"/>
      <c r="AB770" s="67"/>
      <c r="AC770" s="67"/>
      <c r="AD770" s="67"/>
      <c r="AE770" s="67"/>
      <c r="AF770" s="67"/>
      <c r="AG770" s="67"/>
    </row>
    <row r="771" spans="1:33" ht="101.5">
      <c r="A771" s="85" t="s">
        <v>1602</v>
      </c>
      <c r="B771" s="86"/>
      <c r="C771" s="68" t="s">
        <v>1692</v>
      </c>
      <c r="D771" s="86"/>
      <c r="E771" s="86"/>
      <c r="F771" s="86" t="s">
        <v>1693</v>
      </c>
      <c r="G771" s="86" t="s">
        <v>1694</v>
      </c>
      <c r="H771" s="86" t="s">
        <v>1664</v>
      </c>
      <c r="I771" s="70" t="s">
        <v>11</v>
      </c>
      <c r="J771" s="2"/>
      <c r="K771" s="71"/>
      <c r="L771" s="72" t="s">
        <v>208</v>
      </c>
      <c r="M771" s="86"/>
      <c r="N771" s="67"/>
      <c r="O771" s="67"/>
      <c r="P771" s="67"/>
      <c r="Q771" s="67"/>
      <c r="R771" s="67"/>
      <c r="S771" s="67"/>
      <c r="T771" s="67"/>
      <c r="U771" s="67"/>
      <c r="V771" s="67"/>
      <c r="W771" s="67"/>
      <c r="X771" s="67"/>
      <c r="Y771" s="67"/>
      <c r="Z771" s="67"/>
      <c r="AA771" s="67"/>
      <c r="AB771" s="67"/>
      <c r="AC771" s="67"/>
      <c r="AD771" s="67"/>
      <c r="AE771" s="67"/>
      <c r="AF771" s="67"/>
      <c r="AG771" s="67"/>
    </row>
    <row r="772" spans="1:33" ht="101.5">
      <c r="A772" s="85" t="s">
        <v>1602</v>
      </c>
      <c r="B772" s="86"/>
      <c r="C772" s="68" t="s">
        <v>1695</v>
      </c>
      <c r="D772" s="86"/>
      <c r="E772" s="86"/>
      <c r="F772" s="86" t="s">
        <v>1696</v>
      </c>
      <c r="G772" s="86" t="s">
        <v>1624</v>
      </c>
      <c r="H772" s="86" t="s">
        <v>1664</v>
      </c>
      <c r="I772" s="70" t="s">
        <v>11</v>
      </c>
      <c r="J772" s="2"/>
      <c r="K772" s="71"/>
      <c r="L772" s="72" t="s">
        <v>208</v>
      </c>
      <c r="M772" s="86"/>
      <c r="N772" s="67"/>
      <c r="O772" s="67"/>
      <c r="P772" s="67"/>
      <c r="Q772" s="67"/>
      <c r="R772" s="67"/>
      <c r="S772" s="67"/>
      <c r="T772" s="67"/>
      <c r="U772" s="67"/>
      <c r="V772" s="67"/>
      <c r="W772" s="67"/>
      <c r="X772" s="67"/>
      <c r="Y772" s="67"/>
      <c r="Z772" s="67"/>
      <c r="AA772" s="67"/>
      <c r="AB772" s="67"/>
      <c r="AC772" s="67"/>
      <c r="AD772" s="67"/>
      <c r="AE772" s="67"/>
      <c r="AF772" s="67"/>
      <c r="AG772" s="67"/>
    </row>
    <row r="773" spans="1:33" ht="116">
      <c r="A773" s="85" t="s">
        <v>1602</v>
      </c>
      <c r="B773" s="86"/>
      <c r="C773" s="68" t="s">
        <v>1697</v>
      </c>
      <c r="D773" s="86"/>
      <c r="E773" s="86"/>
      <c r="F773" s="86" t="s">
        <v>1698</v>
      </c>
      <c r="G773" s="86" t="s">
        <v>1624</v>
      </c>
      <c r="H773" s="86" t="s">
        <v>1664</v>
      </c>
      <c r="I773" s="70" t="s">
        <v>11</v>
      </c>
      <c r="J773" s="2"/>
      <c r="K773" s="71"/>
      <c r="L773" s="72" t="s">
        <v>208</v>
      </c>
      <c r="M773" s="86"/>
      <c r="N773" s="67"/>
      <c r="O773" s="67"/>
      <c r="P773" s="67"/>
      <c r="Q773" s="67"/>
      <c r="R773" s="67"/>
      <c r="S773" s="67"/>
      <c r="T773" s="67"/>
      <c r="U773" s="67"/>
      <c r="V773" s="67"/>
      <c r="W773" s="67"/>
      <c r="X773" s="67"/>
      <c r="Y773" s="67"/>
      <c r="Z773" s="67"/>
      <c r="AA773" s="67"/>
      <c r="AB773" s="67"/>
      <c r="AC773" s="67"/>
      <c r="AD773" s="67"/>
      <c r="AE773" s="67"/>
      <c r="AF773" s="67"/>
      <c r="AG773" s="67"/>
    </row>
    <row r="774" spans="1:33" ht="116">
      <c r="A774" s="85" t="s">
        <v>1602</v>
      </c>
      <c r="B774" s="86"/>
      <c r="C774" s="68" t="s">
        <v>1699</v>
      </c>
      <c r="D774" s="86"/>
      <c r="E774" s="86"/>
      <c r="F774" s="86" t="s">
        <v>1700</v>
      </c>
      <c r="G774" s="86" t="s">
        <v>1624</v>
      </c>
      <c r="H774" s="86" t="s">
        <v>1701</v>
      </c>
      <c r="I774" s="70" t="s">
        <v>11</v>
      </c>
      <c r="J774" s="2"/>
      <c r="K774" s="71"/>
      <c r="L774" s="74" t="s">
        <v>255</v>
      </c>
      <c r="M774" s="86"/>
      <c r="N774" s="67"/>
      <c r="O774" s="67"/>
      <c r="P774" s="67"/>
      <c r="Q774" s="67"/>
      <c r="R774" s="67"/>
      <c r="S774" s="67"/>
      <c r="T774" s="67"/>
      <c r="U774" s="67"/>
      <c r="V774" s="67"/>
      <c r="W774" s="67"/>
      <c r="X774" s="67"/>
      <c r="Y774" s="67"/>
      <c r="Z774" s="67"/>
      <c r="AA774" s="67"/>
      <c r="AB774" s="67"/>
      <c r="AC774" s="67"/>
      <c r="AD774" s="67"/>
      <c r="AE774" s="67"/>
      <c r="AF774" s="67"/>
      <c r="AG774" s="67"/>
    </row>
    <row r="775" spans="1:33" ht="58">
      <c r="A775" s="85" t="s">
        <v>1602</v>
      </c>
      <c r="B775" s="86"/>
      <c r="C775" s="68" t="s">
        <v>1702</v>
      </c>
      <c r="D775" s="86" t="s">
        <v>1703</v>
      </c>
      <c r="E775" s="86"/>
      <c r="F775" s="86" t="s">
        <v>1704</v>
      </c>
      <c r="G775" s="86" t="s">
        <v>1705</v>
      </c>
      <c r="H775" s="86" t="s">
        <v>1706</v>
      </c>
      <c r="I775" s="70" t="s">
        <v>11</v>
      </c>
      <c r="J775" s="2"/>
      <c r="K775" s="71"/>
      <c r="L775" s="74" t="s">
        <v>255</v>
      </c>
      <c r="M775" s="86"/>
      <c r="N775" s="67"/>
      <c r="O775" s="67"/>
      <c r="P775" s="67"/>
      <c r="Q775" s="67"/>
      <c r="R775" s="67"/>
      <c r="S775" s="67"/>
      <c r="T775" s="67"/>
      <c r="U775" s="67"/>
      <c r="V775" s="67"/>
      <c r="W775" s="67"/>
      <c r="X775" s="67"/>
      <c r="Y775" s="67"/>
      <c r="Z775" s="67"/>
      <c r="AA775" s="67"/>
      <c r="AB775" s="67"/>
      <c r="AC775" s="67"/>
      <c r="AD775" s="67"/>
      <c r="AE775" s="67"/>
      <c r="AF775" s="67"/>
      <c r="AG775" s="67"/>
    </row>
    <row r="776" spans="1:33" ht="43.5">
      <c r="A776" s="85" t="s">
        <v>1602</v>
      </c>
      <c r="B776" s="86"/>
      <c r="C776" s="68" t="s">
        <v>1707</v>
      </c>
      <c r="D776" s="86" t="s">
        <v>1708</v>
      </c>
      <c r="E776" s="86"/>
      <c r="F776" s="86" t="s">
        <v>1709</v>
      </c>
      <c r="G776" s="86" t="s">
        <v>1705</v>
      </c>
      <c r="H776" s="86" t="s">
        <v>1689</v>
      </c>
      <c r="I776" s="70" t="s">
        <v>11</v>
      </c>
      <c r="J776" s="2"/>
      <c r="K776" s="71"/>
      <c r="L776" s="72" t="s">
        <v>208</v>
      </c>
      <c r="M776" s="86"/>
      <c r="N776" s="67"/>
      <c r="O776" s="67"/>
      <c r="P776" s="67"/>
      <c r="Q776" s="67"/>
      <c r="R776" s="67"/>
      <c r="S776" s="67"/>
      <c r="T776" s="67"/>
      <c r="U776" s="67"/>
      <c r="V776" s="67"/>
      <c r="W776" s="67"/>
      <c r="X776" s="67"/>
      <c r="Y776" s="67"/>
      <c r="Z776" s="67"/>
      <c r="AA776" s="67"/>
      <c r="AB776" s="67"/>
      <c r="AC776" s="67"/>
      <c r="AD776" s="67"/>
      <c r="AE776" s="67"/>
      <c r="AF776" s="67"/>
      <c r="AG776" s="67"/>
    </row>
    <row r="777" spans="1:33" ht="43.5">
      <c r="A777" s="85" t="s">
        <v>1602</v>
      </c>
      <c r="B777" s="86"/>
      <c r="C777" s="68" t="s">
        <v>1710</v>
      </c>
      <c r="D777" s="86"/>
      <c r="E777" s="86"/>
      <c r="F777" s="86" t="s">
        <v>1711</v>
      </c>
      <c r="G777" s="86" t="s">
        <v>1705</v>
      </c>
      <c r="H777" s="86" t="s">
        <v>1689</v>
      </c>
      <c r="I777" s="70" t="s">
        <v>11</v>
      </c>
      <c r="J777" s="2"/>
      <c r="K777" s="71"/>
      <c r="L777" s="74" t="s">
        <v>255</v>
      </c>
      <c r="M777" s="86"/>
      <c r="N777" s="67"/>
      <c r="O777" s="67"/>
      <c r="P777" s="67"/>
      <c r="Q777" s="67"/>
      <c r="R777" s="67"/>
      <c r="S777" s="67"/>
      <c r="T777" s="67"/>
      <c r="U777" s="67"/>
      <c r="V777" s="67"/>
      <c r="W777" s="67"/>
      <c r="X777" s="67"/>
      <c r="Y777" s="67"/>
      <c r="Z777" s="67"/>
      <c r="AA777" s="67"/>
      <c r="AB777" s="67"/>
      <c r="AC777" s="67"/>
      <c r="AD777" s="67"/>
      <c r="AE777" s="67"/>
      <c r="AF777" s="67"/>
      <c r="AG777" s="67"/>
    </row>
    <row r="778" spans="1:33" ht="43.5">
      <c r="A778" s="85" t="s">
        <v>1602</v>
      </c>
      <c r="B778" s="86"/>
      <c r="C778" s="68" t="s">
        <v>1712</v>
      </c>
      <c r="D778" s="86"/>
      <c r="E778" s="86"/>
      <c r="F778" s="86" t="s">
        <v>1713</v>
      </c>
      <c r="G778" s="86" t="s">
        <v>1705</v>
      </c>
      <c r="H778" s="86" t="s">
        <v>1689</v>
      </c>
      <c r="I778" s="70" t="s">
        <v>11</v>
      </c>
      <c r="J778" s="2"/>
      <c r="K778" s="71"/>
      <c r="L778" s="74" t="s">
        <v>255</v>
      </c>
      <c r="M778" s="86"/>
      <c r="N778" s="67"/>
      <c r="O778" s="67"/>
      <c r="P778" s="67"/>
      <c r="Q778" s="67"/>
      <c r="R778" s="67"/>
      <c r="S778" s="67"/>
      <c r="T778" s="67"/>
      <c r="U778" s="67"/>
      <c r="V778" s="67"/>
      <c r="W778" s="67"/>
      <c r="X778" s="67"/>
      <c r="Y778" s="67"/>
      <c r="Z778" s="67"/>
      <c r="AA778" s="67"/>
      <c r="AB778" s="67"/>
      <c r="AC778" s="67"/>
      <c r="AD778" s="67"/>
      <c r="AE778" s="67"/>
      <c r="AF778" s="67"/>
      <c r="AG778" s="67"/>
    </row>
    <row r="779" spans="1:33" ht="43.5">
      <c r="A779" s="85" t="s">
        <v>1602</v>
      </c>
      <c r="B779" s="86"/>
      <c r="C779" s="68" t="s">
        <v>1714</v>
      </c>
      <c r="D779" s="86"/>
      <c r="E779" s="86"/>
      <c r="F779" s="86" t="s">
        <v>1715</v>
      </c>
      <c r="G779" s="86" t="s">
        <v>1705</v>
      </c>
      <c r="H779" s="86" t="s">
        <v>1716</v>
      </c>
      <c r="I779" s="70" t="s">
        <v>11</v>
      </c>
      <c r="J779" s="2"/>
      <c r="K779" s="71"/>
      <c r="L779" s="74" t="s">
        <v>255</v>
      </c>
      <c r="M779" s="86"/>
      <c r="N779" s="67"/>
      <c r="O779" s="67"/>
      <c r="P779" s="67"/>
      <c r="Q779" s="67"/>
      <c r="R779" s="67"/>
      <c r="S779" s="67"/>
      <c r="T779" s="67"/>
      <c r="U779" s="67"/>
      <c r="V779" s="67"/>
      <c r="W779" s="67"/>
      <c r="X779" s="67"/>
      <c r="Y779" s="67"/>
      <c r="Z779" s="67"/>
      <c r="AA779" s="67"/>
      <c r="AB779" s="67"/>
      <c r="AC779" s="67"/>
      <c r="AD779" s="67"/>
      <c r="AE779" s="67"/>
      <c r="AF779" s="67"/>
      <c r="AG779" s="67"/>
    </row>
    <row r="780" spans="1:33" ht="58">
      <c r="A780" s="85" t="s">
        <v>1602</v>
      </c>
      <c r="B780" s="86"/>
      <c r="C780" s="68" t="s">
        <v>1717</v>
      </c>
      <c r="D780" s="86" t="s">
        <v>1718</v>
      </c>
      <c r="E780" s="86"/>
      <c r="F780" s="86" t="s">
        <v>1719</v>
      </c>
      <c r="G780" s="86" t="s">
        <v>1705</v>
      </c>
      <c r="H780" s="86" t="s">
        <v>1689</v>
      </c>
      <c r="I780" s="70" t="s">
        <v>11</v>
      </c>
      <c r="J780" s="2"/>
      <c r="K780" s="71"/>
      <c r="L780" s="74" t="s">
        <v>255</v>
      </c>
      <c r="M780" s="86"/>
      <c r="N780" s="67"/>
      <c r="O780" s="67"/>
      <c r="P780" s="67"/>
      <c r="Q780" s="67"/>
      <c r="R780" s="67"/>
      <c r="S780" s="67"/>
      <c r="T780" s="67"/>
      <c r="U780" s="67"/>
      <c r="V780" s="67"/>
      <c r="W780" s="67"/>
      <c r="X780" s="67"/>
      <c r="Y780" s="67"/>
      <c r="Z780" s="67"/>
      <c r="AA780" s="67"/>
      <c r="AB780" s="67"/>
      <c r="AC780" s="67"/>
      <c r="AD780" s="67"/>
      <c r="AE780" s="67"/>
      <c r="AF780" s="67"/>
      <c r="AG780" s="67"/>
    </row>
    <row r="781" spans="1:33" ht="58">
      <c r="A781" s="85" t="s">
        <v>1602</v>
      </c>
      <c r="B781" s="86"/>
      <c r="C781" s="68" t="s">
        <v>1720</v>
      </c>
      <c r="D781" s="86"/>
      <c r="E781" s="86"/>
      <c r="F781" s="86" t="s">
        <v>1721</v>
      </c>
      <c r="G781" s="86" t="s">
        <v>1705</v>
      </c>
      <c r="H781" s="86" t="s">
        <v>1722</v>
      </c>
      <c r="I781" s="70" t="s">
        <v>11</v>
      </c>
      <c r="J781" s="2"/>
      <c r="K781" s="71"/>
      <c r="L781" s="74" t="s">
        <v>255</v>
      </c>
      <c r="M781" s="86"/>
      <c r="N781" s="67"/>
      <c r="O781" s="67"/>
      <c r="P781" s="67"/>
      <c r="Q781" s="67"/>
      <c r="R781" s="67"/>
      <c r="S781" s="67"/>
      <c r="T781" s="67"/>
      <c r="U781" s="67"/>
      <c r="V781" s="67"/>
      <c r="W781" s="67"/>
      <c r="X781" s="67"/>
      <c r="Y781" s="67"/>
      <c r="Z781" s="67"/>
      <c r="AA781" s="67"/>
      <c r="AB781" s="67"/>
      <c r="AC781" s="67"/>
      <c r="AD781" s="67"/>
      <c r="AE781" s="67"/>
      <c r="AF781" s="67"/>
      <c r="AG781" s="67"/>
    </row>
    <row r="782" spans="1:33" ht="43.5">
      <c r="A782" s="85" t="s">
        <v>1602</v>
      </c>
      <c r="B782" s="86"/>
      <c r="C782" s="68" t="s">
        <v>1723</v>
      </c>
      <c r="D782" s="86"/>
      <c r="E782" s="86"/>
      <c r="F782" s="86" t="s">
        <v>1724</v>
      </c>
      <c r="G782" s="86" t="s">
        <v>1705</v>
      </c>
      <c r="H782" s="86" t="s">
        <v>1716</v>
      </c>
      <c r="I782" s="70" t="s">
        <v>11</v>
      </c>
      <c r="J782" s="2"/>
      <c r="K782" s="71"/>
      <c r="L782" s="74" t="s">
        <v>255</v>
      </c>
      <c r="M782" s="86"/>
      <c r="N782" s="67"/>
      <c r="O782" s="67"/>
      <c r="P782" s="67"/>
      <c r="Q782" s="67"/>
      <c r="R782" s="67"/>
      <c r="S782" s="67"/>
      <c r="T782" s="67"/>
      <c r="U782" s="67"/>
      <c r="V782" s="67"/>
      <c r="W782" s="67"/>
      <c r="X782" s="67"/>
      <c r="Y782" s="67"/>
      <c r="Z782" s="67"/>
      <c r="AA782" s="67"/>
      <c r="AB782" s="67"/>
      <c r="AC782" s="67"/>
      <c r="AD782" s="67"/>
      <c r="AE782" s="67"/>
      <c r="AF782" s="67"/>
      <c r="AG782" s="67"/>
    </row>
    <row r="783" spans="1:33" ht="58">
      <c r="A783" s="85" t="s">
        <v>1602</v>
      </c>
      <c r="B783" s="86"/>
      <c r="C783" s="68" t="s">
        <v>1725</v>
      </c>
      <c r="D783" s="86"/>
      <c r="E783" s="86"/>
      <c r="F783" s="86" t="s">
        <v>1726</v>
      </c>
      <c r="G783" s="86" t="s">
        <v>1705</v>
      </c>
      <c r="H783" s="86" t="s">
        <v>1727</v>
      </c>
      <c r="I783" s="70" t="s">
        <v>11</v>
      </c>
      <c r="J783" s="2"/>
      <c r="K783" s="71"/>
      <c r="L783" s="74" t="s">
        <v>255</v>
      </c>
      <c r="M783" s="86"/>
      <c r="N783" s="67"/>
      <c r="O783" s="67"/>
      <c r="P783" s="67"/>
      <c r="Q783" s="67"/>
      <c r="R783" s="67"/>
      <c r="S783" s="67"/>
      <c r="T783" s="67"/>
      <c r="U783" s="67"/>
      <c r="V783" s="67"/>
      <c r="W783" s="67"/>
      <c r="X783" s="67"/>
      <c r="Y783" s="67"/>
      <c r="Z783" s="67"/>
      <c r="AA783" s="67"/>
      <c r="AB783" s="67"/>
      <c r="AC783" s="67"/>
      <c r="AD783" s="67"/>
      <c r="AE783" s="67"/>
      <c r="AF783" s="67"/>
      <c r="AG783" s="67"/>
    </row>
    <row r="784" spans="1:33" ht="43.5">
      <c r="A784" s="85" t="s">
        <v>1602</v>
      </c>
      <c r="B784" s="86"/>
      <c r="C784" s="68" t="s">
        <v>1728</v>
      </c>
      <c r="D784" s="86"/>
      <c r="E784" s="86"/>
      <c r="F784" s="86" t="s">
        <v>1729</v>
      </c>
      <c r="G784" s="86" t="s">
        <v>1705</v>
      </c>
      <c r="H784" s="86" t="s">
        <v>1730</v>
      </c>
      <c r="I784" s="70" t="s">
        <v>11</v>
      </c>
      <c r="J784" s="2"/>
      <c r="K784" s="87"/>
      <c r="L784" s="74" t="s">
        <v>255</v>
      </c>
      <c r="M784" s="86"/>
      <c r="N784" s="67"/>
      <c r="O784" s="67"/>
      <c r="P784" s="67"/>
      <c r="Q784" s="67"/>
      <c r="R784" s="67"/>
      <c r="S784" s="67"/>
      <c r="T784" s="67"/>
      <c r="U784" s="67"/>
      <c r="V784" s="67"/>
      <c r="W784" s="67"/>
      <c r="X784" s="67"/>
      <c r="Y784" s="67"/>
      <c r="Z784" s="67"/>
      <c r="AA784" s="67"/>
      <c r="AB784" s="67"/>
      <c r="AC784" s="67"/>
      <c r="AD784" s="67"/>
      <c r="AE784" s="67"/>
      <c r="AF784" s="67"/>
      <c r="AG784" s="67"/>
    </row>
    <row r="785" spans="1:33" ht="43.5">
      <c r="A785" s="85" t="s">
        <v>1602</v>
      </c>
      <c r="B785" s="86"/>
      <c r="C785" s="68" t="s">
        <v>1731</v>
      </c>
      <c r="D785" s="86"/>
      <c r="E785" s="86"/>
      <c r="F785" s="86" t="s">
        <v>1732</v>
      </c>
      <c r="G785" s="86" t="s">
        <v>1705</v>
      </c>
      <c r="H785" s="86" t="s">
        <v>1733</v>
      </c>
      <c r="I785" s="70" t="s">
        <v>11</v>
      </c>
      <c r="J785" s="2"/>
      <c r="K785" s="87"/>
      <c r="L785" s="74" t="s">
        <v>255</v>
      </c>
      <c r="M785" s="86"/>
      <c r="N785" s="67"/>
      <c r="O785" s="67"/>
      <c r="P785" s="67"/>
      <c r="Q785" s="67"/>
      <c r="R785" s="67"/>
      <c r="S785" s="67"/>
      <c r="T785" s="67"/>
      <c r="U785" s="67"/>
      <c r="V785" s="67"/>
      <c r="W785" s="67"/>
      <c r="X785" s="67"/>
      <c r="Y785" s="67"/>
      <c r="Z785" s="67"/>
      <c r="AA785" s="67"/>
      <c r="AB785" s="67"/>
      <c r="AC785" s="67"/>
      <c r="AD785" s="67"/>
      <c r="AE785" s="67"/>
      <c r="AF785" s="67"/>
      <c r="AG785" s="67"/>
    </row>
    <row r="786" spans="1:33" ht="43.5">
      <c r="A786" s="85" t="s">
        <v>1602</v>
      </c>
      <c r="B786" s="86"/>
      <c r="C786" s="68" t="s">
        <v>1734</v>
      </c>
      <c r="D786" s="86"/>
      <c r="E786" s="86"/>
      <c r="F786" s="86" t="s">
        <v>1735</v>
      </c>
      <c r="G786" s="86" t="s">
        <v>1705</v>
      </c>
      <c r="H786" s="86" t="s">
        <v>1736</v>
      </c>
      <c r="I786" s="70" t="s">
        <v>11</v>
      </c>
      <c r="J786" s="2"/>
      <c r="K786" s="71"/>
      <c r="L786" s="72" t="s">
        <v>208</v>
      </c>
      <c r="M786" s="86"/>
      <c r="N786" s="67"/>
      <c r="O786" s="67"/>
      <c r="P786" s="67"/>
      <c r="Q786" s="67"/>
      <c r="R786" s="67"/>
      <c r="S786" s="67"/>
      <c r="T786" s="67"/>
      <c r="U786" s="67"/>
      <c r="V786" s="67"/>
      <c r="W786" s="67"/>
      <c r="X786" s="67"/>
      <c r="Y786" s="67"/>
      <c r="Z786" s="67"/>
      <c r="AA786" s="67"/>
      <c r="AB786" s="67"/>
      <c r="AC786" s="67"/>
      <c r="AD786" s="67"/>
      <c r="AE786" s="67"/>
      <c r="AF786" s="67"/>
      <c r="AG786" s="67"/>
    </row>
    <row r="787" spans="1:33" ht="43.5">
      <c r="A787" s="85" t="s">
        <v>1602</v>
      </c>
      <c r="B787" s="86"/>
      <c r="C787" s="68" t="s">
        <v>1737</v>
      </c>
      <c r="D787" s="86"/>
      <c r="E787" s="86"/>
      <c r="F787" s="86" t="s">
        <v>1738</v>
      </c>
      <c r="G787" s="86" t="s">
        <v>1705</v>
      </c>
      <c r="H787" s="86" t="s">
        <v>1739</v>
      </c>
      <c r="I787" s="70" t="s">
        <v>11</v>
      </c>
      <c r="J787" s="2"/>
      <c r="K787" s="71"/>
      <c r="L787" s="72" t="s">
        <v>208</v>
      </c>
      <c r="M787" s="86"/>
      <c r="N787" s="67"/>
      <c r="O787" s="67"/>
      <c r="P787" s="67"/>
      <c r="Q787" s="67"/>
      <c r="R787" s="67"/>
      <c r="S787" s="67"/>
      <c r="T787" s="67"/>
      <c r="U787" s="67"/>
      <c r="V787" s="67"/>
      <c r="W787" s="67"/>
      <c r="X787" s="67"/>
      <c r="Y787" s="67"/>
      <c r="Z787" s="67"/>
      <c r="AA787" s="67"/>
      <c r="AB787" s="67"/>
      <c r="AC787" s="67"/>
      <c r="AD787" s="67"/>
      <c r="AE787" s="67"/>
      <c r="AF787" s="67"/>
      <c r="AG787" s="67"/>
    </row>
    <row r="788" spans="1:33" ht="43.5">
      <c r="A788" s="85" t="s">
        <v>1602</v>
      </c>
      <c r="B788" s="86"/>
      <c r="C788" s="68" t="s">
        <v>1740</v>
      </c>
      <c r="D788" s="86"/>
      <c r="E788" s="86"/>
      <c r="F788" s="86" t="s">
        <v>1741</v>
      </c>
      <c r="G788" s="86" t="s">
        <v>1705</v>
      </c>
      <c r="H788" s="86" t="s">
        <v>1742</v>
      </c>
      <c r="I788" s="70" t="s">
        <v>11</v>
      </c>
      <c r="J788" s="2"/>
      <c r="K788" s="71"/>
      <c r="L788" s="72" t="s">
        <v>208</v>
      </c>
      <c r="M788" s="86"/>
      <c r="N788" s="67"/>
      <c r="O788" s="67"/>
      <c r="P788" s="67"/>
      <c r="Q788" s="67"/>
      <c r="R788" s="67"/>
      <c r="S788" s="67"/>
      <c r="T788" s="67"/>
      <c r="U788" s="67"/>
      <c r="V788" s="67"/>
      <c r="W788" s="67"/>
      <c r="X788" s="67"/>
      <c r="Y788" s="67"/>
      <c r="Z788" s="67"/>
      <c r="AA788" s="67"/>
      <c r="AB788" s="67"/>
      <c r="AC788" s="67"/>
      <c r="AD788" s="67"/>
      <c r="AE788" s="67"/>
      <c r="AF788" s="67"/>
      <c r="AG788" s="67"/>
    </row>
    <row r="789" spans="1:33" ht="43.5">
      <c r="A789" s="85" t="s">
        <v>1602</v>
      </c>
      <c r="B789" s="86"/>
      <c r="C789" s="68" t="s">
        <v>1743</v>
      </c>
      <c r="D789" s="86"/>
      <c r="E789" s="86"/>
      <c r="F789" s="86" t="s">
        <v>1744</v>
      </c>
      <c r="G789" s="86" t="s">
        <v>1705</v>
      </c>
      <c r="H789" s="86" t="s">
        <v>1745</v>
      </c>
      <c r="I789" s="70" t="s">
        <v>11</v>
      </c>
      <c r="J789" s="2"/>
      <c r="K789" s="71"/>
      <c r="L789" s="72" t="s">
        <v>208</v>
      </c>
      <c r="M789" s="86"/>
      <c r="N789" s="67"/>
      <c r="O789" s="67"/>
      <c r="P789" s="67"/>
      <c r="Q789" s="67"/>
      <c r="R789" s="67"/>
      <c r="S789" s="67"/>
      <c r="T789" s="67"/>
      <c r="U789" s="67"/>
      <c r="V789" s="67"/>
      <c r="W789" s="67"/>
      <c r="X789" s="67"/>
      <c r="Y789" s="67"/>
      <c r="Z789" s="67"/>
      <c r="AA789" s="67"/>
      <c r="AB789" s="67"/>
      <c r="AC789" s="67"/>
      <c r="AD789" s="67"/>
      <c r="AE789" s="67"/>
      <c r="AF789" s="67"/>
      <c r="AG789" s="67"/>
    </row>
    <row r="790" spans="1:33" ht="43.5">
      <c r="A790" s="85" t="s">
        <v>1602</v>
      </c>
      <c r="B790" s="86"/>
      <c r="C790" s="68" t="s">
        <v>1746</v>
      </c>
      <c r="D790" s="86"/>
      <c r="E790" s="86"/>
      <c r="F790" s="86" t="s">
        <v>1747</v>
      </c>
      <c r="G790" s="86" t="s">
        <v>1705</v>
      </c>
      <c r="H790" s="86" t="s">
        <v>1748</v>
      </c>
      <c r="I790" s="70" t="s">
        <v>11</v>
      </c>
      <c r="J790" s="2"/>
      <c r="K790" s="71"/>
      <c r="L790" s="72" t="s">
        <v>208</v>
      </c>
      <c r="M790" s="86"/>
      <c r="N790" s="67"/>
      <c r="O790" s="67"/>
      <c r="P790" s="67"/>
      <c r="Q790" s="67"/>
      <c r="R790" s="67"/>
      <c r="S790" s="67"/>
      <c r="T790" s="67"/>
      <c r="U790" s="67"/>
      <c r="V790" s="67"/>
      <c r="W790" s="67"/>
      <c r="X790" s="67"/>
      <c r="Y790" s="67"/>
      <c r="Z790" s="67"/>
      <c r="AA790" s="67"/>
      <c r="AB790" s="67"/>
      <c r="AC790" s="67"/>
      <c r="AD790" s="67"/>
      <c r="AE790" s="67"/>
      <c r="AF790" s="67"/>
      <c r="AG790" s="67"/>
    </row>
    <row r="791" spans="1:33" ht="43.5">
      <c r="A791" s="85" t="s">
        <v>1602</v>
      </c>
      <c r="B791" s="86"/>
      <c r="C791" s="68" t="s">
        <v>1749</v>
      </c>
      <c r="D791" s="86"/>
      <c r="E791" s="86"/>
      <c r="F791" s="86" t="s">
        <v>1750</v>
      </c>
      <c r="G791" s="86" t="s">
        <v>1705</v>
      </c>
      <c r="H791" s="86" t="s">
        <v>1751</v>
      </c>
      <c r="I791" s="70" t="s">
        <v>11</v>
      </c>
      <c r="J791" s="2"/>
      <c r="K791" s="71"/>
      <c r="L791" s="72" t="s">
        <v>208</v>
      </c>
      <c r="M791" s="86"/>
      <c r="N791" s="67"/>
      <c r="O791" s="67"/>
      <c r="P791" s="67"/>
      <c r="Q791" s="67"/>
      <c r="R791" s="67"/>
      <c r="S791" s="67"/>
      <c r="T791" s="67"/>
      <c r="U791" s="67"/>
      <c r="V791" s="67"/>
      <c r="W791" s="67"/>
      <c r="X791" s="67"/>
      <c r="Y791" s="67"/>
      <c r="Z791" s="67"/>
      <c r="AA791" s="67"/>
      <c r="AB791" s="67"/>
      <c r="AC791" s="67"/>
      <c r="AD791" s="67"/>
      <c r="AE791" s="67"/>
      <c r="AF791" s="67"/>
      <c r="AG791" s="67"/>
    </row>
    <row r="792" spans="1:33" ht="43.5">
      <c r="A792" s="85" t="s">
        <v>1602</v>
      </c>
      <c r="B792" s="86"/>
      <c r="C792" s="68" t="s">
        <v>1752</v>
      </c>
      <c r="D792" s="86"/>
      <c r="E792" s="86"/>
      <c r="F792" s="86" t="s">
        <v>1753</v>
      </c>
      <c r="G792" s="86" t="s">
        <v>1705</v>
      </c>
      <c r="H792" s="86" t="s">
        <v>1751</v>
      </c>
      <c r="I792" s="70" t="s">
        <v>11</v>
      </c>
      <c r="J792" s="2"/>
      <c r="K792" s="71"/>
      <c r="L792" s="72" t="s">
        <v>208</v>
      </c>
      <c r="M792" s="86"/>
      <c r="N792" s="67"/>
      <c r="O792" s="67"/>
      <c r="P792" s="67"/>
      <c r="Q792" s="67"/>
      <c r="R792" s="67"/>
      <c r="S792" s="67"/>
      <c r="T792" s="67"/>
      <c r="U792" s="67"/>
      <c r="V792" s="67"/>
      <c r="W792" s="67"/>
      <c r="X792" s="67"/>
      <c r="Y792" s="67"/>
      <c r="Z792" s="67"/>
      <c r="AA792" s="67"/>
      <c r="AB792" s="67"/>
      <c r="AC792" s="67"/>
      <c r="AD792" s="67"/>
      <c r="AE792" s="67"/>
      <c r="AF792" s="67"/>
      <c r="AG792" s="67"/>
    </row>
    <row r="793" spans="1:33" ht="43.5">
      <c r="A793" s="85" t="s">
        <v>1602</v>
      </c>
      <c r="B793" s="86"/>
      <c r="C793" s="68" t="s">
        <v>1754</v>
      </c>
      <c r="D793" s="86"/>
      <c r="E793" s="86"/>
      <c r="F793" s="86" t="s">
        <v>1755</v>
      </c>
      <c r="G793" s="86" t="s">
        <v>1705</v>
      </c>
      <c r="H793" s="88" t="s">
        <v>1756</v>
      </c>
      <c r="I793" s="70" t="s">
        <v>11</v>
      </c>
      <c r="J793" s="2"/>
      <c r="K793" s="71"/>
      <c r="L793" s="72" t="s">
        <v>208</v>
      </c>
      <c r="M793" s="86"/>
      <c r="N793" s="67"/>
      <c r="O793" s="67"/>
      <c r="P793" s="67"/>
      <c r="Q793" s="67"/>
      <c r="R793" s="67"/>
      <c r="S793" s="67"/>
      <c r="T793" s="67"/>
      <c r="U793" s="67"/>
      <c r="V793" s="67"/>
      <c r="W793" s="67"/>
      <c r="X793" s="67"/>
      <c r="Y793" s="67"/>
      <c r="Z793" s="67"/>
      <c r="AA793" s="67"/>
      <c r="AB793" s="67"/>
      <c r="AC793" s="67"/>
      <c r="AD793" s="67"/>
      <c r="AE793" s="67"/>
      <c r="AF793" s="67"/>
      <c r="AG793" s="67"/>
    </row>
    <row r="794" spans="1:33" ht="43.5">
      <c r="A794" s="85" t="s">
        <v>1602</v>
      </c>
      <c r="B794" s="86"/>
      <c r="C794" s="68" t="s">
        <v>1757</v>
      </c>
      <c r="D794" s="86"/>
      <c r="E794" s="86"/>
      <c r="F794" s="86" t="s">
        <v>1758</v>
      </c>
      <c r="G794" s="86" t="s">
        <v>1705</v>
      </c>
      <c r="H794" s="86" t="s">
        <v>1759</v>
      </c>
      <c r="I794" s="70" t="s">
        <v>11</v>
      </c>
      <c r="J794" s="2"/>
      <c r="K794" s="71"/>
      <c r="L794" s="72" t="s">
        <v>208</v>
      </c>
      <c r="M794" s="86"/>
      <c r="N794" s="67"/>
      <c r="O794" s="67"/>
      <c r="P794" s="67"/>
      <c r="Q794" s="67"/>
      <c r="R794" s="67"/>
      <c r="S794" s="67"/>
      <c r="T794" s="67"/>
      <c r="U794" s="67"/>
      <c r="V794" s="67"/>
      <c r="W794" s="67"/>
      <c r="X794" s="67"/>
      <c r="Y794" s="67"/>
      <c r="Z794" s="67"/>
      <c r="AA794" s="67"/>
      <c r="AB794" s="67"/>
      <c r="AC794" s="67"/>
      <c r="AD794" s="67"/>
      <c r="AE794" s="67"/>
      <c r="AF794" s="67"/>
      <c r="AG794" s="67"/>
    </row>
    <row r="795" spans="1:33" ht="58">
      <c r="A795" s="85" t="s">
        <v>1602</v>
      </c>
      <c r="B795" s="86"/>
      <c r="C795" s="68" t="s">
        <v>1760</v>
      </c>
      <c r="D795" s="86"/>
      <c r="E795" s="86"/>
      <c r="F795" s="86" t="s">
        <v>1761</v>
      </c>
      <c r="G795" s="86" t="s">
        <v>1705</v>
      </c>
      <c r="H795" s="86" t="s">
        <v>1762</v>
      </c>
      <c r="I795" s="70" t="s">
        <v>11</v>
      </c>
      <c r="J795" s="2"/>
      <c r="K795" s="71"/>
      <c r="L795" s="72" t="s">
        <v>208</v>
      </c>
      <c r="M795" s="86"/>
      <c r="N795" s="67"/>
      <c r="O795" s="67"/>
      <c r="P795" s="67"/>
      <c r="Q795" s="67"/>
      <c r="R795" s="67"/>
      <c r="S795" s="67"/>
      <c r="T795" s="67"/>
      <c r="U795" s="67"/>
      <c r="V795" s="67"/>
      <c r="W795" s="67"/>
      <c r="X795" s="67"/>
      <c r="Y795" s="67"/>
      <c r="Z795" s="67"/>
      <c r="AA795" s="67"/>
      <c r="AB795" s="67"/>
      <c r="AC795" s="67"/>
      <c r="AD795" s="67"/>
      <c r="AE795" s="67"/>
      <c r="AF795" s="67"/>
      <c r="AG795" s="67"/>
    </row>
    <row r="796" spans="1:33" ht="43.5">
      <c r="A796" s="85" t="s">
        <v>1602</v>
      </c>
      <c r="B796" s="86"/>
      <c r="C796" s="68" t="s">
        <v>1763</v>
      </c>
      <c r="D796" s="86"/>
      <c r="E796" s="86"/>
      <c r="F796" s="86" t="s">
        <v>1764</v>
      </c>
      <c r="G796" s="86" t="s">
        <v>1705</v>
      </c>
      <c r="H796" s="86" t="s">
        <v>1765</v>
      </c>
      <c r="I796" s="79" t="s">
        <v>12</v>
      </c>
      <c r="J796" s="2"/>
      <c r="K796" s="80" t="s">
        <v>1766</v>
      </c>
      <c r="L796" s="74" t="s">
        <v>255</v>
      </c>
      <c r="M796" s="86"/>
      <c r="N796" s="67"/>
      <c r="O796" s="67"/>
      <c r="P796" s="67"/>
      <c r="Q796" s="67"/>
      <c r="R796" s="67"/>
      <c r="S796" s="67"/>
      <c r="T796" s="67"/>
      <c r="U796" s="67"/>
      <c r="V796" s="67"/>
      <c r="W796" s="67"/>
      <c r="X796" s="67"/>
      <c r="Y796" s="67"/>
      <c r="Z796" s="67"/>
      <c r="AA796" s="67"/>
      <c r="AB796" s="67"/>
      <c r="AC796" s="67"/>
      <c r="AD796" s="67"/>
      <c r="AE796" s="67"/>
      <c r="AF796" s="67"/>
      <c r="AG796" s="67"/>
    </row>
    <row r="797" spans="1:33" ht="58">
      <c r="A797" s="85" t="s">
        <v>1602</v>
      </c>
      <c r="B797" s="86"/>
      <c r="C797" s="68" t="s">
        <v>1767</v>
      </c>
      <c r="D797" s="86"/>
      <c r="E797" s="86" t="s">
        <v>1768</v>
      </c>
      <c r="F797" s="86" t="s">
        <v>1769</v>
      </c>
      <c r="G797" s="86" t="s">
        <v>1770</v>
      </c>
      <c r="H797" s="86" t="s">
        <v>1771</v>
      </c>
      <c r="I797" s="70" t="s">
        <v>11</v>
      </c>
      <c r="J797" s="2"/>
      <c r="K797" s="71"/>
      <c r="L797" s="72" t="s">
        <v>208</v>
      </c>
      <c r="M797" s="86"/>
      <c r="N797" s="67"/>
      <c r="O797" s="67"/>
      <c r="P797" s="67"/>
      <c r="Q797" s="67"/>
      <c r="R797" s="67"/>
      <c r="S797" s="67"/>
      <c r="T797" s="67"/>
      <c r="U797" s="67"/>
      <c r="V797" s="67"/>
      <c r="W797" s="67"/>
      <c r="X797" s="67"/>
      <c r="Y797" s="67"/>
      <c r="Z797" s="67"/>
      <c r="AA797" s="67"/>
      <c r="AB797" s="67"/>
      <c r="AC797" s="67"/>
      <c r="AD797" s="67"/>
      <c r="AE797" s="67"/>
      <c r="AF797" s="67"/>
      <c r="AG797" s="67"/>
    </row>
    <row r="798" spans="1:33" ht="58">
      <c r="A798" s="85" t="s">
        <v>1602</v>
      </c>
      <c r="B798" s="86"/>
      <c r="C798" s="68" t="s">
        <v>1772</v>
      </c>
      <c r="D798" s="86"/>
      <c r="E798" s="86"/>
      <c r="F798" s="86" t="s">
        <v>1773</v>
      </c>
      <c r="G798" s="86" t="s">
        <v>1770</v>
      </c>
      <c r="H798" s="86" t="s">
        <v>1774</v>
      </c>
      <c r="I798" s="70" t="s">
        <v>11</v>
      </c>
      <c r="J798" s="2"/>
      <c r="K798" s="71"/>
      <c r="L798" s="72" t="s">
        <v>208</v>
      </c>
      <c r="M798" s="86"/>
      <c r="N798" s="67"/>
      <c r="O798" s="67"/>
      <c r="P798" s="67"/>
      <c r="Q798" s="67"/>
      <c r="R798" s="67"/>
      <c r="S798" s="67"/>
      <c r="T798" s="67"/>
      <c r="U798" s="67"/>
      <c r="V798" s="67"/>
      <c r="W798" s="67"/>
      <c r="X798" s="67"/>
      <c r="Y798" s="67"/>
      <c r="Z798" s="67"/>
      <c r="AA798" s="67"/>
      <c r="AB798" s="67"/>
      <c r="AC798" s="67"/>
      <c r="AD798" s="67"/>
      <c r="AE798" s="67"/>
      <c r="AF798" s="67"/>
      <c r="AG798" s="67"/>
    </row>
    <row r="799" spans="1:33" ht="130.5">
      <c r="A799" s="85" t="s">
        <v>1602</v>
      </c>
      <c r="B799" s="86"/>
      <c r="C799" s="68" t="s">
        <v>1775</v>
      </c>
      <c r="D799" s="86"/>
      <c r="E799" s="86"/>
      <c r="F799" s="86" t="s">
        <v>1776</v>
      </c>
      <c r="G799" s="86" t="s">
        <v>1770</v>
      </c>
      <c r="H799" s="86" t="s">
        <v>1777</v>
      </c>
      <c r="I799" s="70" t="s">
        <v>11</v>
      </c>
      <c r="J799" s="2"/>
      <c r="K799" s="71"/>
      <c r="L799" s="72" t="s">
        <v>208</v>
      </c>
      <c r="M799" s="86"/>
      <c r="N799" s="67"/>
      <c r="O799" s="67"/>
      <c r="P799" s="67"/>
      <c r="Q799" s="67"/>
      <c r="R799" s="67"/>
      <c r="S799" s="67"/>
      <c r="T799" s="67"/>
      <c r="U799" s="67"/>
      <c r="V799" s="67"/>
      <c r="W799" s="67"/>
      <c r="X799" s="67"/>
      <c r="Y799" s="67"/>
      <c r="Z799" s="67"/>
      <c r="AA799" s="67"/>
      <c r="AB799" s="67"/>
      <c r="AC799" s="67"/>
      <c r="AD799" s="67"/>
      <c r="AE799" s="67"/>
      <c r="AF799" s="67"/>
      <c r="AG799" s="67"/>
    </row>
    <row r="800" spans="1:33" ht="58">
      <c r="A800" s="85" t="s">
        <v>1602</v>
      </c>
      <c r="B800" s="86"/>
      <c r="C800" s="68" t="s">
        <v>1778</v>
      </c>
      <c r="D800" s="86"/>
      <c r="E800" s="86"/>
      <c r="F800" s="86" t="s">
        <v>1779</v>
      </c>
      <c r="G800" s="86" t="s">
        <v>1770</v>
      </c>
      <c r="H800" s="86" t="s">
        <v>1780</v>
      </c>
      <c r="I800" s="70" t="s">
        <v>11</v>
      </c>
      <c r="J800" s="2"/>
      <c r="K800" s="71"/>
      <c r="L800" s="72" t="s">
        <v>208</v>
      </c>
      <c r="M800" s="86"/>
      <c r="N800" s="67"/>
      <c r="O800" s="67"/>
      <c r="P800" s="67"/>
      <c r="Q800" s="67"/>
      <c r="R800" s="67"/>
      <c r="S800" s="67"/>
      <c r="T800" s="67"/>
      <c r="U800" s="67"/>
      <c r="V800" s="67"/>
      <c r="W800" s="67"/>
      <c r="X800" s="67"/>
      <c r="Y800" s="67"/>
      <c r="Z800" s="67"/>
      <c r="AA800" s="67"/>
      <c r="AB800" s="67"/>
      <c r="AC800" s="67"/>
      <c r="AD800" s="67"/>
      <c r="AE800" s="67"/>
      <c r="AF800" s="67"/>
      <c r="AG800" s="67"/>
    </row>
    <row r="801" spans="1:33" ht="58">
      <c r="A801" s="85" t="s">
        <v>1602</v>
      </c>
      <c r="B801" s="86"/>
      <c r="C801" s="68" t="s">
        <v>1781</v>
      </c>
      <c r="D801" s="86"/>
      <c r="E801" s="86"/>
      <c r="F801" s="86" t="s">
        <v>1782</v>
      </c>
      <c r="G801" s="86" t="s">
        <v>1770</v>
      </c>
      <c r="H801" s="86" t="s">
        <v>1780</v>
      </c>
      <c r="I801" s="70" t="s">
        <v>11</v>
      </c>
      <c r="J801" s="2"/>
      <c r="K801" s="71"/>
      <c r="L801" s="72" t="s">
        <v>208</v>
      </c>
      <c r="M801" s="86"/>
      <c r="N801" s="67"/>
      <c r="O801" s="67"/>
      <c r="P801" s="67"/>
      <c r="Q801" s="67"/>
      <c r="R801" s="67"/>
      <c r="S801" s="67"/>
      <c r="T801" s="67"/>
      <c r="U801" s="67"/>
      <c r="V801" s="67"/>
      <c r="W801" s="67"/>
      <c r="X801" s="67"/>
      <c r="Y801" s="67"/>
      <c r="Z801" s="67"/>
      <c r="AA801" s="67"/>
      <c r="AB801" s="67"/>
      <c r="AC801" s="67"/>
      <c r="AD801" s="67"/>
      <c r="AE801" s="67"/>
      <c r="AF801" s="67"/>
      <c r="AG801" s="67"/>
    </row>
    <row r="802" spans="1:33" ht="58">
      <c r="A802" s="85" t="s">
        <v>1602</v>
      </c>
      <c r="B802" s="86"/>
      <c r="C802" s="68" t="s">
        <v>1783</v>
      </c>
      <c r="D802" s="86"/>
      <c r="E802" s="86"/>
      <c r="F802" s="86" t="s">
        <v>1784</v>
      </c>
      <c r="G802" s="86" t="s">
        <v>1770</v>
      </c>
      <c r="H802" s="86" t="s">
        <v>1780</v>
      </c>
      <c r="I802" s="70" t="s">
        <v>11</v>
      </c>
      <c r="J802" s="2"/>
      <c r="K802" s="71"/>
      <c r="L802" s="72" t="s">
        <v>208</v>
      </c>
      <c r="M802" s="86"/>
      <c r="N802" s="67"/>
      <c r="O802" s="67"/>
      <c r="P802" s="67"/>
      <c r="Q802" s="67"/>
      <c r="R802" s="67"/>
      <c r="S802" s="67"/>
      <c r="T802" s="67"/>
      <c r="U802" s="67"/>
      <c r="V802" s="67"/>
      <c r="W802" s="67"/>
      <c r="X802" s="67"/>
      <c r="Y802" s="67"/>
      <c r="Z802" s="67"/>
      <c r="AA802" s="67"/>
      <c r="AB802" s="67"/>
      <c r="AC802" s="67"/>
      <c r="AD802" s="67"/>
      <c r="AE802" s="67"/>
      <c r="AF802" s="67"/>
      <c r="AG802" s="67"/>
    </row>
    <row r="803" spans="1:33" ht="58">
      <c r="A803" s="85" t="s">
        <v>1602</v>
      </c>
      <c r="B803" s="86"/>
      <c r="C803" s="68" t="s">
        <v>1785</v>
      </c>
      <c r="D803" s="86"/>
      <c r="E803" s="86"/>
      <c r="F803" s="86" t="s">
        <v>1786</v>
      </c>
      <c r="G803" s="86" t="s">
        <v>1770</v>
      </c>
      <c r="H803" s="86" t="s">
        <v>1787</v>
      </c>
      <c r="I803" s="70" t="s">
        <v>11</v>
      </c>
      <c r="J803" s="2"/>
      <c r="K803" s="71"/>
      <c r="L803" s="72" t="s">
        <v>208</v>
      </c>
      <c r="M803" s="86"/>
      <c r="N803" s="67"/>
      <c r="O803" s="67"/>
      <c r="P803" s="67"/>
      <c r="Q803" s="67"/>
      <c r="R803" s="67"/>
      <c r="S803" s="67"/>
      <c r="T803" s="67"/>
      <c r="U803" s="67"/>
      <c r="V803" s="67"/>
      <c r="W803" s="67"/>
      <c r="X803" s="67"/>
      <c r="Y803" s="67"/>
      <c r="Z803" s="67"/>
      <c r="AA803" s="67"/>
      <c r="AB803" s="67"/>
      <c r="AC803" s="67"/>
      <c r="AD803" s="67"/>
      <c r="AE803" s="67"/>
      <c r="AF803" s="67"/>
      <c r="AG803" s="67"/>
    </row>
    <row r="804" spans="1:33" ht="58">
      <c r="A804" s="85" t="s">
        <v>1602</v>
      </c>
      <c r="B804" s="86"/>
      <c r="C804" s="68" t="s">
        <v>1788</v>
      </c>
      <c r="D804" s="86"/>
      <c r="E804" s="86"/>
      <c r="F804" s="86" t="s">
        <v>1789</v>
      </c>
      <c r="G804" s="86" t="s">
        <v>1770</v>
      </c>
      <c r="H804" s="86" t="s">
        <v>1689</v>
      </c>
      <c r="I804" s="70" t="s">
        <v>11</v>
      </c>
      <c r="J804" s="2"/>
      <c r="K804" s="71" t="s">
        <v>1790</v>
      </c>
      <c r="L804" s="74" t="s">
        <v>255</v>
      </c>
      <c r="M804" s="86"/>
      <c r="N804" s="67"/>
      <c r="O804" s="67"/>
      <c r="P804" s="67"/>
      <c r="Q804" s="67"/>
      <c r="R804" s="67"/>
      <c r="S804" s="67"/>
      <c r="T804" s="67"/>
      <c r="U804" s="67"/>
      <c r="V804" s="67"/>
      <c r="W804" s="67"/>
      <c r="X804" s="67"/>
      <c r="Y804" s="67"/>
      <c r="Z804" s="67"/>
      <c r="AA804" s="67"/>
      <c r="AB804" s="67"/>
      <c r="AC804" s="67"/>
      <c r="AD804" s="67"/>
      <c r="AE804" s="67"/>
      <c r="AF804" s="67"/>
      <c r="AG804" s="67"/>
    </row>
    <row r="805" spans="1:33" ht="58">
      <c r="A805" s="85" t="s">
        <v>1602</v>
      </c>
      <c r="B805" s="86"/>
      <c r="C805" s="68" t="s">
        <v>1791</v>
      </c>
      <c r="D805" s="86"/>
      <c r="E805" s="86"/>
      <c r="F805" s="86" t="s">
        <v>1792</v>
      </c>
      <c r="G805" s="86" t="s">
        <v>1770</v>
      </c>
      <c r="H805" s="86" t="s">
        <v>1645</v>
      </c>
      <c r="I805" s="70" t="s">
        <v>11</v>
      </c>
      <c r="J805" s="2"/>
      <c r="K805" s="71"/>
      <c r="L805" s="72" t="s">
        <v>208</v>
      </c>
      <c r="M805" s="86"/>
      <c r="N805" s="67"/>
      <c r="O805" s="67"/>
      <c r="P805" s="67"/>
      <c r="Q805" s="67"/>
      <c r="R805" s="67"/>
      <c r="S805" s="67"/>
      <c r="T805" s="67"/>
      <c r="U805" s="67"/>
      <c r="V805" s="67"/>
      <c r="W805" s="67"/>
      <c r="X805" s="67"/>
      <c r="Y805" s="67"/>
      <c r="Z805" s="67"/>
      <c r="AA805" s="67"/>
      <c r="AB805" s="67"/>
      <c r="AC805" s="67"/>
      <c r="AD805" s="67"/>
      <c r="AE805" s="67"/>
      <c r="AF805" s="67"/>
      <c r="AG805" s="67"/>
    </row>
    <row r="806" spans="1:33" ht="58">
      <c r="A806" s="85" t="s">
        <v>1602</v>
      </c>
      <c r="B806" s="86"/>
      <c r="C806" s="68" t="s">
        <v>1793</v>
      </c>
      <c r="D806" s="86"/>
      <c r="E806" s="86"/>
      <c r="F806" s="86" t="s">
        <v>1794</v>
      </c>
      <c r="G806" s="86" t="s">
        <v>1770</v>
      </c>
      <c r="H806" s="86" t="s">
        <v>1645</v>
      </c>
      <c r="I806" s="70" t="s">
        <v>11</v>
      </c>
      <c r="J806" s="2"/>
      <c r="K806" s="71"/>
      <c r="L806" s="72" t="s">
        <v>208</v>
      </c>
      <c r="M806" s="86"/>
      <c r="N806" s="67"/>
      <c r="O806" s="67"/>
      <c r="P806" s="67"/>
      <c r="Q806" s="67"/>
      <c r="R806" s="67"/>
      <c r="S806" s="67"/>
      <c r="T806" s="67"/>
      <c r="U806" s="67"/>
      <c r="V806" s="67"/>
      <c r="W806" s="67"/>
      <c r="X806" s="67"/>
      <c r="Y806" s="67"/>
      <c r="Z806" s="67"/>
      <c r="AA806" s="67"/>
      <c r="AB806" s="67"/>
      <c r="AC806" s="67"/>
      <c r="AD806" s="67"/>
      <c r="AE806" s="67"/>
      <c r="AF806" s="67"/>
      <c r="AG806" s="67"/>
    </row>
    <row r="807" spans="1:33" ht="58">
      <c r="A807" s="85" t="s">
        <v>1602</v>
      </c>
      <c r="B807" s="86"/>
      <c r="C807" s="68" t="s">
        <v>1795</v>
      </c>
      <c r="D807" s="86"/>
      <c r="E807" s="86"/>
      <c r="F807" s="86" t="s">
        <v>1796</v>
      </c>
      <c r="G807" s="86" t="s">
        <v>1770</v>
      </c>
      <c r="H807" s="86" t="s">
        <v>1645</v>
      </c>
      <c r="I807" s="70" t="s">
        <v>11</v>
      </c>
      <c r="J807" s="2"/>
      <c r="K807" s="71"/>
      <c r="L807" s="72" t="s">
        <v>208</v>
      </c>
      <c r="M807" s="86"/>
      <c r="N807" s="67"/>
      <c r="O807" s="67"/>
      <c r="P807" s="67"/>
      <c r="Q807" s="67"/>
      <c r="R807" s="67"/>
      <c r="S807" s="67"/>
      <c r="T807" s="67"/>
      <c r="U807" s="67"/>
      <c r="V807" s="67"/>
      <c r="W807" s="67"/>
      <c r="X807" s="67"/>
      <c r="Y807" s="67"/>
      <c r="Z807" s="67"/>
      <c r="AA807" s="67"/>
      <c r="AB807" s="67"/>
      <c r="AC807" s="67"/>
      <c r="AD807" s="67"/>
      <c r="AE807" s="67"/>
      <c r="AF807" s="67"/>
      <c r="AG807" s="67"/>
    </row>
    <row r="808" spans="1:33" ht="58">
      <c r="A808" s="85" t="s">
        <v>1602</v>
      </c>
      <c r="B808" s="86"/>
      <c r="C808" s="68" t="s">
        <v>1797</v>
      </c>
      <c r="D808" s="86"/>
      <c r="E808" s="86"/>
      <c r="F808" s="86" t="s">
        <v>1798</v>
      </c>
      <c r="G808" s="86" t="s">
        <v>1770</v>
      </c>
      <c r="H808" s="86" t="s">
        <v>1645</v>
      </c>
      <c r="I808" s="70" t="s">
        <v>11</v>
      </c>
      <c r="J808" s="2"/>
      <c r="K808" s="71"/>
      <c r="L808" s="72" t="s">
        <v>208</v>
      </c>
      <c r="M808" s="86"/>
      <c r="N808" s="67"/>
      <c r="O808" s="67"/>
      <c r="P808" s="67"/>
      <c r="Q808" s="67"/>
      <c r="R808" s="67"/>
      <c r="S808" s="67"/>
      <c r="T808" s="67"/>
      <c r="U808" s="67"/>
      <c r="V808" s="67"/>
      <c r="W808" s="67"/>
      <c r="X808" s="67"/>
      <c r="Y808" s="67"/>
      <c r="Z808" s="67"/>
      <c r="AA808" s="67"/>
      <c r="AB808" s="67"/>
      <c r="AC808" s="67"/>
      <c r="AD808" s="67"/>
      <c r="AE808" s="67"/>
      <c r="AF808" s="67"/>
      <c r="AG808" s="67"/>
    </row>
    <row r="809" spans="1:33" ht="58">
      <c r="A809" s="85" t="s">
        <v>1602</v>
      </c>
      <c r="B809" s="86"/>
      <c r="C809" s="68" t="s">
        <v>1799</v>
      </c>
      <c r="D809" s="86"/>
      <c r="E809" s="86"/>
      <c r="F809" s="86" t="s">
        <v>1800</v>
      </c>
      <c r="G809" s="86" t="s">
        <v>1770</v>
      </c>
      <c r="H809" s="86" t="s">
        <v>1645</v>
      </c>
      <c r="I809" s="70" t="s">
        <v>11</v>
      </c>
      <c r="J809" s="2"/>
      <c r="K809" s="71"/>
      <c r="L809" s="72" t="s">
        <v>208</v>
      </c>
      <c r="M809" s="86"/>
      <c r="N809" s="67"/>
      <c r="O809" s="67"/>
      <c r="P809" s="67"/>
      <c r="Q809" s="67"/>
      <c r="R809" s="67"/>
      <c r="S809" s="67"/>
      <c r="T809" s="67"/>
      <c r="U809" s="67"/>
      <c r="V809" s="67"/>
      <c r="W809" s="67"/>
      <c r="X809" s="67"/>
      <c r="Y809" s="67"/>
      <c r="Z809" s="67"/>
      <c r="AA809" s="67"/>
      <c r="AB809" s="67"/>
      <c r="AC809" s="67"/>
      <c r="AD809" s="67"/>
      <c r="AE809" s="67"/>
      <c r="AF809" s="67"/>
      <c r="AG809" s="67"/>
    </row>
    <row r="810" spans="1:33" ht="101.5">
      <c r="A810" s="85" t="s">
        <v>1602</v>
      </c>
      <c r="B810" s="86"/>
      <c r="C810" s="68" t="s">
        <v>1801</v>
      </c>
      <c r="D810" s="86"/>
      <c r="E810" s="86"/>
      <c r="F810" s="86" t="s">
        <v>1802</v>
      </c>
      <c r="G810" s="86" t="s">
        <v>1770</v>
      </c>
      <c r="H810" s="86" t="s">
        <v>1645</v>
      </c>
      <c r="I810" s="70" t="s">
        <v>11</v>
      </c>
      <c r="J810" s="2"/>
      <c r="K810" s="71"/>
      <c r="L810" s="72" t="s">
        <v>208</v>
      </c>
      <c r="M810" s="86"/>
      <c r="N810" s="67"/>
      <c r="O810" s="67"/>
      <c r="P810" s="67"/>
      <c r="Q810" s="67"/>
      <c r="R810" s="67"/>
      <c r="S810" s="67"/>
      <c r="T810" s="67"/>
      <c r="U810" s="67"/>
      <c r="V810" s="67"/>
      <c r="W810" s="67"/>
      <c r="X810" s="67"/>
      <c r="Y810" s="67"/>
      <c r="Z810" s="67"/>
      <c r="AA810" s="67"/>
      <c r="AB810" s="67"/>
      <c r="AC810" s="67"/>
      <c r="AD810" s="67"/>
      <c r="AE810" s="67"/>
      <c r="AF810" s="67"/>
      <c r="AG810" s="67"/>
    </row>
    <row r="811" spans="1:33" ht="58">
      <c r="A811" s="85" t="s">
        <v>1602</v>
      </c>
      <c r="B811" s="86"/>
      <c r="C811" s="68" t="s">
        <v>1803</v>
      </c>
      <c r="D811" s="86"/>
      <c r="E811" s="86"/>
      <c r="F811" s="86" t="s">
        <v>1804</v>
      </c>
      <c r="G811" s="86" t="s">
        <v>1770</v>
      </c>
      <c r="H811" s="86" t="s">
        <v>1805</v>
      </c>
      <c r="I811" s="70" t="s">
        <v>11</v>
      </c>
      <c r="J811" s="2"/>
      <c r="K811" s="71"/>
      <c r="L811" s="72" t="s">
        <v>208</v>
      </c>
      <c r="M811" s="86"/>
      <c r="N811" s="67"/>
      <c r="O811" s="67"/>
      <c r="P811" s="67"/>
      <c r="Q811" s="67"/>
      <c r="R811" s="67"/>
      <c r="S811" s="67"/>
      <c r="T811" s="67"/>
      <c r="U811" s="67"/>
      <c r="V811" s="67"/>
      <c r="W811" s="67"/>
      <c r="X811" s="67"/>
      <c r="Y811" s="67"/>
      <c r="Z811" s="67"/>
      <c r="AA811" s="67"/>
      <c r="AB811" s="67"/>
      <c r="AC811" s="67"/>
      <c r="AD811" s="67"/>
      <c r="AE811" s="67"/>
      <c r="AF811" s="67"/>
      <c r="AG811" s="67"/>
    </row>
    <row r="812" spans="1:33" ht="188.5">
      <c r="A812" s="85" t="s">
        <v>1602</v>
      </c>
      <c r="B812" s="86"/>
      <c r="C812" s="68" t="s">
        <v>1806</v>
      </c>
      <c r="D812" s="86"/>
      <c r="E812" s="86"/>
      <c r="F812" s="86" t="s">
        <v>1807</v>
      </c>
      <c r="G812" s="86" t="s">
        <v>1770</v>
      </c>
      <c r="H812" s="86" t="s">
        <v>1660</v>
      </c>
      <c r="I812" s="70" t="s">
        <v>11</v>
      </c>
      <c r="J812" s="2"/>
      <c r="K812" s="71"/>
      <c r="L812" s="72" t="s">
        <v>208</v>
      </c>
      <c r="M812" s="86"/>
      <c r="N812" s="67"/>
      <c r="O812" s="67"/>
      <c r="P812" s="67"/>
      <c r="Q812" s="67"/>
      <c r="R812" s="67"/>
      <c r="S812" s="67"/>
      <c r="T812" s="67"/>
      <c r="U812" s="67"/>
      <c r="V812" s="67"/>
      <c r="W812" s="67"/>
      <c r="X812" s="67"/>
      <c r="Y812" s="67"/>
      <c r="Z812" s="67"/>
      <c r="AA812" s="67"/>
      <c r="AB812" s="67"/>
      <c r="AC812" s="67"/>
      <c r="AD812" s="67"/>
      <c r="AE812" s="67"/>
      <c r="AF812" s="67"/>
      <c r="AG812" s="67"/>
    </row>
    <row r="813" spans="1:33" ht="188.5">
      <c r="A813" s="85" t="s">
        <v>1602</v>
      </c>
      <c r="B813" s="86"/>
      <c r="C813" s="68" t="s">
        <v>1808</v>
      </c>
      <c r="D813" s="86"/>
      <c r="E813" s="86"/>
      <c r="F813" s="86" t="s">
        <v>1809</v>
      </c>
      <c r="G813" s="86" t="s">
        <v>1770</v>
      </c>
      <c r="H813" s="86" t="s">
        <v>1810</v>
      </c>
      <c r="I813" s="70" t="s">
        <v>11</v>
      </c>
      <c r="J813" s="2"/>
      <c r="K813" s="71"/>
      <c r="L813" s="72" t="s">
        <v>208</v>
      </c>
      <c r="M813" s="86"/>
      <c r="N813" s="67"/>
      <c r="O813" s="67"/>
      <c r="P813" s="67"/>
      <c r="Q813" s="67"/>
      <c r="R813" s="67"/>
      <c r="S813" s="67"/>
      <c r="T813" s="67"/>
      <c r="U813" s="67"/>
      <c r="V813" s="67"/>
      <c r="W813" s="67"/>
      <c r="X813" s="67"/>
      <c r="Y813" s="67"/>
      <c r="Z813" s="67"/>
      <c r="AA813" s="67"/>
      <c r="AB813" s="67"/>
      <c r="AC813" s="67"/>
      <c r="AD813" s="67"/>
      <c r="AE813" s="67"/>
      <c r="AF813" s="67"/>
      <c r="AG813" s="67"/>
    </row>
    <row r="814" spans="1:33" ht="145">
      <c r="A814" s="85" t="s">
        <v>1602</v>
      </c>
      <c r="B814" s="86"/>
      <c r="C814" s="68" t="s">
        <v>1811</v>
      </c>
      <c r="D814" s="86"/>
      <c r="E814" s="86"/>
      <c r="F814" s="86" t="s">
        <v>1812</v>
      </c>
      <c r="G814" s="86" t="s">
        <v>1770</v>
      </c>
      <c r="H814" s="86" t="s">
        <v>1660</v>
      </c>
      <c r="I814" s="70" t="s">
        <v>11</v>
      </c>
      <c r="J814" s="2"/>
      <c r="K814" s="71"/>
      <c r="L814" s="72" t="s">
        <v>208</v>
      </c>
      <c r="M814" s="86"/>
      <c r="N814" s="67"/>
      <c r="O814" s="67"/>
      <c r="P814" s="67"/>
      <c r="Q814" s="67"/>
      <c r="R814" s="67"/>
      <c r="S814" s="67"/>
      <c r="T814" s="67"/>
      <c r="U814" s="67"/>
      <c r="V814" s="67"/>
      <c r="W814" s="67"/>
      <c r="X814" s="67"/>
      <c r="Y814" s="67"/>
      <c r="Z814" s="67"/>
      <c r="AA814" s="67"/>
      <c r="AB814" s="67"/>
      <c r="AC814" s="67"/>
      <c r="AD814" s="67"/>
      <c r="AE814" s="67"/>
      <c r="AF814" s="67"/>
      <c r="AG814" s="67"/>
    </row>
    <row r="815" spans="1:33" ht="145">
      <c r="A815" s="85" t="s">
        <v>1602</v>
      </c>
      <c r="B815" s="86"/>
      <c r="C815" s="68" t="s">
        <v>1813</v>
      </c>
      <c r="D815" s="86"/>
      <c r="E815" s="86"/>
      <c r="F815" s="86" t="s">
        <v>1814</v>
      </c>
      <c r="G815" s="86" t="s">
        <v>1770</v>
      </c>
      <c r="H815" s="86" t="s">
        <v>1660</v>
      </c>
      <c r="I815" s="70" t="s">
        <v>11</v>
      </c>
      <c r="J815" s="2"/>
      <c r="K815" s="71"/>
      <c r="L815" s="72" t="s">
        <v>208</v>
      </c>
      <c r="M815" s="86"/>
      <c r="N815" s="67"/>
      <c r="O815" s="67"/>
      <c r="P815" s="67"/>
      <c r="Q815" s="67"/>
      <c r="R815" s="67"/>
      <c r="S815" s="67"/>
      <c r="T815" s="67"/>
      <c r="U815" s="67"/>
      <c r="V815" s="67"/>
      <c r="W815" s="67"/>
      <c r="X815" s="67"/>
      <c r="Y815" s="67"/>
      <c r="Z815" s="67"/>
      <c r="AA815" s="67"/>
      <c r="AB815" s="67"/>
      <c r="AC815" s="67"/>
      <c r="AD815" s="67"/>
      <c r="AE815" s="67"/>
      <c r="AF815" s="67"/>
      <c r="AG815" s="67"/>
    </row>
    <row r="816" spans="1:33" ht="174">
      <c r="A816" s="85" t="s">
        <v>1602</v>
      </c>
      <c r="B816" s="86"/>
      <c r="C816" s="68" t="s">
        <v>1815</v>
      </c>
      <c r="D816" s="86"/>
      <c r="E816" s="86"/>
      <c r="F816" s="86" t="s">
        <v>1816</v>
      </c>
      <c r="G816" s="86" t="s">
        <v>1770</v>
      </c>
      <c r="H816" s="86" t="s">
        <v>1660</v>
      </c>
      <c r="I816" s="70" t="s">
        <v>11</v>
      </c>
      <c r="J816" s="2"/>
      <c r="K816" s="71"/>
      <c r="L816" s="72" t="s">
        <v>208</v>
      </c>
      <c r="M816" s="86"/>
      <c r="N816" s="67"/>
      <c r="O816" s="67"/>
      <c r="P816" s="67"/>
      <c r="Q816" s="67"/>
      <c r="R816" s="67"/>
      <c r="S816" s="67"/>
      <c r="T816" s="67"/>
      <c r="U816" s="67"/>
      <c r="V816" s="67"/>
      <c r="W816" s="67"/>
      <c r="X816" s="67"/>
      <c r="Y816" s="67"/>
      <c r="Z816" s="67"/>
      <c r="AA816" s="67"/>
      <c r="AB816" s="67"/>
      <c r="AC816" s="67"/>
      <c r="AD816" s="67"/>
      <c r="AE816" s="67"/>
      <c r="AF816" s="67"/>
      <c r="AG816" s="67"/>
    </row>
    <row r="817" spans="1:33" ht="174">
      <c r="A817" s="85" t="s">
        <v>1602</v>
      </c>
      <c r="B817" s="86"/>
      <c r="C817" s="68" t="s">
        <v>1817</v>
      </c>
      <c r="D817" s="86"/>
      <c r="E817" s="86"/>
      <c r="F817" s="86" t="s">
        <v>1818</v>
      </c>
      <c r="G817" s="86" t="s">
        <v>1770</v>
      </c>
      <c r="H817" s="86" t="s">
        <v>1660</v>
      </c>
      <c r="I817" s="70" t="s">
        <v>11</v>
      </c>
      <c r="J817" s="2"/>
      <c r="K817" s="71"/>
      <c r="L817" s="72" t="s">
        <v>208</v>
      </c>
      <c r="M817" s="86"/>
      <c r="N817" s="67"/>
      <c r="O817" s="67"/>
      <c r="P817" s="67"/>
      <c r="Q817" s="67"/>
      <c r="R817" s="67"/>
      <c r="S817" s="67"/>
      <c r="T817" s="67"/>
      <c r="U817" s="67"/>
      <c r="V817" s="67"/>
      <c r="W817" s="67"/>
      <c r="X817" s="67"/>
      <c r="Y817" s="67"/>
      <c r="Z817" s="67"/>
      <c r="AA817" s="67"/>
      <c r="AB817" s="67"/>
      <c r="AC817" s="67"/>
      <c r="AD817" s="67"/>
      <c r="AE817" s="67"/>
      <c r="AF817" s="67"/>
      <c r="AG817" s="67"/>
    </row>
    <row r="818" spans="1:33" ht="145">
      <c r="A818" s="85" t="s">
        <v>1602</v>
      </c>
      <c r="B818" s="86"/>
      <c r="C818" s="68" t="s">
        <v>1819</v>
      </c>
      <c r="D818" s="86"/>
      <c r="E818" s="86"/>
      <c r="F818" s="86" t="s">
        <v>1820</v>
      </c>
      <c r="G818" s="86" t="s">
        <v>1770</v>
      </c>
      <c r="H818" s="86" t="s">
        <v>1660</v>
      </c>
      <c r="I818" s="70" t="s">
        <v>11</v>
      </c>
      <c r="J818" s="2"/>
      <c r="K818" s="71"/>
      <c r="L818" s="72" t="s">
        <v>208</v>
      </c>
      <c r="M818" s="86"/>
      <c r="N818" s="67"/>
      <c r="O818" s="67"/>
      <c r="P818" s="67"/>
      <c r="Q818" s="67"/>
      <c r="R818" s="67"/>
      <c r="S818" s="67"/>
      <c r="T818" s="67"/>
      <c r="U818" s="67"/>
      <c r="V818" s="67"/>
      <c r="W818" s="67"/>
      <c r="X818" s="67"/>
      <c r="Y818" s="67"/>
      <c r="Z818" s="67"/>
      <c r="AA818" s="67"/>
      <c r="AB818" s="67"/>
      <c r="AC818" s="67"/>
      <c r="AD818" s="67"/>
      <c r="AE818" s="67"/>
      <c r="AF818" s="67"/>
      <c r="AG818" s="67"/>
    </row>
    <row r="819" spans="1:33" ht="58">
      <c r="A819" s="85" t="s">
        <v>1602</v>
      </c>
      <c r="B819" s="86"/>
      <c r="C819" s="68" t="s">
        <v>1821</v>
      </c>
      <c r="D819" s="86"/>
      <c r="E819" s="86"/>
      <c r="F819" s="86" t="s">
        <v>1822</v>
      </c>
      <c r="G819" s="86" t="s">
        <v>1770</v>
      </c>
      <c r="H819" s="86" t="s">
        <v>1660</v>
      </c>
      <c r="I819" s="70" t="s">
        <v>11</v>
      </c>
      <c r="J819" s="2"/>
      <c r="K819" s="71"/>
      <c r="L819" s="72" t="s">
        <v>208</v>
      </c>
      <c r="M819" s="86"/>
      <c r="N819" s="67"/>
      <c r="O819" s="67"/>
      <c r="P819" s="67"/>
      <c r="Q819" s="67"/>
      <c r="R819" s="67"/>
      <c r="S819" s="67"/>
      <c r="T819" s="67"/>
      <c r="U819" s="67"/>
      <c r="V819" s="67"/>
      <c r="W819" s="67"/>
      <c r="X819" s="67"/>
      <c r="Y819" s="67"/>
      <c r="Z819" s="67"/>
      <c r="AA819" s="67"/>
      <c r="AB819" s="67"/>
      <c r="AC819" s="67"/>
      <c r="AD819" s="67"/>
      <c r="AE819" s="67"/>
      <c r="AF819" s="67"/>
      <c r="AG819" s="67"/>
    </row>
    <row r="820" spans="1:33" ht="58">
      <c r="A820" s="85" t="s">
        <v>1602</v>
      </c>
      <c r="B820" s="86"/>
      <c r="C820" s="68" t="s">
        <v>1823</v>
      </c>
      <c r="D820" s="86"/>
      <c r="E820" s="86"/>
      <c r="F820" s="86" t="s">
        <v>1824</v>
      </c>
      <c r="G820" s="86" t="s">
        <v>1770</v>
      </c>
      <c r="H820" s="86" t="s">
        <v>1825</v>
      </c>
      <c r="I820" s="70" t="s">
        <v>11</v>
      </c>
      <c r="J820" s="2"/>
      <c r="K820" s="71"/>
      <c r="L820" s="72" t="s">
        <v>208</v>
      </c>
      <c r="M820" s="86"/>
      <c r="N820" s="67"/>
      <c r="O820" s="67"/>
      <c r="P820" s="67"/>
      <c r="Q820" s="67"/>
      <c r="R820" s="67"/>
      <c r="S820" s="67"/>
      <c r="T820" s="67"/>
      <c r="U820" s="67"/>
      <c r="V820" s="67"/>
      <c r="W820" s="67"/>
      <c r="X820" s="67"/>
      <c r="Y820" s="67"/>
      <c r="Z820" s="67"/>
      <c r="AA820" s="67"/>
      <c r="AB820" s="67"/>
      <c r="AC820" s="67"/>
      <c r="AD820" s="67"/>
      <c r="AE820" s="67"/>
      <c r="AF820" s="67"/>
      <c r="AG820" s="67"/>
    </row>
    <row r="821" spans="1:33" ht="43.5">
      <c r="A821" s="85" t="s">
        <v>1602</v>
      </c>
      <c r="B821" s="86"/>
      <c r="C821" s="68" t="s">
        <v>1826</v>
      </c>
      <c r="D821" s="86"/>
      <c r="E821" s="86"/>
      <c r="F821" s="86" t="s">
        <v>1678</v>
      </c>
      <c r="G821" s="86" t="s">
        <v>1624</v>
      </c>
      <c r="H821" s="86" t="s">
        <v>1660</v>
      </c>
      <c r="I821" s="70" t="s">
        <v>11</v>
      </c>
      <c r="J821" s="2"/>
      <c r="K821" s="71"/>
      <c r="L821" s="72" t="s">
        <v>208</v>
      </c>
      <c r="M821" s="86"/>
      <c r="N821" s="67"/>
      <c r="O821" s="67"/>
      <c r="P821" s="67"/>
      <c r="Q821" s="67"/>
      <c r="R821" s="67"/>
      <c r="S821" s="67"/>
      <c r="T821" s="67"/>
      <c r="U821" s="67"/>
      <c r="V821" s="67"/>
      <c r="W821" s="67"/>
      <c r="X821" s="67"/>
      <c r="Y821" s="67"/>
      <c r="Z821" s="67"/>
      <c r="AA821" s="67"/>
      <c r="AB821" s="67"/>
      <c r="AC821" s="67"/>
      <c r="AD821" s="67"/>
      <c r="AE821" s="67"/>
      <c r="AF821" s="67"/>
      <c r="AG821" s="67"/>
    </row>
    <row r="822" spans="1:33" ht="43.5">
      <c r="A822" s="85" t="s">
        <v>1602</v>
      </c>
      <c r="B822" s="86"/>
      <c r="C822" s="68" t="s">
        <v>1827</v>
      </c>
      <c r="D822" s="86"/>
      <c r="E822" s="86"/>
      <c r="F822" s="86" t="s">
        <v>1680</v>
      </c>
      <c r="G822" s="86" t="s">
        <v>1624</v>
      </c>
      <c r="H822" s="86" t="s">
        <v>1660</v>
      </c>
      <c r="I822" s="70" t="s">
        <v>11</v>
      </c>
      <c r="J822" s="2"/>
      <c r="K822" s="71"/>
      <c r="L822" s="72" t="s">
        <v>208</v>
      </c>
      <c r="M822" s="86"/>
      <c r="N822" s="67"/>
      <c r="O822" s="67"/>
      <c r="P822" s="67"/>
      <c r="Q822" s="67"/>
      <c r="R822" s="67"/>
      <c r="S822" s="67"/>
      <c r="T822" s="67"/>
      <c r="U822" s="67"/>
      <c r="V822" s="67"/>
      <c r="W822" s="67"/>
      <c r="X822" s="67"/>
      <c r="Y822" s="67"/>
      <c r="Z822" s="67"/>
      <c r="AA822" s="67"/>
      <c r="AB822" s="67"/>
      <c r="AC822" s="67"/>
      <c r="AD822" s="67"/>
      <c r="AE822" s="67"/>
      <c r="AF822" s="67"/>
      <c r="AG822" s="67"/>
    </row>
    <row r="823" spans="1:33" ht="43.5">
      <c r="A823" s="85" t="s">
        <v>1602</v>
      </c>
      <c r="B823" s="86"/>
      <c r="C823" s="68" t="s">
        <v>1828</v>
      </c>
      <c r="D823" s="86"/>
      <c r="E823" s="86"/>
      <c r="F823" s="86" t="s">
        <v>1682</v>
      </c>
      <c r="G823" s="86" t="s">
        <v>1624</v>
      </c>
      <c r="H823" s="86" t="s">
        <v>1660</v>
      </c>
      <c r="I823" s="70" t="s">
        <v>11</v>
      </c>
      <c r="J823" s="2"/>
      <c r="K823" s="71"/>
      <c r="L823" s="72" t="s">
        <v>208</v>
      </c>
      <c r="M823" s="86"/>
      <c r="N823" s="67"/>
      <c r="O823" s="67"/>
      <c r="P823" s="67"/>
      <c r="Q823" s="67"/>
      <c r="R823" s="67"/>
      <c r="S823" s="67"/>
      <c r="T823" s="67"/>
      <c r="U823" s="67"/>
      <c r="V823" s="67"/>
      <c r="W823" s="67"/>
      <c r="X823" s="67"/>
      <c r="Y823" s="67"/>
      <c r="Z823" s="67"/>
      <c r="AA823" s="67"/>
      <c r="AB823" s="67"/>
      <c r="AC823" s="67"/>
      <c r="AD823" s="67"/>
      <c r="AE823" s="67"/>
      <c r="AF823" s="67"/>
      <c r="AG823" s="67"/>
    </row>
    <row r="824" spans="1:33" ht="101.5">
      <c r="A824" s="85" t="s">
        <v>1602</v>
      </c>
      <c r="B824" s="86"/>
      <c r="C824" s="68" t="s">
        <v>1829</v>
      </c>
      <c r="D824" s="86"/>
      <c r="E824" s="86"/>
      <c r="F824" s="86" t="s">
        <v>1830</v>
      </c>
      <c r="G824" s="86" t="s">
        <v>1770</v>
      </c>
      <c r="H824" s="86" t="s">
        <v>1831</v>
      </c>
      <c r="I824" s="70" t="s">
        <v>11</v>
      </c>
      <c r="J824" s="2"/>
      <c r="K824" s="71"/>
      <c r="L824" s="72" t="s">
        <v>208</v>
      </c>
      <c r="M824" s="86"/>
      <c r="N824" s="67"/>
      <c r="O824" s="67"/>
      <c r="P824" s="67"/>
      <c r="Q824" s="67"/>
      <c r="R824" s="67"/>
      <c r="S824" s="67"/>
      <c r="T824" s="67"/>
      <c r="U824" s="67"/>
      <c r="V824" s="67"/>
      <c r="W824" s="67"/>
      <c r="X824" s="67"/>
      <c r="Y824" s="67"/>
      <c r="Z824" s="67"/>
      <c r="AA824" s="67"/>
      <c r="AB824" s="67"/>
      <c r="AC824" s="67"/>
      <c r="AD824" s="67"/>
      <c r="AE824" s="67"/>
      <c r="AF824" s="67"/>
      <c r="AG824" s="67"/>
    </row>
    <row r="825" spans="1:33" ht="130.5">
      <c r="A825" s="85" t="s">
        <v>1602</v>
      </c>
      <c r="B825" s="86"/>
      <c r="C825" s="68" t="s">
        <v>1832</v>
      </c>
      <c r="D825" s="86"/>
      <c r="E825" s="86"/>
      <c r="F825" s="86" t="s">
        <v>1833</v>
      </c>
      <c r="G825" s="86" t="s">
        <v>1770</v>
      </c>
      <c r="H825" s="86" t="s">
        <v>1834</v>
      </c>
      <c r="I825" s="70" t="s">
        <v>11</v>
      </c>
      <c r="J825" s="2"/>
      <c r="K825" s="71"/>
      <c r="L825" s="72" t="s">
        <v>208</v>
      </c>
      <c r="M825" s="86"/>
      <c r="N825" s="67"/>
      <c r="O825" s="67"/>
      <c r="P825" s="67"/>
      <c r="Q825" s="67"/>
      <c r="R825" s="67"/>
      <c r="S825" s="67"/>
      <c r="T825" s="67"/>
      <c r="U825" s="67"/>
      <c r="V825" s="67"/>
      <c r="W825" s="67"/>
      <c r="X825" s="67"/>
      <c r="Y825" s="67"/>
      <c r="Z825" s="67"/>
      <c r="AA825" s="67"/>
      <c r="AB825" s="67"/>
      <c r="AC825" s="67"/>
      <c r="AD825" s="67"/>
      <c r="AE825" s="67"/>
      <c r="AF825" s="67"/>
      <c r="AG825" s="67"/>
    </row>
    <row r="826" spans="1:33" ht="130.5">
      <c r="A826" s="85" t="s">
        <v>1602</v>
      </c>
      <c r="B826" s="86"/>
      <c r="C826" s="68" t="s">
        <v>1835</v>
      </c>
      <c r="D826" s="86"/>
      <c r="E826" s="86"/>
      <c r="F826" s="86" t="s">
        <v>1836</v>
      </c>
      <c r="G826" s="86" t="s">
        <v>1770</v>
      </c>
      <c r="H826" s="86" t="s">
        <v>1831</v>
      </c>
      <c r="I826" s="70" t="s">
        <v>11</v>
      </c>
      <c r="J826" s="2"/>
      <c r="K826" s="71"/>
      <c r="L826" s="72" t="s">
        <v>208</v>
      </c>
      <c r="M826" s="86"/>
      <c r="N826" s="67"/>
      <c r="O826" s="67"/>
      <c r="P826" s="67"/>
      <c r="Q826" s="67"/>
      <c r="R826" s="67"/>
      <c r="S826" s="67"/>
      <c r="T826" s="67"/>
      <c r="U826" s="67"/>
      <c r="V826" s="67"/>
      <c r="W826" s="67"/>
      <c r="X826" s="67"/>
      <c r="Y826" s="67"/>
      <c r="Z826" s="67"/>
      <c r="AA826" s="67"/>
      <c r="AB826" s="67"/>
      <c r="AC826" s="67"/>
      <c r="AD826" s="67"/>
      <c r="AE826" s="67"/>
      <c r="AF826" s="67"/>
      <c r="AG826" s="67"/>
    </row>
    <row r="827" spans="1:33" ht="145">
      <c r="A827" s="85" t="s">
        <v>1602</v>
      </c>
      <c r="B827" s="86"/>
      <c r="C827" s="68" t="s">
        <v>1837</v>
      </c>
      <c r="D827" s="86"/>
      <c r="E827" s="86"/>
      <c r="F827" s="86" t="s">
        <v>1838</v>
      </c>
      <c r="G827" s="86" t="s">
        <v>1770</v>
      </c>
      <c r="H827" s="86" t="s">
        <v>1839</v>
      </c>
      <c r="I827" s="70" t="s">
        <v>11</v>
      </c>
      <c r="J827" s="2"/>
      <c r="K827" s="71"/>
      <c r="L827" s="72" t="s">
        <v>208</v>
      </c>
      <c r="M827" s="86"/>
      <c r="N827" s="67"/>
      <c r="O827" s="67"/>
      <c r="P827" s="67"/>
      <c r="Q827" s="67"/>
      <c r="R827" s="67"/>
      <c r="S827" s="67"/>
      <c r="T827" s="67"/>
      <c r="U827" s="67"/>
      <c r="V827" s="67"/>
      <c r="W827" s="67"/>
      <c r="X827" s="67"/>
      <c r="Y827" s="67"/>
      <c r="Z827" s="67"/>
      <c r="AA827" s="67"/>
      <c r="AB827" s="67"/>
      <c r="AC827" s="67"/>
      <c r="AD827" s="67"/>
      <c r="AE827" s="67"/>
      <c r="AF827" s="67"/>
      <c r="AG827" s="67"/>
    </row>
    <row r="828" spans="1:33" ht="145">
      <c r="A828" s="85" t="s">
        <v>1602</v>
      </c>
      <c r="B828" s="86"/>
      <c r="C828" s="68" t="s">
        <v>1840</v>
      </c>
      <c r="D828" s="86"/>
      <c r="E828" s="86"/>
      <c r="F828" s="86" t="s">
        <v>1841</v>
      </c>
      <c r="G828" s="86" t="s">
        <v>1770</v>
      </c>
      <c r="H828" s="86" t="s">
        <v>1839</v>
      </c>
      <c r="I828" s="70" t="s">
        <v>11</v>
      </c>
      <c r="J828" s="2"/>
      <c r="K828" s="71"/>
      <c r="L828" s="72" t="s">
        <v>208</v>
      </c>
      <c r="M828" s="86"/>
      <c r="N828" s="67"/>
      <c r="O828" s="67"/>
      <c r="P828" s="67"/>
      <c r="Q828" s="67"/>
      <c r="R828" s="67"/>
      <c r="S828" s="67"/>
      <c r="T828" s="67"/>
      <c r="U828" s="67"/>
      <c r="V828" s="67"/>
      <c r="W828" s="67"/>
      <c r="X828" s="67"/>
      <c r="Y828" s="67"/>
      <c r="Z828" s="67"/>
      <c r="AA828" s="67"/>
      <c r="AB828" s="67"/>
      <c r="AC828" s="67"/>
      <c r="AD828" s="67"/>
      <c r="AE828" s="67"/>
      <c r="AF828" s="67"/>
      <c r="AG828" s="67"/>
    </row>
    <row r="829" spans="1:33" ht="145">
      <c r="A829" s="85" t="s">
        <v>1602</v>
      </c>
      <c r="B829" s="86"/>
      <c r="C829" s="68" t="s">
        <v>1842</v>
      </c>
      <c r="D829" s="86"/>
      <c r="E829" s="86"/>
      <c r="F829" s="86" t="s">
        <v>1843</v>
      </c>
      <c r="G829" s="86" t="s">
        <v>1770</v>
      </c>
      <c r="H829" s="86" t="s">
        <v>1839</v>
      </c>
      <c r="I829" s="70" t="s">
        <v>11</v>
      </c>
      <c r="J829" s="2"/>
      <c r="K829" s="71"/>
      <c r="L829" s="72" t="s">
        <v>208</v>
      </c>
      <c r="M829" s="86"/>
      <c r="N829" s="67"/>
      <c r="O829" s="67"/>
      <c r="P829" s="67"/>
      <c r="Q829" s="67"/>
      <c r="R829" s="67"/>
      <c r="S829" s="67"/>
      <c r="T829" s="67"/>
      <c r="U829" s="67"/>
      <c r="V829" s="67"/>
      <c r="W829" s="67"/>
      <c r="X829" s="67"/>
      <c r="Y829" s="67"/>
      <c r="Z829" s="67"/>
      <c r="AA829" s="67"/>
      <c r="AB829" s="67"/>
      <c r="AC829" s="67"/>
      <c r="AD829" s="67"/>
      <c r="AE829" s="67"/>
      <c r="AF829" s="67"/>
      <c r="AG829" s="67"/>
    </row>
    <row r="830" spans="1:33" ht="145">
      <c r="A830" s="85" t="s">
        <v>1602</v>
      </c>
      <c r="B830" s="86"/>
      <c r="C830" s="68" t="s">
        <v>1844</v>
      </c>
      <c r="D830" s="86"/>
      <c r="E830" s="86"/>
      <c r="F830" s="86" t="s">
        <v>1845</v>
      </c>
      <c r="G830" s="86" t="s">
        <v>1770</v>
      </c>
      <c r="H830" s="86" t="s">
        <v>1839</v>
      </c>
      <c r="I830" s="70" t="s">
        <v>11</v>
      </c>
      <c r="J830" s="2"/>
      <c r="K830" s="71"/>
      <c r="L830" s="72" t="s">
        <v>208</v>
      </c>
      <c r="M830" s="86"/>
      <c r="N830" s="67"/>
      <c r="O830" s="67"/>
      <c r="P830" s="67"/>
      <c r="Q830" s="67"/>
      <c r="R830" s="67"/>
      <c r="S830" s="67"/>
      <c r="T830" s="67"/>
      <c r="U830" s="67"/>
      <c r="V830" s="67"/>
      <c r="W830" s="67"/>
      <c r="X830" s="67"/>
      <c r="Y830" s="67"/>
      <c r="Z830" s="67"/>
      <c r="AA830" s="67"/>
      <c r="AB830" s="67"/>
      <c r="AC830" s="67"/>
      <c r="AD830" s="67"/>
      <c r="AE830" s="67"/>
      <c r="AF830" s="67"/>
      <c r="AG830" s="67"/>
    </row>
    <row r="831" spans="1:33" ht="145">
      <c r="A831" s="85" t="s">
        <v>1602</v>
      </c>
      <c r="B831" s="86"/>
      <c r="C831" s="68" t="s">
        <v>1846</v>
      </c>
      <c r="D831" s="86"/>
      <c r="E831" s="86"/>
      <c r="F831" s="86" t="s">
        <v>1847</v>
      </c>
      <c r="G831" s="86" t="s">
        <v>1770</v>
      </c>
      <c r="H831" s="86" t="s">
        <v>1848</v>
      </c>
      <c r="I831" s="70" t="s">
        <v>11</v>
      </c>
      <c r="J831" s="2"/>
      <c r="K831" s="71"/>
      <c r="L831" s="72" t="s">
        <v>208</v>
      </c>
      <c r="M831" s="86"/>
      <c r="N831" s="67"/>
      <c r="O831" s="67"/>
      <c r="P831" s="67"/>
      <c r="Q831" s="67"/>
      <c r="R831" s="67"/>
      <c r="S831" s="67"/>
      <c r="T831" s="67"/>
      <c r="U831" s="67"/>
      <c r="V831" s="67"/>
      <c r="W831" s="67"/>
      <c r="X831" s="67"/>
      <c r="Y831" s="67"/>
      <c r="Z831" s="67"/>
      <c r="AA831" s="67"/>
      <c r="AB831" s="67"/>
      <c r="AC831" s="67"/>
      <c r="AD831" s="67"/>
      <c r="AE831" s="67"/>
      <c r="AF831" s="67"/>
      <c r="AG831" s="67"/>
    </row>
    <row r="832" spans="1:33" ht="145">
      <c r="A832" s="85" t="s">
        <v>1602</v>
      </c>
      <c r="B832" s="86"/>
      <c r="C832" s="68" t="s">
        <v>1849</v>
      </c>
      <c r="D832" s="86"/>
      <c r="E832" s="86"/>
      <c r="F832" s="86" t="s">
        <v>1850</v>
      </c>
      <c r="G832" s="86" t="s">
        <v>1770</v>
      </c>
      <c r="H832" s="86" t="s">
        <v>1848</v>
      </c>
      <c r="I832" s="70" t="s">
        <v>11</v>
      </c>
      <c r="J832" s="2"/>
      <c r="K832" s="71"/>
      <c r="L832" s="72" t="s">
        <v>208</v>
      </c>
      <c r="M832" s="86"/>
      <c r="N832" s="67"/>
      <c r="O832" s="67"/>
      <c r="P832" s="67"/>
      <c r="Q832" s="67"/>
      <c r="R832" s="67"/>
      <c r="S832" s="67"/>
      <c r="T832" s="67"/>
      <c r="U832" s="67"/>
      <c r="V832" s="67"/>
      <c r="W832" s="67"/>
      <c r="X832" s="67"/>
      <c r="Y832" s="67"/>
      <c r="Z832" s="67"/>
      <c r="AA832" s="67"/>
      <c r="AB832" s="67"/>
      <c r="AC832" s="67"/>
      <c r="AD832" s="67"/>
      <c r="AE832" s="67"/>
      <c r="AF832" s="67"/>
      <c r="AG832" s="67"/>
    </row>
    <row r="833" spans="1:33" ht="145">
      <c r="A833" s="85" t="s">
        <v>1602</v>
      </c>
      <c r="B833" s="86"/>
      <c r="C833" s="68" t="s">
        <v>1851</v>
      </c>
      <c r="D833" s="86"/>
      <c r="E833" s="86"/>
      <c r="F833" s="86" t="s">
        <v>1852</v>
      </c>
      <c r="G833" s="86" t="s">
        <v>1770</v>
      </c>
      <c r="H833" s="86" t="s">
        <v>1848</v>
      </c>
      <c r="I833" s="70" t="s">
        <v>11</v>
      </c>
      <c r="J833" s="2"/>
      <c r="K833" s="71"/>
      <c r="L833" s="72" t="s">
        <v>208</v>
      </c>
      <c r="M833" s="86"/>
      <c r="N833" s="67"/>
      <c r="O833" s="67"/>
      <c r="P833" s="67"/>
      <c r="Q833" s="67"/>
      <c r="R833" s="67"/>
      <c r="S833" s="67"/>
      <c r="T833" s="67"/>
      <c r="U833" s="67"/>
      <c r="V833" s="67"/>
      <c r="W833" s="67"/>
      <c r="X833" s="67"/>
      <c r="Y833" s="67"/>
      <c r="Z833" s="67"/>
      <c r="AA833" s="67"/>
      <c r="AB833" s="67"/>
      <c r="AC833" s="67"/>
      <c r="AD833" s="67"/>
      <c r="AE833" s="67"/>
      <c r="AF833" s="67"/>
      <c r="AG833" s="67"/>
    </row>
    <row r="834" spans="1:33" ht="145">
      <c r="A834" s="85" t="s">
        <v>1602</v>
      </c>
      <c r="B834" s="86"/>
      <c r="C834" s="68" t="s">
        <v>1853</v>
      </c>
      <c r="D834" s="86"/>
      <c r="E834" s="86"/>
      <c r="F834" s="86" t="s">
        <v>1854</v>
      </c>
      <c r="G834" s="86" t="s">
        <v>1770</v>
      </c>
      <c r="H834" s="86" t="s">
        <v>1848</v>
      </c>
      <c r="I834" s="70" t="s">
        <v>11</v>
      </c>
      <c r="J834" s="2"/>
      <c r="K834" s="71"/>
      <c r="L834" s="72" t="s">
        <v>208</v>
      </c>
      <c r="M834" s="86"/>
      <c r="N834" s="67"/>
      <c r="O834" s="67"/>
      <c r="P834" s="67"/>
      <c r="Q834" s="67"/>
      <c r="R834" s="67"/>
      <c r="S834" s="67"/>
      <c r="T834" s="67"/>
      <c r="U834" s="67"/>
      <c r="V834" s="67"/>
      <c r="W834" s="67"/>
      <c r="X834" s="67"/>
      <c r="Y834" s="67"/>
      <c r="Z834" s="67"/>
      <c r="AA834" s="67"/>
      <c r="AB834" s="67"/>
      <c r="AC834" s="67"/>
      <c r="AD834" s="67"/>
      <c r="AE834" s="67"/>
      <c r="AF834" s="67"/>
      <c r="AG834" s="67"/>
    </row>
    <row r="835" spans="1:33" ht="145">
      <c r="A835" s="85" t="s">
        <v>1602</v>
      </c>
      <c r="B835" s="86"/>
      <c r="C835" s="68" t="s">
        <v>1855</v>
      </c>
      <c r="D835" s="86"/>
      <c r="E835" s="86"/>
      <c r="F835" s="86" t="s">
        <v>1856</v>
      </c>
      <c r="G835" s="86" t="s">
        <v>1770</v>
      </c>
      <c r="H835" s="86" t="s">
        <v>1848</v>
      </c>
      <c r="I835" s="70" t="s">
        <v>11</v>
      </c>
      <c r="J835" s="2"/>
      <c r="K835" s="71"/>
      <c r="L835" s="72" t="s">
        <v>208</v>
      </c>
      <c r="M835" s="86"/>
      <c r="N835" s="67"/>
      <c r="O835" s="67"/>
      <c r="P835" s="67"/>
      <c r="Q835" s="67"/>
      <c r="R835" s="67"/>
      <c r="S835" s="67"/>
      <c r="T835" s="67"/>
      <c r="U835" s="67"/>
      <c r="V835" s="67"/>
      <c r="W835" s="67"/>
      <c r="X835" s="67"/>
      <c r="Y835" s="67"/>
      <c r="Z835" s="67"/>
      <c r="AA835" s="67"/>
      <c r="AB835" s="67"/>
      <c r="AC835" s="67"/>
      <c r="AD835" s="67"/>
      <c r="AE835" s="67"/>
      <c r="AF835" s="67"/>
      <c r="AG835" s="67"/>
    </row>
    <row r="836" spans="1:33" ht="145">
      <c r="A836" s="85" t="s">
        <v>1602</v>
      </c>
      <c r="B836" s="86"/>
      <c r="C836" s="68" t="s">
        <v>1857</v>
      </c>
      <c r="D836" s="86"/>
      <c r="E836" s="86"/>
      <c r="F836" s="86" t="s">
        <v>1858</v>
      </c>
      <c r="G836" s="86" t="s">
        <v>1770</v>
      </c>
      <c r="H836" s="86" t="s">
        <v>1848</v>
      </c>
      <c r="I836" s="70" t="s">
        <v>11</v>
      </c>
      <c r="J836" s="2"/>
      <c r="K836" s="71"/>
      <c r="L836" s="72" t="s">
        <v>208</v>
      </c>
      <c r="M836" s="86"/>
      <c r="N836" s="67"/>
      <c r="O836" s="67"/>
      <c r="P836" s="67"/>
      <c r="Q836" s="67"/>
      <c r="R836" s="67"/>
      <c r="S836" s="67"/>
      <c r="T836" s="67"/>
      <c r="U836" s="67"/>
      <c r="V836" s="67"/>
      <c r="W836" s="67"/>
      <c r="X836" s="67"/>
      <c r="Y836" s="67"/>
      <c r="Z836" s="67"/>
      <c r="AA836" s="67"/>
      <c r="AB836" s="67"/>
      <c r="AC836" s="67"/>
      <c r="AD836" s="67"/>
      <c r="AE836" s="67"/>
      <c r="AF836" s="67"/>
      <c r="AG836" s="67"/>
    </row>
    <row r="837" spans="1:33" ht="145">
      <c r="A837" s="85" t="s">
        <v>1602</v>
      </c>
      <c r="B837" s="86"/>
      <c r="C837" s="68" t="s">
        <v>1859</v>
      </c>
      <c r="D837" s="86"/>
      <c r="E837" s="86"/>
      <c r="F837" s="86" t="s">
        <v>1860</v>
      </c>
      <c r="G837" s="86" t="s">
        <v>1770</v>
      </c>
      <c r="H837" s="86" t="s">
        <v>1834</v>
      </c>
      <c r="I837" s="70" t="s">
        <v>11</v>
      </c>
      <c r="J837" s="2"/>
      <c r="K837" s="71"/>
      <c r="L837" s="72" t="s">
        <v>208</v>
      </c>
      <c r="M837" s="86"/>
      <c r="N837" s="67"/>
      <c r="O837" s="67"/>
      <c r="P837" s="67"/>
      <c r="Q837" s="67"/>
      <c r="R837" s="67"/>
      <c r="S837" s="67"/>
      <c r="T837" s="67"/>
      <c r="U837" s="67"/>
      <c r="V837" s="67"/>
      <c r="W837" s="67"/>
      <c r="X837" s="67"/>
      <c r="Y837" s="67"/>
      <c r="Z837" s="67"/>
      <c r="AA837" s="67"/>
      <c r="AB837" s="67"/>
      <c r="AC837" s="67"/>
      <c r="AD837" s="67"/>
      <c r="AE837" s="67"/>
      <c r="AF837" s="67"/>
      <c r="AG837" s="67"/>
    </row>
    <row r="838" spans="1:33" ht="145">
      <c r="A838" s="85" t="s">
        <v>1602</v>
      </c>
      <c r="B838" s="86"/>
      <c r="C838" s="68" t="s">
        <v>1861</v>
      </c>
      <c r="D838" s="86"/>
      <c r="E838" s="86"/>
      <c r="F838" s="86" t="s">
        <v>1862</v>
      </c>
      <c r="G838" s="86" t="s">
        <v>1770</v>
      </c>
      <c r="H838" s="86" t="s">
        <v>1834</v>
      </c>
      <c r="I838" s="70" t="s">
        <v>11</v>
      </c>
      <c r="J838" s="2"/>
      <c r="K838" s="71"/>
      <c r="L838" s="72" t="s">
        <v>208</v>
      </c>
      <c r="M838" s="86"/>
      <c r="N838" s="67"/>
      <c r="O838" s="67"/>
      <c r="P838" s="67"/>
      <c r="Q838" s="67"/>
      <c r="R838" s="67"/>
      <c r="S838" s="67"/>
      <c r="T838" s="67"/>
      <c r="U838" s="67"/>
      <c r="V838" s="67"/>
      <c r="W838" s="67"/>
      <c r="X838" s="67"/>
      <c r="Y838" s="67"/>
      <c r="Z838" s="67"/>
      <c r="AA838" s="67"/>
      <c r="AB838" s="67"/>
      <c r="AC838" s="67"/>
      <c r="AD838" s="67"/>
      <c r="AE838" s="67"/>
      <c r="AF838" s="67"/>
      <c r="AG838" s="67"/>
    </row>
    <row r="839" spans="1:33" ht="145">
      <c r="A839" s="85" t="s">
        <v>1602</v>
      </c>
      <c r="B839" s="86"/>
      <c r="C839" s="68" t="s">
        <v>1863</v>
      </c>
      <c r="D839" s="86"/>
      <c r="E839" s="86"/>
      <c r="F839" s="86" t="s">
        <v>1864</v>
      </c>
      <c r="G839" s="86" t="s">
        <v>1770</v>
      </c>
      <c r="H839" s="86" t="s">
        <v>1834</v>
      </c>
      <c r="I839" s="70" t="s">
        <v>11</v>
      </c>
      <c r="J839" s="2"/>
      <c r="K839" s="71"/>
      <c r="L839" s="72" t="s">
        <v>208</v>
      </c>
      <c r="M839" s="86"/>
      <c r="N839" s="67"/>
      <c r="O839" s="67"/>
      <c r="P839" s="67"/>
      <c r="Q839" s="67"/>
      <c r="R839" s="67"/>
      <c r="S839" s="67"/>
      <c r="T839" s="67"/>
      <c r="U839" s="67"/>
      <c r="V839" s="67"/>
      <c r="W839" s="67"/>
      <c r="X839" s="67"/>
      <c r="Y839" s="67"/>
      <c r="Z839" s="67"/>
      <c r="AA839" s="67"/>
      <c r="AB839" s="67"/>
      <c r="AC839" s="67"/>
      <c r="AD839" s="67"/>
      <c r="AE839" s="67"/>
      <c r="AF839" s="67"/>
      <c r="AG839" s="67"/>
    </row>
    <row r="840" spans="1:33" ht="145">
      <c r="A840" s="85" t="s">
        <v>1602</v>
      </c>
      <c r="B840" s="86"/>
      <c r="C840" s="68" t="s">
        <v>1865</v>
      </c>
      <c r="D840" s="86"/>
      <c r="E840" s="86"/>
      <c r="F840" s="86" t="s">
        <v>1866</v>
      </c>
      <c r="G840" s="86" t="s">
        <v>1770</v>
      </c>
      <c r="H840" s="86" t="s">
        <v>1834</v>
      </c>
      <c r="I840" s="70" t="s">
        <v>11</v>
      </c>
      <c r="J840" s="2"/>
      <c r="K840" s="71"/>
      <c r="L840" s="72" t="s">
        <v>208</v>
      </c>
      <c r="M840" s="86"/>
      <c r="N840" s="67"/>
      <c r="O840" s="67"/>
      <c r="P840" s="67"/>
      <c r="Q840" s="67"/>
      <c r="R840" s="67"/>
      <c r="S840" s="67"/>
      <c r="T840" s="67"/>
      <c r="U840" s="67"/>
      <c r="V840" s="67"/>
      <c r="W840" s="67"/>
      <c r="X840" s="67"/>
      <c r="Y840" s="67"/>
      <c r="Z840" s="67"/>
      <c r="AA840" s="67"/>
      <c r="AB840" s="67"/>
      <c r="AC840" s="67"/>
      <c r="AD840" s="67"/>
      <c r="AE840" s="67"/>
      <c r="AF840" s="67"/>
      <c r="AG840" s="67"/>
    </row>
    <row r="841" spans="1:33" ht="145">
      <c r="A841" s="85" t="s">
        <v>1602</v>
      </c>
      <c r="B841" s="86"/>
      <c r="C841" s="68" t="s">
        <v>1867</v>
      </c>
      <c r="D841" s="86"/>
      <c r="E841" s="86"/>
      <c r="F841" s="86" t="s">
        <v>1868</v>
      </c>
      <c r="G841" s="86" t="s">
        <v>1770</v>
      </c>
      <c r="H841" s="86" t="s">
        <v>1834</v>
      </c>
      <c r="I841" s="70" t="s">
        <v>11</v>
      </c>
      <c r="J841" s="2"/>
      <c r="K841" s="71"/>
      <c r="L841" s="72" t="s">
        <v>208</v>
      </c>
      <c r="M841" s="86"/>
      <c r="N841" s="67"/>
      <c r="O841" s="67"/>
      <c r="P841" s="67"/>
      <c r="Q841" s="67"/>
      <c r="R841" s="67"/>
      <c r="S841" s="67"/>
      <c r="T841" s="67"/>
      <c r="U841" s="67"/>
      <c r="V841" s="67"/>
      <c r="W841" s="67"/>
      <c r="X841" s="67"/>
      <c r="Y841" s="67"/>
      <c r="Z841" s="67"/>
      <c r="AA841" s="67"/>
      <c r="AB841" s="67"/>
      <c r="AC841" s="67"/>
      <c r="AD841" s="67"/>
      <c r="AE841" s="67"/>
      <c r="AF841" s="67"/>
      <c r="AG841" s="67"/>
    </row>
    <row r="842" spans="1:33" ht="145">
      <c r="A842" s="85" t="s">
        <v>1602</v>
      </c>
      <c r="B842" s="86"/>
      <c r="C842" s="68" t="s">
        <v>1869</v>
      </c>
      <c r="D842" s="86"/>
      <c r="E842" s="86"/>
      <c r="F842" s="86" t="s">
        <v>1870</v>
      </c>
      <c r="G842" s="86" t="s">
        <v>1770</v>
      </c>
      <c r="H842" s="86" t="s">
        <v>1834</v>
      </c>
      <c r="I842" s="70" t="s">
        <v>11</v>
      </c>
      <c r="J842" s="2"/>
      <c r="K842" s="71"/>
      <c r="L842" s="72" t="s">
        <v>208</v>
      </c>
      <c r="M842" s="86"/>
      <c r="N842" s="67"/>
      <c r="O842" s="67"/>
      <c r="P842" s="67"/>
      <c r="Q842" s="67"/>
      <c r="R842" s="67"/>
      <c r="S842" s="67"/>
      <c r="T842" s="67"/>
      <c r="U842" s="67"/>
      <c r="V842" s="67"/>
      <c r="W842" s="67"/>
      <c r="X842" s="67"/>
      <c r="Y842" s="67"/>
      <c r="Z842" s="67"/>
      <c r="AA842" s="67"/>
      <c r="AB842" s="67"/>
      <c r="AC842" s="67"/>
      <c r="AD842" s="67"/>
      <c r="AE842" s="67"/>
      <c r="AF842" s="67"/>
      <c r="AG842" s="67"/>
    </row>
    <row r="843" spans="1:33" ht="145">
      <c r="A843" s="85" t="s">
        <v>1602</v>
      </c>
      <c r="B843" s="86"/>
      <c r="C843" s="68" t="s">
        <v>1871</v>
      </c>
      <c r="D843" s="86"/>
      <c r="E843" s="86"/>
      <c r="F843" s="86" t="s">
        <v>1872</v>
      </c>
      <c r="G843" s="86" t="s">
        <v>1770</v>
      </c>
      <c r="H843" s="86" t="s">
        <v>1834</v>
      </c>
      <c r="I843" s="70" t="s">
        <v>11</v>
      </c>
      <c r="J843" s="2"/>
      <c r="K843" s="71"/>
      <c r="L843" s="72" t="s">
        <v>208</v>
      </c>
      <c r="M843" s="86"/>
      <c r="N843" s="67"/>
      <c r="O843" s="67"/>
      <c r="P843" s="67"/>
      <c r="Q843" s="67"/>
      <c r="R843" s="67"/>
      <c r="S843" s="67"/>
      <c r="T843" s="67"/>
      <c r="U843" s="67"/>
      <c r="V843" s="67"/>
      <c r="W843" s="67"/>
      <c r="X843" s="67"/>
      <c r="Y843" s="67"/>
      <c r="Z843" s="67"/>
      <c r="AA843" s="67"/>
      <c r="AB843" s="67"/>
      <c r="AC843" s="67"/>
      <c r="AD843" s="67"/>
      <c r="AE843" s="67"/>
      <c r="AF843" s="67"/>
      <c r="AG843" s="67"/>
    </row>
    <row r="844" spans="1:33" ht="87">
      <c r="A844" s="85" t="s">
        <v>1602</v>
      </c>
      <c r="B844" s="86"/>
      <c r="C844" s="68" t="s">
        <v>1873</v>
      </c>
      <c r="D844" s="86"/>
      <c r="E844" s="86" t="s">
        <v>1874</v>
      </c>
      <c r="F844" s="86" t="s">
        <v>1875</v>
      </c>
      <c r="G844" s="86" t="s">
        <v>1876</v>
      </c>
      <c r="H844" s="86" t="s">
        <v>1625</v>
      </c>
      <c r="I844" s="70" t="s">
        <v>11</v>
      </c>
      <c r="J844" s="2"/>
      <c r="K844" s="71"/>
      <c r="L844" s="72" t="s">
        <v>208</v>
      </c>
      <c r="M844" s="86"/>
      <c r="N844" s="67"/>
      <c r="O844" s="67"/>
      <c r="P844" s="67"/>
      <c r="Q844" s="67"/>
      <c r="R844" s="67"/>
      <c r="S844" s="67"/>
      <c r="T844" s="67"/>
      <c r="U844" s="67"/>
      <c r="V844" s="67"/>
      <c r="W844" s="67"/>
      <c r="X844" s="67"/>
      <c r="Y844" s="67"/>
      <c r="Z844" s="67"/>
      <c r="AA844" s="67"/>
      <c r="AB844" s="67"/>
      <c r="AC844" s="67"/>
      <c r="AD844" s="67"/>
      <c r="AE844" s="67"/>
      <c r="AF844" s="67"/>
      <c r="AG844" s="67"/>
    </row>
    <row r="845" spans="1:33" ht="87">
      <c r="A845" s="85" t="s">
        <v>1602</v>
      </c>
      <c r="B845" s="86"/>
      <c r="C845" s="68" t="s">
        <v>1877</v>
      </c>
      <c r="D845" s="86"/>
      <c r="E845" s="86"/>
      <c r="F845" s="86" t="s">
        <v>1878</v>
      </c>
      <c r="G845" s="86" t="s">
        <v>1876</v>
      </c>
      <c r="H845" s="86" t="s">
        <v>1780</v>
      </c>
      <c r="I845" s="70" t="s">
        <v>11</v>
      </c>
      <c r="J845" s="2"/>
      <c r="K845" s="71"/>
      <c r="L845" s="72" t="s">
        <v>208</v>
      </c>
      <c r="M845" s="86"/>
      <c r="N845" s="67"/>
      <c r="O845" s="67"/>
      <c r="P845" s="67"/>
      <c r="Q845" s="67"/>
      <c r="R845" s="67"/>
      <c r="S845" s="67"/>
      <c r="T845" s="67"/>
      <c r="U845" s="67"/>
      <c r="V845" s="67"/>
      <c r="W845" s="67"/>
      <c r="X845" s="67"/>
      <c r="Y845" s="67"/>
      <c r="Z845" s="67"/>
      <c r="AA845" s="67"/>
      <c r="AB845" s="67"/>
      <c r="AC845" s="67"/>
      <c r="AD845" s="67"/>
      <c r="AE845" s="67"/>
      <c r="AF845" s="67"/>
      <c r="AG845" s="67"/>
    </row>
    <row r="846" spans="1:33" ht="87">
      <c r="A846" s="85" t="s">
        <v>1602</v>
      </c>
      <c r="B846" s="86"/>
      <c r="C846" s="68" t="s">
        <v>1879</v>
      </c>
      <c r="D846" s="86"/>
      <c r="E846" s="86"/>
      <c r="F846" s="86" t="s">
        <v>1880</v>
      </c>
      <c r="G846" s="86" t="s">
        <v>1876</v>
      </c>
      <c r="H846" s="86" t="s">
        <v>1780</v>
      </c>
      <c r="I846" s="70" t="s">
        <v>11</v>
      </c>
      <c r="J846" s="2"/>
      <c r="K846" s="71"/>
      <c r="L846" s="72" t="s">
        <v>208</v>
      </c>
      <c r="M846" s="86"/>
      <c r="N846" s="67"/>
      <c r="O846" s="67"/>
      <c r="P846" s="67"/>
      <c r="Q846" s="67"/>
      <c r="R846" s="67"/>
      <c r="S846" s="67"/>
      <c r="T846" s="67"/>
      <c r="U846" s="67"/>
      <c r="V846" s="67"/>
      <c r="W846" s="67"/>
      <c r="X846" s="67"/>
      <c r="Y846" s="67"/>
      <c r="Z846" s="67"/>
      <c r="AA846" s="67"/>
      <c r="AB846" s="67"/>
      <c r="AC846" s="67"/>
      <c r="AD846" s="67"/>
      <c r="AE846" s="67"/>
      <c r="AF846" s="67"/>
      <c r="AG846" s="67"/>
    </row>
    <row r="847" spans="1:33" ht="87">
      <c r="A847" s="85" t="s">
        <v>1602</v>
      </c>
      <c r="B847" s="86"/>
      <c r="C847" s="68" t="s">
        <v>1881</v>
      </c>
      <c r="D847" s="86"/>
      <c r="E847" s="86"/>
      <c r="F847" s="86" t="s">
        <v>1882</v>
      </c>
      <c r="G847" s="86" t="s">
        <v>1876</v>
      </c>
      <c r="H847" s="86" t="s">
        <v>1748</v>
      </c>
      <c r="I847" s="70" t="s">
        <v>11</v>
      </c>
      <c r="J847" s="2"/>
      <c r="K847" s="71"/>
      <c r="L847" s="72" t="s">
        <v>208</v>
      </c>
      <c r="M847" s="86"/>
      <c r="N847" s="67"/>
      <c r="O847" s="67"/>
      <c r="P847" s="67"/>
      <c r="Q847" s="67"/>
      <c r="R847" s="67"/>
      <c r="S847" s="67"/>
      <c r="T847" s="67"/>
      <c r="U847" s="67"/>
      <c r="V847" s="67"/>
      <c r="W847" s="67"/>
      <c r="X847" s="67"/>
      <c r="Y847" s="67"/>
      <c r="Z847" s="67"/>
      <c r="AA847" s="67"/>
      <c r="AB847" s="67"/>
      <c r="AC847" s="67"/>
      <c r="AD847" s="67"/>
      <c r="AE847" s="67"/>
      <c r="AF847" s="67"/>
      <c r="AG847" s="67"/>
    </row>
    <row r="848" spans="1:33" ht="87">
      <c r="A848" s="85" t="s">
        <v>1602</v>
      </c>
      <c r="B848" s="86"/>
      <c r="C848" s="68" t="s">
        <v>1883</v>
      </c>
      <c r="D848" s="86"/>
      <c r="E848" s="86"/>
      <c r="F848" s="86" t="s">
        <v>1884</v>
      </c>
      <c r="G848" s="86" t="s">
        <v>1876</v>
      </c>
      <c r="H848" s="86" t="s">
        <v>1885</v>
      </c>
      <c r="I848" s="70" t="s">
        <v>11</v>
      </c>
      <c r="J848" s="2"/>
      <c r="K848" s="71"/>
      <c r="L848" s="72" t="s">
        <v>208</v>
      </c>
      <c r="M848" s="86"/>
      <c r="N848" s="67"/>
      <c r="O848" s="67"/>
      <c r="P848" s="67"/>
      <c r="Q848" s="67"/>
      <c r="R848" s="67"/>
      <c r="S848" s="67"/>
      <c r="T848" s="67"/>
      <c r="U848" s="67"/>
      <c r="V848" s="67"/>
      <c r="W848" s="67"/>
      <c r="X848" s="67"/>
      <c r="Y848" s="67"/>
      <c r="Z848" s="67"/>
      <c r="AA848" s="67"/>
      <c r="AB848" s="67"/>
      <c r="AC848" s="67"/>
      <c r="AD848" s="67"/>
      <c r="AE848" s="67"/>
      <c r="AF848" s="67"/>
      <c r="AG848" s="67"/>
    </row>
    <row r="849" spans="1:33" ht="87">
      <c r="A849" s="85" t="s">
        <v>1602</v>
      </c>
      <c r="B849" s="86"/>
      <c r="C849" s="68" t="s">
        <v>1886</v>
      </c>
      <c r="D849" s="86"/>
      <c r="E849" s="86"/>
      <c r="F849" s="86" t="s">
        <v>1887</v>
      </c>
      <c r="G849" s="86" t="s">
        <v>1876</v>
      </c>
      <c r="H849" s="86" t="s">
        <v>1888</v>
      </c>
      <c r="I849" s="70" t="s">
        <v>11</v>
      </c>
      <c r="J849" s="2"/>
      <c r="K849" s="71"/>
      <c r="L849" s="72" t="s">
        <v>208</v>
      </c>
      <c r="M849" s="86"/>
      <c r="N849" s="67"/>
      <c r="O849" s="67"/>
      <c r="P849" s="67"/>
      <c r="Q849" s="67"/>
      <c r="R849" s="67"/>
      <c r="S849" s="67"/>
      <c r="T849" s="67"/>
      <c r="U849" s="67"/>
      <c r="V849" s="67"/>
      <c r="W849" s="67"/>
      <c r="X849" s="67"/>
      <c r="Y849" s="67"/>
      <c r="Z849" s="67"/>
      <c r="AA849" s="67"/>
      <c r="AB849" s="67"/>
      <c r="AC849" s="67"/>
      <c r="AD849" s="67"/>
      <c r="AE849" s="67"/>
      <c r="AF849" s="67"/>
      <c r="AG849" s="67"/>
    </row>
    <row r="850" spans="1:33" ht="87">
      <c r="A850" s="85" t="s">
        <v>1602</v>
      </c>
      <c r="B850" s="86"/>
      <c r="C850" s="68" t="s">
        <v>1889</v>
      </c>
      <c r="D850" s="86"/>
      <c r="E850" s="86"/>
      <c r="F850" s="86" t="s">
        <v>1890</v>
      </c>
      <c r="G850" s="86" t="s">
        <v>1876</v>
      </c>
      <c r="H850" s="86" t="s">
        <v>1645</v>
      </c>
      <c r="I850" s="70" t="s">
        <v>11</v>
      </c>
      <c r="J850" s="2"/>
      <c r="K850" s="71"/>
      <c r="L850" s="72" t="s">
        <v>208</v>
      </c>
      <c r="M850" s="86"/>
      <c r="N850" s="67"/>
      <c r="O850" s="67"/>
      <c r="P850" s="67"/>
      <c r="Q850" s="67"/>
      <c r="R850" s="67"/>
      <c r="S850" s="67"/>
      <c r="T850" s="67"/>
      <c r="U850" s="67"/>
      <c r="V850" s="67"/>
      <c r="W850" s="67"/>
      <c r="X850" s="67"/>
      <c r="Y850" s="67"/>
      <c r="Z850" s="67"/>
      <c r="AA850" s="67"/>
      <c r="AB850" s="67"/>
      <c r="AC850" s="67"/>
      <c r="AD850" s="67"/>
      <c r="AE850" s="67"/>
      <c r="AF850" s="67"/>
      <c r="AG850" s="67"/>
    </row>
    <row r="851" spans="1:33" ht="87">
      <c r="A851" s="85" t="s">
        <v>1602</v>
      </c>
      <c r="B851" s="86"/>
      <c r="C851" s="68" t="s">
        <v>1891</v>
      </c>
      <c r="D851" s="86"/>
      <c r="E851" s="86"/>
      <c r="F851" s="86" t="s">
        <v>1892</v>
      </c>
      <c r="G851" s="86" t="s">
        <v>1876</v>
      </c>
      <c r="H851" s="86" t="s">
        <v>1645</v>
      </c>
      <c r="I851" s="70" t="s">
        <v>11</v>
      </c>
      <c r="J851" s="2"/>
      <c r="K851" s="71"/>
      <c r="L851" s="72" t="s">
        <v>208</v>
      </c>
      <c r="M851" s="86"/>
      <c r="N851" s="67"/>
      <c r="O851" s="67"/>
      <c r="P851" s="67"/>
      <c r="Q851" s="67"/>
      <c r="R851" s="67"/>
      <c r="S851" s="67"/>
      <c r="T851" s="67"/>
      <c r="U851" s="67"/>
      <c r="V851" s="67"/>
      <c r="W851" s="67"/>
      <c r="X851" s="67"/>
      <c r="Y851" s="67"/>
      <c r="Z851" s="67"/>
      <c r="AA851" s="67"/>
      <c r="AB851" s="67"/>
      <c r="AC851" s="67"/>
      <c r="AD851" s="67"/>
      <c r="AE851" s="67"/>
      <c r="AF851" s="67"/>
      <c r="AG851" s="67"/>
    </row>
    <row r="852" spans="1:33" ht="87">
      <c r="A852" s="85" t="s">
        <v>1602</v>
      </c>
      <c r="B852" s="86"/>
      <c r="C852" s="68" t="s">
        <v>1893</v>
      </c>
      <c r="D852" s="86"/>
      <c r="E852" s="86"/>
      <c r="F852" s="86" t="s">
        <v>1894</v>
      </c>
      <c r="G852" s="86" t="s">
        <v>1876</v>
      </c>
      <c r="H852" s="86" t="s">
        <v>1645</v>
      </c>
      <c r="I852" s="70" t="s">
        <v>11</v>
      </c>
      <c r="J852" s="2"/>
      <c r="K852" s="71"/>
      <c r="L852" s="72" t="s">
        <v>208</v>
      </c>
      <c r="M852" s="86"/>
      <c r="N852" s="67"/>
      <c r="O852" s="67"/>
      <c r="P852" s="67"/>
      <c r="Q852" s="67"/>
      <c r="R852" s="67"/>
      <c r="S852" s="67"/>
      <c r="T852" s="67"/>
      <c r="U852" s="67"/>
      <c r="V852" s="67"/>
      <c r="W852" s="67"/>
      <c r="X852" s="67"/>
      <c r="Y852" s="67"/>
      <c r="Z852" s="67"/>
      <c r="AA852" s="67"/>
      <c r="AB852" s="67"/>
      <c r="AC852" s="67"/>
      <c r="AD852" s="67"/>
      <c r="AE852" s="67"/>
      <c r="AF852" s="67"/>
      <c r="AG852" s="67"/>
    </row>
    <row r="853" spans="1:33" ht="87">
      <c r="A853" s="85" t="s">
        <v>1602</v>
      </c>
      <c r="B853" s="86"/>
      <c r="C853" s="68" t="s">
        <v>1895</v>
      </c>
      <c r="D853" s="86"/>
      <c r="E853" s="86"/>
      <c r="F853" s="86" t="s">
        <v>1896</v>
      </c>
      <c r="G853" s="86" t="s">
        <v>1876</v>
      </c>
      <c r="H853" s="86" t="s">
        <v>1645</v>
      </c>
      <c r="I853" s="70" t="s">
        <v>11</v>
      </c>
      <c r="J853" s="2"/>
      <c r="K853" s="71"/>
      <c r="L853" s="72" t="s">
        <v>208</v>
      </c>
      <c r="M853" s="86"/>
      <c r="N853" s="67"/>
      <c r="O853" s="67"/>
      <c r="P853" s="67"/>
      <c r="Q853" s="67"/>
      <c r="R853" s="67"/>
      <c r="S853" s="67"/>
      <c r="T853" s="67"/>
      <c r="U853" s="67"/>
      <c r="V853" s="67"/>
      <c r="W853" s="67"/>
      <c r="X853" s="67"/>
      <c r="Y853" s="67"/>
      <c r="Z853" s="67"/>
      <c r="AA853" s="67"/>
      <c r="AB853" s="67"/>
      <c r="AC853" s="67"/>
      <c r="AD853" s="67"/>
      <c r="AE853" s="67"/>
      <c r="AF853" s="67"/>
      <c r="AG853" s="67"/>
    </row>
    <row r="854" spans="1:33" ht="87">
      <c r="A854" s="85" t="s">
        <v>1602</v>
      </c>
      <c r="B854" s="86"/>
      <c r="C854" s="68" t="s">
        <v>1897</v>
      </c>
      <c r="D854" s="86"/>
      <c r="E854" s="86"/>
      <c r="F854" s="86" t="s">
        <v>1898</v>
      </c>
      <c r="G854" s="86" t="s">
        <v>1876</v>
      </c>
      <c r="H854" s="86" t="s">
        <v>1645</v>
      </c>
      <c r="I854" s="70" t="s">
        <v>11</v>
      </c>
      <c r="J854" s="2"/>
      <c r="K854" s="71"/>
      <c r="L854" s="72" t="s">
        <v>208</v>
      </c>
      <c r="M854" s="86"/>
      <c r="N854" s="67"/>
      <c r="O854" s="67"/>
      <c r="P854" s="67"/>
      <c r="Q854" s="67"/>
      <c r="R854" s="67"/>
      <c r="S854" s="67"/>
      <c r="T854" s="67"/>
      <c r="U854" s="67"/>
      <c r="V854" s="67"/>
      <c r="W854" s="67"/>
      <c r="X854" s="67"/>
      <c r="Y854" s="67"/>
      <c r="Z854" s="67"/>
      <c r="AA854" s="67"/>
      <c r="AB854" s="67"/>
      <c r="AC854" s="67"/>
      <c r="AD854" s="67"/>
      <c r="AE854" s="67"/>
      <c r="AF854" s="67"/>
      <c r="AG854" s="67"/>
    </row>
    <row r="855" spans="1:33" ht="116">
      <c r="A855" s="85" t="s">
        <v>1602</v>
      </c>
      <c r="B855" s="86"/>
      <c r="C855" s="68" t="s">
        <v>1899</v>
      </c>
      <c r="D855" s="86"/>
      <c r="E855" s="86"/>
      <c r="F855" s="86" t="s">
        <v>1900</v>
      </c>
      <c r="G855" s="86" t="s">
        <v>1876</v>
      </c>
      <c r="H855" s="86" t="s">
        <v>1645</v>
      </c>
      <c r="I855" s="70" t="s">
        <v>11</v>
      </c>
      <c r="J855" s="2"/>
      <c r="K855" s="71"/>
      <c r="L855" s="72" t="s">
        <v>208</v>
      </c>
      <c r="M855" s="86"/>
      <c r="N855" s="67"/>
      <c r="O855" s="67"/>
      <c r="P855" s="67"/>
      <c r="Q855" s="67"/>
      <c r="R855" s="67"/>
      <c r="S855" s="67"/>
      <c r="T855" s="67"/>
      <c r="U855" s="67"/>
      <c r="V855" s="67"/>
      <c r="W855" s="67"/>
      <c r="X855" s="67"/>
      <c r="Y855" s="67"/>
      <c r="Z855" s="67"/>
      <c r="AA855" s="67"/>
      <c r="AB855" s="67"/>
      <c r="AC855" s="67"/>
      <c r="AD855" s="67"/>
      <c r="AE855" s="67"/>
      <c r="AF855" s="67"/>
      <c r="AG855" s="67"/>
    </row>
    <row r="856" spans="1:33" ht="130.5">
      <c r="A856" s="85" t="s">
        <v>1602</v>
      </c>
      <c r="B856" s="86"/>
      <c r="C856" s="68" t="s">
        <v>1901</v>
      </c>
      <c r="D856" s="86"/>
      <c r="E856" s="86"/>
      <c r="F856" s="86" t="s">
        <v>1902</v>
      </c>
      <c r="G856" s="86" t="s">
        <v>1876</v>
      </c>
      <c r="H856" s="86" t="s">
        <v>1903</v>
      </c>
      <c r="I856" s="70" t="s">
        <v>11</v>
      </c>
      <c r="J856" s="2"/>
      <c r="K856" s="71"/>
      <c r="L856" s="72" t="s">
        <v>208</v>
      </c>
      <c r="M856" s="86"/>
      <c r="N856" s="67"/>
      <c r="O856" s="67"/>
      <c r="P856" s="67"/>
      <c r="Q856" s="67"/>
      <c r="R856" s="67"/>
      <c r="S856" s="67"/>
      <c r="T856" s="67"/>
      <c r="U856" s="67"/>
      <c r="V856" s="67"/>
      <c r="W856" s="67"/>
      <c r="X856" s="67"/>
      <c r="Y856" s="67"/>
      <c r="Z856" s="67"/>
      <c r="AA856" s="67"/>
      <c r="AB856" s="67"/>
      <c r="AC856" s="67"/>
      <c r="AD856" s="67"/>
      <c r="AE856" s="67"/>
      <c r="AF856" s="67"/>
      <c r="AG856" s="67"/>
    </row>
    <row r="857" spans="1:33" ht="246.5">
      <c r="A857" s="85" t="s">
        <v>1602</v>
      </c>
      <c r="B857" s="86"/>
      <c r="C857" s="68" t="s">
        <v>1904</v>
      </c>
      <c r="D857" s="86"/>
      <c r="E857" s="86"/>
      <c r="F857" s="86" t="s">
        <v>1905</v>
      </c>
      <c r="G857" s="86" t="s">
        <v>1876</v>
      </c>
      <c r="H857" s="86" t="s">
        <v>1906</v>
      </c>
      <c r="I857" s="70" t="s">
        <v>11</v>
      </c>
      <c r="J857" s="2"/>
      <c r="K857" s="71"/>
      <c r="L857" s="72" t="s">
        <v>208</v>
      </c>
      <c r="M857" s="86"/>
      <c r="N857" s="67"/>
      <c r="O857" s="67"/>
      <c r="P857" s="67"/>
      <c r="Q857" s="67"/>
      <c r="R857" s="67"/>
      <c r="S857" s="67"/>
      <c r="T857" s="67"/>
      <c r="U857" s="67"/>
      <c r="V857" s="67"/>
      <c r="W857" s="67"/>
      <c r="X857" s="67"/>
      <c r="Y857" s="67"/>
      <c r="Z857" s="67"/>
      <c r="AA857" s="67"/>
      <c r="AB857" s="67"/>
      <c r="AC857" s="67"/>
      <c r="AD857" s="67"/>
      <c r="AE857" s="67"/>
      <c r="AF857" s="67"/>
      <c r="AG857" s="67"/>
    </row>
    <row r="858" spans="1:33" ht="246.5">
      <c r="A858" s="85" t="s">
        <v>1602</v>
      </c>
      <c r="B858" s="86"/>
      <c r="C858" s="68" t="s">
        <v>1907</v>
      </c>
      <c r="D858" s="86"/>
      <c r="E858" s="86"/>
      <c r="F858" s="86" t="s">
        <v>1908</v>
      </c>
      <c r="G858" s="86" t="s">
        <v>1876</v>
      </c>
      <c r="H858" s="86" t="s">
        <v>1909</v>
      </c>
      <c r="I858" s="70" t="s">
        <v>11</v>
      </c>
      <c r="J858" s="2"/>
      <c r="K858" s="71"/>
      <c r="L858" s="72" t="s">
        <v>208</v>
      </c>
      <c r="M858" s="86"/>
      <c r="N858" s="67"/>
      <c r="O858" s="67"/>
      <c r="P858" s="67"/>
      <c r="Q858" s="67"/>
      <c r="R858" s="67"/>
      <c r="S858" s="67"/>
      <c r="T858" s="67"/>
      <c r="U858" s="67"/>
      <c r="V858" s="67"/>
      <c r="W858" s="67"/>
      <c r="X858" s="67"/>
      <c r="Y858" s="67"/>
      <c r="Z858" s="67"/>
      <c r="AA858" s="67"/>
      <c r="AB858" s="67"/>
      <c r="AC858" s="67"/>
      <c r="AD858" s="67"/>
      <c r="AE858" s="67"/>
      <c r="AF858" s="67"/>
      <c r="AG858" s="67"/>
    </row>
    <row r="859" spans="1:33" ht="261">
      <c r="A859" s="85" t="s">
        <v>1602</v>
      </c>
      <c r="B859" s="86"/>
      <c r="C859" s="68" t="s">
        <v>1910</v>
      </c>
      <c r="D859" s="86"/>
      <c r="E859" s="86"/>
      <c r="F859" s="86" t="s">
        <v>1911</v>
      </c>
      <c r="G859" s="86" t="s">
        <v>1876</v>
      </c>
      <c r="H859" s="86" t="s">
        <v>1912</v>
      </c>
      <c r="I859" s="70" t="s">
        <v>11</v>
      </c>
      <c r="J859" s="2"/>
      <c r="K859" s="71"/>
      <c r="L859" s="72" t="s">
        <v>208</v>
      </c>
      <c r="M859" s="86"/>
      <c r="N859" s="67"/>
      <c r="O859" s="67"/>
      <c r="P859" s="67"/>
      <c r="Q859" s="67"/>
      <c r="R859" s="67"/>
      <c r="S859" s="67"/>
      <c r="T859" s="67"/>
      <c r="U859" s="67"/>
      <c r="V859" s="67"/>
      <c r="W859" s="67"/>
      <c r="X859" s="67"/>
      <c r="Y859" s="67"/>
      <c r="Z859" s="67"/>
      <c r="AA859" s="67"/>
      <c r="AB859" s="67"/>
      <c r="AC859" s="67"/>
      <c r="AD859" s="67"/>
      <c r="AE859" s="67"/>
      <c r="AF859" s="67"/>
      <c r="AG859" s="67"/>
    </row>
    <row r="860" spans="1:33" ht="261">
      <c r="A860" s="85" t="s">
        <v>1602</v>
      </c>
      <c r="B860" s="86"/>
      <c r="C860" s="68" t="s">
        <v>1913</v>
      </c>
      <c r="D860" s="86"/>
      <c r="E860" s="86"/>
      <c r="F860" s="86" t="s">
        <v>1914</v>
      </c>
      <c r="G860" s="86" t="s">
        <v>1876</v>
      </c>
      <c r="H860" s="86" t="s">
        <v>1915</v>
      </c>
      <c r="I860" s="70" t="s">
        <v>11</v>
      </c>
      <c r="J860" s="2"/>
      <c r="K860" s="71"/>
      <c r="L860" s="72" t="s">
        <v>208</v>
      </c>
      <c r="M860" s="86"/>
      <c r="N860" s="67"/>
      <c r="O860" s="67"/>
      <c r="P860" s="67"/>
      <c r="Q860" s="67"/>
      <c r="R860" s="67"/>
      <c r="S860" s="67"/>
      <c r="T860" s="67"/>
      <c r="U860" s="67"/>
      <c r="V860" s="67"/>
      <c r="W860" s="67"/>
      <c r="X860" s="67"/>
      <c r="Y860" s="67"/>
      <c r="Z860" s="67"/>
      <c r="AA860" s="67"/>
      <c r="AB860" s="67"/>
      <c r="AC860" s="67"/>
      <c r="AD860" s="67"/>
      <c r="AE860" s="67"/>
      <c r="AF860" s="67"/>
      <c r="AG860" s="67"/>
    </row>
    <row r="861" spans="1:33" ht="275.5">
      <c r="A861" s="85" t="s">
        <v>1602</v>
      </c>
      <c r="B861" s="86"/>
      <c r="C861" s="68" t="s">
        <v>1916</v>
      </c>
      <c r="D861" s="86"/>
      <c r="E861" s="86"/>
      <c r="F861" s="86" t="s">
        <v>1917</v>
      </c>
      <c r="G861" s="86" t="s">
        <v>1876</v>
      </c>
      <c r="H861" s="86" t="s">
        <v>1906</v>
      </c>
      <c r="I861" s="70" t="s">
        <v>11</v>
      </c>
      <c r="J861" s="2"/>
      <c r="K861" s="71"/>
      <c r="L861" s="72" t="s">
        <v>208</v>
      </c>
      <c r="M861" s="86"/>
      <c r="N861" s="67"/>
      <c r="O861" s="67"/>
      <c r="P861" s="67"/>
      <c r="Q861" s="67"/>
      <c r="R861" s="67"/>
      <c r="S861" s="67"/>
      <c r="T861" s="67"/>
      <c r="U861" s="67"/>
      <c r="V861" s="67"/>
      <c r="W861" s="67"/>
      <c r="X861" s="67"/>
      <c r="Y861" s="67"/>
      <c r="Z861" s="67"/>
      <c r="AA861" s="67"/>
      <c r="AB861" s="67"/>
      <c r="AC861" s="67"/>
      <c r="AD861" s="67"/>
      <c r="AE861" s="67"/>
      <c r="AF861" s="67"/>
      <c r="AG861" s="67"/>
    </row>
    <row r="862" spans="1:33" ht="261">
      <c r="A862" s="85" t="s">
        <v>1602</v>
      </c>
      <c r="B862" s="86"/>
      <c r="C862" s="68" t="s">
        <v>1918</v>
      </c>
      <c r="D862" s="86"/>
      <c r="E862" s="86"/>
      <c r="F862" s="86" t="s">
        <v>1919</v>
      </c>
      <c r="G862" s="86" t="s">
        <v>1876</v>
      </c>
      <c r="H862" s="86" t="s">
        <v>1906</v>
      </c>
      <c r="I862" s="70" t="s">
        <v>11</v>
      </c>
      <c r="J862" s="2"/>
      <c r="K862" s="71"/>
      <c r="L862" s="72" t="s">
        <v>208</v>
      </c>
      <c r="M862" s="86"/>
      <c r="N862" s="67"/>
      <c r="O862" s="67"/>
      <c r="P862" s="67"/>
      <c r="Q862" s="67"/>
      <c r="R862" s="67"/>
      <c r="S862" s="67"/>
      <c r="T862" s="67"/>
      <c r="U862" s="67"/>
      <c r="V862" s="67"/>
      <c r="W862" s="67"/>
      <c r="X862" s="67"/>
      <c r="Y862" s="67"/>
      <c r="Z862" s="67"/>
      <c r="AA862" s="67"/>
      <c r="AB862" s="67"/>
      <c r="AC862" s="67"/>
      <c r="AD862" s="67"/>
      <c r="AE862" s="67"/>
      <c r="AF862" s="67"/>
      <c r="AG862" s="67"/>
    </row>
    <row r="863" spans="1:33" ht="87">
      <c r="A863" s="85" t="s">
        <v>1602</v>
      </c>
      <c r="B863" s="86"/>
      <c r="C863" s="68" t="s">
        <v>1920</v>
      </c>
      <c r="D863" s="86"/>
      <c r="E863" s="86"/>
      <c r="F863" s="86" t="s">
        <v>1921</v>
      </c>
      <c r="G863" s="86" t="s">
        <v>1876</v>
      </c>
      <c r="H863" s="86" t="s">
        <v>1906</v>
      </c>
      <c r="I863" s="70" t="s">
        <v>11</v>
      </c>
      <c r="J863" s="2"/>
      <c r="K863" s="71"/>
      <c r="L863" s="72" t="s">
        <v>208</v>
      </c>
      <c r="M863" s="86"/>
      <c r="N863" s="67"/>
      <c r="O863" s="67"/>
      <c r="P863" s="67"/>
      <c r="Q863" s="67"/>
      <c r="R863" s="67"/>
      <c r="S863" s="67"/>
      <c r="T863" s="67"/>
      <c r="U863" s="67"/>
      <c r="V863" s="67"/>
      <c r="W863" s="67"/>
      <c r="X863" s="67"/>
      <c r="Y863" s="67"/>
      <c r="Z863" s="67"/>
      <c r="AA863" s="67"/>
      <c r="AB863" s="67"/>
      <c r="AC863" s="67"/>
      <c r="AD863" s="67"/>
      <c r="AE863" s="67"/>
      <c r="AF863" s="67"/>
      <c r="AG863" s="67"/>
    </row>
    <row r="864" spans="1:33" ht="261">
      <c r="A864" s="85" t="s">
        <v>1602</v>
      </c>
      <c r="B864" s="86"/>
      <c r="C864" s="68" t="s">
        <v>1922</v>
      </c>
      <c r="D864" s="86"/>
      <c r="E864" s="86"/>
      <c r="F864" s="86" t="s">
        <v>1923</v>
      </c>
      <c r="G864" s="86" t="s">
        <v>1876</v>
      </c>
      <c r="H864" s="86" t="s">
        <v>1906</v>
      </c>
      <c r="I864" s="70" t="s">
        <v>11</v>
      </c>
      <c r="J864" s="2"/>
      <c r="K864" s="71"/>
      <c r="L864" s="72" t="s">
        <v>208</v>
      </c>
      <c r="M864" s="86"/>
      <c r="N864" s="67"/>
      <c r="O864" s="67"/>
      <c r="P864" s="67"/>
      <c r="Q864" s="67"/>
      <c r="R864" s="67"/>
      <c r="S864" s="67"/>
      <c r="T864" s="67"/>
      <c r="U864" s="67"/>
      <c r="V864" s="67"/>
      <c r="W864" s="67"/>
      <c r="X864" s="67"/>
      <c r="Y864" s="67"/>
      <c r="Z864" s="67"/>
      <c r="AA864" s="67"/>
      <c r="AB864" s="67"/>
      <c r="AC864" s="67"/>
      <c r="AD864" s="67"/>
      <c r="AE864" s="67"/>
      <c r="AF864" s="67"/>
      <c r="AG864" s="67"/>
    </row>
    <row r="865" spans="1:33" ht="261">
      <c r="A865" s="85" t="s">
        <v>1602</v>
      </c>
      <c r="B865" s="86"/>
      <c r="C865" s="68" t="s">
        <v>1924</v>
      </c>
      <c r="D865" s="86"/>
      <c r="E865" s="86"/>
      <c r="F865" s="86" t="s">
        <v>1925</v>
      </c>
      <c r="G865" s="86" t="s">
        <v>1876</v>
      </c>
      <c r="H865" s="86" t="s">
        <v>1906</v>
      </c>
      <c r="I865" s="70" t="s">
        <v>11</v>
      </c>
      <c r="J865" s="2"/>
      <c r="K865" s="71"/>
      <c r="L865" s="72" t="s">
        <v>208</v>
      </c>
      <c r="M865" s="86"/>
      <c r="N865" s="67"/>
      <c r="O865" s="67"/>
      <c r="P865" s="67"/>
      <c r="Q865" s="67"/>
      <c r="R865" s="67"/>
      <c r="S865" s="67"/>
      <c r="T865" s="67"/>
      <c r="U865" s="67"/>
      <c r="V865" s="67"/>
      <c r="W865" s="67"/>
      <c r="X865" s="67"/>
      <c r="Y865" s="67"/>
      <c r="Z865" s="67"/>
      <c r="AA865" s="67"/>
      <c r="AB865" s="67"/>
      <c r="AC865" s="67"/>
      <c r="AD865" s="67"/>
      <c r="AE865" s="67"/>
      <c r="AF865" s="67"/>
      <c r="AG865" s="67"/>
    </row>
    <row r="866" spans="1:33" ht="275.5">
      <c r="A866" s="85" t="s">
        <v>1602</v>
      </c>
      <c r="B866" s="86"/>
      <c r="C866" s="68" t="s">
        <v>1926</v>
      </c>
      <c r="D866" s="86"/>
      <c r="E866" s="86"/>
      <c r="F866" s="86" t="s">
        <v>1927</v>
      </c>
      <c r="G866" s="86" t="s">
        <v>1876</v>
      </c>
      <c r="H866" s="86" t="s">
        <v>1906</v>
      </c>
      <c r="I866" s="70" t="s">
        <v>11</v>
      </c>
      <c r="J866" s="2"/>
      <c r="K866" s="71"/>
      <c r="L866" s="72" t="s">
        <v>208</v>
      </c>
      <c r="M866" s="86"/>
      <c r="N866" s="67"/>
      <c r="O866" s="67"/>
      <c r="P866" s="67"/>
      <c r="Q866" s="67"/>
      <c r="R866" s="67"/>
      <c r="S866" s="67"/>
      <c r="T866" s="67"/>
      <c r="U866" s="67"/>
      <c r="V866" s="67"/>
      <c r="W866" s="67"/>
      <c r="X866" s="67"/>
      <c r="Y866" s="67"/>
      <c r="Z866" s="67"/>
      <c r="AA866" s="67"/>
      <c r="AB866" s="67"/>
      <c r="AC866" s="67"/>
      <c r="AD866" s="67"/>
      <c r="AE866" s="67"/>
      <c r="AF866" s="67"/>
      <c r="AG866" s="67"/>
    </row>
    <row r="867" spans="1:33" ht="275.5">
      <c r="A867" s="85" t="s">
        <v>1602</v>
      </c>
      <c r="B867" s="86"/>
      <c r="C867" s="68" t="s">
        <v>1928</v>
      </c>
      <c r="D867" s="86"/>
      <c r="E867" s="86"/>
      <c r="F867" s="86" t="s">
        <v>1929</v>
      </c>
      <c r="G867" s="86" t="s">
        <v>1876</v>
      </c>
      <c r="H867" s="86" t="s">
        <v>1906</v>
      </c>
      <c r="I867" s="70" t="s">
        <v>11</v>
      </c>
      <c r="J867" s="2"/>
      <c r="K867" s="71"/>
      <c r="L867" s="72" t="s">
        <v>208</v>
      </c>
      <c r="M867" s="86"/>
      <c r="N867" s="67"/>
      <c r="O867" s="67"/>
      <c r="P867" s="67"/>
      <c r="Q867" s="67"/>
      <c r="R867" s="67"/>
      <c r="S867" s="67"/>
      <c r="T867" s="67"/>
      <c r="U867" s="67"/>
      <c r="V867" s="67"/>
      <c r="W867" s="67"/>
      <c r="X867" s="67"/>
      <c r="Y867" s="67"/>
      <c r="Z867" s="67"/>
      <c r="AA867" s="67"/>
      <c r="AB867" s="67"/>
      <c r="AC867" s="67"/>
      <c r="AD867" s="67"/>
      <c r="AE867" s="67"/>
      <c r="AF867" s="67"/>
      <c r="AG867" s="67"/>
    </row>
    <row r="868" spans="1:33" ht="87">
      <c r="A868" s="85" t="s">
        <v>1602</v>
      </c>
      <c r="B868" s="86"/>
      <c r="C868" s="68" t="s">
        <v>1930</v>
      </c>
      <c r="D868" s="86"/>
      <c r="E868" s="86"/>
      <c r="F868" s="86" t="s">
        <v>1931</v>
      </c>
      <c r="G868" s="86" t="s">
        <v>1876</v>
      </c>
      <c r="H868" s="86" t="s">
        <v>1906</v>
      </c>
      <c r="I868" s="70" t="s">
        <v>11</v>
      </c>
      <c r="J868" s="2"/>
      <c r="K868" s="71"/>
      <c r="L868" s="72" t="s">
        <v>208</v>
      </c>
      <c r="M868" s="86"/>
      <c r="N868" s="67"/>
      <c r="O868" s="67"/>
      <c r="P868" s="67"/>
      <c r="Q868" s="67"/>
      <c r="R868" s="67"/>
      <c r="S868" s="67"/>
      <c r="T868" s="67"/>
      <c r="U868" s="67"/>
      <c r="V868" s="67"/>
      <c r="W868" s="67"/>
      <c r="X868" s="67"/>
      <c r="Y868" s="67"/>
      <c r="Z868" s="67"/>
      <c r="AA868" s="67"/>
      <c r="AB868" s="67"/>
      <c r="AC868" s="67"/>
      <c r="AD868" s="67"/>
      <c r="AE868" s="67"/>
      <c r="AF868" s="67"/>
      <c r="AG868" s="67"/>
    </row>
    <row r="869" spans="1:33" ht="87">
      <c r="A869" s="85" t="s">
        <v>1602</v>
      </c>
      <c r="B869" s="86"/>
      <c r="C869" s="68" t="s">
        <v>1932</v>
      </c>
      <c r="D869" s="86"/>
      <c r="E869" s="86"/>
      <c r="F869" s="86" t="s">
        <v>1933</v>
      </c>
      <c r="G869" s="86" t="s">
        <v>1876</v>
      </c>
      <c r="H869" s="86" t="s">
        <v>1906</v>
      </c>
      <c r="I869" s="70" t="s">
        <v>11</v>
      </c>
      <c r="J869" s="2"/>
      <c r="K869" s="71"/>
      <c r="L869" s="72" t="s">
        <v>208</v>
      </c>
      <c r="M869" s="86"/>
      <c r="N869" s="67"/>
      <c r="O869" s="67"/>
      <c r="P869" s="67"/>
      <c r="Q869" s="67"/>
      <c r="R869" s="67"/>
      <c r="S869" s="67"/>
      <c r="T869" s="67"/>
      <c r="U869" s="67"/>
      <c r="V869" s="67"/>
      <c r="W869" s="67"/>
      <c r="X869" s="67"/>
      <c r="Y869" s="67"/>
      <c r="Z869" s="67"/>
      <c r="AA869" s="67"/>
      <c r="AB869" s="67"/>
      <c r="AC869" s="67"/>
      <c r="AD869" s="67"/>
      <c r="AE869" s="67"/>
      <c r="AF869" s="67"/>
      <c r="AG869" s="67"/>
    </row>
    <row r="870" spans="1:33" ht="87">
      <c r="A870" s="85" t="s">
        <v>1602</v>
      </c>
      <c r="B870" s="86"/>
      <c r="C870" s="68" t="s">
        <v>1934</v>
      </c>
      <c r="D870" s="86"/>
      <c r="E870" s="86"/>
      <c r="F870" s="86" t="s">
        <v>1935</v>
      </c>
      <c r="G870" s="86" t="s">
        <v>1876</v>
      </c>
      <c r="H870" s="86" t="s">
        <v>1906</v>
      </c>
      <c r="I870" s="70" t="s">
        <v>11</v>
      </c>
      <c r="J870" s="2"/>
      <c r="K870" s="71"/>
      <c r="L870" s="72" t="s">
        <v>208</v>
      </c>
      <c r="M870" s="86"/>
      <c r="N870" s="67"/>
      <c r="O870" s="67"/>
      <c r="P870" s="67"/>
      <c r="Q870" s="67"/>
      <c r="R870" s="67"/>
      <c r="S870" s="67"/>
      <c r="T870" s="67"/>
      <c r="U870" s="67"/>
      <c r="V870" s="67"/>
      <c r="W870" s="67"/>
      <c r="X870" s="67"/>
      <c r="Y870" s="67"/>
      <c r="Z870" s="67"/>
      <c r="AA870" s="67"/>
      <c r="AB870" s="67"/>
      <c r="AC870" s="67"/>
      <c r="AD870" s="67"/>
      <c r="AE870" s="67"/>
      <c r="AF870" s="67"/>
      <c r="AG870" s="67"/>
    </row>
    <row r="871" spans="1:33" ht="87">
      <c r="A871" s="85" t="s">
        <v>1602</v>
      </c>
      <c r="B871" s="86"/>
      <c r="C871" s="68" t="s">
        <v>1936</v>
      </c>
      <c r="D871" s="86"/>
      <c r="E871" s="86"/>
      <c r="F871" s="86" t="s">
        <v>1937</v>
      </c>
      <c r="G871" s="86" t="s">
        <v>1876</v>
      </c>
      <c r="H871" s="86" t="s">
        <v>1906</v>
      </c>
      <c r="I871" s="70" t="s">
        <v>11</v>
      </c>
      <c r="J871" s="2"/>
      <c r="K871" s="87"/>
      <c r="L871" s="74" t="s">
        <v>255</v>
      </c>
      <c r="M871" s="86"/>
      <c r="N871" s="67"/>
      <c r="O871" s="67"/>
      <c r="P871" s="67"/>
      <c r="Q871" s="67"/>
      <c r="R871" s="67"/>
      <c r="S871" s="67"/>
      <c r="T871" s="67"/>
      <c r="U871" s="67"/>
      <c r="V871" s="67"/>
      <c r="W871" s="67"/>
      <c r="X871" s="67"/>
      <c r="Y871" s="67"/>
      <c r="Z871" s="67"/>
      <c r="AA871" s="67"/>
      <c r="AB871" s="67"/>
      <c r="AC871" s="67"/>
      <c r="AD871" s="67"/>
      <c r="AE871" s="67"/>
      <c r="AF871" s="67"/>
      <c r="AG871" s="67"/>
    </row>
    <row r="872" spans="1:33" ht="87">
      <c r="A872" s="85" t="s">
        <v>1602</v>
      </c>
      <c r="B872" s="86"/>
      <c r="C872" s="68" t="s">
        <v>1938</v>
      </c>
      <c r="D872" s="86"/>
      <c r="E872" s="86"/>
      <c r="F872" s="86" t="s">
        <v>1939</v>
      </c>
      <c r="G872" s="86" t="s">
        <v>1876</v>
      </c>
      <c r="H872" s="86" t="s">
        <v>1906</v>
      </c>
      <c r="I872" s="70" t="s">
        <v>11</v>
      </c>
      <c r="J872" s="2"/>
      <c r="K872" s="87"/>
      <c r="L872" s="74" t="s">
        <v>255</v>
      </c>
      <c r="M872" s="86"/>
      <c r="N872" s="67"/>
      <c r="O872" s="67"/>
      <c r="P872" s="67"/>
      <c r="Q872" s="67"/>
      <c r="R872" s="67"/>
      <c r="S872" s="67"/>
      <c r="T872" s="67"/>
      <c r="U872" s="67"/>
      <c r="V872" s="67"/>
      <c r="W872" s="67"/>
      <c r="X872" s="67"/>
      <c r="Y872" s="67"/>
      <c r="Z872" s="67"/>
      <c r="AA872" s="67"/>
      <c r="AB872" s="67"/>
      <c r="AC872" s="67"/>
      <c r="AD872" s="67"/>
      <c r="AE872" s="67"/>
      <c r="AF872" s="67"/>
      <c r="AG872" s="67"/>
    </row>
    <row r="873" spans="1:33" ht="87">
      <c r="A873" s="85" t="s">
        <v>1602</v>
      </c>
      <c r="B873" s="86"/>
      <c r="C873" s="68" t="s">
        <v>1940</v>
      </c>
      <c r="D873" s="86"/>
      <c r="E873" s="86"/>
      <c r="F873" s="86" t="s">
        <v>1941</v>
      </c>
      <c r="G873" s="86" t="s">
        <v>1876</v>
      </c>
      <c r="H873" s="86" t="s">
        <v>1906</v>
      </c>
      <c r="I873" s="70" t="s">
        <v>11</v>
      </c>
      <c r="J873" s="2"/>
      <c r="K873" s="71"/>
      <c r="L873" s="72" t="s">
        <v>208</v>
      </c>
      <c r="M873" s="86"/>
      <c r="N873" s="67"/>
      <c r="O873" s="67"/>
      <c r="P873" s="67"/>
      <c r="Q873" s="67"/>
      <c r="R873" s="67"/>
      <c r="S873" s="67"/>
      <c r="T873" s="67"/>
      <c r="U873" s="67"/>
      <c r="V873" s="67"/>
      <c r="W873" s="67"/>
      <c r="X873" s="67"/>
      <c r="Y873" s="67"/>
      <c r="Z873" s="67"/>
      <c r="AA873" s="67"/>
      <c r="AB873" s="67"/>
      <c r="AC873" s="67"/>
      <c r="AD873" s="67"/>
      <c r="AE873" s="67"/>
      <c r="AF873" s="67"/>
      <c r="AG873" s="67"/>
    </row>
    <row r="874" spans="1:33" ht="87">
      <c r="A874" s="85" t="s">
        <v>1602</v>
      </c>
      <c r="B874" s="86"/>
      <c r="C874" s="68" t="s">
        <v>1942</v>
      </c>
      <c r="D874" s="86"/>
      <c r="E874" s="86"/>
      <c r="F874" s="86" t="s">
        <v>1943</v>
      </c>
      <c r="G874" s="86" t="s">
        <v>1876</v>
      </c>
      <c r="H874" s="86" t="s">
        <v>1906</v>
      </c>
      <c r="I874" s="70" t="s">
        <v>11</v>
      </c>
      <c r="J874" s="2"/>
      <c r="K874" s="71"/>
      <c r="L874" s="72" t="s">
        <v>208</v>
      </c>
      <c r="M874" s="86"/>
      <c r="N874" s="67"/>
      <c r="O874" s="67"/>
      <c r="P874" s="67"/>
      <c r="Q874" s="67"/>
      <c r="R874" s="67"/>
      <c r="S874" s="67"/>
      <c r="T874" s="67"/>
      <c r="U874" s="67"/>
      <c r="V874" s="67"/>
      <c r="W874" s="67"/>
      <c r="X874" s="67"/>
      <c r="Y874" s="67"/>
      <c r="Z874" s="67"/>
      <c r="AA874" s="67"/>
      <c r="AB874" s="67"/>
      <c r="AC874" s="67"/>
      <c r="AD874" s="67"/>
      <c r="AE874" s="67"/>
      <c r="AF874" s="67"/>
      <c r="AG874" s="67"/>
    </row>
    <row r="875" spans="1:33" ht="87">
      <c r="A875" s="85" t="s">
        <v>1602</v>
      </c>
      <c r="B875" s="86"/>
      <c r="C875" s="68" t="s">
        <v>1944</v>
      </c>
      <c r="D875" s="86"/>
      <c r="E875" s="86"/>
      <c r="F875" s="86" t="s">
        <v>1945</v>
      </c>
      <c r="G875" s="86" t="s">
        <v>1876</v>
      </c>
      <c r="H875" s="86" t="s">
        <v>1906</v>
      </c>
      <c r="I875" s="70" t="s">
        <v>11</v>
      </c>
      <c r="J875" s="2"/>
      <c r="K875" s="71"/>
      <c r="L875" s="72" t="s">
        <v>208</v>
      </c>
      <c r="M875" s="86"/>
      <c r="N875" s="67"/>
      <c r="O875" s="67"/>
      <c r="P875" s="67"/>
      <c r="Q875" s="67"/>
      <c r="R875" s="67"/>
      <c r="S875" s="67"/>
      <c r="T875" s="67"/>
      <c r="U875" s="67"/>
      <c r="V875" s="67"/>
      <c r="W875" s="67"/>
      <c r="X875" s="67"/>
      <c r="Y875" s="67"/>
      <c r="Z875" s="67"/>
      <c r="AA875" s="67"/>
      <c r="AB875" s="67"/>
      <c r="AC875" s="67"/>
      <c r="AD875" s="67"/>
      <c r="AE875" s="67"/>
      <c r="AF875" s="67"/>
      <c r="AG875" s="67"/>
    </row>
    <row r="876" spans="1:33" ht="87">
      <c r="A876" s="85" t="s">
        <v>1602</v>
      </c>
      <c r="B876" s="86"/>
      <c r="C876" s="68" t="s">
        <v>1946</v>
      </c>
      <c r="D876" s="86"/>
      <c r="E876" s="86"/>
      <c r="F876" s="86" t="s">
        <v>1947</v>
      </c>
      <c r="G876" s="86" t="s">
        <v>1876</v>
      </c>
      <c r="H876" s="86" t="s">
        <v>1906</v>
      </c>
      <c r="I876" s="70" t="s">
        <v>11</v>
      </c>
      <c r="J876" s="2"/>
      <c r="K876" s="71"/>
      <c r="L876" s="72" t="s">
        <v>208</v>
      </c>
      <c r="M876" s="86"/>
      <c r="N876" s="67"/>
      <c r="O876" s="67"/>
      <c r="P876" s="67"/>
      <c r="Q876" s="67"/>
      <c r="R876" s="67"/>
      <c r="S876" s="67"/>
      <c r="T876" s="67"/>
      <c r="U876" s="67"/>
      <c r="V876" s="67"/>
      <c r="W876" s="67"/>
      <c r="X876" s="67"/>
      <c r="Y876" s="67"/>
      <c r="Z876" s="67"/>
      <c r="AA876" s="67"/>
      <c r="AB876" s="67"/>
      <c r="AC876" s="67"/>
      <c r="AD876" s="67"/>
      <c r="AE876" s="67"/>
      <c r="AF876" s="67"/>
      <c r="AG876" s="67"/>
    </row>
    <row r="877" spans="1:33" ht="87">
      <c r="A877" s="85" t="s">
        <v>1602</v>
      </c>
      <c r="B877" s="86"/>
      <c r="C877" s="68" t="s">
        <v>1948</v>
      </c>
      <c r="D877" s="86"/>
      <c r="E877" s="86"/>
      <c r="F877" s="86" t="s">
        <v>1949</v>
      </c>
      <c r="G877" s="86" t="s">
        <v>1876</v>
      </c>
      <c r="H877" s="86" t="s">
        <v>1906</v>
      </c>
      <c r="I877" s="70" t="s">
        <v>11</v>
      </c>
      <c r="J877" s="2"/>
      <c r="K877" s="71"/>
      <c r="L877" s="72" t="s">
        <v>208</v>
      </c>
      <c r="M877" s="86"/>
      <c r="N877" s="67"/>
      <c r="O877" s="67"/>
      <c r="P877" s="67"/>
      <c r="Q877" s="67"/>
      <c r="R877" s="67"/>
      <c r="S877" s="67"/>
      <c r="T877" s="67"/>
      <c r="U877" s="67"/>
      <c r="V877" s="67"/>
      <c r="W877" s="67"/>
      <c r="X877" s="67"/>
      <c r="Y877" s="67"/>
      <c r="Z877" s="67"/>
      <c r="AA877" s="67"/>
      <c r="AB877" s="67"/>
      <c r="AC877" s="67"/>
      <c r="AD877" s="67"/>
      <c r="AE877" s="67"/>
      <c r="AF877" s="67"/>
      <c r="AG877" s="67"/>
    </row>
    <row r="878" spans="1:33" ht="87">
      <c r="A878" s="85" t="s">
        <v>1602</v>
      </c>
      <c r="B878" s="86"/>
      <c r="C878" s="68" t="s">
        <v>1950</v>
      </c>
      <c r="D878" s="86"/>
      <c r="E878" s="86"/>
      <c r="F878" s="86" t="s">
        <v>1951</v>
      </c>
      <c r="G878" s="86" t="s">
        <v>1876</v>
      </c>
      <c r="H878" s="86" t="s">
        <v>1906</v>
      </c>
      <c r="I878" s="70" t="s">
        <v>11</v>
      </c>
      <c r="J878" s="2"/>
      <c r="K878" s="71"/>
      <c r="L878" s="72" t="s">
        <v>208</v>
      </c>
      <c r="M878" s="86"/>
      <c r="N878" s="67"/>
      <c r="O878" s="67"/>
      <c r="P878" s="67"/>
      <c r="Q878" s="67"/>
      <c r="R878" s="67"/>
      <c r="S878" s="67"/>
      <c r="T878" s="67"/>
      <c r="U878" s="67"/>
      <c r="V878" s="67"/>
      <c r="W878" s="67"/>
      <c r="X878" s="67"/>
      <c r="Y878" s="67"/>
      <c r="Z878" s="67"/>
      <c r="AA878" s="67"/>
      <c r="AB878" s="67"/>
      <c r="AC878" s="67"/>
      <c r="AD878" s="67"/>
      <c r="AE878" s="67"/>
      <c r="AF878" s="67"/>
      <c r="AG878" s="67"/>
    </row>
    <row r="879" spans="1:33" ht="87">
      <c r="A879" s="85" t="s">
        <v>1602</v>
      </c>
      <c r="B879" s="86"/>
      <c r="C879" s="68" t="s">
        <v>1952</v>
      </c>
      <c r="D879" s="86"/>
      <c r="E879" s="86"/>
      <c r="F879" s="86" t="s">
        <v>1953</v>
      </c>
      <c r="G879" s="86" t="s">
        <v>1876</v>
      </c>
      <c r="H879" s="86" t="s">
        <v>1909</v>
      </c>
      <c r="I879" s="70" t="s">
        <v>11</v>
      </c>
      <c r="J879" s="2"/>
      <c r="K879" s="71"/>
      <c r="L879" s="72" t="s">
        <v>208</v>
      </c>
      <c r="M879" s="86"/>
      <c r="N879" s="67"/>
      <c r="O879" s="67"/>
      <c r="P879" s="67"/>
      <c r="Q879" s="67"/>
      <c r="R879" s="67"/>
      <c r="S879" s="67"/>
      <c r="T879" s="67"/>
      <c r="U879" s="67"/>
      <c r="V879" s="67"/>
      <c r="W879" s="67"/>
      <c r="X879" s="67"/>
      <c r="Y879" s="67"/>
      <c r="Z879" s="67"/>
      <c r="AA879" s="67"/>
      <c r="AB879" s="67"/>
      <c r="AC879" s="67"/>
      <c r="AD879" s="67"/>
      <c r="AE879" s="67"/>
      <c r="AF879" s="67"/>
      <c r="AG879" s="67"/>
    </row>
    <row r="880" spans="1:33" ht="87">
      <c r="A880" s="85" t="s">
        <v>1602</v>
      </c>
      <c r="B880" s="86"/>
      <c r="C880" s="68" t="s">
        <v>1954</v>
      </c>
      <c r="D880" s="86"/>
      <c r="E880" s="86"/>
      <c r="F880" s="86" t="s">
        <v>1955</v>
      </c>
      <c r="G880" s="86" t="s">
        <v>1876</v>
      </c>
      <c r="H880" s="86" t="s">
        <v>1909</v>
      </c>
      <c r="I880" s="70" t="s">
        <v>11</v>
      </c>
      <c r="J880" s="2"/>
      <c r="K880" s="71"/>
      <c r="L880" s="72" t="s">
        <v>208</v>
      </c>
      <c r="M880" s="86"/>
      <c r="N880" s="67"/>
      <c r="O880" s="67"/>
      <c r="P880" s="67"/>
      <c r="Q880" s="67"/>
      <c r="R880" s="67"/>
      <c r="S880" s="67"/>
      <c r="T880" s="67"/>
      <c r="U880" s="67"/>
      <c r="V880" s="67"/>
      <c r="W880" s="67"/>
      <c r="X880" s="67"/>
      <c r="Y880" s="67"/>
      <c r="Z880" s="67"/>
      <c r="AA880" s="67"/>
      <c r="AB880" s="67"/>
      <c r="AC880" s="67"/>
      <c r="AD880" s="67"/>
      <c r="AE880" s="67"/>
      <c r="AF880" s="67"/>
      <c r="AG880" s="67"/>
    </row>
    <row r="881" spans="1:33" ht="87">
      <c r="A881" s="85" t="s">
        <v>1602</v>
      </c>
      <c r="B881" s="86"/>
      <c r="C881" s="68" t="s">
        <v>1956</v>
      </c>
      <c r="D881" s="86"/>
      <c r="E881" s="86"/>
      <c r="F881" s="86" t="s">
        <v>1957</v>
      </c>
      <c r="G881" s="86" t="s">
        <v>1876</v>
      </c>
      <c r="H881" s="86" t="s">
        <v>1909</v>
      </c>
      <c r="I881" s="70" t="s">
        <v>11</v>
      </c>
      <c r="J881" s="2"/>
      <c r="K881" s="71"/>
      <c r="L881" s="72" t="s">
        <v>208</v>
      </c>
      <c r="M881" s="86"/>
      <c r="N881" s="67"/>
      <c r="O881" s="67"/>
      <c r="P881" s="67"/>
      <c r="Q881" s="67"/>
      <c r="R881" s="67"/>
      <c r="S881" s="67"/>
      <c r="T881" s="67"/>
      <c r="U881" s="67"/>
      <c r="V881" s="67"/>
      <c r="W881" s="67"/>
      <c r="X881" s="67"/>
      <c r="Y881" s="67"/>
      <c r="Z881" s="67"/>
      <c r="AA881" s="67"/>
      <c r="AB881" s="67"/>
      <c r="AC881" s="67"/>
      <c r="AD881" s="67"/>
      <c r="AE881" s="67"/>
      <c r="AF881" s="67"/>
      <c r="AG881" s="67"/>
    </row>
    <row r="882" spans="1:33" ht="87">
      <c r="A882" s="85" t="s">
        <v>1602</v>
      </c>
      <c r="B882" s="86"/>
      <c r="C882" s="68" t="s">
        <v>1958</v>
      </c>
      <c r="D882" s="86"/>
      <c r="E882" s="86"/>
      <c r="F882" s="86" t="s">
        <v>1959</v>
      </c>
      <c r="G882" s="86" t="s">
        <v>1876</v>
      </c>
      <c r="H882" s="86" t="s">
        <v>1909</v>
      </c>
      <c r="I882" s="70" t="s">
        <v>11</v>
      </c>
      <c r="J882" s="2"/>
      <c r="K882" s="71"/>
      <c r="L882" s="72" t="s">
        <v>208</v>
      </c>
      <c r="M882" s="86"/>
      <c r="N882" s="67"/>
      <c r="O882" s="67"/>
      <c r="P882" s="67"/>
      <c r="Q882" s="67"/>
      <c r="R882" s="67"/>
      <c r="S882" s="67"/>
      <c r="T882" s="67"/>
      <c r="U882" s="67"/>
      <c r="V882" s="67"/>
      <c r="W882" s="67"/>
      <c r="X882" s="67"/>
      <c r="Y882" s="67"/>
      <c r="Z882" s="67"/>
      <c r="AA882" s="67"/>
      <c r="AB882" s="67"/>
      <c r="AC882" s="67"/>
      <c r="AD882" s="67"/>
      <c r="AE882" s="67"/>
      <c r="AF882" s="67"/>
      <c r="AG882" s="67"/>
    </row>
    <row r="883" spans="1:33" ht="87">
      <c r="A883" s="85" t="s">
        <v>1602</v>
      </c>
      <c r="B883" s="86"/>
      <c r="C883" s="68" t="s">
        <v>1960</v>
      </c>
      <c r="D883" s="86"/>
      <c r="E883" s="86"/>
      <c r="F883" s="86" t="s">
        <v>1961</v>
      </c>
      <c r="G883" s="86" t="s">
        <v>1876</v>
      </c>
      <c r="H883" s="86" t="s">
        <v>1909</v>
      </c>
      <c r="I883" s="70" t="s">
        <v>11</v>
      </c>
      <c r="J883" s="2"/>
      <c r="K883" s="71"/>
      <c r="L883" s="72" t="s">
        <v>208</v>
      </c>
      <c r="M883" s="86"/>
      <c r="N883" s="67"/>
      <c r="O883" s="67"/>
      <c r="P883" s="67"/>
      <c r="Q883" s="67"/>
      <c r="R883" s="67"/>
      <c r="S883" s="67"/>
      <c r="T883" s="67"/>
      <c r="U883" s="67"/>
      <c r="V883" s="67"/>
      <c r="W883" s="67"/>
      <c r="X883" s="67"/>
      <c r="Y883" s="67"/>
      <c r="Z883" s="67"/>
      <c r="AA883" s="67"/>
      <c r="AB883" s="67"/>
      <c r="AC883" s="67"/>
      <c r="AD883" s="67"/>
      <c r="AE883" s="67"/>
      <c r="AF883" s="67"/>
      <c r="AG883" s="67"/>
    </row>
    <row r="884" spans="1:33" ht="87">
      <c r="A884" s="85" t="s">
        <v>1602</v>
      </c>
      <c r="B884" s="86"/>
      <c r="C884" s="68" t="s">
        <v>1962</v>
      </c>
      <c r="D884" s="86"/>
      <c r="E884" s="86"/>
      <c r="F884" s="86" t="s">
        <v>1963</v>
      </c>
      <c r="G884" s="86" t="s">
        <v>1876</v>
      </c>
      <c r="H884" s="86" t="s">
        <v>1909</v>
      </c>
      <c r="I884" s="70" t="s">
        <v>11</v>
      </c>
      <c r="J884" s="2"/>
      <c r="K884" s="71"/>
      <c r="L884" s="74" t="s">
        <v>255</v>
      </c>
      <c r="M884" s="86"/>
      <c r="N884" s="67"/>
      <c r="O884" s="67"/>
      <c r="P884" s="67"/>
      <c r="Q884" s="67"/>
      <c r="R884" s="67"/>
      <c r="S884" s="67"/>
      <c r="T884" s="67"/>
      <c r="U884" s="67"/>
      <c r="V884" s="67"/>
      <c r="W884" s="67"/>
      <c r="X884" s="67"/>
      <c r="Y884" s="67"/>
      <c r="Z884" s="67"/>
      <c r="AA884" s="67"/>
      <c r="AB884" s="67"/>
      <c r="AC884" s="67"/>
      <c r="AD884" s="67"/>
      <c r="AE884" s="67"/>
      <c r="AF884" s="67"/>
      <c r="AG884" s="67"/>
    </row>
    <row r="885" spans="1:33" ht="87">
      <c r="A885" s="85" t="s">
        <v>1602</v>
      </c>
      <c r="B885" s="86"/>
      <c r="C885" s="68" t="s">
        <v>1964</v>
      </c>
      <c r="D885" s="86"/>
      <c r="E885" s="86"/>
      <c r="F885" s="86" t="s">
        <v>1965</v>
      </c>
      <c r="G885" s="86" t="s">
        <v>1876</v>
      </c>
      <c r="H885" s="86" t="s">
        <v>1909</v>
      </c>
      <c r="I885" s="70" t="s">
        <v>11</v>
      </c>
      <c r="J885" s="2"/>
      <c r="K885" s="71"/>
      <c r="L885" s="74" t="s">
        <v>255</v>
      </c>
      <c r="M885" s="86"/>
      <c r="N885" s="67"/>
      <c r="O885" s="67"/>
      <c r="P885" s="67"/>
      <c r="Q885" s="67"/>
      <c r="R885" s="67"/>
      <c r="S885" s="67"/>
      <c r="T885" s="67"/>
      <c r="U885" s="67"/>
      <c r="V885" s="67"/>
      <c r="W885" s="67"/>
      <c r="X885" s="67"/>
      <c r="Y885" s="67"/>
      <c r="Z885" s="67"/>
      <c r="AA885" s="67"/>
      <c r="AB885" s="67"/>
      <c r="AC885" s="67"/>
      <c r="AD885" s="67"/>
      <c r="AE885" s="67"/>
      <c r="AF885" s="67"/>
      <c r="AG885" s="67"/>
    </row>
    <row r="886" spans="1:33" ht="101.5">
      <c r="A886" s="85" t="s">
        <v>1602</v>
      </c>
      <c r="B886" s="86"/>
      <c r="C886" s="68" t="s">
        <v>1966</v>
      </c>
      <c r="D886" s="86"/>
      <c r="E886" s="86"/>
      <c r="F886" s="86" t="s">
        <v>1967</v>
      </c>
      <c r="G886" s="86" t="s">
        <v>1876</v>
      </c>
      <c r="H886" s="86" t="s">
        <v>1909</v>
      </c>
      <c r="I886" s="70" t="s">
        <v>11</v>
      </c>
      <c r="J886" s="2"/>
      <c r="K886" s="71"/>
      <c r="L886" s="72" t="s">
        <v>208</v>
      </c>
      <c r="M886" s="86"/>
      <c r="N886" s="67"/>
      <c r="O886" s="67"/>
      <c r="P886" s="67"/>
      <c r="Q886" s="67"/>
      <c r="R886" s="67"/>
      <c r="S886" s="67"/>
      <c r="T886" s="67"/>
      <c r="U886" s="67"/>
      <c r="V886" s="67"/>
      <c r="W886" s="67"/>
      <c r="X886" s="67"/>
      <c r="Y886" s="67"/>
      <c r="Z886" s="67"/>
      <c r="AA886" s="67"/>
      <c r="AB886" s="67"/>
      <c r="AC886" s="67"/>
      <c r="AD886" s="67"/>
      <c r="AE886" s="67"/>
      <c r="AF886" s="67"/>
      <c r="AG886" s="67"/>
    </row>
    <row r="887" spans="1:33" ht="87">
      <c r="A887" s="85" t="s">
        <v>1602</v>
      </c>
      <c r="B887" s="86"/>
      <c r="C887" s="68" t="s">
        <v>1968</v>
      </c>
      <c r="D887" s="86"/>
      <c r="E887" s="86"/>
      <c r="F887" s="86" t="s">
        <v>1969</v>
      </c>
      <c r="G887" s="86" t="s">
        <v>1876</v>
      </c>
      <c r="H887" s="86" t="s">
        <v>1909</v>
      </c>
      <c r="I887" s="70" t="s">
        <v>11</v>
      </c>
      <c r="J887" s="2"/>
      <c r="K887" s="71"/>
      <c r="L887" s="72" t="s">
        <v>208</v>
      </c>
      <c r="M887" s="86"/>
      <c r="N887" s="67"/>
      <c r="O887" s="67"/>
      <c r="P887" s="67"/>
      <c r="Q887" s="67"/>
      <c r="R887" s="67"/>
      <c r="S887" s="67"/>
      <c r="T887" s="67"/>
      <c r="U887" s="67"/>
      <c r="V887" s="67"/>
      <c r="W887" s="67"/>
      <c r="X887" s="67"/>
      <c r="Y887" s="67"/>
      <c r="Z887" s="67"/>
      <c r="AA887" s="67"/>
      <c r="AB887" s="67"/>
      <c r="AC887" s="67"/>
      <c r="AD887" s="67"/>
      <c r="AE887" s="67"/>
      <c r="AF887" s="67"/>
      <c r="AG887" s="67"/>
    </row>
    <row r="888" spans="1:33" ht="87">
      <c r="A888" s="85" t="s">
        <v>1602</v>
      </c>
      <c r="B888" s="86"/>
      <c r="C888" s="68" t="s">
        <v>1970</v>
      </c>
      <c r="D888" s="86"/>
      <c r="E888" s="86"/>
      <c r="F888" s="86" t="s">
        <v>1971</v>
      </c>
      <c r="G888" s="86" t="s">
        <v>1876</v>
      </c>
      <c r="H888" s="86" t="s">
        <v>1909</v>
      </c>
      <c r="I888" s="70" t="s">
        <v>11</v>
      </c>
      <c r="J888" s="2"/>
      <c r="K888" s="71"/>
      <c r="L888" s="74" t="s">
        <v>255</v>
      </c>
      <c r="M888" s="86"/>
      <c r="N888" s="67"/>
      <c r="O888" s="67"/>
      <c r="P888" s="67"/>
      <c r="Q888" s="67"/>
      <c r="R888" s="67"/>
      <c r="S888" s="67"/>
      <c r="T888" s="67"/>
      <c r="U888" s="67"/>
      <c r="V888" s="67"/>
      <c r="W888" s="67"/>
      <c r="X888" s="67"/>
      <c r="Y888" s="67"/>
      <c r="Z888" s="67"/>
      <c r="AA888" s="67"/>
      <c r="AB888" s="67"/>
      <c r="AC888" s="67"/>
      <c r="AD888" s="67"/>
      <c r="AE888" s="67"/>
      <c r="AF888" s="67"/>
      <c r="AG888" s="67"/>
    </row>
    <row r="889" spans="1:33" ht="87">
      <c r="A889" s="85" t="s">
        <v>1602</v>
      </c>
      <c r="B889" s="86"/>
      <c r="C889" s="68" t="s">
        <v>1972</v>
      </c>
      <c r="D889" s="86"/>
      <c r="E889" s="86"/>
      <c r="F889" s="86" t="s">
        <v>1973</v>
      </c>
      <c r="G889" s="86" t="s">
        <v>1876</v>
      </c>
      <c r="H889" s="86" t="s">
        <v>1909</v>
      </c>
      <c r="I889" s="70" t="s">
        <v>11</v>
      </c>
      <c r="J889" s="2"/>
      <c r="K889" s="71"/>
      <c r="L889" s="74" t="s">
        <v>255</v>
      </c>
      <c r="M889" s="86"/>
      <c r="N889" s="67"/>
      <c r="O889" s="67"/>
      <c r="P889" s="67"/>
      <c r="Q889" s="67"/>
      <c r="R889" s="67"/>
      <c r="S889" s="67"/>
      <c r="T889" s="67"/>
      <c r="U889" s="67"/>
      <c r="V889" s="67"/>
      <c r="W889" s="67"/>
      <c r="X889" s="67"/>
      <c r="Y889" s="67"/>
      <c r="Z889" s="67"/>
      <c r="AA889" s="67"/>
      <c r="AB889" s="67"/>
      <c r="AC889" s="67"/>
      <c r="AD889" s="67"/>
      <c r="AE889" s="67"/>
      <c r="AF889" s="67"/>
      <c r="AG889" s="67"/>
    </row>
    <row r="890" spans="1:33" ht="87">
      <c r="A890" s="85" t="s">
        <v>1602</v>
      </c>
      <c r="B890" s="86"/>
      <c r="C890" s="68" t="s">
        <v>1974</v>
      </c>
      <c r="D890" s="86"/>
      <c r="E890" s="86"/>
      <c r="F890" s="86" t="s">
        <v>1975</v>
      </c>
      <c r="G890" s="86" t="s">
        <v>1876</v>
      </c>
      <c r="H890" s="86" t="s">
        <v>1912</v>
      </c>
      <c r="I890" s="70" t="s">
        <v>11</v>
      </c>
      <c r="J890" s="2"/>
      <c r="K890" s="71"/>
      <c r="L890" s="72" t="s">
        <v>208</v>
      </c>
      <c r="M890" s="86"/>
      <c r="N890" s="67"/>
      <c r="O890" s="67"/>
      <c r="P890" s="67"/>
      <c r="Q890" s="67"/>
      <c r="R890" s="67"/>
      <c r="S890" s="67"/>
      <c r="T890" s="67"/>
      <c r="U890" s="67"/>
      <c r="V890" s="67"/>
      <c r="W890" s="67"/>
      <c r="X890" s="67"/>
      <c r="Y890" s="67"/>
      <c r="Z890" s="67"/>
      <c r="AA890" s="67"/>
      <c r="AB890" s="67"/>
      <c r="AC890" s="67"/>
      <c r="AD890" s="67"/>
      <c r="AE890" s="67"/>
      <c r="AF890" s="67"/>
      <c r="AG890" s="67"/>
    </row>
    <row r="891" spans="1:33" ht="87">
      <c r="A891" s="85" t="s">
        <v>1602</v>
      </c>
      <c r="B891" s="86"/>
      <c r="C891" s="68" t="s">
        <v>1976</v>
      </c>
      <c r="D891" s="86"/>
      <c r="E891" s="86"/>
      <c r="F891" s="86" t="s">
        <v>1977</v>
      </c>
      <c r="G891" s="86" t="s">
        <v>1876</v>
      </c>
      <c r="H891" s="86" t="s">
        <v>1978</v>
      </c>
      <c r="I891" s="70" t="s">
        <v>11</v>
      </c>
      <c r="J891" s="2"/>
      <c r="K891" s="71"/>
      <c r="L891" s="72" t="s">
        <v>208</v>
      </c>
      <c r="M891" s="86"/>
      <c r="N891" s="67"/>
      <c r="O891" s="67"/>
      <c r="P891" s="67"/>
      <c r="Q891" s="67"/>
      <c r="R891" s="67"/>
      <c r="S891" s="67"/>
      <c r="T891" s="67"/>
      <c r="U891" s="67"/>
      <c r="V891" s="67"/>
      <c r="W891" s="67"/>
      <c r="X891" s="67"/>
      <c r="Y891" s="67"/>
      <c r="Z891" s="67"/>
      <c r="AA891" s="67"/>
      <c r="AB891" s="67"/>
      <c r="AC891" s="67"/>
      <c r="AD891" s="67"/>
      <c r="AE891" s="67"/>
      <c r="AF891" s="67"/>
      <c r="AG891" s="67"/>
    </row>
    <row r="892" spans="1:33" ht="87">
      <c r="A892" s="85" t="s">
        <v>1602</v>
      </c>
      <c r="B892" s="86"/>
      <c r="C892" s="68" t="s">
        <v>1979</v>
      </c>
      <c r="D892" s="86"/>
      <c r="E892" s="86"/>
      <c r="F892" s="86" t="s">
        <v>1980</v>
      </c>
      <c r="G892" s="86" t="s">
        <v>1876</v>
      </c>
      <c r="H892" s="86" t="s">
        <v>1981</v>
      </c>
      <c r="I892" s="70" t="s">
        <v>11</v>
      </c>
      <c r="J892" s="2"/>
      <c r="K892" s="71"/>
      <c r="L892" s="72" t="s">
        <v>208</v>
      </c>
      <c r="M892" s="86"/>
      <c r="N892" s="67"/>
      <c r="O892" s="67"/>
      <c r="P892" s="67"/>
      <c r="Q892" s="67"/>
      <c r="R892" s="67"/>
      <c r="S892" s="67"/>
      <c r="T892" s="67"/>
      <c r="U892" s="67"/>
      <c r="V892" s="67"/>
      <c r="W892" s="67"/>
      <c r="X892" s="67"/>
      <c r="Y892" s="67"/>
      <c r="Z892" s="67"/>
      <c r="AA892" s="67"/>
      <c r="AB892" s="67"/>
      <c r="AC892" s="67"/>
      <c r="AD892" s="67"/>
      <c r="AE892" s="67"/>
      <c r="AF892" s="67"/>
      <c r="AG892" s="67"/>
    </row>
    <row r="893" spans="1:33" ht="87">
      <c r="A893" s="85" t="s">
        <v>1602</v>
      </c>
      <c r="B893" s="86"/>
      <c r="C893" s="68" t="s">
        <v>1982</v>
      </c>
      <c r="D893" s="86"/>
      <c r="E893" s="86"/>
      <c r="F893" s="86" t="s">
        <v>1983</v>
      </c>
      <c r="G893" s="86" t="s">
        <v>1876</v>
      </c>
      <c r="H893" s="86" t="s">
        <v>1978</v>
      </c>
      <c r="I893" s="70" t="s">
        <v>11</v>
      </c>
      <c r="J893" s="2"/>
      <c r="K893" s="71"/>
      <c r="L893" s="72" t="s">
        <v>208</v>
      </c>
      <c r="M893" s="86"/>
      <c r="N893" s="67"/>
      <c r="O893" s="67"/>
      <c r="P893" s="67"/>
      <c r="Q893" s="67"/>
      <c r="R893" s="67"/>
      <c r="S893" s="67"/>
      <c r="T893" s="67"/>
      <c r="U893" s="67"/>
      <c r="V893" s="67"/>
      <c r="W893" s="67"/>
      <c r="X893" s="67"/>
      <c r="Y893" s="67"/>
      <c r="Z893" s="67"/>
      <c r="AA893" s="67"/>
      <c r="AB893" s="67"/>
      <c r="AC893" s="67"/>
      <c r="AD893" s="67"/>
      <c r="AE893" s="67"/>
      <c r="AF893" s="67"/>
      <c r="AG893" s="67"/>
    </row>
    <row r="894" spans="1:33" ht="87">
      <c r="A894" s="85" t="s">
        <v>1602</v>
      </c>
      <c r="B894" s="86"/>
      <c r="C894" s="68" t="s">
        <v>1984</v>
      </c>
      <c r="D894" s="86"/>
      <c r="E894" s="86"/>
      <c r="F894" s="86" t="s">
        <v>1985</v>
      </c>
      <c r="G894" s="86" t="s">
        <v>1876</v>
      </c>
      <c r="H894" s="86" t="s">
        <v>1978</v>
      </c>
      <c r="I894" s="70" t="s">
        <v>11</v>
      </c>
      <c r="J894" s="2"/>
      <c r="K894" s="71"/>
      <c r="L894" s="72" t="s">
        <v>208</v>
      </c>
      <c r="M894" s="86"/>
      <c r="N894" s="67"/>
      <c r="O894" s="67"/>
      <c r="P894" s="67"/>
      <c r="Q894" s="67"/>
      <c r="R894" s="67"/>
      <c r="S894" s="67"/>
      <c r="T894" s="67"/>
      <c r="U894" s="67"/>
      <c r="V894" s="67"/>
      <c r="W894" s="67"/>
      <c r="X894" s="67"/>
      <c r="Y894" s="67"/>
      <c r="Z894" s="67"/>
      <c r="AA894" s="67"/>
      <c r="AB894" s="67"/>
      <c r="AC894" s="67"/>
      <c r="AD894" s="67"/>
      <c r="AE894" s="67"/>
      <c r="AF894" s="67"/>
      <c r="AG894" s="67"/>
    </row>
    <row r="895" spans="1:33" ht="87">
      <c r="A895" s="85" t="s">
        <v>1602</v>
      </c>
      <c r="B895" s="86"/>
      <c r="C895" s="68" t="s">
        <v>1986</v>
      </c>
      <c r="D895" s="86"/>
      <c r="E895" s="86"/>
      <c r="F895" s="86" t="s">
        <v>1987</v>
      </c>
      <c r="G895" s="86" t="s">
        <v>1876</v>
      </c>
      <c r="H895" s="86" t="s">
        <v>1978</v>
      </c>
      <c r="I895" s="70" t="s">
        <v>11</v>
      </c>
      <c r="J895" s="2"/>
      <c r="K895" s="71"/>
      <c r="L895" s="72" t="s">
        <v>208</v>
      </c>
      <c r="M895" s="86"/>
      <c r="N895" s="67"/>
      <c r="O895" s="67"/>
      <c r="P895" s="67"/>
      <c r="Q895" s="67"/>
      <c r="R895" s="67"/>
      <c r="S895" s="67"/>
      <c r="T895" s="67"/>
      <c r="U895" s="67"/>
      <c r="V895" s="67"/>
      <c r="W895" s="67"/>
      <c r="X895" s="67"/>
      <c r="Y895" s="67"/>
      <c r="Z895" s="67"/>
      <c r="AA895" s="67"/>
      <c r="AB895" s="67"/>
      <c r="AC895" s="67"/>
      <c r="AD895" s="67"/>
      <c r="AE895" s="67"/>
      <c r="AF895" s="67"/>
      <c r="AG895" s="67"/>
    </row>
    <row r="896" spans="1:33" ht="87">
      <c r="A896" s="85" t="s">
        <v>1602</v>
      </c>
      <c r="B896" s="86"/>
      <c r="C896" s="68" t="s">
        <v>1988</v>
      </c>
      <c r="D896" s="86"/>
      <c r="E896" s="86"/>
      <c r="F896" s="86" t="s">
        <v>1989</v>
      </c>
      <c r="G896" s="86" t="s">
        <v>1876</v>
      </c>
      <c r="H896" s="86" t="s">
        <v>1978</v>
      </c>
      <c r="I896" s="70" t="s">
        <v>11</v>
      </c>
      <c r="J896" s="2"/>
      <c r="K896" s="71"/>
      <c r="L896" s="72" t="s">
        <v>208</v>
      </c>
      <c r="M896" s="86"/>
      <c r="N896" s="67"/>
      <c r="O896" s="67"/>
      <c r="P896" s="67"/>
      <c r="Q896" s="67"/>
      <c r="R896" s="67"/>
      <c r="S896" s="67"/>
      <c r="T896" s="67"/>
      <c r="U896" s="67"/>
      <c r="V896" s="67"/>
      <c r="W896" s="67"/>
      <c r="X896" s="67"/>
      <c r="Y896" s="67"/>
      <c r="Z896" s="67"/>
      <c r="AA896" s="67"/>
      <c r="AB896" s="67"/>
      <c r="AC896" s="67"/>
      <c r="AD896" s="67"/>
      <c r="AE896" s="67"/>
      <c r="AF896" s="67"/>
      <c r="AG896" s="67"/>
    </row>
    <row r="897" spans="1:33" ht="87">
      <c r="A897" s="85" t="s">
        <v>1602</v>
      </c>
      <c r="B897" s="86"/>
      <c r="C897" s="68" t="s">
        <v>1990</v>
      </c>
      <c r="D897" s="86"/>
      <c r="E897" s="86"/>
      <c r="F897" s="86" t="s">
        <v>1991</v>
      </c>
      <c r="G897" s="86" t="s">
        <v>1876</v>
      </c>
      <c r="H897" s="86" t="s">
        <v>1978</v>
      </c>
      <c r="I897" s="70" t="s">
        <v>11</v>
      </c>
      <c r="J897" s="2"/>
      <c r="K897" s="71"/>
      <c r="L897" s="72" t="s">
        <v>208</v>
      </c>
      <c r="M897" s="86"/>
      <c r="N897" s="67"/>
      <c r="O897" s="67"/>
      <c r="P897" s="67"/>
      <c r="Q897" s="67"/>
      <c r="R897" s="67"/>
      <c r="S897" s="67"/>
      <c r="T897" s="67"/>
      <c r="U897" s="67"/>
      <c r="V897" s="67"/>
      <c r="W897" s="67"/>
      <c r="X897" s="67"/>
      <c r="Y897" s="67"/>
      <c r="Z897" s="67"/>
      <c r="AA897" s="67"/>
      <c r="AB897" s="67"/>
      <c r="AC897" s="67"/>
      <c r="AD897" s="67"/>
      <c r="AE897" s="67"/>
      <c r="AF897" s="67"/>
      <c r="AG897" s="67"/>
    </row>
    <row r="898" spans="1:33" ht="87">
      <c r="A898" s="85" t="s">
        <v>1602</v>
      </c>
      <c r="B898" s="86"/>
      <c r="C898" s="68" t="s">
        <v>1992</v>
      </c>
      <c r="D898" s="86"/>
      <c r="E898" s="86"/>
      <c r="F898" s="86" t="s">
        <v>1993</v>
      </c>
      <c r="G898" s="86" t="s">
        <v>1876</v>
      </c>
      <c r="H898" s="86" t="s">
        <v>1994</v>
      </c>
      <c r="I898" s="70" t="s">
        <v>11</v>
      </c>
      <c r="J898" s="2"/>
      <c r="K898" s="71"/>
      <c r="L898" s="72" t="s">
        <v>208</v>
      </c>
      <c r="M898" s="86"/>
      <c r="N898" s="67"/>
      <c r="O898" s="67"/>
      <c r="P898" s="67"/>
      <c r="Q898" s="67"/>
      <c r="R898" s="67"/>
      <c r="S898" s="67"/>
      <c r="T898" s="67"/>
      <c r="U898" s="67"/>
      <c r="V898" s="67"/>
      <c r="W898" s="67"/>
      <c r="X898" s="67"/>
      <c r="Y898" s="67"/>
      <c r="Z898" s="67"/>
      <c r="AA898" s="67"/>
      <c r="AB898" s="67"/>
      <c r="AC898" s="67"/>
      <c r="AD898" s="67"/>
      <c r="AE898" s="67"/>
      <c r="AF898" s="67"/>
      <c r="AG898" s="67"/>
    </row>
    <row r="899" spans="1:33" ht="116">
      <c r="A899" s="85" t="s">
        <v>1602</v>
      </c>
      <c r="B899" s="86"/>
      <c r="C899" s="68" t="s">
        <v>1995</v>
      </c>
      <c r="D899" s="86"/>
      <c r="E899" s="86"/>
      <c r="F899" s="86" t="s">
        <v>1996</v>
      </c>
      <c r="G899" s="86" t="s">
        <v>1876</v>
      </c>
      <c r="H899" s="86" t="s">
        <v>1997</v>
      </c>
      <c r="I899" s="70" t="s">
        <v>11</v>
      </c>
      <c r="J899" s="2"/>
      <c r="K899" s="71"/>
      <c r="L899" s="72" t="s">
        <v>208</v>
      </c>
      <c r="M899" s="86"/>
      <c r="N899" s="67"/>
      <c r="O899" s="67"/>
      <c r="P899" s="67"/>
      <c r="Q899" s="67"/>
      <c r="R899" s="67"/>
      <c r="S899" s="67"/>
      <c r="T899" s="67"/>
      <c r="U899" s="67"/>
      <c r="V899" s="67"/>
      <c r="W899" s="67"/>
      <c r="X899" s="67"/>
      <c r="Y899" s="67"/>
      <c r="Z899" s="67"/>
      <c r="AA899" s="67"/>
      <c r="AB899" s="67"/>
      <c r="AC899" s="67"/>
      <c r="AD899" s="67"/>
      <c r="AE899" s="67"/>
      <c r="AF899" s="67"/>
      <c r="AG899" s="67"/>
    </row>
    <row r="900" spans="1:33" ht="188.5">
      <c r="A900" s="85" t="s">
        <v>1602</v>
      </c>
      <c r="B900" s="86"/>
      <c r="C900" s="68" t="s">
        <v>1998</v>
      </c>
      <c r="D900" s="86"/>
      <c r="E900" s="86"/>
      <c r="F900" s="86" t="s">
        <v>1999</v>
      </c>
      <c r="G900" s="86" t="s">
        <v>1876</v>
      </c>
      <c r="H900" s="86" t="s">
        <v>2000</v>
      </c>
      <c r="I900" s="70" t="s">
        <v>11</v>
      </c>
      <c r="J900" s="2"/>
      <c r="K900" s="71"/>
      <c r="L900" s="72" t="s">
        <v>208</v>
      </c>
      <c r="M900" s="86"/>
      <c r="N900" s="67"/>
      <c r="O900" s="67"/>
      <c r="P900" s="67"/>
      <c r="Q900" s="67"/>
      <c r="R900" s="67"/>
      <c r="S900" s="67"/>
      <c r="T900" s="67"/>
      <c r="U900" s="67"/>
      <c r="V900" s="67"/>
      <c r="W900" s="67"/>
      <c r="X900" s="67"/>
      <c r="Y900" s="67"/>
      <c r="Z900" s="67"/>
      <c r="AA900" s="67"/>
      <c r="AB900" s="67"/>
      <c r="AC900" s="67"/>
      <c r="AD900" s="67"/>
      <c r="AE900" s="67"/>
      <c r="AF900" s="67"/>
      <c r="AG900" s="67"/>
    </row>
    <row r="901" spans="1:33" ht="188.5">
      <c r="A901" s="85" t="s">
        <v>1602</v>
      </c>
      <c r="B901" s="86"/>
      <c r="C901" s="68" t="s">
        <v>2001</v>
      </c>
      <c r="D901" s="86"/>
      <c r="E901" s="86"/>
      <c r="F901" s="86" t="s">
        <v>2002</v>
      </c>
      <c r="G901" s="86" t="s">
        <v>1876</v>
      </c>
      <c r="H901" s="86" t="s">
        <v>2003</v>
      </c>
      <c r="I901" s="70" t="s">
        <v>11</v>
      </c>
      <c r="J901" s="2"/>
      <c r="K901" s="71"/>
      <c r="L901" s="72" t="s">
        <v>208</v>
      </c>
      <c r="M901" s="86"/>
      <c r="N901" s="67"/>
      <c r="O901" s="67"/>
      <c r="P901" s="67"/>
      <c r="Q901" s="67"/>
      <c r="R901" s="67"/>
      <c r="S901" s="67"/>
      <c r="T901" s="67"/>
      <c r="U901" s="67"/>
      <c r="V901" s="67"/>
      <c r="W901" s="67"/>
      <c r="X901" s="67"/>
      <c r="Y901" s="67"/>
      <c r="Z901" s="67"/>
      <c r="AA901" s="67"/>
      <c r="AB901" s="67"/>
      <c r="AC901" s="67"/>
      <c r="AD901" s="67"/>
      <c r="AE901" s="67"/>
      <c r="AF901" s="67"/>
      <c r="AG901" s="67"/>
    </row>
    <row r="902" spans="1:33" ht="116">
      <c r="A902" s="85" t="s">
        <v>1602</v>
      </c>
      <c r="B902" s="86"/>
      <c r="C902" s="68" t="s">
        <v>2004</v>
      </c>
      <c r="D902" s="86"/>
      <c r="E902" s="86"/>
      <c r="F902" s="86" t="s">
        <v>2005</v>
      </c>
      <c r="G902" s="86" t="s">
        <v>1876</v>
      </c>
      <c r="H902" s="86" t="s">
        <v>1997</v>
      </c>
      <c r="I902" s="70" t="s">
        <v>11</v>
      </c>
      <c r="J902" s="2"/>
      <c r="K902" s="71"/>
      <c r="L902" s="72" t="s">
        <v>208</v>
      </c>
      <c r="M902" s="86"/>
      <c r="N902" s="67"/>
      <c r="O902" s="67"/>
      <c r="P902" s="67"/>
      <c r="Q902" s="67"/>
      <c r="R902" s="67"/>
      <c r="S902" s="67"/>
      <c r="T902" s="67"/>
      <c r="U902" s="67"/>
      <c r="V902" s="67"/>
      <c r="W902" s="67"/>
      <c r="X902" s="67"/>
      <c r="Y902" s="67"/>
      <c r="Z902" s="67"/>
      <c r="AA902" s="67"/>
      <c r="AB902" s="67"/>
      <c r="AC902" s="67"/>
      <c r="AD902" s="67"/>
      <c r="AE902" s="67"/>
      <c r="AF902" s="67"/>
      <c r="AG902" s="67"/>
    </row>
    <row r="903" spans="1:33" ht="174">
      <c r="A903" s="85" t="s">
        <v>1602</v>
      </c>
      <c r="B903" s="86"/>
      <c r="C903" s="68" t="s">
        <v>2006</v>
      </c>
      <c r="D903" s="86"/>
      <c r="E903" s="86"/>
      <c r="F903" s="86" t="s">
        <v>2007</v>
      </c>
      <c r="G903" s="86" t="s">
        <v>1876</v>
      </c>
      <c r="H903" s="86" t="s">
        <v>2008</v>
      </c>
      <c r="I903" s="70" t="s">
        <v>11</v>
      </c>
      <c r="J903" s="2"/>
      <c r="K903" s="71"/>
      <c r="L903" s="72" t="s">
        <v>208</v>
      </c>
      <c r="M903" s="86"/>
      <c r="N903" s="67"/>
      <c r="O903" s="67"/>
      <c r="P903" s="67"/>
      <c r="Q903" s="67"/>
      <c r="R903" s="67"/>
      <c r="S903" s="67"/>
      <c r="T903" s="67"/>
      <c r="U903" s="67"/>
      <c r="V903" s="67"/>
      <c r="W903" s="67"/>
      <c r="X903" s="67"/>
      <c r="Y903" s="67"/>
      <c r="Z903" s="67"/>
      <c r="AA903" s="67"/>
      <c r="AB903" s="67"/>
      <c r="AC903" s="67"/>
      <c r="AD903" s="67"/>
      <c r="AE903" s="67"/>
      <c r="AF903" s="67"/>
      <c r="AG903" s="67"/>
    </row>
    <row r="904" spans="1:33" ht="174">
      <c r="A904" s="85" t="s">
        <v>1602</v>
      </c>
      <c r="B904" s="86"/>
      <c r="C904" s="68" t="s">
        <v>2009</v>
      </c>
      <c r="D904" s="86"/>
      <c r="E904" s="86"/>
      <c r="F904" s="86" t="s">
        <v>2010</v>
      </c>
      <c r="G904" s="86" t="s">
        <v>1876</v>
      </c>
      <c r="H904" s="86" t="s">
        <v>2003</v>
      </c>
      <c r="I904" s="70" t="s">
        <v>11</v>
      </c>
      <c r="J904" s="2"/>
      <c r="K904" s="71"/>
      <c r="L904" s="72" t="s">
        <v>208</v>
      </c>
      <c r="M904" s="86"/>
      <c r="N904" s="67"/>
      <c r="O904" s="67"/>
      <c r="P904" s="67"/>
      <c r="Q904" s="67"/>
      <c r="R904" s="67"/>
      <c r="S904" s="67"/>
      <c r="T904" s="67"/>
      <c r="U904" s="67"/>
      <c r="V904" s="67"/>
      <c r="W904" s="67"/>
      <c r="X904" s="67"/>
      <c r="Y904" s="67"/>
      <c r="Z904" s="67"/>
      <c r="AA904" s="67"/>
      <c r="AB904" s="67"/>
      <c r="AC904" s="67"/>
      <c r="AD904" s="67"/>
      <c r="AE904" s="67"/>
      <c r="AF904" s="67"/>
      <c r="AG904" s="67"/>
    </row>
    <row r="905" spans="1:33" ht="188.5">
      <c r="A905" s="85" t="s">
        <v>1602</v>
      </c>
      <c r="B905" s="86"/>
      <c r="C905" s="68" t="s">
        <v>2011</v>
      </c>
      <c r="D905" s="86"/>
      <c r="E905" s="86"/>
      <c r="F905" s="86" t="s">
        <v>2012</v>
      </c>
      <c r="G905" s="86" t="s">
        <v>1876</v>
      </c>
      <c r="H905" s="86" t="s">
        <v>2013</v>
      </c>
      <c r="I905" s="70" t="s">
        <v>11</v>
      </c>
      <c r="J905" s="2"/>
      <c r="K905" s="71"/>
      <c r="L905" s="72" t="s">
        <v>208</v>
      </c>
      <c r="M905" s="86"/>
      <c r="N905" s="67"/>
      <c r="O905" s="67"/>
      <c r="P905" s="67"/>
      <c r="Q905" s="67"/>
      <c r="R905" s="67"/>
      <c r="S905" s="67"/>
      <c r="T905" s="67"/>
      <c r="U905" s="67"/>
      <c r="V905" s="67"/>
      <c r="W905" s="67"/>
      <c r="X905" s="67"/>
      <c r="Y905" s="67"/>
      <c r="Z905" s="67"/>
      <c r="AA905" s="67"/>
      <c r="AB905" s="67"/>
      <c r="AC905" s="67"/>
      <c r="AD905" s="67"/>
      <c r="AE905" s="67"/>
      <c r="AF905" s="67"/>
      <c r="AG905" s="67"/>
    </row>
    <row r="906" spans="1:33" ht="203">
      <c r="A906" s="85" t="s">
        <v>1602</v>
      </c>
      <c r="B906" s="86"/>
      <c r="C906" s="68" t="s">
        <v>2014</v>
      </c>
      <c r="D906" s="86"/>
      <c r="E906" s="86"/>
      <c r="F906" s="86" t="s">
        <v>2015</v>
      </c>
      <c r="G906" s="86" t="s">
        <v>1876</v>
      </c>
      <c r="H906" s="86" t="s">
        <v>2013</v>
      </c>
      <c r="I906" s="70" t="s">
        <v>11</v>
      </c>
      <c r="J906" s="2"/>
      <c r="K906" s="71"/>
      <c r="L906" s="72" t="s">
        <v>208</v>
      </c>
      <c r="M906" s="86"/>
      <c r="N906" s="67"/>
      <c r="O906" s="67"/>
      <c r="P906" s="67"/>
      <c r="Q906" s="67"/>
      <c r="R906" s="67"/>
      <c r="S906" s="67"/>
      <c r="T906" s="67"/>
      <c r="U906" s="67"/>
      <c r="V906" s="67"/>
      <c r="W906" s="67"/>
      <c r="X906" s="67"/>
      <c r="Y906" s="67"/>
      <c r="Z906" s="67"/>
      <c r="AA906" s="67"/>
      <c r="AB906" s="67"/>
      <c r="AC906" s="67"/>
      <c r="AD906" s="67"/>
      <c r="AE906" s="67"/>
      <c r="AF906" s="67"/>
      <c r="AG906" s="67"/>
    </row>
    <row r="907" spans="1:33" ht="203">
      <c r="A907" s="85" t="s">
        <v>1602</v>
      </c>
      <c r="B907" s="86"/>
      <c r="C907" s="68" t="s">
        <v>2016</v>
      </c>
      <c r="D907" s="86"/>
      <c r="E907" s="86"/>
      <c r="F907" s="86" t="s">
        <v>2017</v>
      </c>
      <c r="G907" s="86" t="s">
        <v>1876</v>
      </c>
      <c r="H907" s="86" t="s">
        <v>2003</v>
      </c>
      <c r="I907" s="70" t="s">
        <v>11</v>
      </c>
      <c r="J907" s="2"/>
      <c r="K907" s="71"/>
      <c r="L907" s="72" t="s">
        <v>208</v>
      </c>
      <c r="M907" s="86"/>
      <c r="N907" s="67"/>
      <c r="O907" s="67"/>
      <c r="P907" s="67"/>
      <c r="Q907" s="67"/>
      <c r="R907" s="67"/>
      <c r="S907" s="67"/>
      <c r="T907" s="67"/>
      <c r="U907" s="67"/>
      <c r="V907" s="67"/>
      <c r="W907" s="67"/>
      <c r="X907" s="67"/>
      <c r="Y907" s="67"/>
      <c r="Z907" s="67"/>
      <c r="AA907" s="67"/>
      <c r="AB907" s="67"/>
      <c r="AC907" s="67"/>
      <c r="AD907" s="67"/>
      <c r="AE907" s="67"/>
      <c r="AF907" s="67"/>
      <c r="AG907" s="67"/>
    </row>
    <row r="908" spans="1:33" ht="203">
      <c r="A908" s="85" t="s">
        <v>1602</v>
      </c>
      <c r="B908" s="86"/>
      <c r="C908" s="68" t="s">
        <v>2018</v>
      </c>
      <c r="D908" s="86"/>
      <c r="E908" s="86"/>
      <c r="F908" s="86" t="s">
        <v>2019</v>
      </c>
      <c r="G908" s="86" t="s">
        <v>1876</v>
      </c>
      <c r="H908" s="86" t="s">
        <v>2020</v>
      </c>
      <c r="I908" s="70" t="s">
        <v>11</v>
      </c>
      <c r="J908" s="2"/>
      <c r="K908" s="71"/>
      <c r="L908" s="72" t="s">
        <v>208</v>
      </c>
      <c r="M908" s="86"/>
      <c r="N908" s="67"/>
      <c r="O908" s="67"/>
      <c r="P908" s="67"/>
      <c r="Q908" s="67"/>
      <c r="R908" s="67"/>
      <c r="S908" s="67"/>
      <c r="T908" s="67"/>
      <c r="U908" s="67"/>
      <c r="V908" s="67"/>
      <c r="W908" s="67"/>
      <c r="X908" s="67"/>
      <c r="Y908" s="67"/>
      <c r="Z908" s="67"/>
      <c r="AA908" s="67"/>
      <c r="AB908" s="67"/>
      <c r="AC908" s="67"/>
      <c r="AD908" s="67"/>
      <c r="AE908" s="67"/>
      <c r="AF908" s="67"/>
      <c r="AG908" s="67"/>
    </row>
    <row r="909" spans="1:33" ht="203">
      <c r="A909" s="85" t="s">
        <v>1602</v>
      </c>
      <c r="B909" s="86"/>
      <c r="C909" s="68" t="s">
        <v>2021</v>
      </c>
      <c r="D909" s="86"/>
      <c r="E909" s="86"/>
      <c r="F909" s="86" t="s">
        <v>2022</v>
      </c>
      <c r="G909" s="86" t="s">
        <v>1876</v>
      </c>
      <c r="H909" s="86" t="s">
        <v>2003</v>
      </c>
      <c r="I909" s="70" t="s">
        <v>11</v>
      </c>
      <c r="J909" s="2"/>
      <c r="K909" s="71"/>
      <c r="L909" s="72" t="s">
        <v>208</v>
      </c>
      <c r="M909" s="86"/>
      <c r="N909" s="67"/>
      <c r="O909" s="67"/>
      <c r="P909" s="67"/>
      <c r="Q909" s="67"/>
      <c r="R909" s="67"/>
      <c r="S909" s="67"/>
      <c r="T909" s="67"/>
      <c r="U909" s="67"/>
      <c r="V909" s="67"/>
      <c r="W909" s="67"/>
      <c r="X909" s="67"/>
      <c r="Y909" s="67"/>
      <c r="Z909" s="67"/>
      <c r="AA909" s="67"/>
      <c r="AB909" s="67"/>
      <c r="AC909" s="67"/>
      <c r="AD909" s="67"/>
      <c r="AE909" s="67"/>
      <c r="AF909" s="67"/>
      <c r="AG909" s="67"/>
    </row>
    <row r="910" spans="1:33" ht="130.5">
      <c r="A910" s="85" t="s">
        <v>1602</v>
      </c>
      <c r="B910" s="86"/>
      <c r="C910" s="68" t="s">
        <v>2023</v>
      </c>
      <c r="D910" s="86"/>
      <c r="E910" s="86"/>
      <c r="F910" s="86" t="s">
        <v>2024</v>
      </c>
      <c r="G910" s="86" t="s">
        <v>1876</v>
      </c>
      <c r="H910" s="86" t="s">
        <v>2008</v>
      </c>
      <c r="I910" s="70" t="s">
        <v>11</v>
      </c>
      <c r="J910" s="2"/>
      <c r="K910" s="71"/>
      <c r="L910" s="72" t="s">
        <v>208</v>
      </c>
      <c r="M910" s="86"/>
      <c r="N910" s="67"/>
      <c r="O910" s="67"/>
      <c r="P910" s="67"/>
      <c r="Q910" s="67"/>
      <c r="R910" s="67"/>
      <c r="S910" s="67"/>
      <c r="T910" s="67"/>
      <c r="U910" s="67"/>
      <c r="V910" s="67"/>
      <c r="W910" s="67"/>
      <c r="X910" s="67"/>
      <c r="Y910" s="67"/>
      <c r="Z910" s="67"/>
      <c r="AA910" s="67"/>
      <c r="AB910" s="67"/>
      <c r="AC910" s="67"/>
      <c r="AD910" s="67"/>
      <c r="AE910" s="67"/>
      <c r="AF910" s="67"/>
      <c r="AG910" s="67"/>
    </row>
    <row r="911" spans="1:33" ht="145">
      <c r="A911" s="85" t="s">
        <v>1602</v>
      </c>
      <c r="B911" s="86"/>
      <c r="C911" s="68" t="s">
        <v>2025</v>
      </c>
      <c r="D911" s="86"/>
      <c r="E911" s="86"/>
      <c r="F911" s="86" t="s">
        <v>2026</v>
      </c>
      <c r="G911" s="86" t="s">
        <v>1876</v>
      </c>
      <c r="H911" s="86" t="s">
        <v>2008</v>
      </c>
      <c r="I911" s="70" t="s">
        <v>11</v>
      </c>
      <c r="J911" s="2"/>
      <c r="K911" s="71"/>
      <c r="L911" s="72" t="s">
        <v>208</v>
      </c>
      <c r="M911" s="86"/>
      <c r="N911" s="67"/>
      <c r="O911" s="67"/>
      <c r="P911" s="67"/>
      <c r="Q911" s="67"/>
      <c r="R911" s="67"/>
      <c r="S911" s="67"/>
      <c r="T911" s="67"/>
      <c r="U911" s="67"/>
      <c r="V911" s="67"/>
      <c r="W911" s="67"/>
      <c r="X911" s="67"/>
      <c r="Y911" s="67"/>
      <c r="Z911" s="67"/>
      <c r="AA911" s="67"/>
      <c r="AB911" s="67"/>
      <c r="AC911" s="67"/>
      <c r="AD911" s="67"/>
      <c r="AE911" s="67"/>
      <c r="AF911" s="67"/>
      <c r="AG911" s="67"/>
    </row>
    <row r="912" spans="1:33" ht="130.5">
      <c r="A912" s="85" t="s">
        <v>1602</v>
      </c>
      <c r="B912" s="86"/>
      <c r="C912" s="68" t="s">
        <v>2027</v>
      </c>
      <c r="D912" s="86"/>
      <c r="E912" s="86"/>
      <c r="F912" s="86" t="s">
        <v>2028</v>
      </c>
      <c r="G912" s="86" t="s">
        <v>1876</v>
      </c>
      <c r="H912" s="86" t="s">
        <v>2003</v>
      </c>
      <c r="I912" s="70" t="s">
        <v>11</v>
      </c>
      <c r="J912" s="2"/>
      <c r="K912" s="71"/>
      <c r="L912" s="72" t="s">
        <v>208</v>
      </c>
      <c r="M912" s="86"/>
      <c r="N912" s="67"/>
      <c r="O912" s="67"/>
      <c r="P912" s="67"/>
      <c r="Q912" s="67"/>
      <c r="R912" s="67"/>
      <c r="S912" s="67"/>
      <c r="T912" s="67"/>
      <c r="U912" s="67"/>
      <c r="V912" s="67"/>
      <c r="W912" s="67"/>
      <c r="X912" s="67"/>
      <c r="Y912" s="67"/>
      <c r="Z912" s="67"/>
      <c r="AA912" s="67"/>
      <c r="AB912" s="67"/>
      <c r="AC912" s="67"/>
      <c r="AD912" s="67"/>
      <c r="AE912" s="67"/>
      <c r="AF912" s="67"/>
      <c r="AG912" s="67"/>
    </row>
    <row r="913" spans="1:33" ht="130.5">
      <c r="A913" s="85" t="s">
        <v>1602</v>
      </c>
      <c r="B913" s="86"/>
      <c r="C913" s="68" t="s">
        <v>2029</v>
      </c>
      <c r="D913" s="86"/>
      <c r="E913" s="86"/>
      <c r="F913" s="86" t="s">
        <v>2030</v>
      </c>
      <c r="G913" s="86" t="s">
        <v>1876</v>
      </c>
      <c r="H913" s="86" t="s">
        <v>2003</v>
      </c>
      <c r="I913" s="70" t="s">
        <v>11</v>
      </c>
      <c r="J913" s="2"/>
      <c r="K913" s="71"/>
      <c r="L913" s="72" t="s">
        <v>208</v>
      </c>
      <c r="M913" s="86"/>
      <c r="N913" s="67"/>
      <c r="O913" s="67"/>
      <c r="P913" s="67"/>
      <c r="Q913" s="67"/>
      <c r="R913" s="67"/>
      <c r="S913" s="67"/>
      <c r="T913" s="67"/>
      <c r="U913" s="67"/>
      <c r="V913" s="67"/>
      <c r="W913" s="67"/>
      <c r="X913" s="67"/>
      <c r="Y913" s="67"/>
      <c r="Z913" s="67"/>
      <c r="AA913" s="67"/>
      <c r="AB913" s="67"/>
      <c r="AC913" s="67"/>
      <c r="AD913" s="67"/>
      <c r="AE913" s="67"/>
      <c r="AF913" s="67"/>
      <c r="AG913" s="67"/>
    </row>
    <row r="914" spans="1:33" ht="130.5">
      <c r="A914" s="85" t="s">
        <v>1602</v>
      </c>
      <c r="B914" s="86"/>
      <c r="C914" s="68" t="s">
        <v>2031</v>
      </c>
      <c r="D914" s="86"/>
      <c r="E914" s="86"/>
      <c r="F914" s="86" t="s">
        <v>2032</v>
      </c>
      <c r="G914" s="86" t="s">
        <v>1876</v>
      </c>
      <c r="H914" s="86" t="s">
        <v>2008</v>
      </c>
      <c r="I914" s="70" t="s">
        <v>11</v>
      </c>
      <c r="J914" s="2"/>
      <c r="K914" s="71"/>
      <c r="L914" s="72" t="s">
        <v>208</v>
      </c>
      <c r="M914" s="86"/>
      <c r="N914" s="67"/>
      <c r="O914" s="67"/>
      <c r="P914" s="67"/>
      <c r="Q914" s="67"/>
      <c r="R914" s="67"/>
      <c r="S914" s="67"/>
      <c r="T914" s="67"/>
      <c r="U914" s="67"/>
      <c r="V914" s="67"/>
      <c r="W914" s="67"/>
      <c r="X914" s="67"/>
      <c r="Y914" s="67"/>
      <c r="Z914" s="67"/>
      <c r="AA914" s="67"/>
      <c r="AB914" s="67"/>
      <c r="AC914" s="67"/>
      <c r="AD914" s="67"/>
      <c r="AE914" s="67"/>
      <c r="AF914" s="67"/>
      <c r="AG914" s="67"/>
    </row>
    <row r="915" spans="1:33" ht="130.5">
      <c r="A915" s="85" t="s">
        <v>1602</v>
      </c>
      <c r="B915" s="86"/>
      <c r="C915" s="68" t="s">
        <v>2033</v>
      </c>
      <c r="D915" s="86"/>
      <c r="E915" s="86"/>
      <c r="F915" s="86" t="s">
        <v>2034</v>
      </c>
      <c r="G915" s="86" t="s">
        <v>1876</v>
      </c>
      <c r="H915" s="86" t="s">
        <v>2035</v>
      </c>
      <c r="I915" s="70" t="s">
        <v>11</v>
      </c>
      <c r="J915" s="2"/>
      <c r="K915" s="71"/>
      <c r="L915" s="72" t="s">
        <v>208</v>
      </c>
      <c r="M915" s="86"/>
      <c r="N915" s="67"/>
      <c r="O915" s="67"/>
      <c r="P915" s="67"/>
      <c r="Q915" s="67"/>
      <c r="R915" s="67"/>
      <c r="S915" s="67"/>
      <c r="T915" s="67"/>
      <c r="U915" s="67"/>
      <c r="V915" s="67"/>
      <c r="W915" s="67"/>
      <c r="X915" s="67"/>
      <c r="Y915" s="67"/>
      <c r="Z915" s="67"/>
      <c r="AA915" s="67"/>
      <c r="AB915" s="67"/>
      <c r="AC915" s="67"/>
      <c r="AD915" s="67"/>
      <c r="AE915" s="67"/>
      <c r="AF915" s="67"/>
      <c r="AG915" s="67"/>
    </row>
    <row r="916" spans="1:33" ht="130.5">
      <c r="A916" s="85" t="s">
        <v>1602</v>
      </c>
      <c r="B916" s="86"/>
      <c r="C916" s="68" t="s">
        <v>2036</v>
      </c>
      <c r="D916" s="86"/>
      <c r="E916" s="86"/>
      <c r="F916" s="86" t="s">
        <v>2037</v>
      </c>
      <c r="G916" s="86" t="s">
        <v>1876</v>
      </c>
      <c r="H916" s="86" t="s">
        <v>2035</v>
      </c>
      <c r="I916" s="70" t="s">
        <v>11</v>
      </c>
      <c r="J916" s="2"/>
      <c r="K916" s="71"/>
      <c r="L916" s="72" t="s">
        <v>208</v>
      </c>
      <c r="M916" s="86"/>
      <c r="N916" s="67"/>
      <c r="O916" s="67"/>
      <c r="P916" s="67"/>
      <c r="Q916" s="67"/>
      <c r="R916" s="67"/>
      <c r="S916" s="67"/>
      <c r="T916" s="67"/>
      <c r="U916" s="67"/>
      <c r="V916" s="67"/>
      <c r="W916" s="67"/>
      <c r="X916" s="67"/>
      <c r="Y916" s="67"/>
      <c r="Z916" s="67"/>
      <c r="AA916" s="67"/>
      <c r="AB916" s="67"/>
      <c r="AC916" s="67"/>
      <c r="AD916" s="67"/>
      <c r="AE916" s="67"/>
      <c r="AF916" s="67"/>
      <c r="AG916" s="67"/>
    </row>
    <row r="917" spans="1:33" ht="130.5">
      <c r="A917" s="85" t="s">
        <v>1602</v>
      </c>
      <c r="B917" s="86"/>
      <c r="C917" s="68" t="s">
        <v>2038</v>
      </c>
      <c r="D917" s="86"/>
      <c r="E917" s="86"/>
      <c r="F917" s="86" t="s">
        <v>2039</v>
      </c>
      <c r="G917" s="86" t="s">
        <v>1876</v>
      </c>
      <c r="H917" s="86" t="s">
        <v>2035</v>
      </c>
      <c r="I917" s="70" t="s">
        <v>11</v>
      </c>
      <c r="J917" s="2"/>
      <c r="K917" s="71"/>
      <c r="L917" s="72" t="s">
        <v>208</v>
      </c>
      <c r="M917" s="86"/>
      <c r="N917" s="67"/>
      <c r="O917" s="67"/>
      <c r="P917" s="67"/>
      <c r="Q917" s="67"/>
      <c r="R917" s="67"/>
      <c r="S917" s="67"/>
      <c r="T917" s="67"/>
      <c r="U917" s="67"/>
      <c r="V917" s="67"/>
      <c r="W917" s="67"/>
      <c r="X917" s="67"/>
      <c r="Y917" s="67"/>
      <c r="Z917" s="67"/>
      <c r="AA917" s="67"/>
      <c r="AB917" s="67"/>
      <c r="AC917" s="67"/>
      <c r="AD917" s="67"/>
      <c r="AE917" s="67"/>
      <c r="AF917" s="67"/>
      <c r="AG917" s="67"/>
    </row>
    <row r="918" spans="1:33" ht="87">
      <c r="A918" s="85" t="s">
        <v>1602</v>
      </c>
      <c r="B918" s="86"/>
      <c r="C918" s="68" t="s">
        <v>2040</v>
      </c>
      <c r="D918" s="86"/>
      <c r="E918" s="86"/>
      <c r="F918" s="86" t="s">
        <v>2041</v>
      </c>
      <c r="G918" s="86" t="s">
        <v>1876</v>
      </c>
      <c r="H918" s="86" t="s">
        <v>2042</v>
      </c>
      <c r="I918" s="70" t="s">
        <v>11</v>
      </c>
      <c r="J918" s="2"/>
      <c r="K918" s="71"/>
      <c r="L918" s="72" t="s">
        <v>208</v>
      </c>
      <c r="M918" s="86"/>
      <c r="N918" s="67"/>
      <c r="O918" s="67"/>
      <c r="P918" s="67"/>
      <c r="Q918" s="67"/>
      <c r="R918" s="67"/>
      <c r="S918" s="67"/>
      <c r="T918" s="67"/>
      <c r="U918" s="67"/>
      <c r="V918" s="67"/>
      <c r="W918" s="67"/>
      <c r="X918" s="67"/>
      <c r="Y918" s="67"/>
      <c r="Z918" s="67"/>
      <c r="AA918" s="67"/>
      <c r="AB918" s="67"/>
      <c r="AC918" s="67"/>
      <c r="AD918" s="67"/>
      <c r="AE918" s="67"/>
      <c r="AF918" s="67"/>
      <c r="AG918" s="67"/>
    </row>
    <row r="919" spans="1:33" ht="87">
      <c r="A919" s="85" t="s">
        <v>1602</v>
      </c>
      <c r="B919" s="86"/>
      <c r="C919" s="68" t="s">
        <v>2043</v>
      </c>
      <c r="D919" s="86"/>
      <c r="E919" s="86"/>
      <c r="F919" s="86" t="s">
        <v>2044</v>
      </c>
      <c r="G919" s="86" t="s">
        <v>1876</v>
      </c>
      <c r="H919" s="86" t="s">
        <v>2042</v>
      </c>
      <c r="I919" s="70" t="s">
        <v>11</v>
      </c>
      <c r="J919" s="2"/>
      <c r="K919" s="71"/>
      <c r="L919" s="74" t="s">
        <v>255</v>
      </c>
      <c r="M919" s="86"/>
      <c r="N919" s="67"/>
      <c r="O919" s="67"/>
      <c r="P919" s="67"/>
      <c r="Q919" s="67"/>
      <c r="R919" s="67"/>
      <c r="S919" s="67"/>
      <c r="T919" s="67"/>
      <c r="U919" s="67"/>
      <c r="V919" s="67"/>
      <c r="W919" s="67"/>
      <c r="X919" s="67"/>
      <c r="Y919" s="67"/>
      <c r="Z919" s="67"/>
      <c r="AA919" s="67"/>
      <c r="AB919" s="67"/>
      <c r="AC919" s="67"/>
      <c r="AD919" s="67"/>
      <c r="AE919" s="67"/>
      <c r="AF919" s="67"/>
      <c r="AG919" s="67"/>
    </row>
    <row r="920" spans="1:33" ht="87">
      <c r="A920" s="85" t="s">
        <v>1602</v>
      </c>
      <c r="B920" s="86"/>
      <c r="C920" s="68" t="s">
        <v>2045</v>
      </c>
      <c r="D920" s="86"/>
      <c r="E920" s="86"/>
      <c r="F920" s="86" t="s">
        <v>2046</v>
      </c>
      <c r="G920" s="86" t="s">
        <v>1876</v>
      </c>
      <c r="H920" s="86" t="s">
        <v>2047</v>
      </c>
      <c r="I920" s="70" t="s">
        <v>11</v>
      </c>
      <c r="J920" s="2"/>
      <c r="K920" s="71"/>
      <c r="L920" s="72" t="s">
        <v>208</v>
      </c>
      <c r="M920" s="86"/>
      <c r="N920" s="67"/>
      <c r="O920" s="67"/>
      <c r="P920" s="67"/>
      <c r="Q920" s="67"/>
      <c r="R920" s="67"/>
      <c r="S920" s="67"/>
      <c r="T920" s="67"/>
      <c r="U920" s="67"/>
      <c r="V920" s="67"/>
      <c r="W920" s="67"/>
      <c r="X920" s="67"/>
      <c r="Y920" s="67"/>
      <c r="Z920" s="67"/>
      <c r="AA920" s="67"/>
      <c r="AB920" s="67"/>
      <c r="AC920" s="67"/>
      <c r="AD920" s="67"/>
      <c r="AE920" s="67"/>
      <c r="AF920" s="67"/>
      <c r="AG920" s="67"/>
    </row>
    <row r="921" spans="1:33" ht="87">
      <c r="A921" s="85" t="s">
        <v>1602</v>
      </c>
      <c r="B921" s="86"/>
      <c r="C921" s="68" t="s">
        <v>2048</v>
      </c>
      <c r="D921" s="86"/>
      <c r="E921" s="86"/>
      <c r="F921" s="86" t="s">
        <v>2049</v>
      </c>
      <c r="G921" s="86" t="s">
        <v>1876</v>
      </c>
      <c r="H921" s="86" t="s">
        <v>2047</v>
      </c>
      <c r="I921" s="70" t="s">
        <v>11</v>
      </c>
      <c r="J921" s="2"/>
      <c r="K921" s="71"/>
      <c r="L921" s="72" t="s">
        <v>208</v>
      </c>
      <c r="M921" s="86"/>
      <c r="N921" s="67"/>
      <c r="O921" s="67"/>
      <c r="P921" s="67"/>
      <c r="Q921" s="67"/>
      <c r="R921" s="67"/>
      <c r="S921" s="67"/>
      <c r="T921" s="67"/>
      <c r="U921" s="67"/>
      <c r="V921" s="67"/>
      <c r="W921" s="67"/>
      <c r="X921" s="67"/>
      <c r="Y921" s="67"/>
      <c r="Z921" s="67"/>
      <c r="AA921" s="67"/>
      <c r="AB921" s="67"/>
      <c r="AC921" s="67"/>
      <c r="AD921" s="67"/>
      <c r="AE921" s="67"/>
      <c r="AF921" s="67"/>
      <c r="AG921" s="67"/>
    </row>
    <row r="922" spans="1:33" ht="87">
      <c r="A922" s="85" t="s">
        <v>1602</v>
      </c>
      <c r="B922" s="86"/>
      <c r="C922" s="68" t="s">
        <v>2050</v>
      </c>
      <c r="D922" s="86"/>
      <c r="E922" s="86"/>
      <c r="F922" s="86" t="s">
        <v>2051</v>
      </c>
      <c r="G922" s="86" t="s">
        <v>1876</v>
      </c>
      <c r="H922" s="86" t="s">
        <v>2052</v>
      </c>
      <c r="I922" s="70" t="s">
        <v>11</v>
      </c>
      <c r="J922" s="2"/>
      <c r="K922" s="71"/>
      <c r="L922" s="72" t="s">
        <v>208</v>
      </c>
      <c r="M922" s="86"/>
      <c r="N922" s="67"/>
      <c r="O922" s="67"/>
      <c r="P922" s="67"/>
      <c r="Q922" s="67"/>
      <c r="R922" s="67"/>
      <c r="S922" s="67"/>
      <c r="T922" s="67"/>
      <c r="U922" s="67"/>
      <c r="V922" s="67"/>
      <c r="W922" s="67"/>
      <c r="X922" s="67"/>
      <c r="Y922" s="67"/>
      <c r="Z922" s="67"/>
      <c r="AA922" s="67"/>
      <c r="AB922" s="67"/>
      <c r="AC922" s="67"/>
      <c r="AD922" s="67"/>
      <c r="AE922" s="67"/>
      <c r="AF922" s="67"/>
      <c r="AG922" s="67"/>
    </row>
    <row r="923" spans="1:33" ht="87">
      <c r="A923" s="85" t="s">
        <v>1602</v>
      </c>
      <c r="B923" s="86"/>
      <c r="C923" s="68" t="s">
        <v>2053</v>
      </c>
      <c r="D923" s="86"/>
      <c r="E923" s="86"/>
      <c r="F923" s="86" t="s">
        <v>2054</v>
      </c>
      <c r="G923" s="86" t="s">
        <v>1876</v>
      </c>
      <c r="H923" s="86" t="s">
        <v>2047</v>
      </c>
      <c r="I923" s="70" t="s">
        <v>11</v>
      </c>
      <c r="J923" s="2"/>
      <c r="K923" s="71"/>
      <c r="L923" s="72" t="s">
        <v>208</v>
      </c>
      <c r="M923" s="86"/>
      <c r="N923" s="67"/>
      <c r="O923" s="67"/>
      <c r="P923" s="67"/>
      <c r="Q923" s="67"/>
      <c r="R923" s="67"/>
      <c r="S923" s="67"/>
      <c r="T923" s="67"/>
      <c r="U923" s="67"/>
      <c r="V923" s="67"/>
      <c r="W923" s="67"/>
      <c r="X923" s="67"/>
      <c r="Y923" s="67"/>
      <c r="Z923" s="67"/>
      <c r="AA923" s="67"/>
      <c r="AB923" s="67"/>
      <c r="AC923" s="67"/>
      <c r="AD923" s="67"/>
      <c r="AE923" s="67"/>
      <c r="AF923" s="67"/>
      <c r="AG923" s="67"/>
    </row>
    <row r="924" spans="1:33" ht="87">
      <c r="A924" s="85" t="s">
        <v>1602</v>
      </c>
      <c r="B924" s="86"/>
      <c r="C924" s="68" t="s">
        <v>2055</v>
      </c>
      <c r="D924" s="86"/>
      <c r="E924" s="86"/>
      <c r="F924" s="86" t="s">
        <v>2056</v>
      </c>
      <c r="G924" s="86" t="s">
        <v>1876</v>
      </c>
      <c r="H924" s="86" t="s">
        <v>2047</v>
      </c>
      <c r="I924" s="70" t="s">
        <v>11</v>
      </c>
      <c r="J924" s="2"/>
      <c r="K924" s="71"/>
      <c r="L924" s="72" t="s">
        <v>208</v>
      </c>
      <c r="M924" s="86"/>
      <c r="N924" s="67"/>
      <c r="O924" s="67"/>
      <c r="P924" s="67"/>
      <c r="Q924" s="67"/>
      <c r="R924" s="67"/>
      <c r="S924" s="67"/>
      <c r="T924" s="67"/>
      <c r="U924" s="67"/>
      <c r="V924" s="67"/>
      <c r="W924" s="67"/>
      <c r="X924" s="67"/>
      <c r="Y924" s="67"/>
      <c r="Z924" s="67"/>
      <c r="AA924" s="67"/>
      <c r="AB924" s="67"/>
      <c r="AC924" s="67"/>
      <c r="AD924" s="67"/>
      <c r="AE924" s="67"/>
      <c r="AF924" s="67"/>
      <c r="AG924" s="67"/>
    </row>
    <row r="925" spans="1:33" ht="87">
      <c r="A925" s="85" t="s">
        <v>1602</v>
      </c>
      <c r="B925" s="86"/>
      <c r="C925" s="68" t="s">
        <v>2057</v>
      </c>
      <c r="D925" s="86"/>
      <c r="E925" s="86"/>
      <c r="F925" s="86" t="s">
        <v>2058</v>
      </c>
      <c r="G925" s="86" t="s">
        <v>1876</v>
      </c>
      <c r="H925" s="86" t="s">
        <v>2047</v>
      </c>
      <c r="I925" s="70" t="s">
        <v>11</v>
      </c>
      <c r="J925" s="2"/>
      <c r="K925" s="71"/>
      <c r="L925" s="72" t="s">
        <v>208</v>
      </c>
      <c r="M925" s="86"/>
      <c r="N925" s="67"/>
      <c r="O925" s="67"/>
      <c r="P925" s="67"/>
      <c r="Q925" s="67"/>
      <c r="R925" s="67"/>
      <c r="S925" s="67"/>
      <c r="T925" s="67"/>
      <c r="U925" s="67"/>
      <c r="V925" s="67"/>
      <c r="W925" s="67"/>
      <c r="X925" s="67"/>
      <c r="Y925" s="67"/>
      <c r="Z925" s="67"/>
      <c r="AA925" s="67"/>
      <c r="AB925" s="67"/>
      <c r="AC925" s="67"/>
      <c r="AD925" s="67"/>
      <c r="AE925" s="67"/>
      <c r="AF925" s="67"/>
      <c r="AG925" s="67"/>
    </row>
    <row r="926" spans="1:33" ht="87">
      <c r="A926" s="85" t="s">
        <v>1602</v>
      </c>
      <c r="B926" s="86"/>
      <c r="C926" s="68" t="s">
        <v>2059</v>
      </c>
      <c r="D926" s="86"/>
      <c r="E926" s="86"/>
      <c r="F926" s="86" t="s">
        <v>2060</v>
      </c>
      <c r="G926" s="86" t="s">
        <v>1876</v>
      </c>
      <c r="H926" s="86" t="s">
        <v>2047</v>
      </c>
      <c r="I926" s="70" t="s">
        <v>11</v>
      </c>
      <c r="J926" s="2"/>
      <c r="K926" s="71"/>
      <c r="L926" s="72" t="s">
        <v>208</v>
      </c>
      <c r="M926" s="86"/>
      <c r="N926" s="67"/>
      <c r="O926" s="67"/>
      <c r="P926" s="67"/>
      <c r="Q926" s="67"/>
      <c r="R926" s="67"/>
      <c r="S926" s="67"/>
      <c r="T926" s="67"/>
      <c r="U926" s="67"/>
      <c r="V926" s="67"/>
      <c r="W926" s="67"/>
      <c r="X926" s="67"/>
      <c r="Y926" s="67"/>
      <c r="Z926" s="67"/>
      <c r="AA926" s="67"/>
      <c r="AB926" s="67"/>
      <c r="AC926" s="67"/>
      <c r="AD926" s="67"/>
      <c r="AE926" s="67"/>
      <c r="AF926" s="67"/>
      <c r="AG926" s="67"/>
    </row>
    <row r="927" spans="1:33" ht="87">
      <c r="A927" s="85" t="s">
        <v>1602</v>
      </c>
      <c r="B927" s="86"/>
      <c r="C927" s="68" t="s">
        <v>2061</v>
      </c>
      <c r="D927" s="86"/>
      <c r="E927" s="86"/>
      <c r="F927" s="86" t="s">
        <v>2062</v>
      </c>
      <c r="G927" s="86" t="s">
        <v>1876</v>
      </c>
      <c r="H927" s="86" t="s">
        <v>2047</v>
      </c>
      <c r="I927" s="70" t="s">
        <v>11</v>
      </c>
      <c r="J927" s="2"/>
      <c r="K927" s="71"/>
      <c r="L927" s="72" t="s">
        <v>208</v>
      </c>
      <c r="M927" s="86"/>
      <c r="N927" s="67"/>
      <c r="O927" s="67"/>
      <c r="P927" s="67"/>
      <c r="Q927" s="67"/>
      <c r="R927" s="67"/>
      <c r="S927" s="67"/>
      <c r="T927" s="67"/>
      <c r="U927" s="67"/>
      <c r="V927" s="67"/>
      <c r="W927" s="67"/>
      <c r="X927" s="67"/>
      <c r="Y927" s="67"/>
      <c r="Z927" s="67"/>
      <c r="AA927" s="67"/>
      <c r="AB927" s="67"/>
      <c r="AC927" s="67"/>
      <c r="AD927" s="67"/>
      <c r="AE927" s="67"/>
      <c r="AF927" s="67"/>
      <c r="AG927" s="67"/>
    </row>
    <row r="928" spans="1:33" ht="87">
      <c r="A928" s="85" t="s">
        <v>1602</v>
      </c>
      <c r="B928" s="86"/>
      <c r="C928" s="68" t="s">
        <v>2063</v>
      </c>
      <c r="D928" s="86"/>
      <c r="E928" s="86"/>
      <c r="F928" s="86" t="s">
        <v>2064</v>
      </c>
      <c r="G928" s="86" t="s">
        <v>1876</v>
      </c>
      <c r="H928" s="86" t="s">
        <v>2047</v>
      </c>
      <c r="I928" s="70" t="s">
        <v>11</v>
      </c>
      <c r="J928" s="2"/>
      <c r="K928" s="71"/>
      <c r="L928" s="72" t="s">
        <v>208</v>
      </c>
      <c r="M928" s="86"/>
      <c r="N928" s="67"/>
      <c r="O928" s="67"/>
      <c r="P928" s="67"/>
      <c r="Q928" s="67"/>
      <c r="R928" s="67"/>
      <c r="S928" s="67"/>
      <c r="T928" s="67"/>
      <c r="U928" s="67"/>
      <c r="V928" s="67"/>
      <c r="W928" s="67"/>
      <c r="X928" s="67"/>
      <c r="Y928" s="67"/>
      <c r="Z928" s="67"/>
      <c r="AA928" s="67"/>
      <c r="AB928" s="67"/>
      <c r="AC928" s="67"/>
      <c r="AD928" s="67"/>
      <c r="AE928" s="67"/>
      <c r="AF928" s="67"/>
      <c r="AG928" s="67"/>
    </row>
    <row r="929" spans="1:33" ht="87">
      <c r="A929" s="85" t="s">
        <v>1602</v>
      </c>
      <c r="B929" s="86"/>
      <c r="C929" s="68" t="s">
        <v>2065</v>
      </c>
      <c r="D929" s="86"/>
      <c r="E929" s="86"/>
      <c r="F929" s="86" t="s">
        <v>2066</v>
      </c>
      <c r="G929" s="86" t="s">
        <v>1876</v>
      </c>
      <c r="H929" s="86" t="s">
        <v>2047</v>
      </c>
      <c r="I929" s="70" t="s">
        <v>11</v>
      </c>
      <c r="J929" s="2"/>
      <c r="K929" s="71"/>
      <c r="L929" s="72" t="s">
        <v>208</v>
      </c>
      <c r="M929" s="86"/>
      <c r="N929" s="67"/>
      <c r="O929" s="67"/>
      <c r="P929" s="67"/>
      <c r="Q929" s="67"/>
      <c r="R929" s="67"/>
      <c r="S929" s="67"/>
      <c r="T929" s="67"/>
      <c r="U929" s="67"/>
      <c r="V929" s="67"/>
      <c r="W929" s="67"/>
      <c r="X929" s="67"/>
      <c r="Y929" s="67"/>
      <c r="Z929" s="67"/>
      <c r="AA929" s="67"/>
      <c r="AB929" s="67"/>
      <c r="AC929" s="67"/>
      <c r="AD929" s="67"/>
      <c r="AE929" s="67"/>
      <c r="AF929" s="67"/>
      <c r="AG929" s="67"/>
    </row>
    <row r="930" spans="1:33" ht="87">
      <c r="A930" s="85" t="s">
        <v>1602</v>
      </c>
      <c r="B930" s="86"/>
      <c r="C930" s="68" t="s">
        <v>2067</v>
      </c>
      <c r="D930" s="86"/>
      <c r="E930" s="86"/>
      <c r="F930" s="86" t="s">
        <v>2068</v>
      </c>
      <c r="G930" s="86" t="s">
        <v>1876</v>
      </c>
      <c r="H930" s="86" t="s">
        <v>2069</v>
      </c>
      <c r="I930" s="70" t="s">
        <v>11</v>
      </c>
      <c r="J930" s="2"/>
      <c r="K930" s="71"/>
      <c r="L930" s="72" t="s">
        <v>208</v>
      </c>
      <c r="M930" s="86"/>
      <c r="N930" s="67"/>
      <c r="O930" s="67"/>
      <c r="P930" s="67"/>
      <c r="Q930" s="67"/>
      <c r="R930" s="67"/>
      <c r="S930" s="67"/>
      <c r="T930" s="67"/>
      <c r="U930" s="67"/>
      <c r="V930" s="67"/>
      <c r="W930" s="67"/>
      <c r="X930" s="67"/>
      <c r="Y930" s="67"/>
      <c r="Z930" s="67"/>
      <c r="AA930" s="67"/>
      <c r="AB930" s="67"/>
      <c r="AC930" s="67"/>
      <c r="AD930" s="67"/>
      <c r="AE930" s="67"/>
      <c r="AF930" s="67"/>
      <c r="AG930" s="67"/>
    </row>
    <row r="931" spans="1:33" ht="87">
      <c r="A931" s="85" t="s">
        <v>1602</v>
      </c>
      <c r="B931" s="86"/>
      <c r="C931" s="68" t="s">
        <v>2070</v>
      </c>
      <c r="D931" s="86"/>
      <c r="E931" s="86"/>
      <c r="F931" s="86" t="s">
        <v>2071</v>
      </c>
      <c r="G931" s="86" t="s">
        <v>1876</v>
      </c>
      <c r="H931" s="86" t="s">
        <v>2069</v>
      </c>
      <c r="I931" s="70" t="s">
        <v>11</v>
      </c>
      <c r="J931" s="2"/>
      <c r="K931" s="71"/>
      <c r="L931" s="72" t="s">
        <v>208</v>
      </c>
      <c r="M931" s="86"/>
      <c r="N931" s="67"/>
      <c r="O931" s="67"/>
      <c r="P931" s="67"/>
      <c r="Q931" s="67"/>
      <c r="R931" s="67"/>
      <c r="S931" s="67"/>
      <c r="T931" s="67"/>
      <c r="U931" s="67"/>
      <c r="V931" s="67"/>
      <c r="W931" s="67"/>
      <c r="X931" s="67"/>
      <c r="Y931" s="67"/>
      <c r="Z931" s="67"/>
      <c r="AA931" s="67"/>
      <c r="AB931" s="67"/>
      <c r="AC931" s="67"/>
      <c r="AD931" s="67"/>
      <c r="AE931" s="67"/>
      <c r="AF931" s="67"/>
      <c r="AG931" s="67"/>
    </row>
    <row r="932" spans="1:33" ht="87">
      <c r="A932" s="85" t="s">
        <v>1602</v>
      </c>
      <c r="B932" s="86"/>
      <c r="C932" s="68" t="s">
        <v>2072</v>
      </c>
      <c r="D932" s="86"/>
      <c r="E932" s="86"/>
      <c r="F932" s="86" t="s">
        <v>2073</v>
      </c>
      <c r="G932" s="86" t="s">
        <v>1876</v>
      </c>
      <c r="H932" s="86" t="s">
        <v>2069</v>
      </c>
      <c r="I932" s="70" t="s">
        <v>11</v>
      </c>
      <c r="J932" s="2"/>
      <c r="K932" s="71"/>
      <c r="L932" s="72" t="s">
        <v>208</v>
      </c>
      <c r="M932" s="86"/>
      <c r="N932" s="67"/>
      <c r="O932" s="67"/>
      <c r="P932" s="67"/>
      <c r="Q932" s="67"/>
      <c r="R932" s="67"/>
      <c r="S932" s="67"/>
      <c r="T932" s="67"/>
      <c r="U932" s="67"/>
      <c r="V932" s="67"/>
      <c r="W932" s="67"/>
      <c r="X932" s="67"/>
      <c r="Y932" s="67"/>
      <c r="Z932" s="67"/>
      <c r="AA932" s="67"/>
      <c r="AB932" s="67"/>
      <c r="AC932" s="67"/>
      <c r="AD932" s="67"/>
      <c r="AE932" s="67"/>
      <c r="AF932" s="67"/>
      <c r="AG932" s="67"/>
    </row>
    <row r="933" spans="1:33" ht="87">
      <c r="A933" s="85" t="s">
        <v>1602</v>
      </c>
      <c r="B933" s="86"/>
      <c r="C933" s="68" t="s">
        <v>2074</v>
      </c>
      <c r="D933" s="86"/>
      <c r="E933" s="86"/>
      <c r="F933" s="86" t="s">
        <v>2075</v>
      </c>
      <c r="G933" s="86" t="s">
        <v>1876</v>
      </c>
      <c r="H933" s="86" t="s">
        <v>2069</v>
      </c>
      <c r="I933" s="70" t="s">
        <v>11</v>
      </c>
      <c r="J933" s="2"/>
      <c r="K933" s="71"/>
      <c r="L933" s="72" t="s">
        <v>208</v>
      </c>
      <c r="M933" s="86"/>
      <c r="N933" s="67"/>
      <c r="O933" s="67"/>
      <c r="P933" s="67"/>
      <c r="Q933" s="67"/>
      <c r="R933" s="67"/>
      <c r="S933" s="67"/>
      <c r="T933" s="67"/>
      <c r="U933" s="67"/>
      <c r="V933" s="67"/>
      <c r="W933" s="67"/>
      <c r="X933" s="67"/>
      <c r="Y933" s="67"/>
      <c r="Z933" s="67"/>
      <c r="AA933" s="67"/>
      <c r="AB933" s="67"/>
      <c r="AC933" s="67"/>
      <c r="AD933" s="67"/>
      <c r="AE933" s="67"/>
      <c r="AF933" s="67"/>
      <c r="AG933" s="67"/>
    </row>
    <row r="934" spans="1:33" ht="87">
      <c r="A934" s="85" t="s">
        <v>1602</v>
      </c>
      <c r="B934" s="86"/>
      <c r="C934" s="68" t="s">
        <v>2076</v>
      </c>
      <c r="D934" s="86"/>
      <c r="E934" s="86"/>
      <c r="F934" s="86" t="s">
        <v>2077</v>
      </c>
      <c r="G934" s="86" t="s">
        <v>1876</v>
      </c>
      <c r="H934" s="86" t="s">
        <v>2078</v>
      </c>
      <c r="I934" s="70" t="s">
        <v>11</v>
      </c>
      <c r="J934" s="2"/>
      <c r="K934" s="71"/>
      <c r="L934" s="72" t="s">
        <v>208</v>
      </c>
      <c r="M934" s="86"/>
      <c r="N934" s="67"/>
      <c r="O934" s="67"/>
      <c r="P934" s="67"/>
      <c r="Q934" s="67"/>
      <c r="R934" s="67"/>
      <c r="S934" s="67"/>
      <c r="T934" s="67"/>
      <c r="U934" s="67"/>
      <c r="V934" s="67"/>
      <c r="W934" s="67"/>
      <c r="X934" s="67"/>
      <c r="Y934" s="67"/>
      <c r="Z934" s="67"/>
      <c r="AA934" s="67"/>
      <c r="AB934" s="67"/>
      <c r="AC934" s="67"/>
      <c r="AD934" s="67"/>
      <c r="AE934" s="67"/>
      <c r="AF934" s="67"/>
      <c r="AG934" s="67"/>
    </row>
    <row r="935" spans="1:33" ht="87">
      <c r="A935" s="85" t="s">
        <v>1602</v>
      </c>
      <c r="B935" s="86"/>
      <c r="C935" s="68" t="s">
        <v>2079</v>
      </c>
      <c r="D935" s="86"/>
      <c r="E935" s="86"/>
      <c r="F935" s="86" t="s">
        <v>2080</v>
      </c>
      <c r="G935" s="86" t="s">
        <v>1876</v>
      </c>
      <c r="H935" s="86" t="s">
        <v>2078</v>
      </c>
      <c r="I935" s="70" t="s">
        <v>11</v>
      </c>
      <c r="J935" s="2"/>
      <c r="K935" s="71"/>
      <c r="L935" s="72" t="s">
        <v>208</v>
      </c>
      <c r="M935" s="86"/>
      <c r="N935" s="67"/>
      <c r="O935" s="67"/>
      <c r="P935" s="67"/>
      <c r="Q935" s="67"/>
      <c r="R935" s="67"/>
      <c r="S935" s="67"/>
      <c r="T935" s="67"/>
      <c r="U935" s="67"/>
      <c r="V935" s="67"/>
      <c r="W935" s="67"/>
      <c r="X935" s="67"/>
      <c r="Y935" s="67"/>
      <c r="Z935" s="67"/>
      <c r="AA935" s="67"/>
      <c r="AB935" s="67"/>
      <c r="AC935" s="67"/>
      <c r="AD935" s="67"/>
      <c r="AE935" s="67"/>
      <c r="AF935" s="67"/>
      <c r="AG935" s="67"/>
    </row>
    <row r="936" spans="1:33" ht="87">
      <c r="A936" s="85" t="s">
        <v>1602</v>
      </c>
      <c r="B936" s="86"/>
      <c r="C936" s="68" t="s">
        <v>2081</v>
      </c>
      <c r="D936" s="86"/>
      <c r="E936" s="86"/>
      <c r="F936" s="86" t="s">
        <v>2082</v>
      </c>
      <c r="G936" s="86" t="s">
        <v>1876</v>
      </c>
      <c r="H936" s="86" t="s">
        <v>2083</v>
      </c>
      <c r="I936" s="79" t="s">
        <v>12</v>
      </c>
      <c r="J936" s="2"/>
      <c r="K936" s="80" t="s">
        <v>1766</v>
      </c>
      <c r="L936" s="74" t="s">
        <v>255</v>
      </c>
      <c r="M936" s="86"/>
      <c r="N936" s="67"/>
      <c r="O936" s="67"/>
      <c r="P936" s="67"/>
      <c r="Q936" s="67"/>
      <c r="R936" s="67"/>
      <c r="S936" s="67"/>
      <c r="T936" s="67"/>
      <c r="U936" s="67"/>
      <c r="V936" s="67"/>
      <c r="W936" s="67"/>
      <c r="X936" s="67"/>
      <c r="Y936" s="67"/>
      <c r="Z936" s="67"/>
      <c r="AA936" s="67"/>
      <c r="AB936" s="67"/>
      <c r="AC936" s="67"/>
      <c r="AD936" s="67"/>
      <c r="AE936" s="67"/>
      <c r="AF936" s="67"/>
      <c r="AG936" s="67"/>
    </row>
    <row r="937" spans="1:33" ht="87">
      <c r="A937" s="85" t="s">
        <v>1602</v>
      </c>
      <c r="B937" s="86"/>
      <c r="C937" s="68" t="s">
        <v>2084</v>
      </c>
      <c r="D937" s="86"/>
      <c r="E937" s="86"/>
      <c r="F937" s="86" t="s">
        <v>2085</v>
      </c>
      <c r="G937" s="86" t="s">
        <v>1876</v>
      </c>
      <c r="H937" s="86" t="s">
        <v>2083</v>
      </c>
      <c r="I937" s="79" t="s">
        <v>12</v>
      </c>
      <c r="J937" s="2"/>
      <c r="K937" s="80" t="s">
        <v>2086</v>
      </c>
      <c r="L937" s="74" t="s">
        <v>255</v>
      </c>
      <c r="M937" s="86"/>
      <c r="N937" s="67"/>
      <c r="O937" s="67"/>
      <c r="P937" s="67"/>
      <c r="Q937" s="67"/>
      <c r="R937" s="67"/>
      <c r="S937" s="67"/>
      <c r="T937" s="67"/>
      <c r="U937" s="67"/>
      <c r="V937" s="67"/>
      <c r="W937" s="67"/>
      <c r="X937" s="67"/>
      <c r="Y937" s="67"/>
      <c r="Z937" s="67"/>
      <c r="AA937" s="67"/>
      <c r="AB937" s="67"/>
      <c r="AC937" s="67"/>
      <c r="AD937" s="67"/>
      <c r="AE937" s="67"/>
      <c r="AF937" s="67"/>
      <c r="AG937" s="67"/>
    </row>
    <row r="938" spans="1:33" ht="87">
      <c r="A938" s="85" t="s">
        <v>1602</v>
      </c>
      <c r="B938" s="86"/>
      <c r="C938" s="68" t="s">
        <v>2087</v>
      </c>
      <c r="D938" s="86"/>
      <c r="E938" s="86"/>
      <c r="F938" s="86" t="s">
        <v>2088</v>
      </c>
      <c r="G938" s="86" t="s">
        <v>1876</v>
      </c>
      <c r="H938" s="86" t="s">
        <v>2083</v>
      </c>
      <c r="I938" s="79" t="s">
        <v>12</v>
      </c>
      <c r="J938" s="2"/>
      <c r="K938" s="80" t="s">
        <v>2089</v>
      </c>
      <c r="L938" s="74" t="s">
        <v>255</v>
      </c>
      <c r="M938" s="86"/>
      <c r="N938" s="67"/>
      <c r="O938" s="67"/>
      <c r="P938" s="67"/>
      <c r="Q938" s="67"/>
      <c r="R938" s="67"/>
      <c r="S938" s="67"/>
      <c r="T938" s="67"/>
      <c r="U938" s="67"/>
      <c r="V938" s="67"/>
      <c r="W938" s="67"/>
      <c r="X938" s="67"/>
      <c r="Y938" s="67"/>
      <c r="Z938" s="67"/>
      <c r="AA938" s="67"/>
      <c r="AB938" s="67"/>
      <c r="AC938" s="67"/>
      <c r="AD938" s="67"/>
      <c r="AE938" s="67"/>
      <c r="AF938" s="67"/>
      <c r="AG938" s="67"/>
    </row>
    <row r="939" spans="1:33" ht="116">
      <c r="A939" s="85" t="s">
        <v>1602</v>
      </c>
      <c r="B939" s="86"/>
      <c r="C939" s="68" t="s">
        <v>2090</v>
      </c>
      <c r="D939" s="86"/>
      <c r="E939" s="86" t="s">
        <v>2091</v>
      </c>
      <c r="F939" s="86" t="s">
        <v>2092</v>
      </c>
      <c r="G939" s="86" t="s">
        <v>2093</v>
      </c>
      <c r="H939" s="86" t="s">
        <v>1748</v>
      </c>
      <c r="I939" s="70" t="s">
        <v>11</v>
      </c>
      <c r="J939" s="2"/>
      <c r="K939" s="71"/>
      <c r="L939" s="72" t="s">
        <v>208</v>
      </c>
      <c r="M939" s="86"/>
      <c r="N939" s="67"/>
      <c r="O939" s="67"/>
      <c r="P939" s="67"/>
      <c r="Q939" s="67"/>
      <c r="R939" s="67"/>
      <c r="S939" s="67"/>
      <c r="T939" s="67"/>
      <c r="U939" s="67"/>
      <c r="V939" s="67"/>
      <c r="W939" s="67"/>
      <c r="X939" s="67"/>
      <c r="Y939" s="67"/>
      <c r="Z939" s="67"/>
      <c r="AA939" s="67"/>
      <c r="AB939" s="67"/>
      <c r="AC939" s="67"/>
      <c r="AD939" s="67"/>
      <c r="AE939" s="67"/>
      <c r="AF939" s="67"/>
      <c r="AG939" s="67"/>
    </row>
    <row r="940" spans="1:33" ht="116">
      <c r="A940" s="85" t="s">
        <v>1602</v>
      </c>
      <c r="B940" s="86"/>
      <c r="C940" s="68" t="s">
        <v>2094</v>
      </c>
      <c r="D940" s="86"/>
      <c r="E940" s="86"/>
      <c r="F940" s="86" t="s">
        <v>2095</v>
      </c>
      <c r="G940" s="86" t="s">
        <v>2093</v>
      </c>
      <c r="H940" s="86" t="s">
        <v>1780</v>
      </c>
      <c r="I940" s="70" t="s">
        <v>11</v>
      </c>
      <c r="J940" s="2"/>
      <c r="K940" s="71"/>
      <c r="L940" s="72" t="s">
        <v>208</v>
      </c>
      <c r="M940" s="86"/>
      <c r="N940" s="67"/>
      <c r="O940" s="67"/>
      <c r="P940" s="67"/>
      <c r="Q940" s="67"/>
      <c r="R940" s="67"/>
      <c r="S940" s="67"/>
      <c r="T940" s="67"/>
      <c r="U940" s="67"/>
      <c r="V940" s="67"/>
      <c r="W940" s="67"/>
      <c r="X940" s="67"/>
      <c r="Y940" s="67"/>
      <c r="Z940" s="67"/>
      <c r="AA940" s="67"/>
      <c r="AB940" s="67"/>
      <c r="AC940" s="67"/>
      <c r="AD940" s="67"/>
      <c r="AE940" s="67"/>
      <c r="AF940" s="67"/>
      <c r="AG940" s="67"/>
    </row>
    <row r="941" spans="1:33" ht="116">
      <c r="A941" s="85" t="s">
        <v>1602</v>
      </c>
      <c r="B941" s="86"/>
      <c r="C941" s="68" t="s">
        <v>2096</v>
      </c>
      <c r="D941" s="86"/>
      <c r="E941" s="86"/>
      <c r="F941" s="86" t="s">
        <v>2097</v>
      </c>
      <c r="G941" s="86" t="s">
        <v>2093</v>
      </c>
      <c r="H941" s="86" t="s">
        <v>1780</v>
      </c>
      <c r="I941" s="70" t="s">
        <v>11</v>
      </c>
      <c r="J941" s="2"/>
      <c r="K941" s="71"/>
      <c r="L941" s="72" t="s">
        <v>208</v>
      </c>
      <c r="M941" s="86"/>
      <c r="N941" s="67"/>
      <c r="O941" s="67"/>
      <c r="P941" s="67"/>
      <c r="Q941" s="67"/>
      <c r="R941" s="67"/>
      <c r="S941" s="67"/>
      <c r="T941" s="67"/>
      <c r="U941" s="67"/>
      <c r="V941" s="67"/>
      <c r="W941" s="67"/>
      <c r="X941" s="67"/>
      <c r="Y941" s="67"/>
      <c r="Z941" s="67"/>
      <c r="AA941" s="67"/>
      <c r="AB941" s="67"/>
      <c r="AC941" s="67"/>
      <c r="AD941" s="67"/>
      <c r="AE941" s="67"/>
      <c r="AF941" s="67"/>
      <c r="AG941" s="67"/>
    </row>
    <row r="942" spans="1:33" ht="116">
      <c r="A942" s="85" t="s">
        <v>1602</v>
      </c>
      <c r="B942" s="86"/>
      <c r="C942" s="68" t="s">
        <v>2098</v>
      </c>
      <c r="D942" s="86"/>
      <c r="E942" s="86"/>
      <c r="F942" s="86" t="s">
        <v>2099</v>
      </c>
      <c r="G942" s="86" t="s">
        <v>2093</v>
      </c>
      <c r="H942" s="86" t="s">
        <v>1780</v>
      </c>
      <c r="I942" s="70" t="s">
        <v>11</v>
      </c>
      <c r="J942" s="2"/>
      <c r="K942" s="71"/>
      <c r="L942" s="72" t="s">
        <v>208</v>
      </c>
      <c r="M942" s="86"/>
      <c r="N942" s="67"/>
      <c r="O942" s="67"/>
      <c r="P942" s="67"/>
      <c r="Q942" s="67"/>
      <c r="R942" s="67"/>
      <c r="S942" s="67"/>
      <c r="T942" s="67"/>
      <c r="U942" s="67"/>
      <c r="V942" s="67"/>
      <c r="W942" s="67"/>
      <c r="X942" s="67"/>
      <c r="Y942" s="67"/>
      <c r="Z942" s="67"/>
      <c r="AA942" s="67"/>
      <c r="AB942" s="67"/>
      <c r="AC942" s="67"/>
      <c r="AD942" s="67"/>
      <c r="AE942" s="67"/>
      <c r="AF942" s="67"/>
      <c r="AG942" s="67"/>
    </row>
    <row r="943" spans="1:33" ht="116">
      <c r="A943" s="85" t="s">
        <v>1602</v>
      </c>
      <c r="B943" s="86"/>
      <c r="C943" s="68" t="s">
        <v>2100</v>
      </c>
      <c r="D943" s="86"/>
      <c r="E943" s="86"/>
      <c r="F943" s="86" t="s">
        <v>2101</v>
      </c>
      <c r="G943" s="86" t="s">
        <v>2093</v>
      </c>
      <c r="H943" s="86" t="s">
        <v>2078</v>
      </c>
      <c r="I943" s="70" t="s">
        <v>11</v>
      </c>
      <c r="J943" s="2"/>
      <c r="K943" s="71"/>
      <c r="L943" s="72" t="s">
        <v>208</v>
      </c>
      <c r="M943" s="86"/>
      <c r="N943" s="67"/>
      <c r="O943" s="67"/>
      <c r="P943" s="67"/>
      <c r="Q943" s="67"/>
      <c r="R943" s="67"/>
      <c r="S943" s="67"/>
      <c r="T943" s="67"/>
      <c r="U943" s="67"/>
      <c r="V943" s="67"/>
      <c r="W943" s="67"/>
      <c r="X943" s="67"/>
      <c r="Y943" s="67"/>
      <c r="Z943" s="67"/>
      <c r="AA943" s="67"/>
      <c r="AB943" s="67"/>
      <c r="AC943" s="67"/>
      <c r="AD943" s="67"/>
      <c r="AE943" s="67"/>
      <c r="AF943" s="67"/>
      <c r="AG943" s="67"/>
    </row>
    <row r="944" spans="1:33" ht="116">
      <c r="A944" s="85" t="s">
        <v>1602</v>
      </c>
      <c r="B944" s="86"/>
      <c r="C944" s="68" t="s">
        <v>2102</v>
      </c>
      <c r="D944" s="86"/>
      <c r="E944" s="86"/>
      <c r="F944" s="86" t="s">
        <v>2103</v>
      </c>
      <c r="G944" s="86" t="s">
        <v>2093</v>
      </c>
      <c r="H944" s="86" t="s">
        <v>2104</v>
      </c>
      <c r="I944" s="70" t="s">
        <v>11</v>
      </c>
      <c r="J944" s="2"/>
      <c r="K944" s="71"/>
      <c r="L944" s="72" t="s">
        <v>208</v>
      </c>
      <c r="M944" s="86"/>
      <c r="N944" s="67"/>
      <c r="O944" s="67"/>
      <c r="P944" s="67"/>
      <c r="Q944" s="67"/>
      <c r="R944" s="67"/>
      <c r="S944" s="67"/>
      <c r="T944" s="67"/>
      <c r="U944" s="67"/>
      <c r="V944" s="67"/>
      <c r="W944" s="67"/>
      <c r="X944" s="67"/>
      <c r="Y944" s="67"/>
      <c r="Z944" s="67"/>
      <c r="AA944" s="67"/>
      <c r="AB944" s="67"/>
      <c r="AC944" s="67"/>
      <c r="AD944" s="67"/>
      <c r="AE944" s="67"/>
      <c r="AF944" s="67"/>
      <c r="AG944" s="67"/>
    </row>
    <row r="945" spans="1:33" ht="72.5">
      <c r="A945" s="85" t="s">
        <v>1602</v>
      </c>
      <c r="B945" s="86"/>
      <c r="C945" s="68" t="s">
        <v>2105</v>
      </c>
      <c r="D945" s="86"/>
      <c r="E945" s="86" t="s">
        <v>2106</v>
      </c>
      <c r="F945" s="86" t="s">
        <v>1606</v>
      </c>
      <c r="G945" s="86" t="s">
        <v>1607</v>
      </c>
      <c r="H945" s="86" t="s">
        <v>1611</v>
      </c>
      <c r="I945" s="70" t="s">
        <v>11</v>
      </c>
      <c r="J945" s="2"/>
      <c r="K945" s="71"/>
      <c r="L945" s="72" t="s">
        <v>208</v>
      </c>
      <c r="M945" s="86"/>
      <c r="N945" s="67"/>
      <c r="O945" s="67"/>
      <c r="P945" s="67"/>
      <c r="Q945" s="67"/>
      <c r="R945" s="67"/>
      <c r="S945" s="67"/>
      <c r="T945" s="67"/>
      <c r="U945" s="67"/>
      <c r="V945" s="67"/>
      <c r="W945" s="67"/>
      <c r="X945" s="67"/>
      <c r="Y945" s="67"/>
      <c r="Z945" s="67"/>
      <c r="AA945" s="67"/>
      <c r="AB945" s="67"/>
      <c r="AC945" s="67"/>
      <c r="AD945" s="67"/>
      <c r="AE945" s="67"/>
      <c r="AF945" s="67"/>
      <c r="AG945" s="67"/>
    </row>
    <row r="946" spans="1:33" ht="43.5">
      <c r="A946" s="85" t="s">
        <v>1602</v>
      </c>
      <c r="B946" s="86"/>
      <c r="C946" s="68" t="s">
        <v>2107</v>
      </c>
      <c r="D946" s="86"/>
      <c r="E946" s="86"/>
      <c r="F946" s="86" t="s">
        <v>1627</v>
      </c>
      <c r="G946" s="86" t="s">
        <v>1624</v>
      </c>
      <c r="H946" s="86" t="s">
        <v>2108</v>
      </c>
      <c r="I946" s="70" t="s">
        <v>11</v>
      </c>
      <c r="J946" s="2"/>
      <c r="K946" s="71"/>
      <c r="L946" s="72" t="s">
        <v>208</v>
      </c>
      <c r="M946" s="86"/>
      <c r="N946" s="67"/>
      <c r="O946" s="67"/>
      <c r="P946" s="67"/>
      <c r="Q946" s="67"/>
      <c r="R946" s="67"/>
      <c r="S946" s="67"/>
      <c r="T946" s="67"/>
      <c r="U946" s="67"/>
      <c r="V946" s="67"/>
      <c r="W946" s="67"/>
      <c r="X946" s="67"/>
      <c r="Y946" s="67"/>
      <c r="Z946" s="67"/>
      <c r="AA946" s="67"/>
      <c r="AB946" s="67"/>
      <c r="AC946" s="67"/>
      <c r="AD946" s="67"/>
      <c r="AE946" s="67"/>
      <c r="AF946" s="67"/>
      <c r="AG946" s="67"/>
    </row>
    <row r="947" spans="1:33" ht="58">
      <c r="A947" s="85" t="s">
        <v>1602</v>
      </c>
      <c r="B947" s="86"/>
      <c r="C947" s="68" t="s">
        <v>2109</v>
      </c>
      <c r="D947" s="86"/>
      <c r="E947" s="86"/>
      <c r="F947" s="86" t="s">
        <v>2110</v>
      </c>
      <c r="G947" s="86" t="s">
        <v>1770</v>
      </c>
      <c r="H947" s="86" t="s">
        <v>2108</v>
      </c>
      <c r="I947" s="70" t="s">
        <v>11</v>
      </c>
      <c r="J947" s="2"/>
      <c r="K947" s="71"/>
      <c r="L947" s="72" t="s">
        <v>208</v>
      </c>
      <c r="M947" s="86"/>
      <c r="N947" s="67"/>
      <c r="O947" s="67"/>
      <c r="P947" s="67"/>
      <c r="Q947" s="67"/>
      <c r="R947" s="67"/>
      <c r="S947" s="67"/>
      <c r="T947" s="67"/>
      <c r="U947" s="67"/>
      <c r="V947" s="67"/>
      <c r="W947" s="67"/>
      <c r="X947" s="67"/>
      <c r="Y947" s="67"/>
      <c r="Z947" s="67"/>
      <c r="AA947" s="67"/>
      <c r="AB947" s="67"/>
      <c r="AC947" s="67"/>
      <c r="AD947" s="67"/>
      <c r="AE947" s="67"/>
      <c r="AF947" s="67"/>
      <c r="AG947" s="67"/>
    </row>
    <row r="948" spans="1:33" ht="87">
      <c r="A948" s="85" t="s">
        <v>1602</v>
      </c>
      <c r="B948" s="86"/>
      <c r="C948" s="68" t="s">
        <v>2111</v>
      </c>
      <c r="D948" s="86"/>
      <c r="E948" s="86"/>
      <c r="F948" s="86" t="s">
        <v>2112</v>
      </c>
      <c r="G948" s="86" t="s">
        <v>1876</v>
      </c>
      <c r="H948" s="86" t="s">
        <v>2113</v>
      </c>
      <c r="I948" s="70" t="s">
        <v>11</v>
      </c>
      <c r="J948" s="2"/>
      <c r="K948" s="71"/>
      <c r="L948" s="72" t="s">
        <v>208</v>
      </c>
      <c r="M948" s="86"/>
      <c r="N948" s="67"/>
      <c r="O948" s="67"/>
      <c r="P948" s="67"/>
      <c r="Q948" s="67"/>
      <c r="R948" s="67"/>
      <c r="S948" s="67"/>
      <c r="T948" s="67"/>
      <c r="U948" s="67"/>
      <c r="V948" s="67"/>
      <c r="W948" s="67"/>
      <c r="X948" s="67"/>
      <c r="Y948" s="67"/>
      <c r="Z948" s="67"/>
      <c r="AA948" s="67"/>
      <c r="AB948" s="67"/>
      <c r="AC948" s="67"/>
      <c r="AD948" s="67"/>
      <c r="AE948" s="67"/>
      <c r="AF948" s="67"/>
      <c r="AG948" s="67"/>
    </row>
    <row r="949" spans="1:33" ht="116">
      <c r="A949" s="85" t="s">
        <v>1602</v>
      </c>
      <c r="B949" s="86"/>
      <c r="C949" s="68" t="s">
        <v>2114</v>
      </c>
      <c r="D949" s="86"/>
      <c r="E949" s="86"/>
      <c r="F949" s="86" t="s">
        <v>2115</v>
      </c>
      <c r="G949" s="86" t="s">
        <v>2093</v>
      </c>
      <c r="H949" s="86" t="s">
        <v>2113</v>
      </c>
      <c r="I949" s="70" t="s">
        <v>11</v>
      </c>
      <c r="J949" s="2"/>
      <c r="K949" s="71"/>
      <c r="L949" s="72" t="s">
        <v>208</v>
      </c>
      <c r="M949" s="86"/>
      <c r="N949" s="67"/>
      <c r="O949" s="67"/>
      <c r="P949" s="67"/>
      <c r="Q949" s="67"/>
      <c r="R949" s="67"/>
      <c r="S949" s="67"/>
      <c r="T949" s="67"/>
      <c r="U949" s="67"/>
      <c r="V949" s="67"/>
      <c r="W949" s="67"/>
      <c r="X949" s="67"/>
      <c r="Y949" s="67"/>
      <c r="Z949" s="67"/>
      <c r="AA949" s="67"/>
      <c r="AB949" s="67"/>
      <c r="AC949" s="67"/>
      <c r="AD949" s="67"/>
      <c r="AE949" s="67"/>
      <c r="AF949" s="67"/>
      <c r="AG949" s="67"/>
    </row>
    <row r="950" spans="1:33" ht="290">
      <c r="A950" s="85" t="s">
        <v>1602</v>
      </c>
      <c r="B950" s="366" t="s">
        <v>2116</v>
      </c>
      <c r="C950" s="68" t="s">
        <v>2117</v>
      </c>
      <c r="D950" s="86" t="s">
        <v>2118</v>
      </c>
      <c r="E950" s="366" t="s">
        <v>2119</v>
      </c>
      <c r="F950" s="86" t="s">
        <v>390</v>
      </c>
      <c r="G950" s="86" t="s">
        <v>2120</v>
      </c>
      <c r="H950" s="86" t="s">
        <v>392</v>
      </c>
      <c r="I950" s="70" t="s">
        <v>11</v>
      </c>
      <c r="J950" s="2"/>
      <c r="K950" s="71"/>
      <c r="L950" s="72" t="s">
        <v>208</v>
      </c>
      <c r="M950" s="86"/>
      <c r="N950" s="67"/>
      <c r="O950" s="67"/>
      <c r="P950" s="67"/>
      <c r="Q950" s="67"/>
      <c r="R950" s="67"/>
      <c r="S950" s="67"/>
      <c r="T950" s="67"/>
      <c r="U950" s="67"/>
      <c r="V950" s="67"/>
      <c r="W950" s="67"/>
      <c r="X950" s="67"/>
      <c r="Y950" s="67"/>
      <c r="Z950" s="67"/>
      <c r="AA950" s="67"/>
      <c r="AB950" s="67"/>
      <c r="AC950" s="67"/>
      <c r="AD950" s="67"/>
      <c r="AE950" s="67"/>
      <c r="AF950" s="67"/>
      <c r="AG950" s="67"/>
    </row>
    <row r="951" spans="1:33" ht="290">
      <c r="A951" s="85" t="s">
        <v>1602</v>
      </c>
      <c r="B951" s="365"/>
      <c r="C951" s="68" t="s">
        <v>2121</v>
      </c>
      <c r="D951" s="86" t="s">
        <v>2118</v>
      </c>
      <c r="E951" s="365"/>
      <c r="F951" s="86" t="s">
        <v>394</v>
      </c>
      <c r="G951" s="86" t="s">
        <v>2122</v>
      </c>
      <c r="H951" s="86" t="s">
        <v>396</v>
      </c>
      <c r="I951" s="70" t="s">
        <v>11</v>
      </c>
      <c r="J951" s="2"/>
      <c r="K951" s="71"/>
      <c r="L951" s="72" t="s">
        <v>208</v>
      </c>
      <c r="M951" s="86"/>
      <c r="N951" s="67"/>
      <c r="O951" s="67"/>
      <c r="P951" s="67"/>
      <c r="Q951" s="67"/>
      <c r="R951" s="67"/>
      <c r="S951" s="67"/>
      <c r="T951" s="67"/>
      <c r="U951" s="67"/>
      <c r="V951" s="67"/>
      <c r="W951" s="67"/>
      <c r="X951" s="67"/>
      <c r="Y951" s="67"/>
      <c r="Z951" s="67"/>
      <c r="AA951" s="67"/>
      <c r="AB951" s="67"/>
      <c r="AC951" s="67"/>
      <c r="AD951" s="67"/>
      <c r="AE951" s="67"/>
      <c r="AF951" s="67"/>
      <c r="AG951" s="67"/>
    </row>
    <row r="952" spans="1:33" ht="290">
      <c r="A952" s="85" t="s">
        <v>1602</v>
      </c>
      <c r="B952" s="365"/>
      <c r="C952" s="68" t="s">
        <v>2123</v>
      </c>
      <c r="D952" s="86" t="s">
        <v>2118</v>
      </c>
      <c r="E952" s="365"/>
      <c r="F952" s="86" t="s">
        <v>398</v>
      </c>
      <c r="G952" s="86" t="s">
        <v>2124</v>
      </c>
      <c r="H952" s="86" t="s">
        <v>396</v>
      </c>
      <c r="I952" s="70" t="s">
        <v>11</v>
      </c>
      <c r="J952" s="2"/>
      <c r="K952" s="71"/>
      <c r="L952" s="72" t="s">
        <v>208</v>
      </c>
      <c r="M952" s="86"/>
      <c r="N952" s="67"/>
      <c r="O952" s="67"/>
      <c r="P952" s="67"/>
      <c r="Q952" s="67"/>
      <c r="R952" s="67"/>
      <c r="S952" s="67"/>
      <c r="T952" s="67"/>
      <c r="U952" s="67"/>
      <c r="V952" s="67"/>
      <c r="W952" s="67"/>
      <c r="X952" s="67"/>
      <c r="Y952" s="67"/>
      <c r="Z952" s="67"/>
      <c r="AA952" s="67"/>
      <c r="AB952" s="67"/>
      <c r="AC952" s="67"/>
      <c r="AD952" s="67"/>
      <c r="AE952" s="67"/>
      <c r="AF952" s="67"/>
      <c r="AG952" s="67"/>
    </row>
    <row r="953" spans="1:33" ht="290">
      <c r="A953" s="85" t="s">
        <v>1602</v>
      </c>
      <c r="B953" s="365"/>
      <c r="C953" s="68" t="s">
        <v>2125</v>
      </c>
      <c r="D953" s="86" t="s">
        <v>2118</v>
      </c>
      <c r="E953" s="355"/>
      <c r="F953" s="86" t="s">
        <v>2126</v>
      </c>
      <c r="G953" s="86" t="s">
        <v>2127</v>
      </c>
      <c r="H953" s="86" t="s">
        <v>396</v>
      </c>
      <c r="I953" s="70" t="s">
        <v>11</v>
      </c>
      <c r="J953" s="2"/>
      <c r="K953" s="71"/>
      <c r="L953" s="72" t="s">
        <v>208</v>
      </c>
      <c r="M953" s="86"/>
      <c r="N953" s="67"/>
      <c r="O953" s="67"/>
      <c r="P953" s="67"/>
      <c r="Q953" s="67"/>
      <c r="R953" s="67"/>
      <c r="S953" s="67"/>
      <c r="T953" s="67"/>
      <c r="U953" s="67"/>
      <c r="V953" s="67"/>
      <c r="W953" s="67"/>
      <c r="X953" s="67"/>
      <c r="Y953" s="67"/>
      <c r="Z953" s="67"/>
      <c r="AA953" s="67"/>
      <c r="AB953" s="67"/>
      <c r="AC953" s="67"/>
      <c r="AD953" s="67"/>
      <c r="AE953" s="67"/>
      <c r="AF953" s="67"/>
      <c r="AG953" s="67"/>
    </row>
    <row r="954" spans="1:33" ht="290">
      <c r="A954" s="85" t="s">
        <v>1602</v>
      </c>
      <c r="B954" s="365"/>
      <c r="C954" s="68" t="s">
        <v>2128</v>
      </c>
      <c r="D954" s="86" t="s">
        <v>2118</v>
      </c>
      <c r="E954" s="366" t="s">
        <v>2129</v>
      </c>
      <c r="F954" s="86" t="s">
        <v>405</v>
      </c>
      <c r="G954" s="86" t="s">
        <v>2130</v>
      </c>
      <c r="H954" s="86" t="s">
        <v>407</v>
      </c>
      <c r="I954" s="70" t="s">
        <v>11</v>
      </c>
      <c r="J954" s="2"/>
      <c r="K954" s="71"/>
      <c r="L954" s="72" t="s">
        <v>208</v>
      </c>
      <c r="M954" s="86"/>
      <c r="N954" s="67"/>
      <c r="O954" s="67"/>
      <c r="P954" s="67"/>
      <c r="Q954" s="67"/>
      <c r="R954" s="67"/>
      <c r="S954" s="67"/>
      <c r="T954" s="67"/>
      <c r="U954" s="67"/>
      <c r="V954" s="67"/>
      <c r="W954" s="67"/>
      <c r="X954" s="67"/>
      <c r="Y954" s="67"/>
      <c r="Z954" s="67"/>
      <c r="AA954" s="67"/>
      <c r="AB954" s="67"/>
      <c r="AC954" s="67"/>
      <c r="AD954" s="67"/>
      <c r="AE954" s="67"/>
      <c r="AF954" s="67"/>
      <c r="AG954" s="67"/>
    </row>
    <row r="955" spans="1:33" ht="290">
      <c r="A955" s="85" t="s">
        <v>1602</v>
      </c>
      <c r="B955" s="365"/>
      <c r="C955" s="68" t="s">
        <v>2131</v>
      </c>
      <c r="D955" s="86" t="s">
        <v>2118</v>
      </c>
      <c r="E955" s="365"/>
      <c r="F955" s="86" t="s">
        <v>409</v>
      </c>
      <c r="G955" s="86" t="s">
        <v>2132</v>
      </c>
      <c r="H955" s="86" t="s">
        <v>407</v>
      </c>
      <c r="I955" s="70" t="s">
        <v>11</v>
      </c>
      <c r="J955" s="2"/>
      <c r="K955" s="71"/>
      <c r="L955" s="72" t="s">
        <v>208</v>
      </c>
      <c r="M955" s="86"/>
      <c r="N955" s="67"/>
      <c r="O955" s="67"/>
      <c r="P955" s="67"/>
      <c r="Q955" s="67"/>
      <c r="R955" s="67"/>
      <c r="S955" s="67"/>
      <c r="T955" s="67"/>
      <c r="U955" s="67"/>
      <c r="V955" s="67"/>
      <c r="W955" s="67"/>
      <c r="X955" s="67"/>
      <c r="Y955" s="67"/>
      <c r="Z955" s="67"/>
      <c r="AA955" s="67"/>
      <c r="AB955" s="67"/>
      <c r="AC955" s="67"/>
      <c r="AD955" s="67"/>
      <c r="AE955" s="67"/>
      <c r="AF955" s="67"/>
      <c r="AG955" s="67"/>
    </row>
    <row r="956" spans="1:33" ht="290">
      <c r="A956" s="85" t="s">
        <v>1602</v>
      </c>
      <c r="B956" s="365"/>
      <c r="C956" s="68" t="s">
        <v>2133</v>
      </c>
      <c r="D956" s="86" t="s">
        <v>2118</v>
      </c>
      <c r="E956" s="355"/>
      <c r="F956" s="86" t="s">
        <v>412</v>
      </c>
      <c r="G956" s="86" t="s">
        <v>2134</v>
      </c>
      <c r="H956" s="86" t="s">
        <v>407</v>
      </c>
      <c r="I956" s="70" t="s">
        <v>11</v>
      </c>
      <c r="J956" s="2"/>
      <c r="K956" s="71"/>
      <c r="L956" s="72" t="s">
        <v>208</v>
      </c>
      <c r="M956" s="86"/>
      <c r="N956" s="67"/>
      <c r="O956" s="67"/>
      <c r="P956" s="67"/>
      <c r="Q956" s="67"/>
      <c r="R956" s="67"/>
      <c r="S956" s="67"/>
      <c r="T956" s="67"/>
      <c r="U956" s="67"/>
      <c r="V956" s="67"/>
      <c r="W956" s="67"/>
      <c r="X956" s="67"/>
      <c r="Y956" s="67"/>
      <c r="Z956" s="67"/>
      <c r="AA956" s="67"/>
      <c r="AB956" s="67"/>
      <c r="AC956" s="67"/>
      <c r="AD956" s="67"/>
      <c r="AE956" s="67"/>
      <c r="AF956" s="67"/>
      <c r="AG956" s="67"/>
    </row>
    <row r="957" spans="1:33" ht="290">
      <c r="A957" s="85" t="s">
        <v>1602</v>
      </c>
      <c r="B957" s="365"/>
      <c r="C957" s="68" t="s">
        <v>2135</v>
      </c>
      <c r="D957" s="86" t="s">
        <v>2118</v>
      </c>
      <c r="E957" s="366" t="s">
        <v>2136</v>
      </c>
      <c r="F957" s="86" t="s">
        <v>2137</v>
      </c>
      <c r="G957" s="86" t="s">
        <v>2138</v>
      </c>
      <c r="H957" s="86" t="s">
        <v>418</v>
      </c>
      <c r="I957" s="70" t="s">
        <v>11</v>
      </c>
      <c r="J957" s="2"/>
      <c r="K957" s="71"/>
      <c r="L957" s="72" t="s">
        <v>208</v>
      </c>
      <c r="M957" s="86"/>
      <c r="N957" s="67"/>
      <c r="O957" s="67"/>
      <c r="P957" s="67"/>
      <c r="Q957" s="67"/>
      <c r="R957" s="67"/>
      <c r="S957" s="67"/>
      <c r="T957" s="67"/>
      <c r="U957" s="67"/>
      <c r="V957" s="67"/>
      <c r="W957" s="67"/>
      <c r="X957" s="67"/>
      <c r="Y957" s="67"/>
      <c r="Z957" s="67"/>
      <c r="AA957" s="67"/>
      <c r="AB957" s="67"/>
      <c r="AC957" s="67"/>
      <c r="AD957" s="67"/>
      <c r="AE957" s="67"/>
      <c r="AF957" s="67"/>
      <c r="AG957" s="67"/>
    </row>
    <row r="958" spans="1:33" ht="290">
      <c r="A958" s="85" t="s">
        <v>1602</v>
      </c>
      <c r="B958" s="365"/>
      <c r="C958" s="68" t="s">
        <v>2139</v>
      </c>
      <c r="D958" s="86" t="s">
        <v>2118</v>
      </c>
      <c r="E958" s="365"/>
      <c r="F958" s="86" t="s">
        <v>420</v>
      </c>
      <c r="G958" s="86" t="s">
        <v>2140</v>
      </c>
      <c r="H958" s="86" t="s">
        <v>418</v>
      </c>
      <c r="I958" s="70" t="s">
        <v>11</v>
      </c>
      <c r="J958" s="2"/>
      <c r="K958" s="71"/>
      <c r="L958" s="72" t="s">
        <v>208</v>
      </c>
      <c r="M958" s="86"/>
      <c r="N958" s="67"/>
      <c r="O958" s="67"/>
      <c r="P958" s="67"/>
      <c r="Q958" s="67"/>
      <c r="R958" s="67"/>
      <c r="S958" s="67"/>
      <c r="T958" s="67"/>
      <c r="U958" s="67"/>
      <c r="V958" s="67"/>
      <c r="W958" s="67"/>
      <c r="X958" s="67"/>
      <c r="Y958" s="67"/>
      <c r="Z958" s="67"/>
      <c r="AA958" s="67"/>
      <c r="AB958" s="67"/>
      <c r="AC958" s="67"/>
      <c r="AD958" s="67"/>
      <c r="AE958" s="67"/>
      <c r="AF958" s="67"/>
      <c r="AG958" s="67"/>
    </row>
    <row r="959" spans="1:33" ht="290">
      <c r="A959" s="85" t="s">
        <v>1602</v>
      </c>
      <c r="B959" s="365"/>
      <c r="C959" s="68" t="s">
        <v>2141</v>
      </c>
      <c r="D959" s="86" t="s">
        <v>2118</v>
      </c>
      <c r="E959" s="355"/>
      <c r="F959" s="86" t="s">
        <v>423</v>
      </c>
      <c r="G959" s="86" t="s">
        <v>2142</v>
      </c>
      <c r="H959" s="86" t="s">
        <v>418</v>
      </c>
      <c r="I959" s="70" t="s">
        <v>11</v>
      </c>
      <c r="J959" s="2"/>
      <c r="K959" s="71"/>
      <c r="L959" s="72" t="s">
        <v>208</v>
      </c>
      <c r="M959" s="86"/>
      <c r="N959" s="67"/>
      <c r="O959" s="67"/>
      <c r="P959" s="67"/>
      <c r="Q959" s="67"/>
      <c r="R959" s="67"/>
      <c r="S959" s="67"/>
      <c r="T959" s="67"/>
      <c r="U959" s="67"/>
      <c r="V959" s="67"/>
      <c r="W959" s="67"/>
      <c r="X959" s="67"/>
      <c r="Y959" s="67"/>
      <c r="Z959" s="67"/>
      <c r="AA959" s="67"/>
      <c r="AB959" s="67"/>
      <c r="AC959" s="67"/>
      <c r="AD959" s="67"/>
      <c r="AE959" s="67"/>
      <c r="AF959" s="67"/>
      <c r="AG959" s="67"/>
    </row>
    <row r="960" spans="1:33" ht="290">
      <c r="A960" s="85" t="s">
        <v>1602</v>
      </c>
      <c r="B960" s="365"/>
      <c r="C960" s="68" t="s">
        <v>2143</v>
      </c>
      <c r="D960" s="86" t="s">
        <v>2118</v>
      </c>
      <c r="E960" s="366" t="s">
        <v>2144</v>
      </c>
      <c r="F960" s="86" t="s">
        <v>2145</v>
      </c>
      <c r="G960" s="86" t="s">
        <v>2146</v>
      </c>
      <c r="H960" s="86" t="s">
        <v>429</v>
      </c>
      <c r="I960" s="70" t="s">
        <v>11</v>
      </c>
      <c r="J960" s="2"/>
      <c r="K960" s="71"/>
      <c r="L960" s="72" t="s">
        <v>208</v>
      </c>
      <c r="M960" s="86"/>
      <c r="N960" s="67"/>
      <c r="O960" s="67"/>
      <c r="P960" s="67"/>
      <c r="Q960" s="67"/>
      <c r="R960" s="67"/>
      <c r="S960" s="67"/>
      <c r="T960" s="67"/>
      <c r="U960" s="67"/>
      <c r="V960" s="67"/>
      <c r="W960" s="67"/>
      <c r="X960" s="67"/>
      <c r="Y960" s="67"/>
      <c r="Z960" s="67"/>
      <c r="AA960" s="67"/>
      <c r="AB960" s="67"/>
      <c r="AC960" s="67"/>
      <c r="AD960" s="67"/>
      <c r="AE960" s="67"/>
      <c r="AF960" s="67"/>
      <c r="AG960" s="67"/>
    </row>
    <row r="961" spans="1:33" ht="290">
      <c r="A961" s="85" t="s">
        <v>1602</v>
      </c>
      <c r="B961" s="365"/>
      <c r="C961" s="68" t="s">
        <v>2147</v>
      </c>
      <c r="D961" s="86" t="s">
        <v>2118</v>
      </c>
      <c r="E961" s="365"/>
      <c r="F961" s="86" t="s">
        <v>2148</v>
      </c>
      <c r="G961" s="86" t="s">
        <v>2146</v>
      </c>
      <c r="H961" s="86" t="s">
        <v>429</v>
      </c>
      <c r="I961" s="70" t="s">
        <v>11</v>
      </c>
      <c r="J961" s="2"/>
      <c r="K961" s="71"/>
      <c r="L961" s="72" t="s">
        <v>208</v>
      </c>
      <c r="M961" s="86"/>
      <c r="N961" s="67"/>
      <c r="O961" s="67"/>
      <c r="P961" s="67"/>
      <c r="Q961" s="67"/>
      <c r="R961" s="67"/>
      <c r="S961" s="67"/>
      <c r="T961" s="67"/>
      <c r="U961" s="67"/>
      <c r="V961" s="67"/>
      <c r="W961" s="67"/>
      <c r="X961" s="67"/>
      <c r="Y961" s="67"/>
      <c r="Z961" s="67"/>
      <c r="AA961" s="67"/>
      <c r="AB961" s="67"/>
      <c r="AC961" s="67"/>
      <c r="AD961" s="67"/>
      <c r="AE961" s="67"/>
      <c r="AF961" s="67"/>
      <c r="AG961" s="67"/>
    </row>
    <row r="962" spans="1:33" ht="290">
      <c r="A962" s="85" t="s">
        <v>1602</v>
      </c>
      <c r="B962" s="365"/>
      <c r="C962" s="68" t="s">
        <v>2149</v>
      </c>
      <c r="D962" s="86" t="s">
        <v>2118</v>
      </c>
      <c r="E962" s="365"/>
      <c r="F962" s="86" t="s">
        <v>2150</v>
      </c>
      <c r="G962" s="86" t="s">
        <v>2146</v>
      </c>
      <c r="H962" s="86" t="s">
        <v>2151</v>
      </c>
      <c r="I962" s="70" t="s">
        <v>11</v>
      </c>
      <c r="J962" s="2"/>
      <c r="K962" s="71"/>
      <c r="L962" s="72" t="s">
        <v>208</v>
      </c>
      <c r="M962" s="86"/>
      <c r="N962" s="67"/>
      <c r="O962" s="67"/>
      <c r="P962" s="67"/>
      <c r="Q962" s="67"/>
      <c r="R962" s="67"/>
      <c r="S962" s="67"/>
      <c r="T962" s="67"/>
      <c r="U962" s="67"/>
      <c r="V962" s="67"/>
      <c r="W962" s="67"/>
      <c r="X962" s="67"/>
      <c r="Y962" s="67"/>
      <c r="Z962" s="67"/>
      <c r="AA962" s="67"/>
      <c r="AB962" s="67"/>
      <c r="AC962" s="67"/>
      <c r="AD962" s="67"/>
      <c r="AE962" s="67"/>
      <c r="AF962" s="67"/>
      <c r="AG962" s="67"/>
    </row>
    <row r="963" spans="1:33" ht="290">
      <c r="A963" s="85" t="s">
        <v>1602</v>
      </c>
      <c r="B963" s="365"/>
      <c r="C963" s="68" t="s">
        <v>2152</v>
      </c>
      <c r="D963" s="86" t="s">
        <v>2118</v>
      </c>
      <c r="E963" s="365"/>
      <c r="F963" s="86" t="s">
        <v>436</v>
      </c>
      <c r="G963" s="86" t="s">
        <v>2153</v>
      </c>
      <c r="H963" s="86" t="s">
        <v>429</v>
      </c>
      <c r="I963" s="70" t="s">
        <v>11</v>
      </c>
      <c r="J963" s="2"/>
      <c r="K963" s="71"/>
      <c r="L963" s="72" t="s">
        <v>208</v>
      </c>
      <c r="M963" s="86"/>
      <c r="N963" s="67"/>
      <c r="O963" s="67"/>
      <c r="P963" s="67"/>
      <c r="Q963" s="67"/>
      <c r="R963" s="67"/>
      <c r="S963" s="67"/>
      <c r="T963" s="67"/>
      <c r="U963" s="67"/>
      <c r="V963" s="67"/>
      <c r="W963" s="67"/>
      <c r="X963" s="67"/>
      <c r="Y963" s="67"/>
      <c r="Z963" s="67"/>
      <c r="AA963" s="67"/>
      <c r="AB963" s="67"/>
      <c r="AC963" s="67"/>
      <c r="AD963" s="67"/>
      <c r="AE963" s="67"/>
      <c r="AF963" s="67"/>
      <c r="AG963" s="67"/>
    </row>
    <row r="964" spans="1:33" ht="290">
      <c r="A964" s="85" t="s">
        <v>1602</v>
      </c>
      <c r="B964" s="365"/>
      <c r="C964" s="68" t="s">
        <v>2154</v>
      </c>
      <c r="D964" s="86" t="s">
        <v>2118</v>
      </c>
      <c r="E964" s="355"/>
      <c r="F964" s="86" t="s">
        <v>439</v>
      </c>
      <c r="G964" s="86" t="s">
        <v>2155</v>
      </c>
      <c r="H964" s="86" t="s">
        <v>429</v>
      </c>
      <c r="I964" s="70" t="s">
        <v>11</v>
      </c>
      <c r="J964" s="2"/>
      <c r="K964" s="71"/>
      <c r="L964" s="72" t="s">
        <v>208</v>
      </c>
      <c r="M964" s="86"/>
      <c r="N964" s="67"/>
      <c r="O964" s="67"/>
      <c r="P964" s="67"/>
      <c r="Q964" s="67"/>
      <c r="R964" s="67"/>
      <c r="S964" s="67"/>
      <c r="T964" s="67"/>
      <c r="U964" s="67"/>
      <c r="V964" s="67"/>
      <c r="W964" s="67"/>
      <c r="X964" s="67"/>
      <c r="Y964" s="67"/>
      <c r="Z964" s="67"/>
      <c r="AA964" s="67"/>
      <c r="AB964" s="67"/>
      <c r="AC964" s="67"/>
      <c r="AD964" s="67"/>
      <c r="AE964" s="67"/>
      <c r="AF964" s="67"/>
      <c r="AG964" s="67"/>
    </row>
    <row r="965" spans="1:33" ht="290">
      <c r="A965" s="85" t="s">
        <v>1602</v>
      </c>
      <c r="B965" s="365"/>
      <c r="C965" s="68" t="s">
        <v>2156</v>
      </c>
      <c r="D965" s="86" t="s">
        <v>2118</v>
      </c>
      <c r="E965" s="366" t="s">
        <v>2157</v>
      </c>
      <c r="F965" s="86" t="s">
        <v>2158</v>
      </c>
      <c r="G965" s="86" t="s">
        <v>2159</v>
      </c>
      <c r="H965" s="86" t="s">
        <v>2160</v>
      </c>
      <c r="I965" s="70" t="s">
        <v>11</v>
      </c>
      <c r="J965" s="2"/>
      <c r="K965" s="71"/>
      <c r="L965" s="72" t="s">
        <v>208</v>
      </c>
      <c r="M965" s="86"/>
      <c r="N965" s="67"/>
      <c r="O965" s="67"/>
      <c r="P965" s="67"/>
      <c r="Q965" s="67"/>
      <c r="R965" s="67"/>
      <c r="S965" s="67"/>
      <c r="T965" s="67"/>
      <c r="U965" s="67"/>
      <c r="V965" s="67"/>
      <c r="W965" s="67"/>
      <c r="X965" s="67"/>
      <c r="Y965" s="67"/>
      <c r="Z965" s="67"/>
      <c r="AA965" s="67"/>
      <c r="AB965" s="67"/>
      <c r="AC965" s="67"/>
      <c r="AD965" s="67"/>
      <c r="AE965" s="67"/>
      <c r="AF965" s="67"/>
      <c r="AG965" s="67"/>
    </row>
    <row r="966" spans="1:33" ht="290">
      <c r="A966" s="85" t="s">
        <v>1602</v>
      </c>
      <c r="B966" s="365"/>
      <c r="C966" s="68" t="s">
        <v>2161</v>
      </c>
      <c r="D966" s="86" t="s">
        <v>2118</v>
      </c>
      <c r="E966" s="365"/>
      <c r="F966" s="86" t="s">
        <v>2162</v>
      </c>
      <c r="G966" s="86" t="s">
        <v>2163</v>
      </c>
      <c r="H966" s="86" t="s">
        <v>2160</v>
      </c>
      <c r="I966" s="70" t="s">
        <v>11</v>
      </c>
      <c r="J966" s="2"/>
      <c r="K966" s="71"/>
      <c r="L966" s="72" t="s">
        <v>208</v>
      </c>
      <c r="M966" s="86"/>
      <c r="N966" s="67"/>
      <c r="O966" s="67"/>
      <c r="P966" s="67"/>
      <c r="Q966" s="67"/>
      <c r="R966" s="67"/>
      <c r="S966" s="67"/>
      <c r="T966" s="67"/>
      <c r="U966" s="67"/>
      <c r="V966" s="67"/>
      <c r="W966" s="67"/>
      <c r="X966" s="67"/>
      <c r="Y966" s="67"/>
      <c r="Z966" s="67"/>
      <c r="AA966" s="67"/>
      <c r="AB966" s="67"/>
      <c r="AC966" s="67"/>
      <c r="AD966" s="67"/>
      <c r="AE966" s="67"/>
      <c r="AF966" s="67"/>
      <c r="AG966" s="67"/>
    </row>
    <row r="967" spans="1:33" ht="290">
      <c r="A967" s="85" t="s">
        <v>1602</v>
      </c>
      <c r="B967" s="365"/>
      <c r="C967" s="68" t="s">
        <v>2164</v>
      </c>
      <c r="D967" s="86" t="s">
        <v>2118</v>
      </c>
      <c r="E967" s="365"/>
      <c r="F967" s="86" t="s">
        <v>2165</v>
      </c>
      <c r="G967" s="86" t="s">
        <v>2166</v>
      </c>
      <c r="H967" s="86" t="s">
        <v>2160</v>
      </c>
      <c r="I967" s="70" t="s">
        <v>11</v>
      </c>
      <c r="J967" s="2"/>
      <c r="K967" s="71"/>
      <c r="L967" s="72" t="s">
        <v>208</v>
      </c>
      <c r="M967" s="86"/>
      <c r="N967" s="67"/>
      <c r="O967" s="67"/>
      <c r="P967" s="67"/>
      <c r="Q967" s="67"/>
      <c r="R967" s="67"/>
      <c r="S967" s="67"/>
      <c r="T967" s="67"/>
      <c r="U967" s="67"/>
      <c r="V967" s="67"/>
      <c r="W967" s="67"/>
      <c r="X967" s="67"/>
      <c r="Y967" s="67"/>
      <c r="Z967" s="67"/>
      <c r="AA967" s="67"/>
      <c r="AB967" s="67"/>
      <c r="AC967" s="67"/>
      <c r="AD967" s="67"/>
      <c r="AE967" s="67"/>
      <c r="AF967" s="67"/>
      <c r="AG967" s="67"/>
    </row>
    <row r="968" spans="1:33" ht="290">
      <c r="A968" s="85" t="s">
        <v>1602</v>
      </c>
      <c r="B968" s="365"/>
      <c r="C968" s="68" t="s">
        <v>2167</v>
      </c>
      <c r="D968" s="86" t="s">
        <v>2118</v>
      </c>
      <c r="E968" s="355"/>
      <c r="F968" s="86" t="s">
        <v>2168</v>
      </c>
      <c r="G968" s="86" t="s">
        <v>2169</v>
      </c>
      <c r="H968" s="86" t="s">
        <v>2160</v>
      </c>
      <c r="I968" s="70" t="s">
        <v>11</v>
      </c>
      <c r="J968" s="2"/>
      <c r="K968" s="71"/>
      <c r="L968" s="72" t="s">
        <v>208</v>
      </c>
      <c r="M968" s="86"/>
      <c r="N968" s="67"/>
      <c r="O968" s="67"/>
      <c r="P968" s="67"/>
      <c r="Q968" s="67"/>
      <c r="R968" s="67"/>
      <c r="S968" s="67"/>
      <c r="T968" s="67"/>
      <c r="U968" s="67"/>
      <c r="V968" s="67"/>
      <c r="W968" s="67"/>
      <c r="X968" s="67"/>
      <c r="Y968" s="67"/>
      <c r="Z968" s="67"/>
      <c r="AA968" s="67"/>
      <c r="AB968" s="67"/>
      <c r="AC968" s="67"/>
      <c r="AD968" s="67"/>
      <c r="AE968" s="67"/>
      <c r="AF968" s="67"/>
      <c r="AG968" s="67"/>
    </row>
    <row r="969" spans="1:33" ht="290">
      <c r="A969" s="85" t="s">
        <v>1602</v>
      </c>
      <c r="B969" s="365"/>
      <c r="C969" s="68" t="s">
        <v>2170</v>
      </c>
      <c r="D969" s="86" t="s">
        <v>2118</v>
      </c>
      <c r="E969" s="366" t="s">
        <v>2171</v>
      </c>
      <c r="F969" s="86" t="s">
        <v>2172</v>
      </c>
      <c r="G969" s="86" t="s">
        <v>2173</v>
      </c>
      <c r="H969" s="86" t="s">
        <v>2174</v>
      </c>
      <c r="I969" s="70" t="s">
        <v>11</v>
      </c>
      <c r="J969" s="2"/>
      <c r="K969" s="71"/>
      <c r="L969" s="72" t="s">
        <v>208</v>
      </c>
      <c r="M969" s="86"/>
      <c r="N969" s="67"/>
      <c r="O969" s="67"/>
      <c r="P969" s="67"/>
      <c r="Q969" s="67"/>
      <c r="R969" s="67"/>
      <c r="S969" s="67"/>
      <c r="T969" s="67"/>
      <c r="U969" s="67"/>
      <c r="V969" s="67"/>
      <c r="W969" s="67"/>
      <c r="X969" s="67"/>
      <c r="Y969" s="67"/>
      <c r="Z969" s="67"/>
      <c r="AA969" s="67"/>
      <c r="AB969" s="67"/>
      <c r="AC969" s="67"/>
      <c r="AD969" s="67"/>
      <c r="AE969" s="67"/>
      <c r="AF969" s="67"/>
      <c r="AG969" s="67"/>
    </row>
    <row r="970" spans="1:33" ht="290">
      <c r="A970" s="85" t="s">
        <v>1602</v>
      </c>
      <c r="B970" s="365"/>
      <c r="C970" s="68" t="s">
        <v>2175</v>
      </c>
      <c r="D970" s="86" t="s">
        <v>2118</v>
      </c>
      <c r="E970" s="365"/>
      <c r="F970" s="86" t="s">
        <v>461</v>
      </c>
      <c r="G970" s="86" t="s">
        <v>2176</v>
      </c>
      <c r="H970" s="86" t="s">
        <v>2174</v>
      </c>
      <c r="I970" s="70" t="s">
        <v>11</v>
      </c>
      <c r="J970" s="2"/>
      <c r="K970" s="71"/>
      <c r="L970" s="72" t="s">
        <v>208</v>
      </c>
      <c r="M970" s="86"/>
      <c r="N970" s="67"/>
      <c r="O970" s="67"/>
      <c r="P970" s="67"/>
      <c r="Q970" s="67"/>
      <c r="R970" s="67"/>
      <c r="S970" s="67"/>
      <c r="T970" s="67"/>
      <c r="U970" s="67"/>
      <c r="V970" s="67"/>
      <c r="W970" s="67"/>
      <c r="X970" s="67"/>
      <c r="Y970" s="67"/>
      <c r="Z970" s="67"/>
      <c r="AA970" s="67"/>
      <c r="AB970" s="67"/>
      <c r="AC970" s="67"/>
      <c r="AD970" s="67"/>
      <c r="AE970" s="67"/>
      <c r="AF970" s="67"/>
      <c r="AG970" s="67"/>
    </row>
    <row r="971" spans="1:33" ht="290">
      <c r="A971" s="85" t="s">
        <v>1602</v>
      </c>
      <c r="B971" s="365"/>
      <c r="C971" s="68" t="s">
        <v>2177</v>
      </c>
      <c r="D971" s="86" t="s">
        <v>2118</v>
      </c>
      <c r="E971" s="365"/>
      <c r="F971" s="86" t="s">
        <v>2178</v>
      </c>
      <c r="G971" s="86" t="s">
        <v>2179</v>
      </c>
      <c r="H971" s="86" t="s">
        <v>2180</v>
      </c>
      <c r="I971" s="70" t="s">
        <v>11</v>
      </c>
      <c r="J971" s="2"/>
      <c r="K971" s="71"/>
      <c r="L971" s="72" t="s">
        <v>208</v>
      </c>
      <c r="M971" s="86"/>
      <c r="N971" s="67"/>
      <c r="O971" s="67"/>
      <c r="P971" s="67"/>
      <c r="Q971" s="67"/>
      <c r="R971" s="67"/>
      <c r="S971" s="67"/>
      <c r="T971" s="67"/>
      <c r="U971" s="67"/>
      <c r="V971" s="67"/>
      <c r="W971" s="67"/>
      <c r="X971" s="67"/>
      <c r="Y971" s="67"/>
      <c r="Z971" s="67"/>
      <c r="AA971" s="67"/>
      <c r="AB971" s="67"/>
      <c r="AC971" s="67"/>
      <c r="AD971" s="67"/>
      <c r="AE971" s="67"/>
      <c r="AF971" s="67"/>
      <c r="AG971" s="67"/>
    </row>
    <row r="972" spans="1:33" ht="290">
      <c r="A972" s="85" t="s">
        <v>1602</v>
      </c>
      <c r="B972" s="365"/>
      <c r="C972" s="68" t="s">
        <v>2181</v>
      </c>
      <c r="D972" s="86" t="s">
        <v>2118</v>
      </c>
      <c r="E972" s="355"/>
      <c r="F972" s="86" t="s">
        <v>2182</v>
      </c>
      <c r="G972" s="86" t="s">
        <v>2183</v>
      </c>
      <c r="H972" s="86" t="s">
        <v>2184</v>
      </c>
      <c r="I972" s="70" t="s">
        <v>11</v>
      </c>
      <c r="J972" s="2"/>
      <c r="K972" s="71"/>
      <c r="L972" s="72" t="s">
        <v>208</v>
      </c>
      <c r="M972" s="86"/>
      <c r="N972" s="67"/>
      <c r="O972" s="67"/>
      <c r="P972" s="67"/>
      <c r="Q972" s="67"/>
      <c r="R972" s="67"/>
      <c r="S972" s="67"/>
      <c r="T972" s="67"/>
      <c r="U972" s="67"/>
      <c r="V972" s="67"/>
      <c r="W972" s="67"/>
      <c r="X972" s="67"/>
      <c r="Y972" s="67"/>
      <c r="Z972" s="67"/>
      <c r="AA972" s="67"/>
      <c r="AB972" s="67"/>
      <c r="AC972" s="67"/>
      <c r="AD972" s="67"/>
      <c r="AE972" s="67"/>
      <c r="AF972" s="67"/>
      <c r="AG972" s="67"/>
    </row>
    <row r="973" spans="1:33" ht="290">
      <c r="A973" s="85" t="s">
        <v>1602</v>
      </c>
      <c r="B973" s="365"/>
      <c r="C973" s="68" t="s">
        <v>2185</v>
      </c>
      <c r="D973" s="86" t="s">
        <v>2118</v>
      </c>
      <c r="E973" s="366" t="s">
        <v>2186</v>
      </c>
      <c r="F973" s="86" t="s">
        <v>2187</v>
      </c>
      <c r="G973" s="86" t="s">
        <v>2188</v>
      </c>
      <c r="H973" s="86" t="s">
        <v>2189</v>
      </c>
      <c r="I973" s="70" t="s">
        <v>11</v>
      </c>
      <c r="J973" s="2"/>
      <c r="K973" s="71"/>
      <c r="L973" s="72" t="s">
        <v>208</v>
      </c>
      <c r="M973" s="86"/>
      <c r="N973" s="67"/>
      <c r="O973" s="67"/>
      <c r="P973" s="67"/>
      <c r="Q973" s="67"/>
      <c r="R973" s="67"/>
      <c r="S973" s="67"/>
      <c r="T973" s="67"/>
      <c r="U973" s="67"/>
      <c r="V973" s="67"/>
      <c r="W973" s="67"/>
      <c r="X973" s="67"/>
      <c r="Y973" s="67"/>
      <c r="Z973" s="67"/>
      <c r="AA973" s="67"/>
      <c r="AB973" s="67"/>
      <c r="AC973" s="67"/>
      <c r="AD973" s="67"/>
      <c r="AE973" s="67"/>
      <c r="AF973" s="67"/>
      <c r="AG973" s="67"/>
    </row>
    <row r="974" spans="1:33" ht="290">
      <c r="A974" s="85" t="s">
        <v>1602</v>
      </c>
      <c r="B974" s="365"/>
      <c r="C974" s="68" t="s">
        <v>2190</v>
      </c>
      <c r="D974" s="86" t="s">
        <v>2118</v>
      </c>
      <c r="E974" s="365"/>
      <c r="F974" s="86" t="s">
        <v>2191</v>
      </c>
      <c r="G974" s="86" t="s">
        <v>2179</v>
      </c>
      <c r="H974" s="86" t="s">
        <v>2189</v>
      </c>
      <c r="I974" s="70" t="s">
        <v>11</v>
      </c>
      <c r="J974" s="2"/>
      <c r="K974" s="71"/>
      <c r="L974" s="72" t="s">
        <v>208</v>
      </c>
      <c r="M974" s="86"/>
      <c r="N974" s="67"/>
      <c r="O974" s="67"/>
      <c r="P974" s="67"/>
      <c r="Q974" s="67"/>
      <c r="R974" s="67"/>
      <c r="S974" s="67"/>
      <c r="T974" s="67"/>
      <c r="U974" s="67"/>
      <c r="V974" s="67"/>
      <c r="W974" s="67"/>
      <c r="X974" s="67"/>
      <c r="Y974" s="67"/>
      <c r="Z974" s="67"/>
      <c r="AA974" s="67"/>
      <c r="AB974" s="67"/>
      <c r="AC974" s="67"/>
      <c r="AD974" s="67"/>
      <c r="AE974" s="67"/>
      <c r="AF974" s="67"/>
      <c r="AG974" s="67"/>
    </row>
    <row r="975" spans="1:33" ht="290">
      <c r="A975" s="85" t="s">
        <v>1602</v>
      </c>
      <c r="B975" s="365"/>
      <c r="C975" s="68" t="s">
        <v>2192</v>
      </c>
      <c r="D975" s="86" t="s">
        <v>2118</v>
      </c>
      <c r="E975" s="355"/>
      <c r="F975" s="86" t="s">
        <v>2193</v>
      </c>
      <c r="G975" s="86" t="s">
        <v>2179</v>
      </c>
      <c r="H975" s="86" t="s">
        <v>2189</v>
      </c>
      <c r="I975" s="70" t="s">
        <v>11</v>
      </c>
      <c r="J975" s="2"/>
      <c r="K975" s="71"/>
      <c r="L975" s="72" t="s">
        <v>208</v>
      </c>
      <c r="M975" s="86"/>
      <c r="N975" s="67"/>
      <c r="O975" s="67"/>
      <c r="P975" s="67"/>
      <c r="Q975" s="67"/>
      <c r="R975" s="67"/>
      <c r="S975" s="67"/>
      <c r="T975" s="67"/>
      <c r="U975" s="67"/>
      <c r="V975" s="67"/>
      <c r="W975" s="67"/>
      <c r="X975" s="67"/>
      <c r="Y975" s="67"/>
      <c r="Z975" s="67"/>
      <c r="AA975" s="67"/>
      <c r="AB975" s="67"/>
      <c r="AC975" s="67"/>
      <c r="AD975" s="67"/>
      <c r="AE975" s="67"/>
      <c r="AF975" s="67"/>
      <c r="AG975" s="67"/>
    </row>
    <row r="976" spans="1:33" ht="290">
      <c r="A976" s="85" t="s">
        <v>1602</v>
      </c>
      <c r="B976" s="365"/>
      <c r="C976" s="68" t="s">
        <v>2194</v>
      </c>
      <c r="D976" s="86" t="s">
        <v>2118</v>
      </c>
      <c r="E976" s="366" t="s">
        <v>2195</v>
      </c>
      <c r="F976" s="86" t="s">
        <v>2196</v>
      </c>
      <c r="G976" s="86" t="s">
        <v>2197</v>
      </c>
      <c r="H976" s="86" t="s">
        <v>484</v>
      </c>
      <c r="I976" s="70" t="s">
        <v>11</v>
      </c>
      <c r="J976" s="2"/>
      <c r="K976" s="71"/>
      <c r="L976" s="72" t="s">
        <v>208</v>
      </c>
      <c r="M976" s="86"/>
      <c r="N976" s="67"/>
      <c r="O976" s="67"/>
      <c r="P976" s="67"/>
      <c r="Q976" s="67"/>
      <c r="R976" s="67"/>
      <c r="S976" s="67"/>
      <c r="T976" s="67"/>
      <c r="U976" s="67"/>
      <c r="V976" s="67"/>
      <c r="W976" s="67"/>
      <c r="X976" s="67"/>
      <c r="Y976" s="67"/>
      <c r="Z976" s="67"/>
      <c r="AA976" s="67"/>
      <c r="AB976" s="67"/>
      <c r="AC976" s="67"/>
      <c r="AD976" s="67"/>
      <c r="AE976" s="67"/>
      <c r="AF976" s="67"/>
      <c r="AG976" s="67"/>
    </row>
    <row r="977" spans="1:33" ht="290">
      <c r="A977" s="85" t="s">
        <v>1602</v>
      </c>
      <c r="B977" s="365"/>
      <c r="C977" s="68" t="s">
        <v>2198</v>
      </c>
      <c r="D977" s="86" t="s">
        <v>2118</v>
      </c>
      <c r="E977" s="365"/>
      <c r="F977" s="86" t="s">
        <v>2199</v>
      </c>
      <c r="G977" s="86" t="s">
        <v>2200</v>
      </c>
      <c r="H977" s="86" t="s">
        <v>488</v>
      </c>
      <c r="I977" s="70" t="s">
        <v>11</v>
      </c>
      <c r="J977" s="2"/>
      <c r="K977" s="71"/>
      <c r="L977" s="72" t="s">
        <v>208</v>
      </c>
      <c r="M977" s="86"/>
      <c r="N977" s="67"/>
      <c r="O977" s="67"/>
      <c r="P977" s="67"/>
      <c r="Q977" s="67"/>
      <c r="R977" s="67"/>
      <c r="S977" s="67"/>
      <c r="T977" s="67"/>
      <c r="U977" s="67"/>
      <c r="V977" s="67"/>
      <c r="W977" s="67"/>
      <c r="X977" s="67"/>
      <c r="Y977" s="67"/>
      <c r="Z977" s="67"/>
      <c r="AA977" s="67"/>
      <c r="AB977" s="67"/>
      <c r="AC977" s="67"/>
      <c r="AD977" s="67"/>
      <c r="AE977" s="67"/>
      <c r="AF977" s="67"/>
      <c r="AG977" s="67"/>
    </row>
    <row r="978" spans="1:33" ht="290">
      <c r="A978" s="85" t="s">
        <v>1602</v>
      </c>
      <c r="B978" s="365"/>
      <c r="C978" s="68" t="s">
        <v>2201</v>
      </c>
      <c r="D978" s="86" t="s">
        <v>2118</v>
      </c>
      <c r="E978" s="355"/>
      <c r="F978" s="86" t="s">
        <v>490</v>
      </c>
      <c r="G978" s="86" t="s">
        <v>2202</v>
      </c>
      <c r="H978" s="86" t="s">
        <v>484</v>
      </c>
      <c r="I978" s="70" t="s">
        <v>11</v>
      </c>
      <c r="J978" s="2"/>
      <c r="K978" s="71"/>
      <c r="L978" s="72" t="s">
        <v>208</v>
      </c>
      <c r="M978" s="86"/>
      <c r="N978" s="67"/>
      <c r="O978" s="67"/>
      <c r="P978" s="67"/>
      <c r="Q978" s="67"/>
      <c r="R978" s="67"/>
      <c r="S978" s="67"/>
      <c r="T978" s="67"/>
      <c r="U978" s="67"/>
      <c r="V978" s="67"/>
      <c r="W978" s="67"/>
      <c r="X978" s="67"/>
      <c r="Y978" s="67"/>
      <c r="Z978" s="67"/>
      <c r="AA978" s="67"/>
      <c r="AB978" s="67"/>
      <c r="AC978" s="67"/>
      <c r="AD978" s="67"/>
      <c r="AE978" s="67"/>
      <c r="AF978" s="67"/>
      <c r="AG978" s="67"/>
    </row>
    <row r="979" spans="1:33" ht="290">
      <c r="A979" s="85" t="s">
        <v>1602</v>
      </c>
      <c r="B979" s="365"/>
      <c r="C979" s="68" t="s">
        <v>2203</v>
      </c>
      <c r="D979" s="86" t="s">
        <v>2118</v>
      </c>
      <c r="E979" s="366" t="s">
        <v>2204</v>
      </c>
      <c r="F979" s="86" t="s">
        <v>2205</v>
      </c>
      <c r="G979" s="86" t="s">
        <v>2206</v>
      </c>
      <c r="H979" s="86" t="s">
        <v>484</v>
      </c>
      <c r="I979" s="70" t="s">
        <v>11</v>
      </c>
      <c r="J979" s="2"/>
      <c r="K979" s="71"/>
      <c r="L979" s="72" t="s">
        <v>208</v>
      </c>
      <c r="M979" s="86"/>
      <c r="N979" s="67"/>
      <c r="O979" s="67"/>
      <c r="P979" s="67"/>
      <c r="Q979" s="67"/>
      <c r="R979" s="67"/>
      <c r="S979" s="67"/>
      <c r="T979" s="67"/>
      <c r="U979" s="67"/>
      <c r="V979" s="67"/>
      <c r="W979" s="67"/>
      <c r="X979" s="67"/>
      <c r="Y979" s="67"/>
      <c r="Z979" s="67"/>
      <c r="AA979" s="67"/>
      <c r="AB979" s="67"/>
      <c r="AC979" s="67"/>
      <c r="AD979" s="67"/>
      <c r="AE979" s="67"/>
      <c r="AF979" s="67"/>
      <c r="AG979" s="67"/>
    </row>
    <row r="980" spans="1:33" ht="290">
      <c r="A980" s="85" t="s">
        <v>1602</v>
      </c>
      <c r="B980" s="365"/>
      <c r="C980" s="68" t="s">
        <v>2207</v>
      </c>
      <c r="D980" s="86" t="s">
        <v>2118</v>
      </c>
      <c r="E980" s="365"/>
      <c r="F980" s="86" t="s">
        <v>2208</v>
      </c>
      <c r="G980" s="86" t="s">
        <v>2209</v>
      </c>
      <c r="H980" s="86" t="s">
        <v>499</v>
      </c>
      <c r="I980" s="70" t="s">
        <v>11</v>
      </c>
      <c r="J980" s="2"/>
      <c r="K980" s="71"/>
      <c r="L980" s="72" t="s">
        <v>208</v>
      </c>
      <c r="M980" s="86"/>
      <c r="N980" s="67"/>
      <c r="O980" s="67"/>
      <c r="P980" s="67"/>
      <c r="Q980" s="67"/>
      <c r="R980" s="67"/>
      <c r="S980" s="67"/>
      <c r="T980" s="67"/>
      <c r="U980" s="67"/>
      <c r="V980" s="67"/>
      <c r="W980" s="67"/>
      <c r="X980" s="67"/>
      <c r="Y980" s="67"/>
      <c r="Z980" s="67"/>
      <c r="AA980" s="67"/>
      <c r="AB980" s="67"/>
      <c r="AC980" s="67"/>
      <c r="AD980" s="67"/>
      <c r="AE980" s="67"/>
      <c r="AF980" s="67"/>
      <c r="AG980" s="67"/>
    </row>
    <row r="981" spans="1:33" ht="290">
      <c r="A981" s="85" t="s">
        <v>1602</v>
      </c>
      <c r="B981" s="365"/>
      <c r="C981" s="68" t="s">
        <v>2210</v>
      </c>
      <c r="D981" s="86" t="s">
        <v>2118</v>
      </c>
      <c r="E981" s="355"/>
      <c r="F981" s="86" t="s">
        <v>2211</v>
      </c>
      <c r="G981" s="86" t="s">
        <v>2212</v>
      </c>
      <c r="H981" s="86" t="s">
        <v>484</v>
      </c>
      <c r="I981" s="70" t="s">
        <v>11</v>
      </c>
      <c r="J981" s="2"/>
      <c r="K981" s="71"/>
      <c r="L981" s="72" t="s">
        <v>208</v>
      </c>
      <c r="M981" s="86"/>
      <c r="N981" s="67"/>
      <c r="O981" s="67"/>
      <c r="P981" s="67"/>
      <c r="Q981" s="67"/>
      <c r="R981" s="67"/>
      <c r="S981" s="67"/>
      <c r="T981" s="67"/>
      <c r="U981" s="67"/>
      <c r="V981" s="67"/>
      <c r="W981" s="67"/>
      <c r="X981" s="67"/>
      <c r="Y981" s="67"/>
      <c r="Z981" s="67"/>
      <c r="AA981" s="67"/>
      <c r="AB981" s="67"/>
      <c r="AC981" s="67"/>
      <c r="AD981" s="67"/>
      <c r="AE981" s="67"/>
      <c r="AF981" s="67"/>
      <c r="AG981" s="67"/>
    </row>
    <row r="982" spans="1:33" ht="290">
      <c r="A982" s="85" t="s">
        <v>1602</v>
      </c>
      <c r="B982" s="365"/>
      <c r="C982" s="68" t="s">
        <v>2213</v>
      </c>
      <c r="D982" s="86" t="s">
        <v>2118</v>
      </c>
      <c r="E982" s="366" t="s">
        <v>2214</v>
      </c>
      <c r="F982" s="86" t="s">
        <v>2215</v>
      </c>
      <c r="G982" s="86" t="s">
        <v>2216</v>
      </c>
      <c r="H982" s="86" t="s">
        <v>484</v>
      </c>
      <c r="I982" s="70" t="s">
        <v>11</v>
      </c>
      <c r="J982" s="2"/>
      <c r="K982" s="71"/>
      <c r="L982" s="72" t="s">
        <v>208</v>
      </c>
      <c r="M982" s="86"/>
      <c r="N982" s="67"/>
      <c r="O982" s="67"/>
      <c r="P982" s="67"/>
      <c r="Q982" s="67"/>
      <c r="R982" s="67"/>
      <c r="S982" s="67"/>
      <c r="T982" s="67"/>
      <c r="U982" s="67"/>
      <c r="V982" s="67"/>
      <c r="W982" s="67"/>
      <c r="X982" s="67"/>
      <c r="Y982" s="67"/>
      <c r="Z982" s="67"/>
      <c r="AA982" s="67"/>
      <c r="AB982" s="67"/>
      <c r="AC982" s="67"/>
      <c r="AD982" s="67"/>
      <c r="AE982" s="67"/>
      <c r="AF982" s="67"/>
      <c r="AG982" s="67"/>
    </row>
    <row r="983" spans="1:33" ht="290">
      <c r="A983" s="85" t="s">
        <v>1602</v>
      </c>
      <c r="B983" s="365"/>
      <c r="C983" s="68" t="s">
        <v>2217</v>
      </c>
      <c r="D983" s="86" t="s">
        <v>2118</v>
      </c>
      <c r="E983" s="355"/>
      <c r="F983" s="86" t="s">
        <v>508</v>
      </c>
      <c r="G983" s="86" t="s">
        <v>2179</v>
      </c>
      <c r="H983" s="86" t="s">
        <v>484</v>
      </c>
      <c r="I983" s="70" t="s">
        <v>11</v>
      </c>
      <c r="J983" s="2"/>
      <c r="K983" s="71"/>
      <c r="L983" s="72" t="s">
        <v>208</v>
      </c>
      <c r="M983" s="86"/>
      <c r="N983" s="67"/>
      <c r="O983" s="67"/>
      <c r="P983" s="67"/>
      <c r="Q983" s="67"/>
      <c r="R983" s="67"/>
      <c r="S983" s="67"/>
      <c r="T983" s="67"/>
      <c r="U983" s="67"/>
      <c r="V983" s="67"/>
      <c r="W983" s="67"/>
      <c r="X983" s="67"/>
      <c r="Y983" s="67"/>
      <c r="Z983" s="67"/>
      <c r="AA983" s="67"/>
      <c r="AB983" s="67"/>
      <c r="AC983" s="67"/>
      <c r="AD983" s="67"/>
      <c r="AE983" s="67"/>
      <c r="AF983" s="67"/>
      <c r="AG983" s="67"/>
    </row>
    <row r="984" spans="1:33" ht="290">
      <c r="A984" s="85" t="s">
        <v>1602</v>
      </c>
      <c r="B984" s="365"/>
      <c r="C984" s="68" t="s">
        <v>2218</v>
      </c>
      <c r="D984" s="86" t="s">
        <v>2118</v>
      </c>
      <c r="E984" s="366" t="s">
        <v>2219</v>
      </c>
      <c r="F984" s="86" t="s">
        <v>2220</v>
      </c>
      <c r="G984" s="86" t="s">
        <v>2179</v>
      </c>
      <c r="H984" s="86" t="s">
        <v>484</v>
      </c>
      <c r="I984" s="70" t="s">
        <v>11</v>
      </c>
      <c r="J984" s="2"/>
      <c r="K984" s="71"/>
      <c r="L984" s="72" t="s">
        <v>208</v>
      </c>
      <c r="M984" s="86"/>
      <c r="N984" s="67"/>
      <c r="O984" s="67"/>
      <c r="P984" s="67"/>
      <c r="Q984" s="67"/>
      <c r="R984" s="67"/>
      <c r="S984" s="67"/>
      <c r="T984" s="67"/>
      <c r="U984" s="67"/>
      <c r="V984" s="67"/>
      <c r="W984" s="67"/>
      <c r="X984" s="67"/>
      <c r="Y984" s="67"/>
      <c r="Z984" s="67"/>
      <c r="AA984" s="67"/>
      <c r="AB984" s="67"/>
      <c r="AC984" s="67"/>
      <c r="AD984" s="67"/>
      <c r="AE984" s="67"/>
      <c r="AF984" s="67"/>
      <c r="AG984" s="67"/>
    </row>
    <row r="985" spans="1:33" ht="290">
      <c r="A985" s="85" t="s">
        <v>1602</v>
      </c>
      <c r="B985" s="365"/>
      <c r="C985" s="68" t="s">
        <v>2221</v>
      </c>
      <c r="D985" s="86" t="s">
        <v>2118</v>
      </c>
      <c r="E985" s="355"/>
      <c r="F985" s="86" t="s">
        <v>513</v>
      </c>
      <c r="G985" s="86" t="s">
        <v>2179</v>
      </c>
      <c r="H985" s="86" t="s">
        <v>484</v>
      </c>
      <c r="I985" s="70" t="s">
        <v>11</v>
      </c>
      <c r="J985" s="2"/>
      <c r="K985" s="71"/>
      <c r="L985" s="72" t="s">
        <v>208</v>
      </c>
      <c r="M985" s="86"/>
      <c r="N985" s="67"/>
      <c r="O985" s="67"/>
      <c r="P985" s="67"/>
      <c r="Q985" s="67"/>
      <c r="R985" s="67"/>
      <c r="S985" s="67"/>
      <c r="T985" s="67"/>
      <c r="U985" s="67"/>
      <c r="V985" s="67"/>
      <c r="W985" s="67"/>
      <c r="X985" s="67"/>
      <c r="Y985" s="67"/>
      <c r="Z985" s="67"/>
      <c r="AA985" s="67"/>
      <c r="AB985" s="67"/>
      <c r="AC985" s="67"/>
      <c r="AD985" s="67"/>
      <c r="AE985" s="67"/>
      <c r="AF985" s="67"/>
      <c r="AG985" s="67"/>
    </row>
    <row r="986" spans="1:33" ht="290">
      <c r="A986" s="85" t="s">
        <v>1602</v>
      </c>
      <c r="B986" s="365"/>
      <c r="C986" s="68" t="s">
        <v>2222</v>
      </c>
      <c r="D986" s="86" t="s">
        <v>2118</v>
      </c>
      <c r="E986" s="366" t="s">
        <v>2223</v>
      </c>
      <c r="F986" s="86" t="s">
        <v>2224</v>
      </c>
      <c r="G986" s="86" t="s">
        <v>2179</v>
      </c>
      <c r="H986" s="86" t="s">
        <v>517</v>
      </c>
      <c r="I986" s="70" t="s">
        <v>11</v>
      </c>
      <c r="J986" s="2"/>
      <c r="K986" s="71"/>
      <c r="L986" s="72" t="s">
        <v>208</v>
      </c>
      <c r="M986" s="86"/>
      <c r="N986" s="67"/>
      <c r="O986" s="67"/>
      <c r="P986" s="67"/>
      <c r="Q986" s="67"/>
      <c r="R986" s="67"/>
      <c r="S986" s="67"/>
      <c r="T986" s="67"/>
      <c r="U986" s="67"/>
      <c r="V986" s="67"/>
      <c r="W986" s="67"/>
      <c r="X986" s="67"/>
      <c r="Y986" s="67"/>
      <c r="Z986" s="67"/>
      <c r="AA986" s="67"/>
      <c r="AB986" s="67"/>
      <c r="AC986" s="67"/>
      <c r="AD986" s="67"/>
      <c r="AE986" s="67"/>
      <c r="AF986" s="67"/>
      <c r="AG986" s="67"/>
    </row>
    <row r="987" spans="1:33" ht="290">
      <c r="A987" s="85" t="s">
        <v>1602</v>
      </c>
      <c r="B987" s="365"/>
      <c r="C987" s="68" t="s">
        <v>2225</v>
      </c>
      <c r="D987" s="86" t="s">
        <v>2118</v>
      </c>
      <c r="E987" s="365"/>
      <c r="F987" s="86" t="s">
        <v>519</v>
      </c>
      <c r="G987" s="78" t="s">
        <v>2226</v>
      </c>
      <c r="H987" s="86" t="s">
        <v>517</v>
      </c>
      <c r="I987" s="70" t="s">
        <v>11</v>
      </c>
      <c r="J987" s="2"/>
      <c r="K987" s="71"/>
      <c r="L987" s="72" t="s">
        <v>208</v>
      </c>
      <c r="M987" s="86"/>
      <c r="N987" s="67"/>
      <c r="O987" s="67"/>
      <c r="P987" s="67"/>
      <c r="Q987" s="67"/>
      <c r="R987" s="67"/>
      <c r="S987" s="67"/>
      <c r="T987" s="67"/>
      <c r="U987" s="67"/>
      <c r="V987" s="67"/>
      <c r="W987" s="67"/>
      <c r="X987" s="67"/>
      <c r="Y987" s="67"/>
      <c r="Z987" s="67"/>
      <c r="AA987" s="67"/>
      <c r="AB987" s="67"/>
      <c r="AC987" s="67"/>
      <c r="AD987" s="67"/>
      <c r="AE987" s="67"/>
      <c r="AF987" s="67"/>
      <c r="AG987" s="67"/>
    </row>
    <row r="988" spans="1:33" ht="290">
      <c r="A988" s="85" t="s">
        <v>1602</v>
      </c>
      <c r="B988" s="365"/>
      <c r="C988" s="68" t="s">
        <v>2227</v>
      </c>
      <c r="D988" s="86" t="s">
        <v>2118</v>
      </c>
      <c r="E988" s="355"/>
      <c r="F988" s="86" t="s">
        <v>522</v>
      </c>
      <c r="G988" s="78" t="s">
        <v>2228</v>
      </c>
      <c r="H988" s="86" t="s">
        <v>2229</v>
      </c>
      <c r="I988" s="70" t="s">
        <v>11</v>
      </c>
      <c r="J988" s="2"/>
      <c r="K988" s="71"/>
      <c r="L988" s="72" t="s">
        <v>208</v>
      </c>
      <c r="M988" s="86"/>
      <c r="N988" s="67"/>
      <c r="O988" s="67"/>
      <c r="P988" s="67"/>
      <c r="Q988" s="67"/>
      <c r="R988" s="67"/>
      <c r="S988" s="67"/>
      <c r="T988" s="67"/>
      <c r="U988" s="67"/>
      <c r="V988" s="67"/>
      <c r="W988" s="67"/>
      <c r="X988" s="67"/>
      <c r="Y988" s="67"/>
      <c r="Z988" s="67"/>
      <c r="AA988" s="67"/>
      <c r="AB988" s="67"/>
      <c r="AC988" s="67"/>
      <c r="AD988" s="67"/>
      <c r="AE988" s="67"/>
      <c r="AF988" s="67"/>
      <c r="AG988" s="67"/>
    </row>
    <row r="989" spans="1:33" ht="290">
      <c r="A989" s="85" t="s">
        <v>1602</v>
      </c>
      <c r="B989" s="365"/>
      <c r="C989" s="68" t="s">
        <v>2230</v>
      </c>
      <c r="D989" s="86" t="s">
        <v>2118</v>
      </c>
      <c r="E989" s="366" t="s">
        <v>2231</v>
      </c>
      <c r="F989" s="86" t="s">
        <v>2232</v>
      </c>
      <c r="G989" s="86" t="s">
        <v>2233</v>
      </c>
      <c r="H989" s="86" t="s">
        <v>529</v>
      </c>
      <c r="I989" s="70" t="s">
        <v>11</v>
      </c>
      <c r="J989" s="2"/>
      <c r="K989" s="71"/>
      <c r="L989" s="72" t="s">
        <v>208</v>
      </c>
      <c r="M989" s="86"/>
      <c r="N989" s="67"/>
      <c r="O989" s="67"/>
      <c r="P989" s="67"/>
      <c r="Q989" s="67"/>
      <c r="R989" s="67"/>
      <c r="S989" s="67"/>
      <c r="T989" s="67"/>
      <c r="U989" s="67"/>
      <c r="V989" s="67"/>
      <c r="W989" s="67"/>
      <c r="X989" s="67"/>
      <c r="Y989" s="67"/>
      <c r="Z989" s="67"/>
      <c r="AA989" s="67"/>
      <c r="AB989" s="67"/>
      <c r="AC989" s="67"/>
      <c r="AD989" s="67"/>
      <c r="AE989" s="67"/>
      <c r="AF989" s="67"/>
      <c r="AG989" s="67"/>
    </row>
    <row r="990" spans="1:33" ht="290">
      <c r="A990" s="85" t="s">
        <v>1602</v>
      </c>
      <c r="B990" s="365"/>
      <c r="C990" s="68" t="s">
        <v>2234</v>
      </c>
      <c r="D990" s="86" t="s">
        <v>2118</v>
      </c>
      <c r="E990" s="355"/>
      <c r="F990" s="86" t="s">
        <v>531</v>
      </c>
      <c r="G990" s="78" t="s">
        <v>2235</v>
      </c>
      <c r="H990" s="86" t="s">
        <v>529</v>
      </c>
      <c r="I990" s="70" t="s">
        <v>11</v>
      </c>
      <c r="J990" s="2"/>
      <c r="K990" s="71"/>
      <c r="L990" s="72" t="s">
        <v>208</v>
      </c>
      <c r="M990" s="86"/>
      <c r="N990" s="67"/>
      <c r="O990" s="67"/>
      <c r="P990" s="67"/>
      <c r="Q990" s="67"/>
      <c r="R990" s="67"/>
      <c r="S990" s="67"/>
      <c r="T990" s="67"/>
      <c r="U990" s="67"/>
      <c r="V990" s="67"/>
      <c r="W990" s="67"/>
      <c r="X990" s="67"/>
      <c r="Y990" s="67"/>
      <c r="Z990" s="67"/>
      <c r="AA990" s="67"/>
      <c r="AB990" s="67"/>
      <c r="AC990" s="67"/>
      <c r="AD990" s="67"/>
      <c r="AE990" s="67"/>
      <c r="AF990" s="67"/>
      <c r="AG990" s="67"/>
    </row>
    <row r="991" spans="1:33" ht="319">
      <c r="A991" s="85" t="s">
        <v>1602</v>
      </c>
      <c r="B991" s="365"/>
      <c r="C991" s="68" t="s">
        <v>2236</v>
      </c>
      <c r="D991" s="86" t="s">
        <v>2237</v>
      </c>
      <c r="E991" s="366" t="s">
        <v>2238</v>
      </c>
      <c r="F991" s="86" t="s">
        <v>537</v>
      </c>
      <c r="G991" s="86" t="s">
        <v>2239</v>
      </c>
      <c r="H991" s="86" t="s">
        <v>392</v>
      </c>
      <c r="I991" s="70" t="s">
        <v>11</v>
      </c>
      <c r="J991" s="2"/>
      <c r="K991" s="87"/>
      <c r="L991" s="72" t="s">
        <v>208</v>
      </c>
      <c r="M991" s="86"/>
      <c r="N991" s="67"/>
      <c r="O991" s="67"/>
      <c r="P991" s="67"/>
      <c r="Q991" s="67"/>
      <c r="R991" s="67"/>
      <c r="S991" s="67"/>
      <c r="T991" s="67"/>
      <c r="U991" s="67"/>
      <c r="V991" s="67"/>
      <c r="W991" s="67"/>
      <c r="X991" s="67"/>
      <c r="Y991" s="67"/>
      <c r="Z991" s="67"/>
      <c r="AA991" s="67"/>
      <c r="AB991" s="67"/>
      <c r="AC991" s="67"/>
      <c r="AD991" s="67"/>
      <c r="AE991" s="67"/>
      <c r="AF991" s="67"/>
      <c r="AG991" s="67"/>
    </row>
    <row r="992" spans="1:33" ht="319">
      <c r="A992" s="85" t="s">
        <v>1602</v>
      </c>
      <c r="B992" s="365"/>
      <c r="C992" s="68" t="s">
        <v>2240</v>
      </c>
      <c r="D992" s="86" t="s">
        <v>2237</v>
      </c>
      <c r="E992" s="365"/>
      <c r="F992" s="86" t="s">
        <v>539</v>
      </c>
      <c r="G992" s="86" t="s">
        <v>2241</v>
      </c>
      <c r="H992" s="86" t="s">
        <v>541</v>
      </c>
      <c r="I992" s="70" t="s">
        <v>11</v>
      </c>
      <c r="J992" s="2"/>
      <c r="K992" s="71"/>
      <c r="L992" s="72" t="s">
        <v>208</v>
      </c>
      <c r="M992" s="86"/>
      <c r="N992" s="67"/>
      <c r="O992" s="67"/>
      <c r="P992" s="67"/>
      <c r="Q992" s="67"/>
      <c r="R992" s="67"/>
      <c r="S992" s="67"/>
      <c r="T992" s="67"/>
      <c r="U992" s="67"/>
      <c r="V992" s="67"/>
      <c r="W992" s="67"/>
      <c r="X992" s="67"/>
      <c r="Y992" s="67"/>
      <c r="Z992" s="67"/>
      <c r="AA992" s="67"/>
      <c r="AB992" s="67"/>
      <c r="AC992" s="67"/>
      <c r="AD992" s="67"/>
      <c r="AE992" s="67"/>
      <c r="AF992" s="67"/>
      <c r="AG992" s="67"/>
    </row>
    <row r="993" spans="1:33" ht="319">
      <c r="A993" s="85" t="s">
        <v>1602</v>
      </c>
      <c r="B993" s="365"/>
      <c r="C993" s="68" t="s">
        <v>2242</v>
      </c>
      <c r="D993" s="86" t="s">
        <v>2237</v>
      </c>
      <c r="E993" s="365"/>
      <c r="F993" s="86" t="s">
        <v>542</v>
      </c>
      <c r="G993" s="86" t="s">
        <v>2243</v>
      </c>
      <c r="H993" s="86" t="s">
        <v>541</v>
      </c>
      <c r="I993" s="70" t="s">
        <v>11</v>
      </c>
      <c r="J993" s="2"/>
      <c r="K993" s="71"/>
      <c r="L993" s="72" t="s">
        <v>208</v>
      </c>
      <c r="M993" s="86"/>
      <c r="N993" s="67"/>
      <c r="O993" s="67"/>
      <c r="P993" s="67"/>
      <c r="Q993" s="67"/>
      <c r="R993" s="67"/>
      <c r="S993" s="67"/>
      <c r="T993" s="67"/>
      <c r="U993" s="67"/>
      <c r="V993" s="67"/>
      <c r="W993" s="67"/>
      <c r="X993" s="67"/>
      <c r="Y993" s="67"/>
      <c r="Z993" s="67"/>
      <c r="AA993" s="67"/>
      <c r="AB993" s="67"/>
      <c r="AC993" s="67"/>
      <c r="AD993" s="67"/>
      <c r="AE993" s="67"/>
      <c r="AF993" s="67"/>
      <c r="AG993" s="67"/>
    </row>
    <row r="994" spans="1:33" ht="319">
      <c r="A994" s="85" t="s">
        <v>1602</v>
      </c>
      <c r="B994" s="365"/>
      <c r="C994" s="68" t="s">
        <v>2244</v>
      </c>
      <c r="D994" s="86" t="s">
        <v>2237</v>
      </c>
      <c r="E994" s="365"/>
      <c r="F994" s="86" t="s">
        <v>545</v>
      </c>
      <c r="G994" s="86" t="s">
        <v>2243</v>
      </c>
      <c r="H994" s="86" t="s">
        <v>541</v>
      </c>
      <c r="I994" s="70" t="s">
        <v>11</v>
      </c>
      <c r="J994" s="2"/>
      <c r="K994" s="71"/>
      <c r="L994" s="72" t="s">
        <v>208</v>
      </c>
      <c r="M994" s="86"/>
      <c r="N994" s="67"/>
      <c r="O994" s="67"/>
      <c r="P994" s="67"/>
      <c r="Q994" s="67"/>
      <c r="R994" s="67"/>
      <c r="S994" s="67"/>
      <c r="T994" s="67"/>
      <c r="U994" s="67"/>
      <c r="V994" s="67"/>
      <c r="W994" s="67"/>
      <c r="X994" s="67"/>
      <c r="Y994" s="67"/>
      <c r="Z994" s="67"/>
      <c r="AA994" s="67"/>
      <c r="AB994" s="67"/>
      <c r="AC994" s="67"/>
      <c r="AD994" s="67"/>
      <c r="AE994" s="67"/>
      <c r="AF994" s="67"/>
      <c r="AG994" s="67"/>
    </row>
    <row r="995" spans="1:33" ht="319">
      <c r="A995" s="85" t="s">
        <v>1602</v>
      </c>
      <c r="B995" s="365"/>
      <c r="C995" s="68" t="s">
        <v>2245</v>
      </c>
      <c r="D995" s="86" t="s">
        <v>2237</v>
      </c>
      <c r="E995" s="365"/>
      <c r="F995" s="86" t="s">
        <v>2246</v>
      </c>
      <c r="G995" s="86" t="s">
        <v>2243</v>
      </c>
      <c r="H995" s="86" t="s">
        <v>541</v>
      </c>
      <c r="I995" s="70" t="s">
        <v>11</v>
      </c>
      <c r="J995" s="2"/>
      <c r="K995" s="71"/>
      <c r="L995" s="72" t="s">
        <v>208</v>
      </c>
      <c r="M995" s="86"/>
      <c r="N995" s="67"/>
      <c r="O995" s="67"/>
      <c r="P995" s="67"/>
      <c r="Q995" s="67"/>
      <c r="R995" s="67"/>
      <c r="S995" s="67"/>
      <c r="T995" s="67"/>
      <c r="U995" s="67"/>
      <c r="V995" s="67"/>
      <c r="W995" s="67"/>
      <c r="X995" s="67"/>
      <c r="Y995" s="67"/>
      <c r="Z995" s="67"/>
      <c r="AA995" s="67"/>
      <c r="AB995" s="67"/>
      <c r="AC995" s="67"/>
      <c r="AD995" s="67"/>
      <c r="AE995" s="67"/>
      <c r="AF995" s="67"/>
      <c r="AG995" s="67"/>
    </row>
    <row r="996" spans="1:33" ht="319">
      <c r="A996" s="85" t="s">
        <v>1602</v>
      </c>
      <c r="B996" s="365"/>
      <c r="C996" s="68" t="s">
        <v>2247</v>
      </c>
      <c r="D996" s="86" t="s">
        <v>2237</v>
      </c>
      <c r="E996" s="365"/>
      <c r="F996" s="86" t="s">
        <v>611</v>
      </c>
      <c r="G996" s="86" t="s">
        <v>2243</v>
      </c>
      <c r="H996" s="86" t="s">
        <v>541</v>
      </c>
      <c r="I996" s="70" t="s">
        <v>11</v>
      </c>
      <c r="J996" s="2"/>
      <c r="K996" s="71"/>
      <c r="L996" s="74" t="s">
        <v>255</v>
      </c>
      <c r="M996" s="86"/>
      <c r="N996" s="67"/>
      <c r="O996" s="67"/>
      <c r="P996" s="67"/>
      <c r="Q996" s="67"/>
      <c r="R996" s="67"/>
      <c r="S996" s="67"/>
      <c r="T996" s="67"/>
      <c r="U996" s="67"/>
      <c r="V996" s="67"/>
      <c r="W996" s="67"/>
      <c r="X996" s="67"/>
      <c r="Y996" s="67"/>
      <c r="Z996" s="67"/>
      <c r="AA996" s="67"/>
      <c r="AB996" s="67"/>
      <c r="AC996" s="67"/>
      <c r="AD996" s="67"/>
      <c r="AE996" s="67"/>
      <c r="AF996" s="67"/>
      <c r="AG996" s="67"/>
    </row>
    <row r="997" spans="1:33" ht="319">
      <c r="A997" s="85" t="s">
        <v>1602</v>
      </c>
      <c r="B997" s="365"/>
      <c r="C997" s="68" t="s">
        <v>2248</v>
      </c>
      <c r="D997" s="86" t="s">
        <v>2237</v>
      </c>
      <c r="E997" s="355"/>
      <c r="F997" s="86" t="s">
        <v>613</v>
      </c>
      <c r="G997" s="86" t="s">
        <v>2249</v>
      </c>
      <c r="H997" s="86" t="s">
        <v>541</v>
      </c>
      <c r="I997" s="70" t="s">
        <v>11</v>
      </c>
      <c r="J997" s="2"/>
      <c r="K997" s="71"/>
      <c r="L997" s="72" t="s">
        <v>208</v>
      </c>
      <c r="M997" s="86"/>
      <c r="N997" s="67"/>
      <c r="O997" s="67"/>
      <c r="P997" s="67"/>
      <c r="Q997" s="67"/>
      <c r="R997" s="67"/>
      <c r="S997" s="67"/>
      <c r="T997" s="67"/>
      <c r="U997" s="67"/>
      <c r="V997" s="67"/>
      <c r="W997" s="67"/>
      <c r="X997" s="67"/>
      <c r="Y997" s="67"/>
      <c r="Z997" s="67"/>
      <c r="AA997" s="67"/>
      <c r="AB997" s="67"/>
      <c r="AC997" s="67"/>
      <c r="AD997" s="67"/>
      <c r="AE997" s="67"/>
      <c r="AF997" s="67"/>
      <c r="AG997" s="67"/>
    </row>
    <row r="998" spans="1:33" ht="319">
      <c r="A998" s="85" t="s">
        <v>1602</v>
      </c>
      <c r="B998" s="365"/>
      <c r="C998" s="68" t="s">
        <v>2250</v>
      </c>
      <c r="D998" s="86" t="s">
        <v>2237</v>
      </c>
      <c r="E998" s="366" t="s">
        <v>2251</v>
      </c>
      <c r="F998" s="86" t="s">
        <v>2252</v>
      </c>
      <c r="G998" s="86" t="s">
        <v>2253</v>
      </c>
      <c r="H998" s="86" t="s">
        <v>554</v>
      </c>
      <c r="I998" s="70" t="s">
        <v>11</v>
      </c>
      <c r="J998" s="2"/>
      <c r="K998" s="71"/>
      <c r="L998" s="72" t="s">
        <v>208</v>
      </c>
      <c r="M998" s="86"/>
      <c r="N998" s="67"/>
      <c r="O998" s="67"/>
      <c r="P998" s="67"/>
      <c r="Q998" s="67"/>
      <c r="R998" s="67"/>
      <c r="S998" s="67"/>
      <c r="T998" s="67"/>
      <c r="U998" s="67"/>
      <c r="V998" s="67"/>
      <c r="W998" s="67"/>
      <c r="X998" s="67"/>
      <c r="Y998" s="67"/>
      <c r="Z998" s="67"/>
      <c r="AA998" s="67"/>
      <c r="AB998" s="67"/>
      <c r="AC998" s="67"/>
      <c r="AD998" s="67"/>
      <c r="AE998" s="67"/>
      <c r="AF998" s="67"/>
      <c r="AG998" s="67"/>
    </row>
    <row r="999" spans="1:33" ht="319">
      <c r="A999" s="85" t="s">
        <v>1602</v>
      </c>
      <c r="B999" s="365"/>
      <c r="C999" s="68" t="s">
        <v>2254</v>
      </c>
      <c r="D999" s="86" t="s">
        <v>2237</v>
      </c>
      <c r="E999" s="365"/>
      <c r="F999" s="86" t="s">
        <v>627</v>
      </c>
      <c r="G999" s="86" t="s">
        <v>2255</v>
      </c>
      <c r="H999" s="86" t="s">
        <v>554</v>
      </c>
      <c r="I999" s="70" t="s">
        <v>11</v>
      </c>
      <c r="J999" s="2"/>
      <c r="K999" s="71"/>
      <c r="L999" s="72" t="s">
        <v>208</v>
      </c>
      <c r="M999" s="86"/>
      <c r="N999" s="67"/>
      <c r="O999" s="67"/>
      <c r="P999" s="67"/>
      <c r="Q999" s="67"/>
      <c r="R999" s="67"/>
      <c r="S999" s="67"/>
      <c r="T999" s="67"/>
      <c r="U999" s="67"/>
      <c r="V999" s="67"/>
      <c r="W999" s="67"/>
      <c r="X999" s="67"/>
      <c r="Y999" s="67"/>
      <c r="Z999" s="67"/>
      <c r="AA999" s="67"/>
      <c r="AB999" s="67"/>
      <c r="AC999" s="67"/>
      <c r="AD999" s="67"/>
      <c r="AE999" s="67"/>
      <c r="AF999" s="67"/>
      <c r="AG999" s="67"/>
    </row>
    <row r="1000" spans="1:33" ht="319">
      <c r="A1000" s="85" t="s">
        <v>1602</v>
      </c>
      <c r="B1000" s="365"/>
      <c r="C1000" s="68" t="s">
        <v>2256</v>
      </c>
      <c r="D1000" s="86" t="s">
        <v>2237</v>
      </c>
      <c r="E1000" s="365"/>
      <c r="F1000" s="86" t="s">
        <v>633</v>
      </c>
      <c r="G1000" s="86" t="s">
        <v>2257</v>
      </c>
      <c r="H1000" s="86" t="s">
        <v>560</v>
      </c>
      <c r="I1000" s="70" t="s">
        <v>11</v>
      </c>
      <c r="J1000" s="2"/>
      <c r="K1000" s="71"/>
      <c r="L1000" s="72" t="s">
        <v>208</v>
      </c>
      <c r="M1000" s="86"/>
      <c r="N1000" s="67"/>
      <c r="O1000" s="67"/>
      <c r="P1000" s="67"/>
      <c r="Q1000" s="67"/>
      <c r="R1000" s="67"/>
      <c r="S1000" s="67"/>
      <c r="T1000" s="67"/>
      <c r="U1000" s="67"/>
      <c r="V1000" s="67"/>
      <c r="W1000" s="67"/>
      <c r="X1000" s="67"/>
      <c r="Y1000" s="67"/>
      <c r="Z1000" s="67"/>
      <c r="AA1000" s="67"/>
      <c r="AB1000" s="67"/>
      <c r="AC1000" s="67"/>
      <c r="AD1000" s="67"/>
      <c r="AE1000" s="67"/>
      <c r="AF1000" s="67"/>
      <c r="AG1000" s="67"/>
    </row>
    <row r="1001" spans="1:33" ht="319">
      <c r="A1001" s="85" t="s">
        <v>1602</v>
      </c>
      <c r="B1001" s="365"/>
      <c r="C1001" s="68" t="s">
        <v>2258</v>
      </c>
      <c r="D1001" s="86" t="s">
        <v>2237</v>
      </c>
      <c r="E1001" s="355"/>
      <c r="F1001" s="86" t="s">
        <v>563</v>
      </c>
      <c r="G1001" s="86" t="s">
        <v>2259</v>
      </c>
      <c r="H1001" s="86" t="s">
        <v>554</v>
      </c>
      <c r="I1001" s="70" t="s">
        <v>11</v>
      </c>
      <c r="J1001" s="2"/>
      <c r="K1001" s="71"/>
      <c r="L1001" s="72" t="s">
        <v>208</v>
      </c>
      <c r="M1001" s="86"/>
      <c r="N1001" s="67"/>
      <c r="O1001" s="67"/>
      <c r="P1001" s="67"/>
      <c r="Q1001" s="67"/>
      <c r="R1001" s="67"/>
      <c r="S1001" s="67"/>
      <c r="T1001" s="67"/>
      <c r="U1001" s="67"/>
      <c r="V1001" s="67"/>
      <c r="W1001" s="67"/>
      <c r="X1001" s="67"/>
      <c r="Y1001" s="67"/>
      <c r="Z1001" s="67"/>
      <c r="AA1001" s="67"/>
      <c r="AB1001" s="67"/>
      <c r="AC1001" s="67"/>
      <c r="AD1001" s="67"/>
      <c r="AE1001" s="67"/>
      <c r="AF1001" s="67"/>
      <c r="AG1001" s="67"/>
    </row>
    <row r="1002" spans="1:33" ht="319">
      <c r="A1002" s="85" t="s">
        <v>1602</v>
      </c>
      <c r="B1002" s="365"/>
      <c r="C1002" s="68" t="s">
        <v>2260</v>
      </c>
      <c r="D1002" s="86" t="s">
        <v>2237</v>
      </c>
      <c r="E1002" s="366" t="s">
        <v>2261</v>
      </c>
      <c r="F1002" s="86" t="s">
        <v>2262</v>
      </c>
      <c r="G1002" s="86" t="s">
        <v>2263</v>
      </c>
      <c r="H1002" s="86" t="s">
        <v>641</v>
      </c>
      <c r="I1002" s="70" t="s">
        <v>11</v>
      </c>
      <c r="J1002" s="2"/>
      <c r="K1002" s="71"/>
      <c r="L1002" s="72" t="s">
        <v>208</v>
      </c>
      <c r="M1002" s="86"/>
      <c r="N1002" s="67"/>
      <c r="O1002" s="67"/>
      <c r="P1002" s="67"/>
      <c r="Q1002" s="67"/>
      <c r="R1002" s="67"/>
      <c r="S1002" s="67"/>
      <c r="T1002" s="67"/>
      <c r="U1002" s="67"/>
      <c r="V1002" s="67"/>
      <c r="W1002" s="67"/>
      <c r="X1002" s="67"/>
      <c r="Y1002" s="67"/>
      <c r="Z1002" s="67"/>
      <c r="AA1002" s="67"/>
      <c r="AB1002" s="67"/>
      <c r="AC1002" s="67"/>
      <c r="AD1002" s="67"/>
      <c r="AE1002" s="67"/>
      <c r="AF1002" s="67"/>
      <c r="AG1002" s="67"/>
    </row>
    <row r="1003" spans="1:33" ht="319">
      <c r="A1003" s="85" t="s">
        <v>1602</v>
      </c>
      <c r="B1003" s="365"/>
      <c r="C1003" s="68" t="s">
        <v>2264</v>
      </c>
      <c r="D1003" s="86" t="s">
        <v>2237</v>
      </c>
      <c r="E1003" s="365"/>
      <c r="F1003" s="86" t="s">
        <v>643</v>
      </c>
      <c r="G1003" s="86" t="s">
        <v>2265</v>
      </c>
      <c r="H1003" s="86" t="s">
        <v>645</v>
      </c>
      <c r="I1003" s="70" t="s">
        <v>11</v>
      </c>
      <c r="J1003" s="2"/>
      <c r="K1003" s="71"/>
      <c r="L1003" s="72" t="s">
        <v>208</v>
      </c>
      <c r="M1003" s="86"/>
      <c r="N1003" s="67"/>
      <c r="O1003" s="67"/>
      <c r="P1003" s="67"/>
      <c r="Q1003" s="67"/>
      <c r="R1003" s="67"/>
      <c r="S1003" s="67"/>
      <c r="T1003" s="67"/>
      <c r="U1003" s="67"/>
      <c r="V1003" s="67"/>
      <c r="W1003" s="67"/>
      <c r="X1003" s="67"/>
      <c r="Y1003" s="67"/>
      <c r="Z1003" s="67"/>
      <c r="AA1003" s="67"/>
      <c r="AB1003" s="67"/>
      <c r="AC1003" s="67"/>
      <c r="AD1003" s="67"/>
      <c r="AE1003" s="67"/>
      <c r="AF1003" s="67"/>
      <c r="AG1003" s="67"/>
    </row>
    <row r="1004" spans="1:33" ht="319">
      <c r="A1004" s="85" t="s">
        <v>1602</v>
      </c>
      <c r="B1004" s="365"/>
      <c r="C1004" s="68" t="s">
        <v>2266</v>
      </c>
      <c r="D1004" s="86" t="s">
        <v>2237</v>
      </c>
      <c r="E1004" s="365"/>
      <c r="F1004" s="86" t="s">
        <v>647</v>
      </c>
      <c r="G1004" s="86" t="s">
        <v>2267</v>
      </c>
      <c r="H1004" s="86" t="s">
        <v>641</v>
      </c>
      <c r="I1004" s="70" t="s">
        <v>11</v>
      </c>
      <c r="J1004" s="2"/>
      <c r="K1004" s="71"/>
      <c r="L1004" s="72" t="s">
        <v>208</v>
      </c>
      <c r="M1004" s="86"/>
      <c r="N1004" s="67"/>
      <c r="O1004" s="67"/>
      <c r="P1004" s="67"/>
      <c r="Q1004" s="67"/>
      <c r="R1004" s="67"/>
      <c r="S1004" s="67"/>
      <c r="T1004" s="67"/>
      <c r="U1004" s="67"/>
      <c r="V1004" s="67"/>
      <c r="W1004" s="67"/>
      <c r="X1004" s="67"/>
      <c r="Y1004" s="67"/>
      <c r="Z1004" s="67"/>
      <c r="AA1004" s="67"/>
      <c r="AB1004" s="67"/>
      <c r="AC1004" s="67"/>
      <c r="AD1004" s="67"/>
      <c r="AE1004" s="67"/>
      <c r="AF1004" s="67"/>
      <c r="AG1004" s="67"/>
    </row>
    <row r="1005" spans="1:33" ht="319">
      <c r="A1005" s="85" t="s">
        <v>1602</v>
      </c>
      <c r="B1005" s="365"/>
      <c r="C1005" s="68" t="s">
        <v>2268</v>
      </c>
      <c r="D1005" s="86" t="s">
        <v>2237</v>
      </c>
      <c r="E1005" s="365"/>
      <c r="F1005" s="86" t="s">
        <v>650</v>
      </c>
      <c r="G1005" s="86" t="s">
        <v>2269</v>
      </c>
      <c r="H1005" s="86" t="s">
        <v>641</v>
      </c>
      <c r="I1005" s="70" t="s">
        <v>11</v>
      </c>
      <c r="J1005" s="2"/>
      <c r="K1005" s="71"/>
      <c r="L1005" s="72" t="s">
        <v>208</v>
      </c>
      <c r="M1005" s="86"/>
      <c r="N1005" s="67"/>
      <c r="O1005" s="67"/>
      <c r="P1005" s="67"/>
      <c r="Q1005" s="67"/>
      <c r="R1005" s="67"/>
      <c r="S1005" s="67"/>
      <c r="T1005" s="67"/>
      <c r="U1005" s="67"/>
      <c r="V1005" s="67"/>
      <c r="W1005" s="67"/>
      <c r="X1005" s="67"/>
      <c r="Y1005" s="67"/>
      <c r="Z1005" s="67"/>
      <c r="AA1005" s="67"/>
      <c r="AB1005" s="67"/>
      <c r="AC1005" s="67"/>
      <c r="AD1005" s="67"/>
      <c r="AE1005" s="67"/>
      <c r="AF1005" s="67"/>
      <c r="AG1005" s="67"/>
    </row>
    <row r="1006" spans="1:33" ht="319">
      <c r="A1006" s="85" t="s">
        <v>1602</v>
      </c>
      <c r="B1006" s="365"/>
      <c r="C1006" s="68" t="s">
        <v>2270</v>
      </c>
      <c r="D1006" s="86" t="s">
        <v>2237</v>
      </c>
      <c r="E1006" s="365"/>
      <c r="F1006" s="86" t="s">
        <v>653</v>
      </c>
      <c r="G1006" s="86" t="s">
        <v>2271</v>
      </c>
      <c r="H1006" s="86" t="s">
        <v>655</v>
      </c>
      <c r="I1006" s="70" t="s">
        <v>11</v>
      </c>
      <c r="J1006" s="2"/>
      <c r="K1006" s="71"/>
      <c r="L1006" s="72" t="s">
        <v>208</v>
      </c>
      <c r="M1006" s="86"/>
      <c r="N1006" s="67"/>
      <c r="O1006" s="67"/>
      <c r="P1006" s="67"/>
      <c r="Q1006" s="67"/>
      <c r="R1006" s="67"/>
      <c r="S1006" s="67"/>
      <c r="T1006" s="67"/>
      <c r="U1006" s="67"/>
      <c r="V1006" s="67"/>
      <c r="W1006" s="67"/>
      <c r="X1006" s="67"/>
      <c r="Y1006" s="67"/>
      <c r="Z1006" s="67"/>
      <c r="AA1006" s="67"/>
      <c r="AB1006" s="67"/>
      <c r="AC1006" s="67"/>
      <c r="AD1006" s="67"/>
      <c r="AE1006" s="67"/>
      <c r="AF1006" s="67"/>
      <c r="AG1006" s="67"/>
    </row>
    <row r="1007" spans="1:33" ht="319">
      <c r="A1007" s="85" t="s">
        <v>1602</v>
      </c>
      <c r="B1007" s="365"/>
      <c r="C1007" s="68" t="s">
        <v>2272</v>
      </c>
      <c r="D1007" s="86" t="s">
        <v>2237</v>
      </c>
      <c r="E1007" s="365"/>
      <c r="F1007" s="86" t="s">
        <v>657</v>
      </c>
      <c r="G1007" s="86" t="s">
        <v>2273</v>
      </c>
      <c r="H1007" s="86" t="s">
        <v>641</v>
      </c>
      <c r="I1007" s="70" t="s">
        <v>11</v>
      </c>
      <c r="J1007" s="2"/>
      <c r="K1007" s="71"/>
      <c r="L1007" s="72" t="s">
        <v>208</v>
      </c>
      <c r="M1007" s="86"/>
      <c r="N1007" s="67"/>
      <c r="O1007" s="67"/>
      <c r="P1007" s="67"/>
      <c r="Q1007" s="67"/>
      <c r="R1007" s="67"/>
      <c r="S1007" s="67"/>
      <c r="T1007" s="67"/>
      <c r="U1007" s="67"/>
      <c r="V1007" s="67"/>
      <c r="W1007" s="67"/>
      <c r="X1007" s="67"/>
      <c r="Y1007" s="67"/>
      <c r="Z1007" s="67"/>
      <c r="AA1007" s="67"/>
      <c r="AB1007" s="67"/>
      <c r="AC1007" s="67"/>
      <c r="AD1007" s="67"/>
      <c r="AE1007" s="67"/>
      <c r="AF1007" s="67"/>
      <c r="AG1007" s="67"/>
    </row>
    <row r="1008" spans="1:33" ht="319">
      <c r="A1008" s="85" t="s">
        <v>1602</v>
      </c>
      <c r="B1008" s="365"/>
      <c r="C1008" s="68" t="s">
        <v>2274</v>
      </c>
      <c r="D1008" s="86" t="s">
        <v>2237</v>
      </c>
      <c r="E1008" s="355"/>
      <c r="F1008" s="86" t="s">
        <v>2275</v>
      </c>
      <c r="G1008" s="86" t="s">
        <v>2276</v>
      </c>
      <c r="H1008" s="86" t="s">
        <v>641</v>
      </c>
      <c r="I1008" s="70" t="s">
        <v>11</v>
      </c>
      <c r="J1008" s="2"/>
      <c r="K1008" s="71"/>
      <c r="L1008" s="72" t="s">
        <v>208</v>
      </c>
      <c r="M1008" s="86"/>
      <c r="N1008" s="67"/>
      <c r="O1008" s="67"/>
      <c r="P1008" s="67"/>
      <c r="Q1008" s="67"/>
      <c r="R1008" s="67"/>
      <c r="S1008" s="67"/>
      <c r="T1008" s="67"/>
      <c r="U1008" s="67"/>
      <c r="V1008" s="67"/>
      <c r="W1008" s="67"/>
      <c r="X1008" s="67"/>
      <c r="Y1008" s="67"/>
      <c r="Z1008" s="67"/>
      <c r="AA1008" s="67"/>
      <c r="AB1008" s="67"/>
      <c r="AC1008" s="67"/>
      <c r="AD1008" s="67"/>
      <c r="AE1008" s="67"/>
      <c r="AF1008" s="67"/>
      <c r="AG1008" s="67"/>
    </row>
    <row r="1009" spans="1:33" ht="319">
      <c r="A1009" s="85" t="s">
        <v>1602</v>
      </c>
      <c r="B1009" s="365"/>
      <c r="C1009" s="68" t="s">
        <v>2277</v>
      </c>
      <c r="D1009" s="86" t="s">
        <v>2237</v>
      </c>
      <c r="E1009" s="366" t="s">
        <v>2278</v>
      </c>
      <c r="F1009" s="86" t="s">
        <v>2232</v>
      </c>
      <c r="G1009" s="86" t="s">
        <v>2279</v>
      </c>
      <c r="H1009" s="86" t="s">
        <v>529</v>
      </c>
      <c r="I1009" s="70" t="s">
        <v>11</v>
      </c>
      <c r="J1009" s="2"/>
      <c r="K1009" s="71"/>
      <c r="L1009" s="72" t="s">
        <v>208</v>
      </c>
      <c r="M1009" s="86"/>
      <c r="N1009" s="67"/>
      <c r="O1009" s="67"/>
      <c r="P1009" s="67"/>
      <c r="Q1009" s="67"/>
      <c r="R1009" s="67"/>
      <c r="S1009" s="67"/>
      <c r="T1009" s="67"/>
      <c r="U1009" s="67"/>
      <c r="V1009" s="67"/>
      <c r="W1009" s="67"/>
      <c r="X1009" s="67"/>
      <c r="Y1009" s="67"/>
      <c r="Z1009" s="67"/>
      <c r="AA1009" s="67"/>
      <c r="AB1009" s="67"/>
      <c r="AC1009" s="67"/>
      <c r="AD1009" s="67"/>
      <c r="AE1009" s="67"/>
      <c r="AF1009" s="67"/>
      <c r="AG1009" s="67"/>
    </row>
    <row r="1010" spans="1:33" ht="319">
      <c r="A1010" s="85" t="s">
        <v>1602</v>
      </c>
      <c r="B1010" s="365"/>
      <c r="C1010" s="68" t="s">
        <v>2280</v>
      </c>
      <c r="D1010" s="86" t="s">
        <v>2237</v>
      </c>
      <c r="E1010" s="355"/>
      <c r="F1010" s="86" t="s">
        <v>531</v>
      </c>
      <c r="G1010" s="86" t="s">
        <v>2281</v>
      </c>
      <c r="H1010" s="86" t="s">
        <v>529</v>
      </c>
      <c r="I1010" s="70" t="s">
        <v>11</v>
      </c>
      <c r="J1010" s="2"/>
      <c r="K1010" s="71"/>
      <c r="L1010" s="72" t="s">
        <v>208</v>
      </c>
      <c r="M1010" s="86"/>
      <c r="N1010" s="67"/>
      <c r="O1010" s="67"/>
      <c r="P1010" s="67"/>
      <c r="Q1010" s="67"/>
      <c r="R1010" s="67"/>
      <c r="S1010" s="67"/>
      <c r="T1010" s="67"/>
      <c r="U1010" s="67"/>
      <c r="V1010" s="67"/>
      <c r="W1010" s="67"/>
      <c r="X1010" s="67"/>
      <c r="Y1010" s="67"/>
      <c r="Z1010" s="67"/>
      <c r="AA1010" s="67"/>
      <c r="AB1010" s="67"/>
      <c r="AC1010" s="67"/>
      <c r="AD1010" s="67"/>
      <c r="AE1010" s="67"/>
      <c r="AF1010" s="67"/>
      <c r="AG1010" s="67"/>
    </row>
    <row r="1011" spans="1:33" ht="319">
      <c r="A1011" s="85" t="s">
        <v>1602</v>
      </c>
      <c r="B1011" s="365"/>
      <c r="C1011" s="68" t="s">
        <v>2282</v>
      </c>
      <c r="D1011" s="86" t="s">
        <v>2237</v>
      </c>
      <c r="E1011" s="366" t="s">
        <v>2283</v>
      </c>
      <c r="F1011" s="86" t="s">
        <v>601</v>
      </c>
      <c r="G1011" s="86" t="s">
        <v>2284</v>
      </c>
      <c r="H1011" s="86" t="s">
        <v>602</v>
      </c>
      <c r="I1011" s="70" t="s">
        <v>11</v>
      </c>
      <c r="J1011" s="2"/>
      <c r="K1011" s="71"/>
      <c r="L1011" s="72" t="s">
        <v>208</v>
      </c>
      <c r="M1011" s="86"/>
      <c r="N1011" s="67"/>
      <c r="O1011" s="67"/>
      <c r="P1011" s="67"/>
      <c r="Q1011" s="67"/>
      <c r="R1011" s="67"/>
      <c r="S1011" s="67"/>
      <c r="T1011" s="67"/>
      <c r="U1011" s="67"/>
      <c r="V1011" s="67"/>
      <c r="W1011" s="67"/>
      <c r="X1011" s="67"/>
      <c r="Y1011" s="67"/>
      <c r="Z1011" s="67"/>
      <c r="AA1011" s="67"/>
      <c r="AB1011" s="67"/>
      <c r="AC1011" s="67"/>
      <c r="AD1011" s="67"/>
      <c r="AE1011" s="67"/>
      <c r="AF1011" s="67"/>
      <c r="AG1011" s="67"/>
    </row>
    <row r="1012" spans="1:33" ht="319">
      <c r="A1012" s="85" t="s">
        <v>1602</v>
      </c>
      <c r="B1012" s="365"/>
      <c r="C1012" s="68" t="s">
        <v>2285</v>
      </c>
      <c r="D1012" s="86" t="s">
        <v>2237</v>
      </c>
      <c r="E1012" s="365"/>
      <c r="F1012" s="86" t="s">
        <v>519</v>
      </c>
      <c r="G1012" s="86" t="s">
        <v>2286</v>
      </c>
      <c r="H1012" s="86" t="s">
        <v>517</v>
      </c>
      <c r="I1012" s="70" t="s">
        <v>11</v>
      </c>
      <c r="J1012" s="2"/>
      <c r="K1012" s="71"/>
      <c r="L1012" s="72" t="s">
        <v>208</v>
      </c>
      <c r="M1012" s="86"/>
      <c r="N1012" s="67"/>
      <c r="O1012" s="67"/>
      <c r="P1012" s="67"/>
      <c r="Q1012" s="67"/>
      <c r="R1012" s="67"/>
      <c r="S1012" s="67"/>
      <c r="T1012" s="67"/>
      <c r="U1012" s="67"/>
      <c r="V1012" s="67"/>
      <c r="W1012" s="67"/>
      <c r="X1012" s="67"/>
      <c r="Y1012" s="67"/>
      <c r="Z1012" s="67"/>
      <c r="AA1012" s="67"/>
      <c r="AB1012" s="67"/>
      <c r="AC1012" s="67"/>
      <c r="AD1012" s="67"/>
      <c r="AE1012" s="67"/>
      <c r="AF1012" s="67"/>
      <c r="AG1012" s="67"/>
    </row>
    <row r="1013" spans="1:33" ht="319">
      <c r="A1013" s="85" t="s">
        <v>1602</v>
      </c>
      <c r="B1013" s="365"/>
      <c r="C1013" s="68" t="s">
        <v>2287</v>
      </c>
      <c r="D1013" s="86" t="s">
        <v>2237</v>
      </c>
      <c r="E1013" s="355"/>
      <c r="F1013" s="86" t="s">
        <v>698</v>
      </c>
      <c r="G1013" s="86" t="s">
        <v>2288</v>
      </c>
      <c r="H1013" s="86" t="s">
        <v>604</v>
      </c>
      <c r="I1013" s="70" t="s">
        <v>11</v>
      </c>
      <c r="J1013" s="2"/>
      <c r="K1013" s="71"/>
      <c r="L1013" s="72" t="s">
        <v>208</v>
      </c>
      <c r="M1013" s="86"/>
      <c r="N1013" s="67"/>
      <c r="O1013" s="67"/>
      <c r="P1013" s="67"/>
      <c r="Q1013" s="67"/>
      <c r="R1013" s="67"/>
      <c r="S1013" s="67"/>
      <c r="T1013" s="67"/>
      <c r="U1013" s="67"/>
      <c r="V1013" s="67"/>
      <c r="W1013" s="67"/>
      <c r="X1013" s="67"/>
      <c r="Y1013" s="67"/>
      <c r="Z1013" s="67"/>
      <c r="AA1013" s="67"/>
      <c r="AB1013" s="67"/>
      <c r="AC1013" s="67"/>
      <c r="AD1013" s="67"/>
      <c r="AE1013" s="67"/>
      <c r="AF1013" s="67"/>
      <c r="AG1013" s="67"/>
    </row>
    <row r="1014" spans="1:33" ht="43.5">
      <c r="A1014" s="85" t="s">
        <v>1602</v>
      </c>
      <c r="B1014" s="365"/>
      <c r="C1014" s="68" t="s">
        <v>2289</v>
      </c>
      <c r="D1014" s="86"/>
      <c r="E1014" s="86" t="s">
        <v>2290</v>
      </c>
      <c r="F1014" s="86" t="s">
        <v>2291</v>
      </c>
      <c r="G1014" s="86" t="s">
        <v>2292</v>
      </c>
      <c r="H1014" s="86" t="s">
        <v>1645</v>
      </c>
      <c r="I1014" s="70" t="s">
        <v>11</v>
      </c>
      <c r="J1014" s="2"/>
      <c r="K1014" s="71"/>
      <c r="L1014" s="72" t="s">
        <v>208</v>
      </c>
      <c r="M1014" s="86"/>
      <c r="N1014" s="67"/>
      <c r="O1014" s="67"/>
      <c r="P1014" s="67"/>
      <c r="Q1014" s="67"/>
      <c r="R1014" s="67"/>
      <c r="S1014" s="67"/>
      <c r="T1014" s="67"/>
      <c r="U1014" s="67"/>
      <c r="V1014" s="67"/>
      <c r="W1014" s="67"/>
      <c r="X1014" s="67"/>
      <c r="Y1014" s="67"/>
      <c r="Z1014" s="67"/>
      <c r="AA1014" s="67"/>
      <c r="AB1014" s="67"/>
      <c r="AC1014" s="67"/>
      <c r="AD1014" s="67"/>
      <c r="AE1014" s="67"/>
      <c r="AF1014" s="67"/>
      <c r="AG1014" s="67"/>
    </row>
    <row r="1015" spans="1:33" ht="43.5">
      <c r="A1015" s="85" t="s">
        <v>1602</v>
      </c>
      <c r="B1015" s="365"/>
      <c r="C1015" s="68" t="s">
        <v>2293</v>
      </c>
      <c r="D1015" s="86"/>
      <c r="E1015" s="86"/>
      <c r="F1015" s="86" t="s">
        <v>2294</v>
      </c>
      <c r="G1015" s="86" t="s">
        <v>2292</v>
      </c>
      <c r="H1015" s="86" t="s">
        <v>1645</v>
      </c>
      <c r="I1015" s="70" t="s">
        <v>11</v>
      </c>
      <c r="J1015" s="2"/>
      <c r="K1015" s="71"/>
      <c r="L1015" s="72" t="s">
        <v>208</v>
      </c>
      <c r="M1015" s="86"/>
      <c r="N1015" s="67"/>
      <c r="O1015" s="67"/>
      <c r="P1015" s="67"/>
      <c r="Q1015" s="67"/>
      <c r="R1015" s="67"/>
      <c r="S1015" s="67"/>
      <c r="T1015" s="67"/>
      <c r="U1015" s="67"/>
      <c r="V1015" s="67"/>
      <c r="W1015" s="67"/>
      <c r="X1015" s="67"/>
      <c r="Y1015" s="67"/>
      <c r="Z1015" s="67"/>
      <c r="AA1015" s="67"/>
      <c r="AB1015" s="67"/>
      <c r="AC1015" s="67"/>
      <c r="AD1015" s="67"/>
      <c r="AE1015" s="67"/>
      <c r="AF1015" s="67"/>
      <c r="AG1015" s="67"/>
    </row>
    <row r="1016" spans="1:33" ht="43.5">
      <c r="A1016" s="85" t="s">
        <v>1602</v>
      </c>
      <c r="B1016" s="365"/>
      <c r="C1016" s="68" t="s">
        <v>2295</v>
      </c>
      <c r="D1016" s="86"/>
      <c r="E1016" s="86"/>
      <c r="F1016" s="86" t="s">
        <v>2296</v>
      </c>
      <c r="G1016" s="86" t="s">
        <v>2292</v>
      </c>
      <c r="H1016" s="86" t="s">
        <v>1645</v>
      </c>
      <c r="I1016" s="70" t="s">
        <v>11</v>
      </c>
      <c r="J1016" s="2"/>
      <c r="K1016" s="71"/>
      <c r="L1016" s="72" t="s">
        <v>208</v>
      </c>
      <c r="M1016" s="86"/>
      <c r="N1016" s="67"/>
      <c r="O1016" s="67"/>
      <c r="P1016" s="67"/>
      <c r="Q1016" s="67"/>
      <c r="R1016" s="67"/>
      <c r="S1016" s="67"/>
      <c r="T1016" s="67"/>
      <c r="U1016" s="67"/>
      <c r="V1016" s="67"/>
      <c r="W1016" s="67"/>
      <c r="X1016" s="67"/>
      <c r="Y1016" s="67"/>
      <c r="Z1016" s="67"/>
      <c r="AA1016" s="67"/>
      <c r="AB1016" s="67"/>
      <c r="AC1016" s="67"/>
      <c r="AD1016" s="67"/>
      <c r="AE1016" s="67"/>
      <c r="AF1016" s="67"/>
      <c r="AG1016" s="67"/>
    </row>
    <row r="1017" spans="1:33" ht="58">
      <c r="A1017" s="85" t="s">
        <v>1602</v>
      </c>
      <c r="B1017" s="365"/>
      <c r="C1017" s="68" t="s">
        <v>2297</v>
      </c>
      <c r="D1017" s="86"/>
      <c r="E1017" s="86"/>
      <c r="F1017" s="86" t="s">
        <v>2298</v>
      </c>
      <c r="G1017" s="86" t="s">
        <v>2292</v>
      </c>
      <c r="H1017" s="86" t="s">
        <v>1645</v>
      </c>
      <c r="I1017" s="70" t="s">
        <v>11</v>
      </c>
      <c r="J1017" s="2"/>
      <c r="K1017" s="71"/>
      <c r="L1017" s="72" t="s">
        <v>208</v>
      </c>
      <c r="M1017" s="86"/>
      <c r="N1017" s="67"/>
      <c r="O1017" s="67"/>
      <c r="P1017" s="67"/>
      <c r="Q1017" s="67"/>
      <c r="R1017" s="67"/>
      <c r="S1017" s="67"/>
      <c r="T1017" s="67"/>
      <c r="U1017" s="67"/>
      <c r="V1017" s="67"/>
      <c r="W1017" s="67"/>
      <c r="X1017" s="67"/>
      <c r="Y1017" s="67"/>
      <c r="Z1017" s="67"/>
      <c r="AA1017" s="67"/>
      <c r="AB1017" s="67"/>
      <c r="AC1017" s="67"/>
      <c r="AD1017" s="67"/>
      <c r="AE1017" s="67"/>
      <c r="AF1017" s="67"/>
      <c r="AG1017" s="67"/>
    </row>
    <row r="1018" spans="1:33" ht="43.5">
      <c r="A1018" s="85" t="s">
        <v>1602</v>
      </c>
      <c r="B1018" s="365"/>
      <c r="C1018" s="68" t="s">
        <v>2299</v>
      </c>
      <c r="D1018" s="86"/>
      <c r="E1018" s="86"/>
      <c r="F1018" s="86" t="s">
        <v>2300</v>
      </c>
      <c r="G1018" s="86" t="s">
        <v>2292</v>
      </c>
      <c r="H1018" s="86" t="s">
        <v>1645</v>
      </c>
      <c r="I1018" s="70" t="s">
        <v>11</v>
      </c>
      <c r="J1018" s="2"/>
      <c r="K1018" s="71"/>
      <c r="L1018" s="72" t="s">
        <v>208</v>
      </c>
      <c r="M1018" s="86"/>
      <c r="N1018" s="67"/>
      <c r="O1018" s="67"/>
      <c r="P1018" s="67"/>
      <c r="Q1018" s="67"/>
      <c r="R1018" s="67"/>
      <c r="S1018" s="67"/>
      <c r="T1018" s="67"/>
      <c r="U1018" s="67"/>
      <c r="V1018" s="67"/>
      <c r="W1018" s="67"/>
      <c r="X1018" s="67"/>
      <c r="Y1018" s="67"/>
      <c r="Z1018" s="67"/>
      <c r="AA1018" s="67"/>
      <c r="AB1018" s="67"/>
      <c r="AC1018" s="67"/>
      <c r="AD1018" s="67"/>
      <c r="AE1018" s="67"/>
      <c r="AF1018" s="67"/>
      <c r="AG1018" s="67"/>
    </row>
    <row r="1019" spans="1:33" ht="58">
      <c r="A1019" s="85" t="s">
        <v>1602</v>
      </c>
      <c r="B1019" s="365"/>
      <c r="C1019" s="68" t="s">
        <v>2301</v>
      </c>
      <c r="D1019" s="86"/>
      <c r="E1019" s="86"/>
      <c r="F1019" s="86" t="s">
        <v>2302</v>
      </c>
      <c r="G1019" s="86" t="s">
        <v>2292</v>
      </c>
      <c r="H1019" s="86" t="s">
        <v>1645</v>
      </c>
      <c r="I1019" s="70" t="s">
        <v>11</v>
      </c>
      <c r="J1019" s="2"/>
      <c r="K1019" s="71"/>
      <c r="L1019" s="72" t="s">
        <v>208</v>
      </c>
      <c r="M1019" s="86"/>
      <c r="N1019" s="67"/>
      <c r="O1019" s="67"/>
      <c r="P1019" s="67"/>
      <c r="Q1019" s="67"/>
      <c r="R1019" s="67"/>
      <c r="S1019" s="67"/>
      <c r="T1019" s="67"/>
      <c r="U1019" s="67"/>
      <c r="V1019" s="67"/>
      <c r="W1019" s="67"/>
      <c r="X1019" s="67"/>
      <c r="Y1019" s="67"/>
      <c r="Z1019" s="67"/>
      <c r="AA1019" s="67"/>
      <c r="AB1019" s="67"/>
      <c r="AC1019" s="67"/>
      <c r="AD1019" s="67"/>
      <c r="AE1019" s="67"/>
      <c r="AF1019" s="67"/>
      <c r="AG1019" s="67"/>
    </row>
    <row r="1020" spans="1:33" ht="43.5">
      <c r="A1020" s="85" t="s">
        <v>1602</v>
      </c>
      <c r="B1020" s="365"/>
      <c r="C1020" s="68" t="s">
        <v>2303</v>
      </c>
      <c r="D1020" s="86"/>
      <c r="E1020" s="86"/>
      <c r="F1020" s="86" t="s">
        <v>2304</v>
      </c>
      <c r="G1020" s="86" t="s">
        <v>2292</v>
      </c>
      <c r="H1020" s="86" t="s">
        <v>2305</v>
      </c>
      <c r="I1020" s="70" t="s">
        <v>11</v>
      </c>
      <c r="J1020" s="2"/>
      <c r="K1020" s="71"/>
      <c r="L1020" s="72" t="s">
        <v>208</v>
      </c>
      <c r="M1020" s="86"/>
      <c r="N1020" s="67"/>
      <c r="O1020" s="67"/>
      <c r="P1020" s="67"/>
      <c r="Q1020" s="67"/>
      <c r="R1020" s="67"/>
      <c r="S1020" s="67"/>
      <c r="T1020" s="67"/>
      <c r="U1020" s="67"/>
      <c r="V1020" s="67"/>
      <c r="W1020" s="67"/>
      <c r="X1020" s="67"/>
      <c r="Y1020" s="67"/>
      <c r="Z1020" s="67"/>
      <c r="AA1020" s="67"/>
      <c r="AB1020" s="67"/>
      <c r="AC1020" s="67"/>
      <c r="AD1020" s="67"/>
      <c r="AE1020" s="67"/>
      <c r="AF1020" s="67"/>
      <c r="AG1020" s="67"/>
    </row>
    <row r="1021" spans="1:33" ht="43.5">
      <c r="A1021" s="85" t="s">
        <v>1602</v>
      </c>
      <c r="B1021" s="365"/>
      <c r="C1021" s="68" t="s">
        <v>2306</v>
      </c>
      <c r="D1021" s="86"/>
      <c r="E1021" s="86"/>
      <c r="F1021" s="86" t="s">
        <v>2307</v>
      </c>
      <c r="G1021" s="86" t="s">
        <v>2292</v>
      </c>
      <c r="H1021" s="86" t="s">
        <v>2305</v>
      </c>
      <c r="I1021" s="70" t="s">
        <v>11</v>
      </c>
      <c r="J1021" s="2"/>
      <c r="K1021" s="71"/>
      <c r="L1021" s="72" t="s">
        <v>208</v>
      </c>
      <c r="M1021" s="86"/>
      <c r="N1021" s="67"/>
      <c r="O1021" s="67"/>
      <c r="P1021" s="67"/>
      <c r="Q1021" s="67"/>
      <c r="R1021" s="67"/>
      <c r="S1021" s="67"/>
      <c r="T1021" s="67"/>
      <c r="U1021" s="67"/>
      <c r="V1021" s="67"/>
      <c r="W1021" s="67"/>
      <c r="X1021" s="67"/>
      <c r="Y1021" s="67"/>
      <c r="Z1021" s="67"/>
      <c r="AA1021" s="67"/>
      <c r="AB1021" s="67"/>
      <c r="AC1021" s="67"/>
      <c r="AD1021" s="67"/>
      <c r="AE1021" s="67"/>
      <c r="AF1021" s="67"/>
      <c r="AG1021" s="67"/>
    </row>
    <row r="1022" spans="1:33" ht="101.5">
      <c r="A1022" s="85" t="s">
        <v>1602</v>
      </c>
      <c r="B1022" s="365"/>
      <c r="C1022" s="68" t="s">
        <v>2308</v>
      </c>
      <c r="D1022" s="86"/>
      <c r="E1022" s="86"/>
      <c r="F1022" s="86" t="s">
        <v>2309</v>
      </c>
      <c r="G1022" s="86" t="s">
        <v>2292</v>
      </c>
      <c r="H1022" s="86" t="s">
        <v>2310</v>
      </c>
      <c r="I1022" s="70" t="s">
        <v>11</v>
      </c>
      <c r="J1022" s="2"/>
      <c r="K1022" s="71"/>
      <c r="L1022" s="72" t="s">
        <v>208</v>
      </c>
      <c r="M1022" s="86"/>
      <c r="N1022" s="67"/>
      <c r="O1022" s="67"/>
      <c r="P1022" s="67"/>
      <c r="Q1022" s="67"/>
      <c r="R1022" s="67"/>
      <c r="S1022" s="67"/>
      <c r="T1022" s="67"/>
      <c r="U1022" s="67"/>
      <c r="V1022" s="67"/>
      <c r="W1022" s="67"/>
      <c r="X1022" s="67"/>
      <c r="Y1022" s="67"/>
      <c r="Z1022" s="67"/>
      <c r="AA1022" s="67"/>
      <c r="AB1022" s="67"/>
      <c r="AC1022" s="67"/>
      <c r="AD1022" s="67"/>
      <c r="AE1022" s="67"/>
      <c r="AF1022" s="67"/>
      <c r="AG1022" s="67"/>
    </row>
    <row r="1023" spans="1:33" ht="275.5">
      <c r="A1023" s="85" t="s">
        <v>1602</v>
      </c>
      <c r="B1023" s="365"/>
      <c r="C1023" s="68" t="s">
        <v>2311</v>
      </c>
      <c r="D1023" s="86"/>
      <c r="E1023" s="86"/>
      <c r="F1023" s="86" t="s">
        <v>2312</v>
      </c>
      <c r="G1023" s="86" t="s">
        <v>2292</v>
      </c>
      <c r="H1023" s="86" t="s">
        <v>2305</v>
      </c>
      <c r="I1023" s="70" t="s">
        <v>11</v>
      </c>
      <c r="J1023" s="2"/>
      <c r="K1023" s="71"/>
      <c r="L1023" s="72" t="s">
        <v>208</v>
      </c>
      <c r="M1023" s="86"/>
      <c r="N1023" s="67"/>
      <c r="O1023" s="67"/>
      <c r="P1023" s="67"/>
      <c r="Q1023" s="67"/>
      <c r="R1023" s="67"/>
      <c r="S1023" s="67"/>
      <c r="T1023" s="67"/>
      <c r="U1023" s="67"/>
      <c r="V1023" s="67"/>
      <c r="W1023" s="67"/>
      <c r="X1023" s="67"/>
      <c r="Y1023" s="67"/>
      <c r="Z1023" s="67"/>
      <c r="AA1023" s="67"/>
      <c r="AB1023" s="67"/>
      <c r="AC1023" s="67"/>
      <c r="AD1023" s="67"/>
      <c r="AE1023" s="67"/>
      <c r="AF1023" s="67"/>
      <c r="AG1023" s="67"/>
    </row>
    <row r="1024" spans="1:33" ht="58">
      <c r="A1024" s="85" t="s">
        <v>1602</v>
      </c>
      <c r="B1024" s="365"/>
      <c r="C1024" s="68" t="s">
        <v>2313</v>
      </c>
      <c r="D1024" s="86"/>
      <c r="E1024" s="86"/>
      <c r="F1024" s="86" t="s">
        <v>2314</v>
      </c>
      <c r="G1024" s="86" t="s">
        <v>2292</v>
      </c>
      <c r="H1024" s="86" t="s">
        <v>2305</v>
      </c>
      <c r="I1024" s="70" t="s">
        <v>11</v>
      </c>
      <c r="J1024" s="2"/>
      <c r="K1024" s="71"/>
      <c r="L1024" s="72" t="s">
        <v>208</v>
      </c>
      <c r="M1024" s="86"/>
      <c r="N1024" s="67"/>
      <c r="O1024" s="67"/>
      <c r="P1024" s="67"/>
      <c r="Q1024" s="67"/>
      <c r="R1024" s="67"/>
      <c r="S1024" s="67"/>
      <c r="T1024" s="67"/>
      <c r="U1024" s="67"/>
      <c r="V1024" s="67"/>
      <c r="W1024" s="67"/>
      <c r="X1024" s="67"/>
      <c r="Y1024" s="67"/>
      <c r="Z1024" s="67"/>
      <c r="AA1024" s="67"/>
      <c r="AB1024" s="67"/>
      <c r="AC1024" s="67"/>
      <c r="AD1024" s="67"/>
      <c r="AE1024" s="67"/>
      <c r="AF1024" s="67"/>
      <c r="AG1024" s="67"/>
    </row>
    <row r="1025" spans="1:33" ht="58">
      <c r="A1025" s="85" t="s">
        <v>1602</v>
      </c>
      <c r="B1025" s="365"/>
      <c r="C1025" s="68" t="s">
        <v>2315</v>
      </c>
      <c r="D1025" s="86"/>
      <c r="E1025" s="86"/>
      <c r="F1025" s="86" t="s">
        <v>2316</v>
      </c>
      <c r="G1025" s="86" t="s">
        <v>2292</v>
      </c>
      <c r="H1025" s="86" t="s">
        <v>2305</v>
      </c>
      <c r="I1025" s="70" t="s">
        <v>11</v>
      </c>
      <c r="J1025" s="2"/>
      <c r="K1025" s="71"/>
      <c r="L1025" s="72" t="s">
        <v>208</v>
      </c>
      <c r="M1025" s="86"/>
      <c r="N1025" s="67"/>
      <c r="O1025" s="67"/>
      <c r="P1025" s="67"/>
      <c r="Q1025" s="67"/>
      <c r="R1025" s="67"/>
      <c r="S1025" s="67"/>
      <c r="T1025" s="67"/>
      <c r="U1025" s="67"/>
      <c r="V1025" s="67"/>
      <c r="W1025" s="67"/>
      <c r="X1025" s="67"/>
      <c r="Y1025" s="67"/>
      <c r="Z1025" s="67"/>
      <c r="AA1025" s="67"/>
      <c r="AB1025" s="67"/>
      <c r="AC1025" s="67"/>
      <c r="AD1025" s="67"/>
      <c r="AE1025" s="67"/>
      <c r="AF1025" s="67"/>
      <c r="AG1025" s="67"/>
    </row>
    <row r="1026" spans="1:33" ht="87">
      <c r="A1026" s="85" t="s">
        <v>1602</v>
      </c>
      <c r="B1026" s="365"/>
      <c r="C1026" s="68" t="s">
        <v>2317</v>
      </c>
      <c r="D1026" s="86"/>
      <c r="E1026" s="86"/>
      <c r="F1026" s="86" t="s">
        <v>2318</v>
      </c>
      <c r="G1026" s="86" t="s">
        <v>2292</v>
      </c>
      <c r="H1026" s="86" t="s">
        <v>2305</v>
      </c>
      <c r="I1026" s="70" t="s">
        <v>11</v>
      </c>
      <c r="J1026" s="2"/>
      <c r="K1026" s="71"/>
      <c r="L1026" s="72" t="s">
        <v>208</v>
      </c>
      <c r="M1026" s="86"/>
      <c r="N1026" s="67"/>
      <c r="O1026" s="67"/>
      <c r="P1026" s="67"/>
      <c r="Q1026" s="67"/>
      <c r="R1026" s="67"/>
      <c r="S1026" s="67"/>
      <c r="T1026" s="67"/>
      <c r="U1026" s="67"/>
      <c r="V1026" s="67"/>
      <c r="W1026" s="67"/>
      <c r="X1026" s="67"/>
      <c r="Y1026" s="67"/>
      <c r="Z1026" s="67"/>
      <c r="AA1026" s="67"/>
      <c r="AB1026" s="67"/>
      <c r="AC1026" s="67"/>
      <c r="AD1026" s="67"/>
      <c r="AE1026" s="67"/>
      <c r="AF1026" s="67"/>
      <c r="AG1026" s="67"/>
    </row>
    <row r="1027" spans="1:33" ht="87">
      <c r="A1027" s="85" t="s">
        <v>1602</v>
      </c>
      <c r="B1027" s="365"/>
      <c r="C1027" s="68" t="s">
        <v>2319</v>
      </c>
      <c r="D1027" s="86"/>
      <c r="E1027" s="86"/>
      <c r="F1027" s="86" t="s">
        <v>2320</v>
      </c>
      <c r="G1027" s="86" t="s">
        <v>2292</v>
      </c>
      <c r="H1027" s="86" t="s">
        <v>2305</v>
      </c>
      <c r="I1027" s="70" t="s">
        <v>11</v>
      </c>
      <c r="J1027" s="2"/>
      <c r="K1027" s="71"/>
      <c r="L1027" s="72" t="s">
        <v>208</v>
      </c>
      <c r="M1027" s="86"/>
      <c r="N1027" s="67"/>
      <c r="O1027" s="67"/>
      <c r="P1027" s="67"/>
      <c r="Q1027" s="67"/>
      <c r="R1027" s="67"/>
      <c r="S1027" s="67"/>
      <c r="T1027" s="67"/>
      <c r="U1027" s="67"/>
      <c r="V1027" s="67"/>
      <c r="W1027" s="67"/>
      <c r="X1027" s="67"/>
      <c r="Y1027" s="67"/>
      <c r="Z1027" s="67"/>
      <c r="AA1027" s="67"/>
      <c r="AB1027" s="67"/>
      <c r="AC1027" s="67"/>
      <c r="AD1027" s="67"/>
      <c r="AE1027" s="67"/>
      <c r="AF1027" s="67"/>
      <c r="AG1027" s="67"/>
    </row>
    <row r="1028" spans="1:33" ht="58">
      <c r="A1028" s="85" t="s">
        <v>1602</v>
      </c>
      <c r="B1028" s="365"/>
      <c r="C1028" s="68" t="s">
        <v>2321</v>
      </c>
      <c r="D1028" s="86"/>
      <c r="E1028" s="86"/>
      <c r="F1028" s="86" t="s">
        <v>2322</v>
      </c>
      <c r="G1028" s="86" t="s">
        <v>2292</v>
      </c>
      <c r="H1028" s="86" t="s">
        <v>2305</v>
      </c>
      <c r="I1028" s="70" t="s">
        <v>11</v>
      </c>
      <c r="J1028" s="2"/>
      <c r="K1028" s="71"/>
      <c r="L1028" s="72" t="s">
        <v>208</v>
      </c>
      <c r="M1028" s="86"/>
      <c r="N1028" s="67"/>
      <c r="O1028" s="67"/>
      <c r="P1028" s="67"/>
      <c r="Q1028" s="67"/>
      <c r="R1028" s="67"/>
      <c r="S1028" s="67"/>
      <c r="T1028" s="67"/>
      <c r="U1028" s="67"/>
      <c r="V1028" s="67"/>
      <c r="W1028" s="67"/>
      <c r="X1028" s="67"/>
      <c r="Y1028" s="67"/>
      <c r="Z1028" s="67"/>
      <c r="AA1028" s="67"/>
      <c r="AB1028" s="67"/>
      <c r="AC1028" s="67"/>
      <c r="AD1028" s="67"/>
      <c r="AE1028" s="67"/>
      <c r="AF1028" s="67"/>
      <c r="AG1028" s="67"/>
    </row>
    <row r="1029" spans="1:33" ht="58">
      <c r="A1029" s="85" t="s">
        <v>1602</v>
      </c>
      <c r="B1029" s="365"/>
      <c r="C1029" s="68" t="s">
        <v>2323</v>
      </c>
      <c r="D1029" s="86"/>
      <c r="E1029" s="86"/>
      <c r="F1029" s="86" t="s">
        <v>2324</v>
      </c>
      <c r="G1029" s="86" t="s">
        <v>2292</v>
      </c>
      <c r="H1029" s="86" t="s">
        <v>1667</v>
      </c>
      <c r="I1029" s="70" t="s">
        <v>11</v>
      </c>
      <c r="J1029" s="2"/>
      <c r="K1029" s="71"/>
      <c r="L1029" s="72" t="s">
        <v>208</v>
      </c>
      <c r="M1029" s="86"/>
      <c r="N1029" s="67"/>
      <c r="O1029" s="67"/>
      <c r="P1029" s="67"/>
      <c r="Q1029" s="67"/>
      <c r="R1029" s="67"/>
      <c r="S1029" s="67"/>
      <c r="T1029" s="67"/>
      <c r="U1029" s="67"/>
      <c r="V1029" s="67"/>
      <c r="W1029" s="67"/>
      <c r="X1029" s="67"/>
      <c r="Y1029" s="67"/>
      <c r="Z1029" s="67"/>
      <c r="AA1029" s="67"/>
      <c r="AB1029" s="67"/>
      <c r="AC1029" s="67"/>
      <c r="AD1029" s="67"/>
      <c r="AE1029" s="67"/>
      <c r="AF1029" s="67"/>
      <c r="AG1029" s="67"/>
    </row>
    <row r="1030" spans="1:33" ht="58">
      <c r="A1030" s="85" t="s">
        <v>1602</v>
      </c>
      <c r="B1030" s="365"/>
      <c r="C1030" s="68" t="s">
        <v>2325</v>
      </c>
      <c r="D1030" s="86"/>
      <c r="E1030" s="86"/>
      <c r="F1030" s="86" t="s">
        <v>2326</v>
      </c>
      <c r="G1030" s="86" t="s">
        <v>2292</v>
      </c>
      <c r="H1030" s="86" t="s">
        <v>1667</v>
      </c>
      <c r="I1030" s="70" t="s">
        <v>11</v>
      </c>
      <c r="J1030" s="2"/>
      <c r="K1030" s="71"/>
      <c r="L1030" s="72" t="s">
        <v>208</v>
      </c>
      <c r="M1030" s="86"/>
      <c r="N1030" s="67"/>
      <c r="O1030" s="67"/>
      <c r="P1030" s="67"/>
      <c r="Q1030" s="67"/>
      <c r="R1030" s="67"/>
      <c r="S1030" s="67"/>
      <c r="T1030" s="67"/>
      <c r="U1030" s="67"/>
      <c r="V1030" s="67"/>
      <c r="W1030" s="67"/>
      <c r="X1030" s="67"/>
      <c r="Y1030" s="67"/>
      <c r="Z1030" s="67"/>
      <c r="AA1030" s="67"/>
      <c r="AB1030" s="67"/>
      <c r="AC1030" s="67"/>
      <c r="AD1030" s="67"/>
      <c r="AE1030" s="67"/>
      <c r="AF1030" s="67"/>
      <c r="AG1030" s="67"/>
    </row>
    <row r="1031" spans="1:33" ht="58">
      <c r="A1031" s="85" t="s">
        <v>1602</v>
      </c>
      <c r="B1031" s="365"/>
      <c r="C1031" s="68" t="s">
        <v>2327</v>
      </c>
      <c r="D1031" s="86"/>
      <c r="E1031" s="86"/>
      <c r="F1031" s="86" t="s">
        <v>2328</v>
      </c>
      <c r="G1031" s="86" t="s">
        <v>2292</v>
      </c>
      <c r="H1031" s="86" t="s">
        <v>1667</v>
      </c>
      <c r="I1031" s="70" t="s">
        <v>11</v>
      </c>
      <c r="J1031" s="2"/>
      <c r="K1031" s="71"/>
      <c r="L1031" s="72" t="s">
        <v>208</v>
      </c>
      <c r="M1031" s="86"/>
      <c r="N1031" s="67"/>
      <c r="O1031" s="67"/>
      <c r="P1031" s="67"/>
      <c r="Q1031" s="67"/>
      <c r="R1031" s="67"/>
      <c r="S1031" s="67"/>
      <c r="T1031" s="67"/>
      <c r="U1031" s="67"/>
      <c r="V1031" s="67"/>
      <c r="W1031" s="67"/>
      <c r="X1031" s="67"/>
      <c r="Y1031" s="67"/>
      <c r="Z1031" s="67"/>
      <c r="AA1031" s="67"/>
      <c r="AB1031" s="67"/>
      <c r="AC1031" s="67"/>
      <c r="AD1031" s="67"/>
      <c r="AE1031" s="67"/>
      <c r="AF1031" s="67"/>
      <c r="AG1031" s="67"/>
    </row>
    <row r="1032" spans="1:33" ht="58">
      <c r="A1032" s="85" t="s">
        <v>1602</v>
      </c>
      <c r="B1032" s="365"/>
      <c r="C1032" s="68" t="s">
        <v>2329</v>
      </c>
      <c r="D1032" s="86"/>
      <c r="E1032" s="86"/>
      <c r="F1032" s="86" t="s">
        <v>2330</v>
      </c>
      <c r="G1032" s="86" t="s">
        <v>2292</v>
      </c>
      <c r="H1032" s="86" t="s">
        <v>2331</v>
      </c>
      <c r="I1032" s="70" t="s">
        <v>11</v>
      </c>
      <c r="J1032" s="2"/>
      <c r="K1032" s="71"/>
      <c r="L1032" s="72" t="s">
        <v>208</v>
      </c>
      <c r="M1032" s="86"/>
      <c r="N1032" s="67"/>
      <c r="O1032" s="67"/>
      <c r="P1032" s="67"/>
      <c r="Q1032" s="67"/>
      <c r="R1032" s="67"/>
      <c r="S1032" s="67"/>
      <c r="T1032" s="67"/>
      <c r="U1032" s="67"/>
      <c r="V1032" s="67"/>
      <c r="W1032" s="67"/>
      <c r="X1032" s="67"/>
      <c r="Y1032" s="67"/>
      <c r="Z1032" s="67"/>
      <c r="AA1032" s="67"/>
      <c r="AB1032" s="67"/>
      <c r="AC1032" s="67"/>
      <c r="AD1032" s="67"/>
      <c r="AE1032" s="67"/>
      <c r="AF1032" s="67"/>
      <c r="AG1032" s="67"/>
    </row>
    <row r="1033" spans="1:33" ht="58">
      <c r="A1033" s="85" t="s">
        <v>1602</v>
      </c>
      <c r="B1033" s="365"/>
      <c r="C1033" s="68" t="s">
        <v>2332</v>
      </c>
      <c r="D1033" s="86"/>
      <c r="E1033" s="86"/>
      <c r="F1033" s="86" t="s">
        <v>2333</v>
      </c>
      <c r="G1033" s="86" t="s">
        <v>2292</v>
      </c>
      <c r="H1033" s="86" t="s">
        <v>2334</v>
      </c>
      <c r="I1033" s="70" t="s">
        <v>11</v>
      </c>
      <c r="J1033" s="2"/>
      <c r="K1033" s="71"/>
      <c r="L1033" s="72" t="s">
        <v>208</v>
      </c>
      <c r="M1033" s="86"/>
      <c r="N1033" s="67"/>
      <c r="O1033" s="67"/>
      <c r="P1033" s="67"/>
      <c r="Q1033" s="67"/>
      <c r="R1033" s="67"/>
      <c r="S1033" s="67"/>
      <c r="T1033" s="67"/>
      <c r="U1033" s="67"/>
      <c r="V1033" s="67"/>
      <c r="W1033" s="67"/>
      <c r="X1033" s="67"/>
      <c r="Y1033" s="67"/>
      <c r="Z1033" s="67"/>
      <c r="AA1033" s="67"/>
      <c r="AB1033" s="67"/>
      <c r="AC1033" s="67"/>
      <c r="AD1033" s="67"/>
      <c r="AE1033" s="67"/>
      <c r="AF1033" s="67"/>
      <c r="AG1033" s="67"/>
    </row>
    <row r="1034" spans="1:33" ht="58">
      <c r="A1034" s="85" t="s">
        <v>1602</v>
      </c>
      <c r="B1034" s="365"/>
      <c r="C1034" s="68" t="s">
        <v>2335</v>
      </c>
      <c r="D1034" s="86"/>
      <c r="E1034" s="86"/>
      <c r="F1034" s="86" t="s">
        <v>2336</v>
      </c>
      <c r="G1034" s="86" t="s">
        <v>2292</v>
      </c>
      <c r="H1034" s="86" t="s">
        <v>2334</v>
      </c>
      <c r="I1034" s="70" t="s">
        <v>11</v>
      </c>
      <c r="J1034" s="2"/>
      <c r="K1034" s="71"/>
      <c r="L1034" s="72" t="s">
        <v>208</v>
      </c>
      <c r="M1034" s="86"/>
      <c r="N1034" s="67"/>
      <c r="O1034" s="67"/>
      <c r="P1034" s="67"/>
      <c r="Q1034" s="67"/>
      <c r="R1034" s="67"/>
      <c r="S1034" s="67"/>
      <c r="T1034" s="67"/>
      <c r="U1034" s="67"/>
      <c r="V1034" s="67"/>
      <c r="W1034" s="67"/>
      <c r="X1034" s="67"/>
      <c r="Y1034" s="67"/>
      <c r="Z1034" s="67"/>
      <c r="AA1034" s="67"/>
      <c r="AB1034" s="67"/>
      <c r="AC1034" s="67"/>
      <c r="AD1034" s="67"/>
      <c r="AE1034" s="67"/>
      <c r="AF1034" s="67"/>
      <c r="AG1034" s="67"/>
    </row>
    <row r="1035" spans="1:33" ht="58">
      <c r="A1035" s="85" t="s">
        <v>1602</v>
      </c>
      <c r="B1035" s="365"/>
      <c r="C1035" s="68" t="s">
        <v>2337</v>
      </c>
      <c r="D1035" s="86"/>
      <c r="E1035" s="86"/>
      <c r="F1035" s="86" t="s">
        <v>2338</v>
      </c>
      <c r="G1035" s="86" t="s">
        <v>2292</v>
      </c>
      <c r="H1035" s="86" t="s">
        <v>2334</v>
      </c>
      <c r="I1035" s="70" t="s">
        <v>11</v>
      </c>
      <c r="J1035" s="2"/>
      <c r="K1035" s="71"/>
      <c r="L1035" s="72" t="s">
        <v>208</v>
      </c>
      <c r="M1035" s="86"/>
      <c r="N1035" s="67"/>
      <c r="O1035" s="67"/>
      <c r="P1035" s="67"/>
      <c r="Q1035" s="67"/>
      <c r="R1035" s="67"/>
      <c r="S1035" s="67"/>
      <c r="T1035" s="67"/>
      <c r="U1035" s="67"/>
      <c r="V1035" s="67"/>
      <c r="W1035" s="67"/>
      <c r="X1035" s="67"/>
      <c r="Y1035" s="67"/>
      <c r="Z1035" s="67"/>
      <c r="AA1035" s="67"/>
      <c r="AB1035" s="67"/>
      <c r="AC1035" s="67"/>
      <c r="AD1035" s="67"/>
      <c r="AE1035" s="67"/>
      <c r="AF1035" s="67"/>
      <c r="AG1035" s="67"/>
    </row>
    <row r="1036" spans="1:33" ht="72.5">
      <c r="A1036" s="85" t="s">
        <v>1602</v>
      </c>
      <c r="B1036" s="365"/>
      <c r="C1036" s="68" t="s">
        <v>2339</v>
      </c>
      <c r="D1036" s="86"/>
      <c r="E1036" s="86"/>
      <c r="F1036" s="86" t="s">
        <v>2340</v>
      </c>
      <c r="G1036" s="86" t="s">
        <v>2292</v>
      </c>
      <c r="H1036" s="86" t="s">
        <v>2334</v>
      </c>
      <c r="I1036" s="70" t="s">
        <v>11</v>
      </c>
      <c r="J1036" s="2"/>
      <c r="K1036" s="71"/>
      <c r="L1036" s="72" t="s">
        <v>208</v>
      </c>
      <c r="M1036" s="86"/>
      <c r="N1036" s="67"/>
      <c r="O1036" s="67"/>
      <c r="P1036" s="67"/>
      <c r="Q1036" s="67"/>
      <c r="R1036" s="67"/>
      <c r="S1036" s="67"/>
      <c r="T1036" s="67"/>
      <c r="U1036" s="67"/>
      <c r="V1036" s="67"/>
      <c r="W1036" s="67"/>
      <c r="X1036" s="67"/>
      <c r="Y1036" s="67"/>
      <c r="Z1036" s="67"/>
      <c r="AA1036" s="67"/>
      <c r="AB1036" s="67"/>
      <c r="AC1036" s="67"/>
      <c r="AD1036" s="67"/>
      <c r="AE1036" s="67"/>
      <c r="AF1036" s="67"/>
      <c r="AG1036" s="67"/>
    </row>
    <row r="1037" spans="1:33" ht="58">
      <c r="A1037" s="85" t="s">
        <v>1602</v>
      </c>
      <c r="B1037" s="365"/>
      <c r="C1037" s="68" t="s">
        <v>2341</v>
      </c>
      <c r="D1037" s="86"/>
      <c r="E1037" s="86"/>
      <c r="F1037" s="86" t="s">
        <v>2342</v>
      </c>
      <c r="G1037" s="86" t="s">
        <v>2292</v>
      </c>
      <c r="H1037" s="86" t="s">
        <v>2334</v>
      </c>
      <c r="I1037" s="70" t="s">
        <v>11</v>
      </c>
      <c r="J1037" s="2"/>
      <c r="K1037" s="71"/>
      <c r="L1037" s="72" t="s">
        <v>208</v>
      </c>
      <c r="M1037" s="86"/>
      <c r="N1037" s="67"/>
      <c r="O1037" s="67"/>
      <c r="P1037" s="67"/>
      <c r="Q1037" s="67"/>
      <c r="R1037" s="67"/>
      <c r="S1037" s="67"/>
      <c r="T1037" s="67"/>
      <c r="U1037" s="67"/>
      <c r="V1037" s="67"/>
      <c r="W1037" s="67"/>
      <c r="X1037" s="67"/>
      <c r="Y1037" s="67"/>
      <c r="Z1037" s="67"/>
      <c r="AA1037" s="67"/>
      <c r="AB1037" s="67"/>
      <c r="AC1037" s="67"/>
      <c r="AD1037" s="67"/>
      <c r="AE1037" s="67"/>
      <c r="AF1037" s="67"/>
      <c r="AG1037" s="67"/>
    </row>
    <row r="1038" spans="1:33" ht="145">
      <c r="A1038" s="85" t="s">
        <v>1602</v>
      </c>
      <c r="B1038" s="365"/>
      <c r="C1038" s="68" t="s">
        <v>2343</v>
      </c>
      <c r="D1038" s="86"/>
      <c r="E1038" s="86"/>
      <c r="F1038" s="86" t="s">
        <v>2344</v>
      </c>
      <c r="G1038" s="86" t="s">
        <v>2292</v>
      </c>
      <c r="H1038" s="86" t="s">
        <v>2345</v>
      </c>
      <c r="I1038" s="70" t="s">
        <v>11</v>
      </c>
      <c r="J1038" s="2"/>
      <c r="K1038" s="71"/>
      <c r="L1038" s="72" t="s">
        <v>208</v>
      </c>
      <c r="M1038" s="86"/>
      <c r="N1038" s="67"/>
      <c r="O1038" s="67"/>
      <c r="P1038" s="67"/>
      <c r="Q1038" s="67"/>
      <c r="R1038" s="67"/>
      <c r="S1038" s="67"/>
      <c r="T1038" s="67"/>
      <c r="U1038" s="67"/>
      <c r="V1038" s="67"/>
      <c r="W1038" s="67"/>
      <c r="X1038" s="67"/>
      <c r="Y1038" s="67"/>
      <c r="Z1038" s="67"/>
      <c r="AA1038" s="67"/>
      <c r="AB1038" s="67"/>
      <c r="AC1038" s="67"/>
      <c r="AD1038" s="67"/>
      <c r="AE1038" s="67"/>
      <c r="AF1038" s="67"/>
      <c r="AG1038" s="67"/>
    </row>
    <row r="1039" spans="1:33" ht="58">
      <c r="A1039" s="85" t="s">
        <v>1602</v>
      </c>
      <c r="B1039" s="365"/>
      <c r="C1039" s="68" t="s">
        <v>2346</v>
      </c>
      <c r="D1039" s="86"/>
      <c r="E1039" s="86"/>
      <c r="F1039" s="86" t="s">
        <v>2347</v>
      </c>
      <c r="G1039" s="86" t="s">
        <v>2292</v>
      </c>
      <c r="H1039" s="86" t="s">
        <v>1994</v>
      </c>
      <c r="I1039" s="70" t="s">
        <v>11</v>
      </c>
      <c r="J1039" s="2"/>
      <c r="K1039" s="71"/>
      <c r="L1039" s="72" t="s">
        <v>208</v>
      </c>
      <c r="M1039" s="86"/>
      <c r="N1039" s="67"/>
      <c r="O1039" s="67"/>
      <c r="P1039" s="67"/>
      <c r="Q1039" s="67"/>
      <c r="R1039" s="67"/>
      <c r="S1039" s="67"/>
      <c r="T1039" s="67"/>
      <c r="U1039" s="67"/>
      <c r="V1039" s="67"/>
      <c r="W1039" s="67"/>
      <c r="X1039" s="67"/>
      <c r="Y1039" s="67"/>
      <c r="Z1039" s="67"/>
      <c r="AA1039" s="67"/>
      <c r="AB1039" s="67"/>
      <c r="AC1039" s="67"/>
      <c r="AD1039" s="67"/>
      <c r="AE1039" s="67"/>
      <c r="AF1039" s="67"/>
      <c r="AG1039" s="67"/>
    </row>
    <row r="1040" spans="1:33" ht="130.5">
      <c r="A1040" s="85" t="s">
        <v>1602</v>
      </c>
      <c r="B1040" s="365"/>
      <c r="C1040" s="68" t="s">
        <v>2348</v>
      </c>
      <c r="D1040" s="86"/>
      <c r="E1040" s="86"/>
      <c r="F1040" s="86" t="s">
        <v>2349</v>
      </c>
      <c r="G1040" s="86" t="s">
        <v>2292</v>
      </c>
      <c r="H1040" s="86" t="s">
        <v>1994</v>
      </c>
      <c r="I1040" s="70" t="s">
        <v>11</v>
      </c>
      <c r="J1040" s="2"/>
      <c r="K1040" s="71"/>
      <c r="L1040" s="72" t="s">
        <v>208</v>
      </c>
      <c r="M1040" s="86"/>
      <c r="N1040" s="67"/>
      <c r="O1040" s="67"/>
      <c r="P1040" s="67"/>
      <c r="Q1040" s="67"/>
      <c r="R1040" s="67"/>
      <c r="S1040" s="67"/>
      <c r="T1040" s="67"/>
      <c r="U1040" s="67"/>
      <c r="V1040" s="67"/>
      <c r="W1040" s="67"/>
      <c r="X1040" s="67"/>
      <c r="Y1040" s="67"/>
      <c r="Z1040" s="67"/>
      <c r="AA1040" s="67"/>
      <c r="AB1040" s="67"/>
      <c r="AC1040" s="67"/>
      <c r="AD1040" s="67"/>
      <c r="AE1040" s="67"/>
      <c r="AF1040" s="67"/>
      <c r="AG1040" s="67"/>
    </row>
    <row r="1041" spans="1:33" ht="145">
      <c r="A1041" s="85" t="s">
        <v>1602</v>
      </c>
      <c r="B1041" s="365"/>
      <c r="C1041" s="68" t="s">
        <v>2350</v>
      </c>
      <c r="D1041" s="86"/>
      <c r="E1041" s="86"/>
      <c r="F1041" s="86" t="s">
        <v>2351</v>
      </c>
      <c r="G1041" s="86" t="s">
        <v>2292</v>
      </c>
      <c r="H1041" s="86" t="s">
        <v>2352</v>
      </c>
      <c r="I1041" s="70" t="s">
        <v>11</v>
      </c>
      <c r="J1041" s="2"/>
      <c r="K1041" s="71"/>
      <c r="L1041" s="72" t="s">
        <v>208</v>
      </c>
      <c r="M1041" s="86"/>
      <c r="N1041" s="67"/>
      <c r="O1041" s="67"/>
      <c r="P1041" s="67"/>
      <c r="Q1041" s="67"/>
      <c r="R1041" s="67"/>
      <c r="S1041" s="67"/>
      <c r="T1041" s="67"/>
      <c r="U1041" s="67"/>
      <c r="V1041" s="67"/>
      <c r="W1041" s="67"/>
      <c r="X1041" s="67"/>
      <c r="Y1041" s="67"/>
      <c r="Z1041" s="67"/>
      <c r="AA1041" s="67"/>
      <c r="AB1041" s="67"/>
      <c r="AC1041" s="67"/>
      <c r="AD1041" s="67"/>
      <c r="AE1041" s="67"/>
      <c r="AF1041" s="67"/>
      <c r="AG1041" s="67"/>
    </row>
    <row r="1042" spans="1:33" ht="159.5">
      <c r="A1042" s="85" t="s">
        <v>1602</v>
      </c>
      <c r="B1042" s="365"/>
      <c r="C1042" s="68" t="s">
        <v>2353</v>
      </c>
      <c r="D1042" s="86"/>
      <c r="E1042" s="86"/>
      <c r="F1042" s="86" t="s">
        <v>2354</v>
      </c>
      <c r="G1042" s="86" t="s">
        <v>2292</v>
      </c>
      <c r="H1042" s="86" t="s">
        <v>2352</v>
      </c>
      <c r="I1042" s="70" t="s">
        <v>11</v>
      </c>
      <c r="J1042" s="2"/>
      <c r="K1042" s="71"/>
      <c r="L1042" s="72" t="s">
        <v>208</v>
      </c>
      <c r="M1042" s="86"/>
      <c r="N1042" s="67"/>
      <c r="O1042" s="67"/>
      <c r="P1042" s="67"/>
      <c r="Q1042" s="67"/>
      <c r="R1042" s="67"/>
      <c r="S1042" s="67"/>
      <c r="T1042" s="67"/>
      <c r="U1042" s="67"/>
      <c r="V1042" s="67"/>
      <c r="W1042" s="67"/>
      <c r="X1042" s="67"/>
      <c r="Y1042" s="67"/>
      <c r="Z1042" s="67"/>
      <c r="AA1042" s="67"/>
      <c r="AB1042" s="67"/>
      <c r="AC1042" s="67"/>
      <c r="AD1042" s="67"/>
      <c r="AE1042" s="67"/>
      <c r="AF1042" s="67"/>
      <c r="AG1042" s="67"/>
    </row>
    <row r="1043" spans="1:33" ht="159.5">
      <c r="A1043" s="85" t="s">
        <v>1602</v>
      </c>
      <c r="B1043" s="365"/>
      <c r="C1043" s="68" t="s">
        <v>2355</v>
      </c>
      <c r="D1043" s="86"/>
      <c r="E1043" s="86"/>
      <c r="F1043" s="86" t="s">
        <v>2356</v>
      </c>
      <c r="G1043" s="86" t="s">
        <v>2292</v>
      </c>
      <c r="H1043" s="86" t="s">
        <v>2352</v>
      </c>
      <c r="I1043" s="70" t="s">
        <v>11</v>
      </c>
      <c r="J1043" s="2"/>
      <c r="K1043" s="71"/>
      <c r="L1043" s="72" t="s">
        <v>208</v>
      </c>
      <c r="M1043" s="86"/>
      <c r="N1043" s="67"/>
      <c r="O1043" s="67"/>
      <c r="P1043" s="67"/>
      <c r="Q1043" s="67"/>
      <c r="R1043" s="67"/>
      <c r="S1043" s="67"/>
      <c r="T1043" s="67"/>
      <c r="U1043" s="67"/>
      <c r="V1043" s="67"/>
      <c r="W1043" s="67"/>
      <c r="X1043" s="67"/>
      <c r="Y1043" s="67"/>
      <c r="Z1043" s="67"/>
      <c r="AA1043" s="67"/>
      <c r="AB1043" s="67"/>
      <c r="AC1043" s="67"/>
      <c r="AD1043" s="67"/>
      <c r="AE1043" s="67"/>
      <c r="AF1043" s="67"/>
      <c r="AG1043" s="67"/>
    </row>
    <row r="1044" spans="1:33" ht="159.5">
      <c r="A1044" s="85" t="s">
        <v>1602</v>
      </c>
      <c r="B1044" s="365"/>
      <c r="C1044" s="68" t="s">
        <v>2357</v>
      </c>
      <c r="D1044" s="86"/>
      <c r="E1044" s="86"/>
      <c r="F1044" s="86" t="s">
        <v>2358</v>
      </c>
      <c r="G1044" s="86" t="s">
        <v>2292</v>
      </c>
      <c r="H1044" s="86" t="s">
        <v>2352</v>
      </c>
      <c r="I1044" s="70" t="s">
        <v>11</v>
      </c>
      <c r="J1044" s="2"/>
      <c r="K1044" s="71"/>
      <c r="L1044" s="72" t="s">
        <v>208</v>
      </c>
      <c r="M1044" s="86"/>
      <c r="N1044" s="67"/>
      <c r="O1044" s="67"/>
      <c r="P1044" s="67"/>
      <c r="Q1044" s="67"/>
      <c r="R1044" s="67"/>
      <c r="S1044" s="67"/>
      <c r="T1044" s="67"/>
      <c r="U1044" s="67"/>
      <c r="V1044" s="67"/>
      <c r="W1044" s="67"/>
      <c r="X1044" s="67"/>
      <c r="Y1044" s="67"/>
      <c r="Z1044" s="67"/>
      <c r="AA1044" s="67"/>
      <c r="AB1044" s="67"/>
      <c r="AC1044" s="67"/>
      <c r="AD1044" s="67"/>
      <c r="AE1044" s="67"/>
      <c r="AF1044" s="67"/>
      <c r="AG1044" s="67"/>
    </row>
    <row r="1045" spans="1:33" ht="159.5">
      <c r="A1045" s="85" t="s">
        <v>1602</v>
      </c>
      <c r="B1045" s="365"/>
      <c r="C1045" s="68" t="s">
        <v>2359</v>
      </c>
      <c r="D1045" s="86"/>
      <c r="E1045" s="86"/>
      <c r="F1045" s="86" t="s">
        <v>2360</v>
      </c>
      <c r="G1045" s="86" t="s">
        <v>2292</v>
      </c>
      <c r="H1045" s="86" t="s">
        <v>2361</v>
      </c>
      <c r="I1045" s="70" t="s">
        <v>11</v>
      </c>
      <c r="J1045" s="2"/>
      <c r="K1045" s="71"/>
      <c r="L1045" s="72" t="s">
        <v>208</v>
      </c>
      <c r="M1045" s="86"/>
      <c r="N1045" s="67"/>
      <c r="O1045" s="67"/>
      <c r="P1045" s="67"/>
      <c r="Q1045" s="67"/>
      <c r="R1045" s="67"/>
      <c r="S1045" s="67"/>
      <c r="T1045" s="67"/>
      <c r="U1045" s="67"/>
      <c r="V1045" s="67"/>
      <c r="W1045" s="67"/>
      <c r="X1045" s="67"/>
      <c r="Y1045" s="67"/>
      <c r="Z1045" s="67"/>
      <c r="AA1045" s="67"/>
      <c r="AB1045" s="67"/>
      <c r="AC1045" s="67"/>
      <c r="AD1045" s="67"/>
      <c r="AE1045" s="67"/>
      <c r="AF1045" s="67"/>
      <c r="AG1045" s="67"/>
    </row>
    <row r="1046" spans="1:33" ht="130.5">
      <c r="A1046" s="85" t="s">
        <v>1602</v>
      </c>
      <c r="B1046" s="365"/>
      <c r="C1046" s="68" t="s">
        <v>2362</v>
      </c>
      <c r="D1046" s="86"/>
      <c r="E1046" s="86"/>
      <c r="F1046" s="86" t="s">
        <v>2363</v>
      </c>
      <c r="G1046" s="86" t="s">
        <v>2292</v>
      </c>
      <c r="H1046" s="86" t="s">
        <v>1994</v>
      </c>
      <c r="I1046" s="70" t="s">
        <v>11</v>
      </c>
      <c r="J1046" s="2"/>
      <c r="K1046" s="71"/>
      <c r="L1046" s="72" t="s">
        <v>208</v>
      </c>
      <c r="M1046" s="86"/>
      <c r="N1046" s="67"/>
      <c r="O1046" s="67"/>
      <c r="P1046" s="67"/>
      <c r="Q1046" s="67"/>
      <c r="R1046" s="67"/>
      <c r="S1046" s="67"/>
      <c r="T1046" s="67"/>
      <c r="U1046" s="67"/>
      <c r="V1046" s="67"/>
      <c r="W1046" s="67"/>
      <c r="X1046" s="67"/>
      <c r="Y1046" s="67"/>
      <c r="Z1046" s="67"/>
      <c r="AA1046" s="67"/>
      <c r="AB1046" s="67"/>
      <c r="AC1046" s="67"/>
      <c r="AD1046" s="67"/>
      <c r="AE1046" s="67"/>
      <c r="AF1046" s="67"/>
      <c r="AG1046" s="67"/>
    </row>
    <row r="1047" spans="1:33" ht="116">
      <c r="A1047" s="85" t="s">
        <v>1602</v>
      </c>
      <c r="B1047" s="365"/>
      <c r="C1047" s="68" t="s">
        <v>2364</v>
      </c>
      <c r="D1047" s="86"/>
      <c r="E1047" s="86"/>
      <c r="F1047" s="86" t="s">
        <v>2365</v>
      </c>
      <c r="G1047" s="86" t="s">
        <v>2292</v>
      </c>
      <c r="H1047" s="86" t="s">
        <v>2366</v>
      </c>
      <c r="I1047" s="70" t="s">
        <v>11</v>
      </c>
      <c r="J1047" s="2"/>
      <c r="K1047" s="71"/>
      <c r="L1047" s="72" t="s">
        <v>208</v>
      </c>
      <c r="M1047" s="86"/>
      <c r="N1047" s="67"/>
      <c r="O1047" s="67"/>
      <c r="P1047" s="67"/>
      <c r="Q1047" s="67"/>
      <c r="R1047" s="67"/>
      <c r="S1047" s="67"/>
      <c r="T1047" s="67"/>
      <c r="U1047" s="67"/>
      <c r="V1047" s="67"/>
      <c r="W1047" s="67"/>
      <c r="X1047" s="67"/>
      <c r="Y1047" s="67"/>
      <c r="Z1047" s="67"/>
      <c r="AA1047" s="67"/>
      <c r="AB1047" s="67"/>
      <c r="AC1047" s="67"/>
      <c r="AD1047" s="67"/>
      <c r="AE1047" s="67"/>
      <c r="AF1047" s="67"/>
      <c r="AG1047" s="67"/>
    </row>
    <row r="1048" spans="1:33" ht="145">
      <c r="A1048" s="85" t="s">
        <v>1602</v>
      </c>
      <c r="B1048" s="365"/>
      <c r="C1048" s="68" t="s">
        <v>2367</v>
      </c>
      <c r="D1048" s="86"/>
      <c r="E1048" s="86"/>
      <c r="F1048" s="86" t="s">
        <v>2368</v>
      </c>
      <c r="G1048" s="86" t="s">
        <v>2292</v>
      </c>
      <c r="H1048" s="86" t="s">
        <v>2366</v>
      </c>
      <c r="I1048" s="70" t="s">
        <v>11</v>
      </c>
      <c r="J1048" s="2"/>
      <c r="K1048" s="71"/>
      <c r="L1048" s="72" t="s">
        <v>208</v>
      </c>
      <c r="M1048" s="86"/>
      <c r="N1048" s="67"/>
      <c r="O1048" s="67"/>
      <c r="P1048" s="67"/>
      <c r="Q1048" s="67"/>
      <c r="R1048" s="67"/>
      <c r="S1048" s="67"/>
      <c r="T1048" s="67"/>
      <c r="U1048" s="67"/>
      <c r="V1048" s="67"/>
      <c r="W1048" s="67"/>
      <c r="X1048" s="67"/>
      <c r="Y1048" s="67"/>
      <c r="Z1048" s="67"/>
      <c r="AA1048" s="67"/>
      <c r="AB1048" s="67"/>
      <c r="AC1048" s="67"/>
      <c r="AD1048" s="67"/>
      <c r="AE1048" s="67"/>
      <c r="AF1048" s="67"/>
      <c r="AG1048" s="67"/>
    </row>
    <row r="1049" spans="1:33" ht="145">
      <c r="A1049" s="85" t="s">
        <v>1602</v>
      </c>
      <c r="B1049" s="365"/>
      <c r="C1049" s="68" t="s">
        <v>2369</v>
      </c>
      <c r="D1049" s="86"/>
      <c r="E1049" s="86"/>
      <c r="F1049" s="86" t="s">
        <v>2370</v>
      </c>
      <c r="G1049" s="86" t="s">
        <v>2292</v>
      </c>
      <c r="H1049" s="86" t="s">
        <v>2366</v>
      </c>
      <c r="I1049" s="70" t="s">
        <v>11</v>
      </c>
      <c r="J1049" s="2"/>
      <c r="K1049" s="71"/>
      <c r="L1049" s="72" t="s">
        <v>208</v>
      </c>
      <c r="M1049" s="86"/>
      <c r="N1049" s="67"/>
      <c r="O1049" s="67"/>
      <c r="P1049" s="67"/>
      <c r="Q1049" s="67"/>
      <c r="R1049" s="67"/>
      <c r="S1049" s="67"/>
      <c r="T1049" s="67"/>
      <c r="U1049" s="67"/>
      <c r="V1049" s="67"/>
      <c r="W1049" s="67"/>
      <c r="X1049" s="67"/>
      <c r="Y1049" s="67"/>
      <c r="Z1049" s="67"/>
      <c r="AA1049" s="67"/>
      <c r="AB1049" s="67"/>
      <c r="AC1049" s="67"/>
      <c r="AD1049" s="67"/>
      <c r="AE1049" s="67"/>
      <c r="AF1049" s="67"/>
      <c r="AG1049" s="67"/>
    </row>
    <row r="1050" spans="1:33" ht="145">
      <c r="A1050" s="85" t="s">
        <v>1602</v>
      </c>
      <c r="B1050" s="365"/>
      <c r="C1050" s="68" t="s">
        <v>2371</v>
      </c>
      <c r="D1050" s="86"/>
      <c r="E1050" s="86"/>
      <c r="F1050" s="86" t="s">
        <v>2372</v>
      </c>
      <c r="G1050" s="86" t="s">
        <v>2292</v>
      </c>
      <c r="H1050" s="86" t="s">
        <v>2373</v>
      </c>
      <c r="I1050" s="70" t="s">
        <v>11</v>
      </c>
      <c r="J1050" s="2"/>
      <c r="K1050" s="71"/>
      <c r="L1050" s="72" t="s">
        <v>208</v>
      </c>
      <c r="M1050" s="86"/>
      <c r="N1050" s="67"/>
      <c r="O1050" s="67"/>
      <c r="P1050" s="67"/>
      <c r="Q1050" s="67"/>
      <c r="R1050" s="67"/>
      <c r="S1050" s="67"/>
      <c r="T1050" s="67"/>
      <c r="U1050" s="67"/>
      <c r="V1050" s="67"/>
      <c r="W1050" s="67"/>
      <c r="X1050" s="67"/>
      <c r="Y1050" s="67"/>
      <c r="Z1050" s="67"/>
      <c r="AA1050" s="67"/>
      <c r="AB1050" s="67"/>
      <c r="AC1050" s="67"/>
      <c r="AD1050" s="67"/>
      <c r="AE1050" s="67"/>
      <c r="AF1050" s="67"/>
      <c r="AG1050" s="67"/>
    </row>
    <row r="1051" spans="1:33" ht="145">
      <c r="A1051" s="85" t="s">
        <v>1602</v>
      </c>
      <c r="B1051" s="365"/>
      <c r="C1051" s="68" t="s">
        <v>2374</v>
      </c>
      <c r="D1051" s="86"/>
      <c r="E1051" s="86"/>
      <c r="F1051" s="86" t="s">
        <v>2375</v>
      </c>
      <c r="G1051" s="86" t="s">
        <v>2292</v>
      </c>
      <c r="H1051" s="86" t="s">
        <v>1748</v>
      </c>
      <c r="I1051" s="70" t="s">
        <v>11</v>
      </c>
      <c r="J1051" s="2"/>
      <c r="K1051" s="80" t="s">
        <v>2376</v>
      </c>
      <c r="L1051" s="72" t="s">
        <v>208</v>
      </c>
      <c r="M1051" s="86"/>
      <c r="N1051" s="67"/>
      <c r="O1051" s="67"/>
      <c r="P1051" s="67"/>
      <c r="Q1051" s="67"/>
      <c r="R1051" s="67"/>
      <c r="S1051" s="67"/>
      <c r="T1051" s="67"/>
      <c r="U1051" s="67"/>
      <c r="V1051" s="67"/>
      <c r="W1051" s="67"/>
      <c r="X1051" s="67"/>
      <c r="Y1051" s="67"/>
      <c r="Z1051" s="67"/>
      <c r="AA1051" s="67"/>
      <c r="AB1051" s="67"/>
      <c r="AC1051" s="67"/>
      <c r="AD1051" s="67"/>
      <c r="AE1051" s="67"/>
      <c r="AF1051" s="67"/>
      <c r="AG1051" s="67"/>
    </row>
    <row r="1052" spans="1:33" ht="145">
      <c r="A1052" s="85" t="s">
        <v>1602</v>
      </c>
      <c r="B1052" s="365"/>
      <c r="C1052" s="68" t="s">
        <v>2377</v>
      </c>
      <c r="D1052" s="86"/>
      <c r="E1052" s="86"/>
      <c r="F1052" s="86" t="s">
        <v>2378</v>
      </c>
      <c r="G1052" s="86" t="s">
        <v>2292</v>
      </c>
      <c r="H1052" s="86" t="s">
        <v>2373</v>
      </c>
      <c r="I1052" s="70" t="s">
        <v>11</v>
      </c>
      <c r="J1052" s="2"/>
      <c r="K1052" s="71"/>
      <c r="L1052" s="72" t="s">
        <v>208</v>
      </c>
      <c r="M1052" s="86"/>
      <c r="N1052" s="67"/>
      <c r="O1052" s="67"/>
      <c r="P1052" s="67"/>
      <c r="Q1052" s="67"/>
      <c r="R1052" s="67"/>
      <c r="S1052" s="67"/>
      <c r="T1052" s="67"/>
      <c r="U1052" s="67"/>
      <c r="V1052" s="67"/>
      <c r="W1052" s="67"/>
      <c r="X1052" s="67"/>
      <c r="Y1052" s="67"/>
      <c r="Z1052" s="67"/>
      <c r="AA1052" s="67"/>
      <c r="AB1052" s="67"/>
      <c r="AC1052" s="67"/>
      <c r="AD1052" s="67"/>
      <c r="AE1052" s="67"/>
      <c r="AF1052" s="67"/>
      <c r="AG1052" s="67"/>
    </row>
    <row r="1053" spans="1:33" ht="159.5">
      <c r="A1053" s="85" t="s">
        <v>1602</v>
      </c>
      <c r="B1053" s="365"/>
      <c r="C1053" s="68" t="s">
        <v>2379</v>
      </c>
      <c r="D1053" s="86"/>
      <c r="E1053" s="86"/>
      <c r="F1053" s="86" t="s">
        <v>2380</v>
      </c>
      <c r="G1053" s="86" t="s">
        <v>2292</v>
      </c>
      <c r="H1053" s="86" t="s">
        <v>2373</v>
      </c>
      <c r="I1053" s="70" t="s">
        <v>11</v>
      </c>
      <c r="J1053" s="2"/>
      <c r="K1053" s="71"/>
      <c r="L1053" s="72" t="s">
        <v>208</v>
      </c>
      <c r="M1053" s="86"/>
      <c r="N1053" s="67"/>
      <c r="O1053" s="67"/>
      <c r="P1053" s="67"/>
      <c r="Q1053" s="67"/>
      <c r="R1053" s="67"/>
      <c r="S1053" s="67"/>
      <c r="T1053" s="67"/>
      <c r="U1053" s="67"/>
      <c r="V1053" s="67"/>
      <c r="W1053" s="67"/>
      <c r="X1053" s="67"/>
      <c r="Y1053" s="67"/>
      <c r="Z1053" s="67"/>
      <c r="AA1053" s="67"/>
      <c r="AB1053" s="67"/>
      <c r="AC1053" s="67"/>
      <c r="AD1053" s="67"/>
      <c r="AE1053" s="67"/>
      <c r="AF1053" s="67"/>
      <c r="AG1053" s="67"/>
    </row>
    <row r="1054" spans="1:33" ht="130.5">
      <c r="A1054" s="85" t="s">
        <v>1602</v>
      </c>
      <c r="B1054" s="365"/>
      <c r="C1054" s="68" t="s">
        <v>2381</v>
      </c>
      <c r="D1054" s="86"/>
      <c r="E1054" s="86"/>
      <c r="F1054" s="86" t="s">
        <v>2382</v>
      </c>
      <c r="G1054" s="86" t="s">
        <v>2292</v>
      </c>
      <c r="H1054" s="86" t="s">
        <v>1994</v>
      </c>
      <c r="I1054" s="70" t="s">
        <v>11</v>
      </c>
      <c r="J1054" s="2"/>
      <c r="K1054" s="71"/>
      <c r="L1054" s="72" t="s">
        <v>208</v>
      </c>
      <c r="M1054" s="86"/>
      <c r="N1054" s="67"/>
      <c r="O1054" s="67"/>
      <c r="P1054" s="67"/>
      <c r="Q1054" s="67"/>
      <c r="R1054" s="67"/>
      <c r="S1054" s="67"/>
      <c r="T1054" s="67"/>
      <c r="U1054" s="67"/>
      <c r="V1054" s="67"/>
      <c r="W1054" s="67"/>
      <c r="X1054" s="67"/>
      <c r="Y1054" s="67"/>
      <c r="Z1054" s="67"/>
      <c r="AA1054" s="67"/>
      <c r="AB1054" s="67"/>
      <c r="AC1054" s="67"/>
      <c r="AD1054" s="67"/>
      <c r="AE1054" s="67"/>
      <c r="AF1054" s="67"/>
      <c r="AG1054" s="67"/>
    </row>
    <row r="1055" spans="1:33" ht="130.5">
      <c r="A1055" s="85" t="s">
        <v>1602</v>
      </c>
      <c r="B1055" s="365"/>
      <c r="C1055" s="68" t="s">
        <v>2383</v>
      </c>
      <c r="D1055" s="86"/>
      <c r="E1055" s="86"/>
      <c r="F1055" s="86" t="s">
        <v>2384</v>
      </c>
      <c r="G1055" s="86" t="s">
        <v>2292</v>
      </c>
      <c r="H1055" s="86" t="s">
        <v>2385</v>
      </c>
      <c r="I1055" s="70" t="s">
        <v>11</v>
      </c>
      <c r="J1055" s="2"/>
      <c r="K1055" s="71"/>
      <c r="L1055" s="72" t="s">
        <v>208</v>
      </c>
      <c r="M1055" s="86"/>
      <c r="N1055" s="67"/>
      <c r="O1055" s="67"/>
      <c r="P1055" s="67"/>
      <c r="Q1055" s="67"/>
      <c r="R1055" s="67"/>
      <c r="S1055" s="67"/>
      <c r="T1055" s="67"/>
      <c r="U1055" s="67"/>
      <c r="V1055" s="67"/>
      <c r="W1055" s="67"/>
      <c r="X1055" s="67"/>
      <c r="Y1055" s="67"/>
      <c r="Z1055" s="67"/>
      <c r="AA1055" s="67"/>
      <c r="AB1055" s="67"/>
      <c r="AC1055" s="67"/>
      <c r="AD1055" s="67"/>
      <c r="AE1055" s="67"/>
      <c r="AF1055" s="67"/>
      <c r="AG1055" s="67"/>
    </row>
    <row r="1056" spans="1:33" ht="130.5">
      <c r="A1056" s="85" t="s">
        <v>1602</v>
      </c>
      <c r="B1056" s="365"/>
      <c r="C1056" s="68" t="s">
        <v>2386</v>
      </c>
      <c r="D1056" s="86"/>
      <c r="E1056" s="86"/>
      <c r="F1056" s="86" t="s">
        <v>2387</v>
      </c>
      <c r="G1056" s="86" t="s">
        <v>2292</v>
      </c>
      <c r="H1056" s="86" t="s">
        <v>2385</v>
      </c>
      <c r="I1056" s="70" t="s">
        <v>11</v>
      </c>
      <c r="J1056" s="2"/>
      <c r="K1056" s="71"/>
      <c r="L1056" s="72" t="s">
        <v>208</v>
      </c>
      <c r="M1056" s="86"/>
      <c r="N1056" s="67"/>
      <c r="O1056" s="67"/>
      <c r="P1056" s="67"/>
      <c r="Q1056" s="67"/>
      <c r="R1056" s="67"/>
      <c r="S1056" s="67"/>
      <c r="T1056" s="67"/>
      <c r="U1056" s="67"/>
      <c r="V1056" s="67"/>
      <c r="W1056" s="67"/>
      <c r="X1056" s="67"/>
      <c r="Y1056" s="67"/>
      <c r="Z1056" s="67"/>
      <c r="AA1056" s="67"/>
      <c r="AB1056" s="67"/>
      <c r="AC1056" s="67"/>
      <c r="AD1056" s="67"/>
      <c r="AE1056" s="67"/>
      <c r="AF1056" s="67"/>
      <c r="AG1056" s="67"/>
    </row>
    <row r="1057" spans="1:33" ht="145">
      <c r="A1057" s="85" t="s">
        <v>1602</v>
      </c>
      <c r="B1057" s="365"/>
      <c r="C1057" s="68" t="s">
        <v>2388</v>
      </c>
      <c r="D1057" s="86"/>
      <c r="E1057" s="86"/>
      <c r="F1057" s="86" t="s">
        <v>2389</v>
      </c>
      <c r="G1057" s="86" t="s">
        <v>2292</v>
      </c>
      <c r="H1057" s="86" t="s">
        <v>2385</v>
      </c>
      <c r="I1057" s="70" t="s">
        <v>11</v>
      </c>
      <c r="J1057" s="2"/>
      <c r="K1057" s="71"/>
      <c r="L1057" s="72" t="s">
        <v>208</v>
      </c>
      <c r="M1057" s="86"/>
      <c r="N1057" s="67"/>
      <c r="O1057" s="67"/>
      <c r="P1057" s="67"/>
      <c r="Q1057" s="67"/>
      <c r="R1057" s="67"/>
      <c r="S1057" s="67"/>
      <c r="T1057" s="67"/>
      <c r="U1057" s="67"/>
      <c r="V1057" s="67"/>
      <c r="W1057" s="67"/>
      <c r="X1057" s="67"/>
      <c r="Y1057" s="67"/>
      <c r="Z1057" s="67"/>
      <c r="AA1057" s="67"/>
      <c r="AB1057" s="67"/>
      <c r="AC1057" s="67"/>
      <c r="AD1057" s="67"/>
      <c r="AE1057" s="67"/>
      <c r="AF1057" s="67"/>
      <c r="AG1057" s="67"/>
    </row>
    <row r="1058" spans="1:33" ht="145">
      <c r="A1058" s="85" t="s">
        <v>1602</v>
      </c>
      <c r="B1058" s="365"/>
      <c r="C1058" s="68" t="s">
        <v>2390</v>
      </c>
      <c r="D1058" s="86"/>
      <c r="E1058" s="86"/>
      <c r="F1058" s="86" t="s">
        <v>2391</v>
      </c>
      <c r="G1058" s="86" t="s">
        <v>2292</v>
      </c>
      <c r="H1058" s="86" t="s">
        <v>2385</v>
      </c>
      <c r="I1058" s="70" t="s">
        <v>11</v>
      </c>
      <c r="J1058" s="2"/>
      <c r="K1058" s="71"/>
      <c r="L1058" s="72" t="s">
        <v>208</v>
      </c>
      <c r="M1058" s="86"/>
      <c r="N1058" s="67"/>
      <c r="O1058" s="67"/>
      <c r="P1058" s="67"/>
      <c r="Q1058" s="67"/>
      <c r="R1058" s="67"/>
      <c r="S1058" s="67"/>
      <c r="T1058" s="67"/>
      <c r="U1058" s="67"/>
      <c r="V1058" s="67"/>
      <c r="W1058" s="67"/>
      <c r="X1058" s="67"/>
      <c r="Y1058" s="67"/>
      <c r="Z1058" s="67"/>
      <c r="AA1058" s="67"/>
      <c r="AB1058" s="67"/>
      <c r="AC1058" s="67"/>
      <c r="AD1058" s="67"/>
      <c r="AE1058" s="67"/>
      <c r="AF1058" s="67"/>
      <c r="AG1058" s="67"/>
    </row>
    <row r="1059" spans="1:33" ht="145">
      <c r="A1059" s="85" t="s">
        <v>1602</v>
      </c>
      <c r="B1059" s="365"/>
      <c r="C1059" s="68" t="s">
        <v>2392</v>
      </c>
      <c r="D1059" s="86"/>
      <c r="E1059" s="86"/>
      <c r="F1059" s="86" t="s">
        <v>2393</v>
      </c>
      <c r="G1059" s="86" t="s">
        <v>2292</v>
      </c>
      <c r="H1059" s="86" t="s">
        <v>1805</v>
      </c>
      <c r="I1059" s="70" t="s">
        <v>11</v>
      </c>
      <c r="J1059" s="2"/>
      <c r="K1059" s="77"/>
      <c r="L1059" s="72" t="s">
        <v>208</v>
      </c>
      <c r="M1059" s="86"/>
      <c r="N1059" s="67"/>
      <c r="O1059" s="67"/>
      <c r="P1059" s="67"/>
      <c r="Q1059" s="67"/>
      <c r="R1059" s="67"/>
      <c r="S1059" s="67"/>
      <c r="T1059" s="67"/>
      <c r="U1059" s="67"/>
      <c r="V1059" s="67"/>
      <c r="W1059" s="67"/>
      <c r="X1059" s="67"/>
      <c r="Y1059" s="67"/>
      <c r="Z1059" s="67"/>
      <c r="AA1059" s="67"/>
      <c r="AB1059" s="67"/>
      <c r="AC1059" s="67"/>
      <c r="AD1059" s="67"/>
      <c r="AE1059" s="67"/>
      <c r="AF1059" s="67"/>
      <c r="AG1059" s="67"/>
    </row>
    <row r="1060" spans="1:33" ht="43.5">
      <c r="A1060" s="85" t="s">
        <v>1602</v>
      </c>
      <c r="B1060" s="365"/>
      <c r="C1060" s="68" t="s">
        <v>2394</v>
      </c>
      <c r="D1060" s="86"/>
      <c r="E1060" s="86"/>
      <c r="F1060" s="86" t="s">
        <v>2395</v>
      </c>
      <c r="G1060" s="86" t="s">
        <v>2292</v>
      </c>
      <c r="H1060" s="86" t="s">
        <v>2396</v>
      </c>
      <c r="I1060" s="79" t="s">
        <v>12</v>
      </c>
      <c r="J1060" s="2"/>
      <c r="K1060" s="80" t="s">
        <v>2397</v>
      </c>
      <c r="L1060" s="74" t="s">
        <v>255</v>
      </c>
      <c r="M1060" s="86"/>
      <c r="N1060" s="67"/>
      <c r="O1060" s="67"/>
      <c r="P1060" s="67"/>
      <c r="Q1060" s="67"/>
      <c r="R1060" s="67"/>
      <c r="S1060" s="67"/>
      <c r="T1060" s="67"/>
      <c r="U1060" s="67"/>
      <c r="V1060" s="67"/>
      <c r="W1060" s="67"/>
      <c r="X1060" s="67"/>
      <c r="Y1060" s="67"/>
      <c r="Z1060" s="67"/>
      <c r="AA1060" s="67"/>
      <c r="AB1060" s="67"/>
      <c r="AC1060" s="67"/>
      <c r="AD1060" s="67"/>
      <c r="AE1060" s="67"/>
      <c r="AF1060" s="67"/>
      <c r="AG1060" s="67"/>
    </row>
    <row r="1061" spans="1:33" ht="58">
      <c r="A1061" s="85" t="s">
        <v>1602</v>
      </c>
      <c r="B1061" s="365"/>
      <c r="C1061" s="68" t="s">
        <v>2398</v>
      </c>
      <c r="D1061" s="86"/>
      <c r="E1061" s="86"/>
      <c r="F1061" s="86" t="s">
        <v>2399</v>
      </c>
      <c r="G1061" s="86" t="s">
        <v>2292</v>
      </c>
      <c r="H1061" s="86" t="s">
        <v>2400</v>
      </c>
      <c r="I1061" s="70" t="s">
        <v>11</v>
      </c>
      <c r="J1061" s="2"/>
      <c r="K1061" s="71"/>
      <c r="L1061" s="74" t="s">
        <v>255</v>
      </c>
      <c r="M1061" s="86"/>
      <c r="N1061" s="67"/>
      <c r="O1061" s="67"/>
      <c r="P1061" s="67"/>
      <c r="Q1061" s="67"/>
      <c r="R1061" s="67"/>
      <c r="S1061" s="67"/>
      <c r="T1061" s="67"/>
      <c r="U1061" s="67"/>
      <c r="V1061" s="67"/>
      <c r="W1061" s="67"/>
      <c r="X1061" s="67"/>
      <c r="Y1061" s="67"/>
      <c r="Z1061" s="67"/>
      <c r="AA1061" s="67"/>
      <c r="AB1061" s="67"/>
      <c r="AC1061" s="67"/>
      <c r="AD1061" s="67"/>
      <c r="AE1061" s="67"/>
      <c r="AF1061" s="67"/>
      <c r="AG1061" s="67"/>
    </row>
    <row r="1062" spans="1:33" ht="58">
      <c r="A1062" s="85" t="s">
        <v>1602</v>
      </c>
      <c r="B1062" s="365"/>
      <c r="C1062" s="68" t="s">
        <v>2401</v>
      </c>
      <c r="D1062" s="86"/>
      <c r="E1062" s="86"/>
      <c r="F1062" s="86" t="s">
        <v>2402</v>
      </c>
      <c r="G1062" s="86" t="s">
        <v>2292</v>
      </c>
      <c r="H1062" s="86" t="s">
        <v>2403</v>
      </c>
      <c r="I1062" s="70" t="s">
        <v>11</v>
      </c>
      <c r="J1062" s="2"/>
      <c r="K1062" s="71"/>
      <c r="L1062" s="74" t="s">
        <v>255</v>
      </c>
      <c r="M1062" s="86"/>
      <c r="N1062" s="67"/>
      <c r="O1062" s="67"/>
      <c r="P1062" s="67"/>
      <c r="Q1062" s="67"/>
      <c r="R1062" s="67"/>
      <c r="S1062" s="67"/>
      <c r="T1062" s="67"/>
      <c r="U1062" s="67"/>
      <c r="V1062" s="67"/>
      <c r="W1062" s="67"/>
      <c r="X1062" s="67"/>
      <c r="Y1062" s="67"/>
      <c r="Z1062" s="67"/>
      <c r="AA1062" s="67"/>
      <c r="AB1062" s="67"/>
      <c r="AC1062" s="67"/>
      <c r="AD1062" s="67"/>
      <c r="AE1062" s="67"/>
      <c r="AF1062" s="67"/>
      <c r="AG1062" s="67"/>
    </row>
    <row r="1063" spans="1:33" ht="58">
      <c r="A1063" s="85" t="s">
        <v>1602</v>
      </c>
      <c r="B1063" s="365"/>
      <c r="C1063" s="68" t="s">
        <v>2404</v>
      </c>
      <c r="D1063" s="86"/>
      <c r="E1063" s="86"/>
      <c r="F1063" s="86" t="s">
        <v>2405</v>
      </c>
      <c r="G1063" s="86" t="s">
        <v>2292</v>
      </c>
      <c r="H1063" s="86" t="s">
        <v>2406</v>
      </c>
      <c r="I1063" s="70" t="s">
        <v>11</v>
      </c>
      <c r="J1063" s="2"/>
      <c r="K1063" s="71"/>
      <c r="L1063" s="74" t="s">
        <v>255</v>
      </c>
      <c r="M1063" s="86"/>
      <c r="N1063" s="67"/>
      <c r="O1063" s="67"/>
      <c r="P1063" s="67"/>
      <c r="Q1063" s="67"/>
      <c r="R1063" s="67"/>
      <c r="S1063" s="67"/>
      <c r="T1063" s="67"/>
      <c r="U1063" s="67"/>
      <c r="V1063" s="67"/>
      <c r="W1063" s="67"/>
      <c r="X1063" s="67"/>
      <c r="Y1063" s="67"/>
      <c r="Z1063" s="67"/>
      <c r="AA1063" s="67"/>
      <c r="AB1063" s="67"/>
      <c r="AC1063" s="67"/>
      <c r="AD1063" s="67"/>
      <c r="AE1063" s="67"/>
      <c r="AF1063" s="67"/>
      <c r="AG1063" s="67"/>
    </row>
    <row r="1064" spans="1:33" ht="72.5">
      <c r="A1064" s="85" t="s">
        <v>1602</v>
      </c>
      <c r="B1064" s="365"/>
      <c r="C1064" s="68" t="s">
        <v>2407</v>
      </c>
      <c r="D1064" s="86"/>
      <c r="E1064" s="86"/>
      <c r="F1064" s="86" t="s">
        <v>2408</v>
      </c>
      <c r="G1064" s="86" t="s">
        <v>2292</v>
      </c>
      <c r="H1064" s="86" t="s">
        <v>2403</v>
      </c>
      <c r="I1064" s="70" t="s">
        <v>11</v>
      </c>
      <c r="J1064" s="2"/>
      <c r="K1064" s="71"/>
      <c r="L1064" s="74" t="s">
        <v>255</v>
      </c>
      <c r="M1064" s="86"/>
      <c r="N1064" s="67"/>
      <c r="O1064" s="67"/>
      <c r="P1064" s="67"/>
      <c r="Q1064" s="67"/>
      <c r="R1064" s="67"/>
      <c r="S1064" s="67"/>
      <c r="T1064" s="67"/>
      <c r="U1064" s="67"/>
      <c r="V1064" s="67"/>
      <c r="W1064" s="67"/>
      <c r="X1064" s="67"/>
      <c r="Y1064" s="67"/>
      <c r="Z1064" s="67"/>
      <c r="AA1064" s="67"/>
      <c r="AB1064" s="67"/>
      <c r="AC1064" s="67"/>
      <c r="AD1064" s="67"/>
      <c r="AE1064" s="67"/>
      <c r="AF1064" s="67"/>
      <c r="AG1064" s="67"/>
    </row>
    <row r="1065" spans="1:33" ht="72.5">
      <c r="A1065" s="85" t="s">
        <v>1602</v>
      </c>
      <c r="B1065" s="365"/>
      <c r="C1065" s="68" t="s">
        <v>2409</v>
      </c>
      <c r="D1065" s="86"/>
      <c r="E1065" s="86"/>
      <c r="F1065" s="86" t="s">
        <v>2410</v>
      </c>
      <c r="G1065" s="86" t="s">
        <v>2411</v>
      </c>
      <c r="H1065" s="86" t="s">
        <v>1457</v>
      </c>
      <c r="I1065" s="70" t="s">
        <v>11</v>
      </c>
      <c r="J1065" s="2"/>
      <c r="K1065" s="87"/>
      <c r="L1065" s="72" t="s">
        <v>208</v>
      </c>
      <c r="M1065" s="86"/>
      <c r="N1065" s="67"/>
      <c r="O1065" s="67"/>
      <c r="P1065" s="67"/>
      <c r="Q1065" s="67"/>
      <c r="R1065" s="67"/>
      <c r="S1065" s="67"/>
      <c r="T1065" s="67"/>
      <c r="U1065" s="67"/>
      <c r="V1065" s="67"/>
      <c r="W1065" s="67"/>
      <c r="X1065" s="67"/>
      <c r="Y1065" s="67"/>
      <c r="Z1065" s="67"/>
      <c r="AA1065" s="67"/>
      <c r="AB1065" s="67"/>
      <c r="AC1065" s="67"/>
      <c r="AD1065" s="67"/>
      <c r="AE1065" s="67"/>
      <c r="AF1065" s="67"/>
      <c r="AG1065" s="67"/>
    </row>
    <row r="1066" spans="1:33" ht="43.5">
      <c r="A1066" s="85" t="s">
        <v>1602</v>
      </c>
      <c r="B1066" s="365"/>
      <c r="C1066" s="68" t="s">
        <v>2412</v>
      </c>
      <c r="D1066" s="86"/>
      <c r="E1066" s="86"/>
      <c r="F1066" s="86" t="s">
        <v>1458</v>
      </c>
      <c r="G1066" s="86"/>
      <c r="H1066" s="86" t="s">
        <v>1459</v>
      </c>
      <c r="I1066" s="70" t="s">
        <v>11</v>
      </c>
      <c r="J1066" s="2"/>
      <c r="K1066" s="87"/>
      <c r="L1066" s="72" t="s">
        <v>208</v>
      </c>
      <c r="M1066" s="86"/>
      <c r="N1066" s="67"/>
      <c r="O1066" s="67"/>
      <c r="P1066" s="67"/>
      <c r="Q1066" s="67"/>
      <c r="R1066" s="67"/>
      <c r="S1066" s="67"/>
      <c r="T1066" s="67"/>
      <c r="U1066" s="67"/>
      <c r="V1066" s="67"/>
      <c r="W1066" s="67"/>
      <c r="X1066" s="67"/>
      <c r="Y1066" s="67"/>
      <c r="Z1066" s="67"/>
      <c r="AA1066" s="67"/>
      <c r="AB1066" s="67"/>
      <c r="AC1066" s="67"/>
      <c r="AD1066" s="67"/>
      <c r="AE1066" s="67"/>
      <c r="AF1066" s="67"/>
      <c r="AG1066" s="67"/>
    </row>
    <row r="1067" spans="1:33" ht="43.5">
      <c r="A1067" s="85" t="s">
        <v>1602</v>
      </c>
      <c r="B1067" s="365"/>
      <c r="C1067" s="68" t="s">
        <v>2413</v>
      </c>
      <c r="D1067" s="86"/>
      <c r="E1067" s="86"/>
      <c r="F1067" s="86" t="s">
        <v>1460</v>
      </c>
      <c r="G1067" s="86" t="s">
        <v>2414</v>
      </c>
      <c r="H1067" s="86" t="s">
        <v>2415</v>
      </c>
      <c r="I1067" s="70" t="s">
        <v>11</v>
      </c>
      <c r="J1067" s="2"/>
      <c r="K1067" s="80" t="s">
        <v>2416</v>
      </c>
      <c r="L1067" s="72" t="s">
        <v>208</v>
      </c>
      <c r="M1067" s="86"/>
      <c r="N1067" s="67"/>
      <c r="O1067" s="67"/>
      <c r="P1067" s="67"/>
      <c r="Q1067" s="67"/>
      <c r="R1067" s="67"/>
      <c r="S1067" s="67"/>
      <c r="T1067" s="67"/>
      <c r="U1067" s="67"/>
      <c r="V1067" s="67"/>
      <c r="W1067" s="67"/>
      <c r="X1067" s="67"/>
      <c r="Y1067" s="67"/>
      <c r="Z1067" s="67"/>
      <c r="AA1067" s="67"/>
      <c r="AB1067" s="67"/>
      <c r="AC1067" s="67"/>
      <c r="AD1067" s="67"/>
      <c r="AE1067" s="67"/>
      <c r="AF1067" s="67"/>
      <c r="AG1067" s="67"/>
    </row>
    <row r="1068" spans="1:33" ht="43.5">
      <c r="A1068" s="85" t="s">
        <v>1602</v>
      </c>
      <c r="B1068" s="365"/>
      <c r="C1068" s="68" t="s">
        <v>2417</v>
      </c>
      <c r="D1068" s="86"/>
      <c r="E1068" s="86"/>
      <c r="F1068" s="86" t="s">
        <v>1466</v>
      </c>
      <c r="G1068" s="86"/>
      <c r="H1068" s="86" t="s">
        <v>1459</v>
      </c>
      <c r="I1068" s="70" t="s">
        <v>11</v>
      </c>
      <c r="J1068" s="2"/>
      <c r="K1068" s="87"/>
      <c r="L1068" s="72" t="s">
        <v>208</v>
      </c>
      <c r="M1068" s="86"/>
      <c r="N1068" s="67"/>
      <c r="O1068" s="67"/>
      <c r="P1068" s="67"/>
      <c r="Q1068" s="67"/>
      <c r="R1068" s="67"/>
      <c r="S1068" s="67"/>
      <c r="T1068" s="67"/>
      <c r="U1068" s="67"/>
      <c r="V1068" s="67"/>
      <c r="W1068" s="67"/>
      <c r="X1068" s="67"/>
      <c r="Y1068" s="67"/>
      <c r="Z1068" s="67"/>
      <c r="AA1068" s="67"/>
      <c r="AB1068" s="67"/>
      <c r="AC1068" s="67"/>
      <c r="AD1068" s="67"/>
      <c r="AE1068" s="67"/>
      <c r="AF1068" s="67"/>
      <c r="AG1068" s="67"/>
    </row>
    <row r="1069" spans="1:33" ht="58">
      <c r="A1069" s="85" t="s">
        <v>1602</v>
      </c>
      <c r="B1069" s="365"/>
      <c r="C1069" s="68" t="s">
        <v>2418</v>
      </c>
      <c r="D1069" s="86"/>
      <c r="E1069" s="86"/>
      <c r="F1069" s="86" t="s">
        <v>2419</v>
      </c>
      <c r="G1069" s="86" t="s">
        <v>2420</v>
      </c>
      <c r="H1069" s="86" t="s">
        <v>1469</v>
      </c>
      <c r="I1069" s="70" t="s">
        <v>11</v>
      </c>
      <c r="J1069" s="2"/>
      <c r="K1069" s="87"/>
      <c r="L1069" s="72" t="s">
        <v>208</v>
      </c>
      <c r="M1069" s="86"/>
      <c r="N1069" s="67"/>
      <c r="O1069" s="67"/>
      <c r="P1069" s="67"/>
      <c r="Q1069" s="67"/>
      <c r="R1069" s="67"/>
      <c r="S1069" s="67"/>
      <c r="T1069" s="67"/>
      <c r="U1069" s="67"/>
      <c r="V1069" s="67"/>
      <c r="W1069" s="67"/>
      <c r="X1069" s="67"/>
      <c r="Y1069" s="67"/>
      <c r="Z1069" s="67"/>
      <c r="AA1069" s="67"/>
      <c r="AB1069" s="67"/>
      <c r="AC1069" s="67"/>
      <c r="AD1069" s="67"/>
      <c r="AE1069" s="67"/>
      <c r="AF1069" s="67"/>
      <c r="AG1069" s="67"/>
    </row>
    <row r="1070" spans="1:33" ht="58">
      <c r="A1070" s="85" t="s">
        <v>1602</v>
      </c>
      <c r="B1070" s="365"/>
      <c r="C1070" s="68" t="s">
        <v>2421</v>
      </c>
      <c r="D1070" s="86"/>
      <c r="E1070" s="86"/>
      <c r="F1070" s="86" t="s">
        <v>1470</v>
      </c>
      <c r="G1070" s="86" t="s">
        <v>2422</v>
      </c>
      <c r="H1070" s="86" t="s">
        <v>1469</v>
      </c>
      <c r="I1070" s="70" t="s">
        <v>11</v>
      </c>
      <c r="J1070" s="2"/>
      <c r="K1070" s="87"/>
      <c r="L1070" s="72" t="s">
        <v>208</v>
      </c>
      <c r="M1070" s="86"/>
      <c r="N1070" s="67"/>
      <c r="O1070" s="67"/>
      <c r="P1070" s="67"/>
      <c r="Q1070" s="67"/>
      <c r="R1070" s="67"/>
      <c r="S1070" s="67"/>
      <c r="T1070" s="67"/>
      <c r="U1070" s="67"/>
      <c r="V1070" s="67"/>
      <c r="W1070" s="67"/>
      <c r="X1070" s="67"/>
      <c r="Y1070" s="67"/>
      <c r="Z1070" s="67"/>
      <c r="AA1070" s="67"/>
      <c r="AB1070" s="67"/>
      <c r="AC1070" s="67"/>
      <c r="AD1070" s="67"/>
      <c r="AE1070" s="67"/>
      <c r="AF1070" s="67"/>
      <c r="AG1070" s="67"/>
    </row>
    <row r="1071" spans="1:33" ht="43.5">
      <c r="A1071" s="85" t="s">
        <v>1602</v>
      </c>
      <c r="B1071" s="365"/>
      <c r="C1071" s="68" t="s">
        <v>2423</v>
      </c>
      <c r="D1071" s="86"/>
      <c r="E1071" s="86"/>
      <c r="F1071" s="86" t="s">
        <v>1466</v>
      </c>
      <c r="G1071" s="86"/>
      <c r="H1071" s="86" t="s">
        <v>1459</v>
      </c>
      <c r="I1071" s="70" t="s">
        <v>11</v>
      </c>
      <c r="J1071" s="2"/>
      <c r="K1071" s="87"/>
      <c r="L1071" s="72" t="s">
        <v>208</v>
      </c>
      <c r="M1071" s="86"/>
      <c r="N1071" s="67"/>
      <c r="O1071" s="67"/>
      <c r="P1071" s="67"/>
      <c r="Q1071" s="67"/>
      <c r="R1071" s="67"/>
      <c r="S1071" s="67"/>
      <c r="T1071" s="67"/>
      <c r="U1071" s="67"/>
      <c r="V1071" s="67"/>
      <c r="W1071" s="67"/>
      <c r="X1071" s="67"/>
      <c r="Y1071" s="67"/>
      <c r="Z1071" s="67"/>
      <c r="AA1071" s="67"/>
      <c r="AB1071" s="67"/>
      <c r="AC1071" s="67"/>
      <c r="AD1071" s="67"/>
      <c r="AE1071" s="67"/>
      <c r="AF1071" s="67"/>
      <c r="AG1071" s="67"/>
    </row>
    <row r="1072" spans="1:33" ht="72.5">
      <c r="A1072" s="85" t="s">
        <v>1602</v>
      </c>
      <c r="B1072" s="365"/>
      <c r="C1072" s="68" t="s">
        <v>2424</v>
      </c>
      <c r="D1072" s="86"/>
      <c r="E1072" s="86"/>
      <c r="F1072" s="86" t="s">
        <v>2425</v>
      </c>
      <c r="G1072" s="86" t="s">
        <v>2426</v>
      </c>
      <c r="H1072" s="88" t="s">
        <v>1474</v>
      </c>
      <c r="I1072" s="70" t="s">
        <v>11</v>
      </c>
      <c r="J1072" s="2"/>
      <c r="K1072" s="87"/>
      <c r="L1072" s="72" t="s">
        <v>208</v>
      </c>
      <c r="M1072" s="86"/>
      <c r="N1072" s="67"/>
      <c r="O1072" s="67"/>
      <c r="P1072" s="67"/>
      <c r="Q1072" s="67"/>
      <c r="R1072" s="67"/>
      <c r="S1072" s="67"/>
      <c r="T1072" s="67"/>
      <c r="U1072" s="67"/>
      <c r="V1072" s="67"/>
      <c r="W1072" s="67"/>
      <c r="X1072" s="67"/>
      <c r="Y1072" s="67"/>
      <c r="Z1072" s="67"/>
      <c r="AA1072" s="67"/>
      <c r="AB1072" s="67"/>
      <c r="AC1072" s="67"/>
      <c r="AD1072" s="67"/>
      <c r="AE1072" s="67"/>
      <c r="AF1072" s="67"/>
      <c r="AG1072" s="67"/>
    </row>
    <row r="1073" spans="1:33" ht="87">
      <c r="A1073" s="85" t="s">
        <v>1602</v>
      </c>
      <c r="B1073" s="365"/>
      <c r="C1073" s="68" t="s">
        <v>2427</v>
      </c>
      <c r="D1073" s="86"/>
      <c r="E1073" s="86"/>
      <c r="F1073" s="86" t="s">
        <v>1475</v>
      </c>
      <c r="G1073" s="86" t="s">
        <v>2428</v>
      </c>
      <c r="H1073" s="88" t="s">
        <v>1477</v>
      </c>
      <c r="I1073" s="70" t="s">
        <v>11</v>
      </c>
      <c r="J1073" s="2"/>
      <c r="K1073" s="87"/>
      <c r="L1073" s="72" t="s">
        <v>208</v>
      </c>
      <c r="M1073" s="86"/>
      <c r="N1073" s="67"/>
      <c r="O1073" s="67"/>
      <c r="P1073" s="67"/>
      <c r="Q1073" s="67"/>
      <c r="R1073" s="67"/>
      <c r="S1073" s="67"/>
      <c r="T1073" s="67"/>
      <c r="U1073" s="67"/>
      <c r="V1073" s="67"/>
      <c r="W1073" s="67"/>
      <c r="X1073" s="67"/>
      <c r="Y1073" s="67"/>
      <c r="Z1073" s="67"/>
      <c r="AA1073" s="67"/>
      <c r="AB1073" s="67"/>
      <c r="AC1073" s="67"/>
      <c r="AD1073" s="67"/>
      <c r="AE1073" s="67"/>
      <c r="AF1073" s="67"/>
      <c r="AG1073" s="67"/>
    </row>
    <row r="1074" spans="1:33" ht="116">
      <c r="A1074" s="85" t="s">
        <v>1602</v>
      </c>
      <c r="B1074" s="365"/>
      <c r="C1074" s="68" t="s">
        <v>2429</v>
      </c>
      <c r="D1074" s="86"/>
      <c r="E1074" s="86"/>
      <c r="F1074" s="86" t="s">
        <v>1478</v>
      </c>
      <c r="G1074" s="86" t="s">
        <v>2430</v>
      </c>
      <c r="H1074" s="86" t="s">
        <v>1480</v>
      </c>
      <c r="I1074" s="70" t="s">
        <v>11</v>
      </c>
      <c r="J1074" s="2"/>
      <c r="K1074" s="87"/>
      <c r="L1074" s="72" t="s">
        <v>208</v>
      </c>
      <c r="M1074" s="86"/>
      <c r="N1074" s="67"/>
      <c r="O1074" s="67"/>
      <c r="P1074" s="67"/>
      <c r="Q1074" s="67"/>
      <c r="R1074" s="67"/>
      <c r="S1074" s="67"/>
      <c r="T1074" s="67"/>
      <c r="U1074" s="67"/>
      <c r="V1074" s="67"/>
      <c r="W1074" s="67"/>
      <c r="X1074" s="67"/>
      <c r="Y1074" s="67"/>
      <c r="Z1074" s="67"/>
      <c r="AA1074" s="67"/>
      <c r="AB1074" s="67"/>
      <c r="AC1074" s="67"/>
      <c r="AD1074" s="67"/>
      <c r="AE1074" s="67"/>
      <c r="AF1074" s="67"/>
      <c r="AG1074" s="67"/>
    </row>
    <row r="1075" spans="1:33" ht="72.5">
      <c r="A1075" s="85" t="s">
        <v>1602</v>
      </c>
      <c r="B1075" s="365"/>
      <c r="C1075" s="68" t="s">
        <v>2431</v>
      </c>
      <c r="D1075" s="86"/>
      <c r="E1075" s="86"/>
      <c r="F1075" s="86" t="s">
        <v>1481</v>
      </c>
      <c r="G1075" s="86"/>
      <c r="H1075" s="86" t="s">
        <v>1482</v>
      </c>
      <c r="I1075" s="70" t="s">
        <v>11</v>
      </c>
      <c r="J1075" s="2"/>
      <c r="K1075" s="87"/>
      <c r="L1075" s="72" t="s">
        <v>208</v>
      </c>
      <c r="M1075" s="86"/>
      <c r="N1075" s="67"/>
      <c r="O1075" s="67"/>
      <c r="P1075" s="67"/>
      <c r="Q1075" s="67"/>
      <c r="R1075" s="67"/>
      <c r="S1075" s="67"/>
      <c r="T1075" s="67"/>
      <c r="U1075" s="67"/>
      <c r="V1075" s="67"/>
      <c r="W1075" s="67"/>
      <c r="X1075" s="67"/>
      <c r="Y1075" s="67"/>
      <c r="Z1075" s="67"/>
      <c r="AA1075" s="67"/>
      <c r="AB1075" s="67"/>
      <c r="AC1075" s="67"/>
      <c r="AD1075" s="67"/>
      <c r="AE1075" s="67"/>
      <c r="AF1075" s="67"/>
      <c r="AG1075" s="67"/>
    </row>
    <row r="1076" spans="1:33" ht="130.5">
      <c r="A1076" s="85" t="s">
        <v>1602</v>
      </c>
      <c r="B1076" s="365"/>
      <c r="C1076" s="68" t="s">
        <v>2432</v>
      </c>
      <c r="D1076" s="366" t="s">
        <v>2433</v>
      </c>
      <c r="E1076" s="366" t="s">
        <v>1530</v>
      </c>
      <c r="F1076" s="86" t="s">
        <v>1531</v>
      </c>
      <c r="G1076" s="86" t="s">
        <v>2434</v>
      </c>
      <c r="H1076" s="86" t="s">
        <v>1533</v>
      </c>
      <c r="I1076" s="70" t="s">
        <v>11</v>
      </c>
      <c r="J1076" s="2"/>
      <c r="K1076" s="71"/>
      <c r="L1076" s="72" t="s">
        <v>208</v>
      </c>
      <c r="M1076" s="86"/>
      <c r="N1076" s="67"/>
      <c r="O1076" s="67"/>
      <c r="P1076" s="67"/>
      <c r="Q1076" s="67"/>
      <c r="R1076" s="67"/>
      <c r="S1076" s="67"/>
      <c r="T1076" s="67"/>
      <c r="U1076" s="67"/>
      <c r="V1076" s="67"/>
      <c r="W1076" s="67"/>
      <c r="X1076" s="67"/>
      <c r="Y1076" s="67"/>
      <c r="Z1076" s="67"/>
      <c r="AA1076" s="67"/>
      <c r="AB1076" s="67"/>
      <c r="AC1076" s="67"/>
      <c r="AD1076" s="67"/>
      <c r="AE1076" s="67"/>
      <c r="AF1076" s="67"/>
      <c r="AG1076" s="67"/>
    </row>
    <row r="1077" spans="1:33" ht="159.5">
      <c r="A1077" s="85" t="s">
        <v>1602</v>
      </c>
      <c r="B1077" s="365"/>
      <c r="C1077" s="68" t="s">
        <v>2435</v>
      </c>
      <c r="D1077" s="365"/>
      <c r="E1077" s="365"/>
      <c r="F1077" s="86" t="s">
        <v>1534</v>
      </c>
      <c r="G1077" s="86" t="s">
        <v>2436</v>
      </c>
      <c r="H1077" s="86" t="s">
        <v>1533</v>
      </c>
      <c r="I1077" s="70" t="s">
        <v>11</v>
      </c>
      <c r="J1077" s="2"/>
      <c r="K1077" s="71"/>
      <c r="L1077" s="72" t="s">
        <v>208</v>
      </c>
      <c r="M1077" s="86"/>
      <c r="N1077" s="67"/>
      <c r="O1077" s="67"/>
      <c r="P1077" s="67"/>
      <c r="Q1077" s="67"/>
      <c r="R1077" s="67"/>
      <c r="S1077" s="67"/>
      <c r="T1077" s="67"/>
      <c r="U1077" s="67"/>
      <c r="V1077" s="67"/>
      <c r="W1077" s="67"/>
      <c r="X1077" s="67"/>
      <c r="Y1077" s="67"/>
      <c r="Z1077" s="67"/>
      <c r="AA1077" s="67"/>
      <c r="AB1077" s="67"/>
      <c r="AC1077" s="67"/>
      <c r="AD1077" s="67"/>
      <c r="AE1077" s="67"/>
      <c r="AF1077" s="67"/>
      <c r="AG1077" s="67"/>
    </row>
    <row r="1078" spans="1:33" ht="58">
      <c r="A1078" s="85" t="s">
        <v>1602</v>
      </c>
      <c r="B1078" s="365"/>
      <c r="C1078" s="68" t="s">
        <v>2437</v>
      </c>
      <c r="D1078" s="365"/>
      <c r="E1078" s="365"/>
      <c r="F1078" s="86" t="s">
        <v>1536</v>
      </c>
      <c r="G1078" s="86" t="s">
        <v>2438</v>
      </c>
      <c r="H1078" s="86" t="s">
        <v>1533</v>
      </c>
      <c r="I1078" s="70" t="s">
        <v>11</v>
      </c>
      <c r="J1078" s="2"/>
      <c r="K1078" s="71"/>
      <c r="L1078" s="72" t="s">
        <v>208</v>
      </c>
      <c r="M1078" s="86"/>
      <c r="N1078" s="67"/>
      <c r="O1078" s="67"/>
      <c r="P1078" s="67"/>
      <c r="Q1078" s="67"/>
      <c r="R1078" s="67"/>
      <c r="S1078" s="67"/>
      <c r="T1078" s="67"/>
      <c r="U1078" s="67"/>
      <c r="V1078" s="67"/>
      <c r="W1078" s="67"/>
      <c r="X1078" s="67"/>
      <c r="Y1078" s="67"/>
      <c r="Z1078" s="67"/>
      <c r="AA1078" s="67"/>
      <c r="AB1078" s="67"/>
      <c r="AC1078" s="67"/>
      <c r="AD1078" s="67"/>
      <c r="AE1078" s="67"/>
      <c r="AF1078" s="67"/>
      <c r="AG1078" s="67"/>
    </row>
    <row r="1079" spans="1:33" ht="145">
      <c r="A1079" s="85" t="s">
        <v>1602</v>
      </c>
      <c r="B1079" s="365"/>
      <c r="C1079" s="68" t="s">
        <v>2439</v>
      </c>
      <c r="D1079" s="365"/>
      <c r="E1079" s="365"/>
      <c r="F1079" s="86" t="s">
        <v>1538</v>
      </c>
      <c r="G1079" s="86" t="s">
        <v>2440</v>
      </c>
      <c r="H1079" s="86" t="s">
        <v>1540</v>
      </c>
      <c r="I1079" s="70" t="s">
        <v>11</v>
      </c>
      <c r="J1079" s="2"/>
      <c r="K1079" s="71"/>
      <c r="L1079" s="72" t="s">
        <v>208</v>
      </c>
      <c r="M1079" s="86"/>
      <c r="N1079" s="67"/>
      <c r="O1079" s="67"/>
      <c r="P1079" s="67"/>
      <c r="Q1079" s="67"/>
      <c r="R1079" s="67"/>
      <c r="S1079" s="67"/>
      <c r="T1079" s="67"/>
      <c r="U1079" s="67"/>
      <c r="V1079" s="67"/>
      <c r="W1079" s="67"/>
      <c r="X1079" s="67"/>
      <c r="Y1079" s="67"/>
      <c r="Z1079" s="67"/>
      <c r="AA1079" s="67"/>
      <c r="AB1079" s="67"/>
      <c r="AC1079" s="67"/>
      <c r="AD1079" s="67"/>
      <c r="AE1079" s="67"/>
      <c r="AF1079" s="67"/>
      <c r="AG1079" s="67"/>
    </row>
    <row r="1080" spans="1:33" ht="145">
      <c r="A1080" s="85" t="s">
        <v>1602</v>
      </c>
      <c r="B1080" s="365"/>
      <c r="C1080" s="68" t="s">
        <v>2441</v>
      </c>
      <c r="D1080" s="365"/>
      <c r="E1080" s="365"/>
      <c r="F1080" s="86" t="s">
        <v>1541</v>
      </c>
      <c r="G1080" s="86" t="s">
        <v>2440</v>
      </c>
      <c r="H1080" s="86" t="s">
        <v>1540</v>
      </c>
      <c r="I1080" s="70" t="s">
        <v>11</v>
      </c>
      <c r="J1080" s="2"/>
      <c r="K1080" s="71"/>
      <c r="L1080" s="72" t="s">
        <v>208</v>
      </c>
      <c r="M1080" s="86"/>
      <c r="N1080" s="67"/>
      <c r="O1080" s="67"/>
      <c r="P1080" s="67"/>
      <c r="Q1080" s="67"/>
      <c r="R1080" s="67"/>
      <c r="S1080" s="67"/>
      <c r="T1080" s="67"/>
      <c r="U1080" s="67"/>
      <c r="V1080" s="67"/>
      <c r="W1080" s="67"/>
      <c r="X1080" s="67"/>
      <c r="Y1080" s="67"/>
      <c r="Z1080" s="67"/>
      <c r="AA1080" s="67"/>
      <c r="AB1080" s="67"/>
      <c r="AC1080" s="67"/>
      <c r="AD1080" s="67"/>
      <c r="AE1080" s="67"/>
      <c r="AF1080" s="67"/>
      <c r="AG1080" s="67"/>
    </row>
    <row r="1081" spans="1:33" ht="145">
      <c r="A1081" s="85" t="s">
        <v>1602</v>
      </c>
      <c r="B1081" s="365"/>
      <c r="C1081" s="68" t="s">
        <v>2442</v>
      </c>
      <c r="D1081" s="365"/>
      <c r="E1081" s="365"/>
      <c r="F1081" s="86" t="s">
        <v>1543</v>
      </c>
      <c r="G1081" s="86" t="s">
        <v>2440</v>
      </c>
      <c r="H1081" s="86" t="s">
        <v>1540</v>
      </c>
      <c r="I1081" s="70" t="s">
        <v>11</v>
      </c>
      <c r="J1081" s="2"/>
      <c r="K1081" s="71"/>
      <c r="L1081" s="72" t="s">
        <v>208</v>
      </c>
      <c r="M1081" s="86"/>
      <c r="N1081" s="67"/>
      <c r="O1081" s="67"/>
      <c r="P1081" s="67"/>
      <c r="Q1081" s="67"/>
      <c r="R1081" s="67"/>
      <c r="S1081" s="67"/>
      <c r="T1081" s="67"/>
      <c r="U1081" s="67"/>
      <c r="V1081" s="67"/>
      <c r="W1081" s="67"/>
      <c r="X1081" s="67"/>
      <c r="Y1081" s="67"/>
      <c r="Z1081" s="67"/>
      <c r="AA1081" s="67"/>
      <c r="AB1081" s="67"/>
      <c r="AC1081" s="67"/>
      <c r="AD1081" s="67"/>
      <c r="AE1081" s="67"/>
      <c r="AF1081" s="67"/>
      <c r="AG1081" s="67"/>
    </row>
    <row r="1082" spans="1:33" ht="145">
      <c r="A1082" s="85" t="s">
        <v>1602</v>
      </c>
      <c r="B1082" s="365"/>
      <c r="C1082" s="68" t="s">
        <v>2443</v>
      </c>
      <c r="D1082" s="355"/>
      <c r="E1082" s="355"/>
      <c r="F1082" s="86" t="s">
        <v>1545</v>
      </c>
      <c r="G1082" s="86" t="s">
        <v>2440</v>
      </c>
      <c r="H1082" s="86" t="s">
        <v>1540</v>
      </c>
      <c r="I1082" s="70" t="s">
        <v>11</v>
      </c>
      <c r="J1082" s="2"/>
      <c r="K1082" s="71"/>
      <c r="L1082" s="72" t="s">
        <v>208</v>
      </c>
      <c r="M1082" s="86"/>
      <c r="N1082" s="67"/>
      <c r="O1082" s="67"/>
      <c r="P1082" s="67"/>
      <c r="Q1082" s="67"/>
      <c r="R1082" s="67"/>
      <c r="S1082" s="67"/>
      <c r="T1082" s="67"/>
      <c r="U1082" s="67"/>
      <c r="V1082" s="67"/>
      <c r="W1082" s="67"/>
      <c r="X1082" s="67"/>
      <c r="Y1082" s="67"/>
      <c r="Z1082" s="67"/>
      <c r="AA1082" s="67"/>
      <c r="AB1082" s="67"/>
      <c r="AC1082" s="67"/>
      <c r="AD1082" s="67"/>
      <c r="AE1082" s="67"/>
      <c r="AF1082" s="67"/>
      <c r="AG1082" s="67"/>
    </row>
    <row r="1083" spans="1:33" ht="275.5">
      <c r="A1083" s="85" t="s">
        <v>1602</v>
      </c>
      <c r="B1083" s="365"/>
      <c r="C1083" s="68" t="s">
        <v>2444</v>
      </c>
      <c r="D1083" s="86" t="s">
        <v>2445</v>
      </c>
      <c r="E1083" s="366" t="s">
        <v>2446</v>
      </c>
      <c r="F1083" s="86" t="s">
        <v>537</v>
      </c>
      <c r="G1083" s="86" t="s">
        <v>2447</v>
      </c>
      <c r="H1083" s="86" t="s">
        <v>392</v>
      </c>
      <c r="I1083" s="70" t="s">
        <v>11</v>
      </c>
      <c r="J1083" s="2"/>
      <c r="K1083" s="87"/>
      <c r="L1083" s="72" t="s">
        <v>208</v>
      </c>
      <c r="M1083" s="86"/>
      <c r="N1083" s="67"/>
      <c r="O1083" s="67"/>
      <c r="P1083" s="67"/>
      <c r="Q1083" s="67"/>
      <c r="R1083" s="67"/>
      <c r="S1083" s="67"/>
      <c r="T1083" s="67"/>
      <c r="U1083" s="67"/>
      <c r="V1083" s="67"/>
      <c r="W1083" s="67"/>
      <c r="X1083" s="67"/>
      <c r="Y1083" s="67"/>
      <c r="Z1083" s="67"/>
      <c r="AA1083" s="67"/>
      <c r="AB1083" s="67"/>
      <c r="AC1083" s="67"/>
      <c r="AD1083" s="67"/>
      <c r="AE1083" s="67"/>
      <c r="AF1083" s="67"/>
      <c r="AG1083" s="67"/>
    </row>
    <row r="1084" spans="1:33" ht="275.5">
      <c r="A1084" s="85" t="s">
        <v>1602</v>
      </c>
      <c r="B1084" s="365"/>
      <c r="C1084" s="68" t="s">
        <v>2448</v>
      </c>
      <c r="D1084" s="86" t="s">
        <v>2445</v>
      </c>
      <c r="E1084" s="365"/>
      <c r="F1084" s="86" t="s">
        <v>539</v>
      </c>
      <c r="G1084" s="86" t="s">
        <v>2449</v>
      </c>
      <c r="H1084" s="86" t="s">
        <v>541</v>
      </c>
      <c r="I1084" s="70" t="s">
        <v>11</v>
      </c>
      <c r="J1084" s="2"/>
      <c r="K1084" s="71"/>
      <c r="L1084" s="72" t="s">
        <v>208</v>
      </c>
      <c r="M1084" s="86"/>
      <c r="N1084" s="67"/>
      <c r="O1084" s="67"/>
      <c r="P1084" s="67"/>
      <c r="Q1084" s="67"/>
      <c r="R1084" s="67"/>
      <c r="S1084" s="67"/>
      <c r="T1084" s="67"/>
      <c r="U1084" s="67"/>
      <c r="V1084" s="67"/>
      <c r="W1084" s="67"/>
      <c r="X1084" s="67"/>
      <c r="Y1084" s="67"/>
      <c r="Z1084" s="67"/>
      <c r="AA1084" s="67"/>
      <c r="AB1084" s="67"/>
      <c r="AC1084" s="67"/>
      <c r="AD1084" s="67"/>
      <c r="AE1084" s="67"/>
      <c r="AF1084" s="67"/>
      <c r="AG1084" s="67"/>
    </row>
    <row r="1085" spans="1:33" ht="275.5">
      <c r="A1085" s="85" t="s">
        <v>1602</v>
      </c>
      <c r="B1085" s="365"/>
      <c r="C1085" s="68" t="s">
        <v>2450</v>
      </c>
      <c r="D1085" s="86" t="s">
        <v>2445</v>
      </c>
      <c r="E1085" s="365"/>
      <c r="F1085" s="86" t="s">
        <v>542</v>
      </c>
      <c r="G1085" s="86" t="s">
        <v>2451</v>
      </c>
      <c r="H1085" s="86" t="s">
        <v>541</v>
      </c>
      <c r="I1085" s="70" t="s">
        <v>11</v>
      </c>
      <c r="J1085" s="2"/>
      <c r="K1085" s="71"/>
      <c r="L1085" s="72" t="s">
        <v>208</v>
      </c>
      <c r="M1085" s="86"/>
      <c r="N1085" s="67"/>
      <c r="O1085" s="67"/>
      <c r="P1085" s="67"/>
      <c r="Q1085" s="67"/>
      <c r="R1085" s="67"/>
      <c r="S1085" s="67"/>
      <c r="T1085" s="67"/>
      <c r="U1085" s="67"/>
      <c r="V1085" s="67"/>
      <c r="W1085" s="67"/>
      <c r="X1085" s="67"/>
      <c r="Y1085" s="67"/>
      <c r="Z1085" s="67"/>
      <c r="AA1085" s="67"/>
      <c r="AB1085" s="67"/>
      <c r="AC1085" s="67"/>
      <c r="AD1085" s="67"/>
      <c r="AE1085" s="67"/>
      <c r="AF1085" s="67"/>
      <c r="AG1085" s="67"/>
    </row>
    <row r="1086" spans="1:33" ht="275.5">
      <c r="A1086" s="85" t="s">
        <v>1602</v>
      </c>
      <c r="B1086" s="365"/>
      <c r="C1086" s="68" t="s">
        <v>2452</v>
      </c>
      <c r="D1086" s="86" t="s">
        <v>2445</v>
      </c>
      <c r="E1086" s="365"/>
      <c r="F1086" s="86" t="s">
        <v>705</v>
      </c>
      <c r="G1086" s="86" t="s">
        <v>2451</v>
      </c>
      <c r="H1086" s="86" t="s">
        <v>541</v>
      </c>
      <c r="I1086" s="70" t="s">
        <v>11</v>
      </c>
      <c r="J1086" s="2"/>
      <c r="K1086" s="71"/>
      <c r="L1086" s="72" t="s">
        <v>208</v>
      </c>
      <c r="M1086" s="86"/>
      <c r="N1086" s="67"/>
      <c r="O1086" s="67"/>
      <c r="P1086" s="67"/>
      <c r="Q1086" s="67"/>
      <c r="R1086" s="67"/>
      <c r="S1086" s="67"/>
      <c r="T1086" s="67"/>
      <c r="U1086" s="67"/>
      <c r="V1086" s="67"/>
      <c r="W1086" s="67"/>
      <c r="X1086" s="67"/>
      <c r="Y1086" s="67"/>
      <c r="Z1086" s="67"/>
      <c r="AA1086" s="67"/>
      <c r="AB1086" s="67"/>
      <c r="AC1086" s="67"/>
      <c r="AD1086" s="67"/>
      <c r="AE1086" s="67"/>
      <c r="AF1086" s="67"/>
      <c r="AG1086" s="67"/>
    </row>
    <row r="1087" spans="1:33" ht="275.5">
      <c r="A1087" s="85" t="s">
        <v>1602</v>
      </c>
      <c r="B1087" s="365"/>
      <c r="C1087" s="68" t="s">
        <v>2453</v>
      </c>
      <c r="D1087" s="86" t="s">
        <v>2445</v>
      </c>
      <c r="E1087" s="365"/>
      <c r="F1087" s="86" t="s">
        <v>545</v>
      </c>
      <c r="G1087" s="86" t="s">
        <v>2451</v>
      </c>
      <c r="H1087" s="86" t="s">
        <v>541</v>
      </c>
      <c r="I1087" s="70" t="s">
        <v>11</v>
      </c>
      <c r="J1087" s="2"/>
      <c r="K1087" s="71"/>
      <c r="L1087" s="72" t="s">
        <v>208</v>
      </c>
      <c r="M1087" s="86"/>
      <c r="N1087" s="67"/>
      <c r="O1087" s="67"/>
      <c r="P1087" s="67"/>
      <c r="Q1087" s="67"/>
      <c r="R1087" s="67"/>
      <c r="S1087" s="67"/>
      <c r="T1087" s="67"/>
      <c r="U1087" s="67"/>
      <c r="V1087" s="67"/>
      <c r="W1087" s="67"/>
      <c r="X1087" s="67"/>
      <c r="Y1087" s="67"/>
      <c r="Z1087" s="67"/>
      <c r="AA1087" s="67"/>
      <c r="AB1087" s="67"/>
      <c r="AC1087" s="67"/>
      <c r="AD1087" s="67"/>
      <c r="AE1087" s="67"/>
      <c r="AF1087" s="67"/>
      <c r="AG1087" s="67"/>
    </row>
    <row r="1088" spans="1:33" ht="275.5">
      <c r="A1088" s="85" t="s">
        <v>1602</v>
      </c>
      <c r="B1088" s="365"/>
      <c r="C1088" s="68" t="s">
        <v>2454</v>
      </c>
      <c r="D1088" s="86" t="s">
        <v>2445</v>
      </c>
      <c r="E1088" s="365"/>
      <c r="F1088" s="86" t="s">
        <v>611</v>
      </c>
      <c r="G1088" s="86" t="s">
        <v>2451</v>
      </c>
      <c r="H1088" s="86" t="s">
        <v>541</v>
      </c>
      <c r="I1088" s="70" t="s">
        <v>11</v>
      </c>
      <c r="J1088" s="2"/>
      <c r="K1088" s="71"/>
      <c r="L1088" s="72" t="s">
        <v>208</v>
      </c>
      <c r="M1088" s="86"/>
      <c r="N1088" s="67"/>
      <c r="O1088" s="67"/>
      <c r="P1088" s="67"/>
      <c r="Q1088" s="67"/>
      <c r="R1088" s="67"/>
      <c r="S1088" s="67"/>
      <c r="T1088" s="67"/>
      <c r="U1088" s="67"/>
      <c r="V1088" s="67"/>
      <c r="W1088" s="67"/>
      <c r="X1088" s="67"/>
      <c r="Y1088" s="67"/>
      <c r="Z1088" s="67"/>
      <c r="AA1088" s="67"/>
      <c r="AB1088" s="67"/>
      <c r="AC1088" s="67"/>
      <c r="AD1088" s="67"/>
      <c r="AE1088" s="67"/>
      <c r="AF1088" s="67"/>
      <c r="AG1088" s="67"/>
    </row>
    <row r="1089" spans="1:33" ht="275.5">
      <c r="A1089" s="85" t="s">
        <v>1602</v>
      </c>
      <c r="B1089" s="365"/>
      <c r="C1089" s="68" t="s">
        <v>2455</v>
      </c>
      <c r="D1089" s="86" t="s">
        <v>2445</v>
      </c>
      <c r="E1089" s="355"/>
      <c r="F1089" s="86" t="s">
        <v>548</v>
      </c>
      <c r="G1089" s="86" t="s">
        <v>2456</v>
      </c>
      <c r="H1089" s="86" t="s">
        <v>541</v>
      </c>
      <c r="I1089" s="70" t="s">
        <v>11</v>
      </c>
      <c r="J1089" s="2"/>
      <c r="K1089" s="71"/>
      <c r="L1089" s="72" t="s">
        <v>208</v>
      </c>
      <c r="M1089" s="86"/>
      <c r="N1089" s="67"/>
      <c r="O1089" s="67"/>
      <c r="P1089" s="67"/>
      <c r="Q1089" s="67"/>
      <c r="R1089" s="67"/>
      <c r="S1089" s="67"/>
      <c r="T1089" s="67"/>
      <c r="U1089" s="67"/>
      <c r="V1089" s="67"/>
      <c r="W1089" s="67"/>
      <c r="X1089" s="67"/>
      <c r="Y1089" s="67"/>
      <c r="Z1089" s="67"/>
      <c r="AA1089" s="67"/>
      <c r="AB1089" s="67"/>
      <c r="AC1089" s="67"/>
      <c r="AD1089" s="67"/>
      <c r="AE1089" s="67"/>
      <c r="AF1089" s="67"/>
      <c r="AG1089" s="67"/>
    </row>
    <row r="1090" spans="1:33" ht="275.5">
      <c r="A1090" s="85" t="s">
        <v>1602</v>
      </c>
      <c r="B1090" s="365"/>
      <c r="C1090" s="68" t="s">
        <v>2457</v>
      </c>
      <c r="D1090" s="86" t="s">
        <v>2445</v>
      </c>
      <c r="E1090" s="366" t="s">
        <v>2458</v>
      </c>
      <c r="F1090" s="86" t="s">
        <v>708</v>
      </c>
      <c r="G1090" s="86" t="s">
        <v>2459</v>
      </c>
      <c r="H1090" s="86" t="s">
        <v>710</v>
      </c>
      <c r="I1090" s="70" t="s">
        <v>11</v>
      </c>
      <c r="J1090" s="2"/>
      <c r="K1090" s="87"/>
      <c r="L1090" s="72" t="s">
        <v>208</v>
      </c>
      <c r="M1090" s="86"/>
      <c r="N1090" s="67"/>
      <c r="O1090" s="67"/>
      <c r="P1090" s="67"/>
      <c r="Q1090" s="67"/>
      <c r="R1090" s="67"/>
      <c r="S1090" s="67"/>
      <c r="T1090" s="67"/>
      <c r="U1090" s="67"/>
      <c r="V1090" s="67"/>
      <c r="W1090" s="67"/>
      <c r="X1090" s="67"/>
      <c r="Y1090" s="67"/>
      <c r="Z1090" s="67"/>
      <c r="AA1090" s="67"/>
      <c r="AB1090" s="67"/>
      <c r="AC1090" s="67"/>
      <c r="AD1090" s="67"/>
      <c r="AE1090" s="67"/>
      <c r="AF1090" s="67"/>
      <c r="AG1090" s="67"/>
    </row>
    <row r="1091" spans="1:33" ht="275.5">
      <c r="A1091" s="85" t="s">
        <v>1602</v>
      </c>
      <c r="B1091" s="365"/>
      <c r="C1091" s="68" t="s">
        <v>2460</v>
      </c>
      <c r="D1091" s="86" t="s">
        <v>2445</v>
      </c>
      <c r="E1091" s="365"/>
      <c r="F1091" s="86" t="s">
        <v>711</v>
      </c>
      <c r="G1091" s="86" t="s">
        <v>2461</v>
      </c>
      <c r="H1091" s="86" t="s">
        <v>710</v>
      </c>
      <c r="I1091" s="70" t="s">
        <v>11</v>
      </c>
      <c r="J1091" s="2"/>
      <c r="K1091" s="71"/>
      <c r="L1091" s="72" t="s">
        <v>208</v>
      </c>
      <c r="M1091" s="86"/>
      <c r="N1091" s="67"/>
      <c r="O1091" s="67"/>
      <c r="P1091" s="67"/>
      <c r="Q1091" s="67"/>
      <c r="R1091" s="67"/>
      <c r="S1091" s="67"/>
      <c r="T1091" s="67"/>
      <c r="U1091" s="67"/>
      <c r="V1091" s="67"/>
      <c r="W1091" s="67"/>
      <c r="X1091" s="67"/>
      <c r="Y1091" s="67"/>
      <c r="Z1091" s="67"/>
      <c r="AA1091" s="67"/>
      <c r="AB1091" s="67"/>
      <c r="AC1091" s="67"/>
      <c r="AD1091" s="67"/>
      <c r="AE1091" s="67"/>
      <c r="AF1091" s="67"/>
      <c r="AG1091" s="67"/>
    </row>
    <row r="1092" spans="1:33" ht="275.5">
      <c r="A1092" s="85" t="s">
        <v>1602</v>
      </c>
      <c r="B1092" s="365"/>
      <c r="C1092" s="68" t="s">
        <v>2462</v>
      </c>
      <c r="D1092" s="86" t="s">
        <v>2445</v>
      </c>
      <c r="E1092" s="355"/>
      <c r="F1092" s="86" t="s">
        <v>713</v>
      </c>
      <c r="G1092" s="86" t="s">
        <v>2463</v>
      </c>
      <c r="H1092" s="86" t="s">
        <v>715</v>
      </c>
      <c r="I1092" s="70" t="s">
        <v>11</v>
      </c>
      <c r="J1092" s="2"/>
      <c r="K1092" s="87"/>
      <c r="L1092" s="72" t="s">
        <v>208</v>
      </c>
      <c r="M1092" s="86"/>
      <c r="N1092" s="67"/>
      <c r="O1092" s="67"/>
      <c r="P1092" s="67"/>
      <c r="Q1092" s="67"/>
      <c r="R1092" s="67"/>
      <c r="S1092" s="67"/>
      <c r="T1092" s="67"/>
      <c r="U1092" s="67"/>
      <c r="V1092" s="67"/>
      <c r="W1092" s="67"/>
      <c r="X1092" s="67"/>
      <c r="Y1092" s="67"/>
      <c r="Z1092" s="67"/>
      <c r="AA1092" s="67"/>
      <c r="AB1092" s="67"/>
      <c r="AC1092" s="67"/>
      <c r="AD1092" s="67"/>
      <c r="AE1092" s="67"/>
      <c r="AF1092" s="67"/>
      <c r="AG1092" s="67"/>
    </row>
    <row r="1093" spans="1:33" ht="275.5">
      <c r="A1093" s="85" t="s">
        <v>1602</v>
      </c>
      <c r="B1093" s="365"/>
      <c r="C1093" s="68" t="s">
        <v>2464</v>
      </c>
      <c r="D1093" s="86" t="s">
        <v>2445</v>
      </c>
      <c r="E1093" s="366" t="s">
        <v>2465</v>
      </c>
      <c r="F1093" s="86" t="s">
        <v>717</v>
      </c>
      <c r="G1093" s="86" t="s">
        <v>2466</v>
      </c>
      <c r="H1093" s="86" t="s">
        <v>710</v>
      </c>
      <c r="I1093" s="70" t="s">
        <v>11</v>
      </c>
      <c r="J1093" s="2"/>
      <c r="K1093" s="71"/>
      <c r="L1093" s="72" t="s">
        <v>208</v>
      </c>
      <c r="M1093" s="86"/>
      <c r="N1093" s="67"/>
      <c r="O1093" s="67"/>
      <c r="P1093" s="67"/>
      <c r="Q1093" s="67"/>
      <c r="R1093" s="67"/>
      <c r="S1093" s="67"/>
      <c r="T1093" s="67"/>
      <c r="U1093" s="67"/>
      <c r="V1093" s="67"/>
      <c r="W1093" s="67"/>
      <c r="X1093" s="67"/>
      <c r="Y1093" s="67"/>
      <c r="Z1093" s="67"/>
      <c r="AA1093" s="67"/>
      <c r="AB1093" s="67"/>
      <c r="AC1093" s="67"/>
      <c r="AD1093" s="67"/>
      <c r="AE1093" s="67"/>
      <c r="AF1093" s="67"/>
      <c r="AG1093" s="67"/>
    </row>
    <row r="1094" spans="1:33" ht="275.5">
      <c r="A1094" s="85" t="s">
        <v>1602</v>
      </c>
      <c r="B1094" s="365"/>
      <c r="C1094" s="68" t="s">
        <v>2467</v>
      </c>
      <c r="D1094" s="86" t="s">
        <v>2445</v>
      </c>
      <c r="E1094" s="365"/>
      <c r="F1094" s="86" t="s">
        <v>719</v>
      </c>
      <c r="G1094" s="86" t="s">
        <v>2468</v>
      </c>
      <c r="H1094" s="86" t="s">
        <v>721</v>
      </c>
      <c r="I1094" s="70" t="s">
        <v>11</v>
      </c>
      <c r="J1094" s="2"/>
      <c r="K1094" s="71"/>
      <c r="L1094" s="72" t="s">
        <v>208</v>
      </c>
      <c r="M1094" s="86"/>
      <c r="N1094" s="67"/>
      <c r="O1094" s="67"/>
      <c r="P1094" s="67"/>
      <c r="Q1094" s="67"/>
      <c r="R1094" s="67"/>
      <c r="S1094" s="67"/>
      <c r="T1094" s="67"/>
      <c r="U1094" s="67"/>
      <c r="V1094" s="67"/>
      <c r="W1094" s="67"/>
      <c r="X1094" s="67"/>
      <c r="Y1094" s="67"/>
      <c r="Z1094" s="67"/>
      <c r="AA1094" s="67"/>
      <c r="AB1094" s="67"/>
      <c r="AC1094" s="67"/>
      <c r="AD1094" s="67"/>
      <c r="AE1094" s="67"/>
      <c r="AF1094" s="67"/>
      <c r="AG1094" s="67"/>
    </row>
    <row r="1095" spans="1:33" ht="275.5">
      <c r="A1095" s="85" t="s">
        <v>1602</v>
      </c>
      <c r="B1095" s="365"/>
      <c r="C1095" s="68" t="s">
        <v>2469</v>
      </c>
      <c r="D1095" s="86" t="s">
        <v>2445</v>
      </c>
      <c r="E1095" s="355"/>
      <c r="F1095" s="86" t="s">
        <v>722</v>
      </c>
      <c r="G1095" s="86" t="s">
        <v>2470</v>
      </c>
      <c r="H1095" s="86" t="s">
        <v>710</v>
      </c>
      <c r="I1095" s="70" t="s">
        <v>11</v>
      </c>
      <c r="J1095" s="2"/>
      <c r="K1095" s="71"/>
      <c r="L1095" s="72" t="s">
        <v>208</v>
      </c>
      <c r="M1095" s="86"/>
      <c r="N1095" s="67"/>
      <c r="O1095" s="67"/>
      <c r="P1095" s="67"/>
      <c r="Q1095" s="67"/>
      <c r="R1095" s="67"/>
      <c r="S1095" s="67"/>
      <c r="T1095" s="67"/>
      <c r="U1095" s="67"/>
      <c r="V1095" s="67"/>
      <c r="W1095" s="67"/>
      <c r="X1095" s="67"/>
      <c r="Y1095" s="67"/>
      <c r="Z1095" s="67"/>
      <c r="AA1095" s="67"/>
      <c r="AB1095" s="67"/>
      <c r="AC1095" s="67"/>
      <c r="AD1095" s="67"/>
      <c r="AE1095" s="67"/>
      <c r="AF1095" s="67"/>
      <c r="AG1095" s="67"/>
    </row>
    <row r="1096" spans="1:33" ht="275.5">
      <c r="A1096" s="85" t="s">
        <v>1602</v>
      </c>
      <c r="B1096" s="365"/>
      <c r="C1096" s="68" t="s">
        <v>2471</v>
      </c>
      <c r="D1096" s="86" t="s">
        <v>2445</v>
      </c>
      <c r="E1096" s="366" t="s">
        <v>2472</v>
      </c>
      <c r="F1096" s="86" t="s">
        <v>2232</v>
      </c>
      <c r="G1096" s="86" t="s">
        <v>2473</v>
      </c>
      <c r="H1096" s="86" t="s">
        <v>529</v>
      </c>
      <c r="I1096" s="70" t="s">
        <v>11</v>
      </c>
      <c r="J1096" s="2"/>
      <c r="K1096" s="71"/>
      <c r="L1096" s="72" t="s">
        <v>208</v>
      </c>
      <c r="M1096" s="86"/>
      <c r="N1096" s="67"/>
      <c r="O1096" s="67"/>
      <c r="P1096" s="67"/>
      <c r="Q1096" s="67"/>
      <c r="R1096" s="67"/>
      <c r="S1096" s="67"/>
      <c r="T1096" s="67"/>
      <c r="U1096" s="67"/>
      <c r="V1096" s="67"/>
      <c r="W1096" s="67"/>
      <c r="X1096" s="67"/>
      <c r="Y1096" s="67"/>
      <c r="Z1096" s="67"/>
      <c r="AA1096" s="67"/>
      <c r="AB1096" s="67"/>
      <c r="AC1096" s="67"/>
      <c r="AD1096" s="67"/>
      <c r="AE1096" s="67"/>
      <c r="AF1096" s="67"/>
      <c r="AG1096" s="67"/>
    </row>
    <row r="1097" spans="1:33" ht="275.5">
      <c r="A1097" s="85" t="s">
        <v>1602</v>
      </c>
      <c r="B1097" s="365"/>
      <c r="C1097" s="68" t="s">
        <v>2474</v>
      </c>
      <c r="D1097" s="86" t="s">
        <v>2445</v>
      </c>
      <c r="E1097" s="355"/>
      <c r="F1097" s="86" t="s">
        <v>726</v>
      </c>
      <c r="G1097" s="86" t="s">
        <v>2475</v>
      </c>
      <c r="H1097" s="86" t="s">
        <v>529</v>
      </c>
      <c r="I1097" s="70" t="s">
        <v>11</v>
      </c>
      <c r="J1097" s="2"/>
      <c r="K1097" s="71"/>
      <c r="L1097" s="72" t="s">
        <v>208</v>
      </c>
      <c r="M1097" s="86"/>
      <c r="N1097" s="67"/>
      <c r="O1097" s="67"/>
      <c r="P1097" s="67"/>
      <c r="Q1097" s="67"/>
      <c r="R1097" s="67"/>
      <c r="S1097" s="67"/>
      <c r="T1097" s="67"/>
      <c r="U1097" s="67"/>
      <c r="V1097" s="67"/>
      <c r="W1097" s="67"/>
      <c r="X1097" s="67"/>
      <c r="Y1097" s="67"/>
      <c r="Z1097" s="67"/>
      <c r="AA1097" s="67"/>
      <c r="AB1097" s="67"/>
      <c r="AC1097" s="67"/>
      <c r="AD1097" s="67"/>
      <c r="AE1097" s="67"/>
      <c r="AF1097" s="67"/>
      <c r="AG1097" s="67"/>
    </row>
    <row r="1098" spans="1:33" ht="275.5">
      <c r="A1098" s="85" t="s">
        <v>1602</v>
      </c>
      <c r="B1098" s="365"/>
      <c r="C1098" s="68" t="s">
        <v>2476</v>
      </c>
      <c r="D1098" s="86" t="s">
        <v>2445</v>
      </c>
      <c r="E1098" s="366" t="s">
        <v>2477</v>
      </c>
      <c r="F1098" s="86" t="s">
        <v>594</v>
      </c>
      <c r="G1098" s="89" t="s">
        <v>2478</v>
      </c>
      <c r="H1098" s="86" t="s">
        <v>730</v>
      </c>
      <c r="I1098" s="70" t="s">
        <v>11</v>
      </c>
      <c r="J1098" s="2"/>
      <c r="K1098" s="71"/>
      <c r="L1098" s="72" t="s">
        <v>208</v>
      </c>
      <c r="M1098" s="86"/>
      <c r="N1098" s="67"/>
      <c r="O1098" s="67"/>
      <c r="P1098" s="67"/>
      <c r="Q1098" s="67"/>
      <c r="R1098" s="67"/>
      <c r="S1098" s="67"/>
      <c r="T1098" s="67"/>
      <c r="U1098" s="67"/>
      <c r="V1098" s="67"/>
      <c r="W1098" s="67"/>
      <c r="X1098" s="67"/>
      <c r="Y1098" s="67"/>
      <c r="Z1098" s="67"/>
      <c r="AA1098" s="67"/>
      <c r="AB1098" s="67"/>
      <c r="AC1098" s="67"/>
      <c r="AD1098" s="67"/>
      <c r="AE1098" s="67"/>
      <c r="AF1098" s="67"/>
      <c r="AG1098" s="67"/>
    </row>
    <row r="1099" spans="1:33" ht="275.5">
      <c r="A1099" s="85" t="s">
        <v>1602</v>
      </c>
      <c r="B1099" s="365"/>
      <c r="C1099" s="68" t="s">
        <v>2479</v>
      </c>
      <c r="D1099" s="86" t="s">
        <v>2445</v>
      </c>
      <c r="E1099" s="365"/>
      <c r="F1099" s="86" t="s">
        <v>731</v>
      </c>
      <c r="G1099" s="89" t="s">
        <v>2478</v>
      </c>
      <c r="H1099" s="86" t="s">
        <v>732</v>
      </c>
      <c r="I1099" s="70" t="s">
        <v>11</v>
      </c>
      <c r="J1099" s="2"/>
      <c r="K1099" s="71"/>
      <c r="L1099" s="72" t="s">
        <v>208</v>
      </c>
      <c r="M1099" s="86"/>
      <c r="N1099" s="67"/>
      <c r="O1099" s="67"/>
      <c r="P1099" s="67"/>
      <c r="Q1099" s="67"/>
      <c r="R1099" s="67"/>
      <c r="S1099" s="67"/>
      <c r="T1099" s="67"/>
      <c r="U1099" s="67"/>
      <c r="V1099" s="67"/>
      <c r="W1099" s="67"/>
      <c r="X1099" s="67"/>
      <c r="Y1099" s="67"/>
      <c r="Z1099" s="67"/>
      <c r="AA1099" s="67"/>
      <c r="AB1099" s="67"/>
      <c r="AC1099" s="67"/>
      <c r="AD1099" s="67"/>
      <c r="AE1099" s="67"/>
      <c r="AF1099" s="67"/>
      <c r="AG1099" s="67"/>
    </row>
    <row r="1100" spans="1:33" ht="275.5">
      <c r="A1100" s="85" t="s">
        <v>1602</v>
      </c>
      <c r="B1100" s="365"/>
      <c r="C1100" s="68" t="s">
        <v>2480</v>
      </c>
      <c r="D1100" s="86" t="s">
        <v>2445</v>
      </c>
      <c r="E1100" s="365"/>
      <c r="F1100" s="86" t="s">
        <v>733</v>
      </c>
      <c r="G1100" s="86" t="s">
        <v>2478</v>
      </c>
      <c r="H1100" s="86" t="s">
        <v>734</v>
      </c>
      <c r="I1100" s="70" t="s">
        <v>11</v>
      </c>
      <c r="J1100" s="2"/>
      <c r="K1100" s="71"/>
      <c r="L1100" s="72" t="s">
        <v>208</v>
      </c>
      <c r="M1100" s="86"/>
      <c r="N1100" s="67"/>
      <c r="O1100" s="67"/>
      <c r="P1100" s="67"/>
      <c r="Q1100" s="67"/>
      <c r="R1100" s="67"/>
      <c r="S1100" s="67"/>
      <c r="T1100" s="67"/>
      <c r="U1100" s="67"/>
      <c r="V1100" s="67"/>
      <c r="W1100" s="67"/>
      <c r="X1100" s="67"/>
      <c r="Y1100" s="67"/>
      <c r="Z1100" s="67"/>
      <c r="AA1100" s="67"/>
      <c r="AB1100" s="67"/>
      <c r="AC1100" s="67"/>
      <c r="AD1100" s="67"/>
      <c r="AE1100" s="67"/>
      <c r="AF1100" s="67"/>
      <c r="AG1100" s="67"/>
    </row>
    <row r="1101" spans="1:33" ht="275.5">
      <c r="A1101" s="85" t="s">
        <v>1602</v>
      </c>
      <c r="B1101" s="365"/>
      <c r="C1101" s="68" t="s">
        <v>2481</v>
      </c>
      <c r="D1101" s="86" t="s">
        <v>2445</v>
      </c>
      <c r="E1101" s="355"/>
      <c r="F1101" s="86" t="s">
        <v>735</v>
      </c>
      <c r="G1101" s="86" t="s">
        <v>2478</v>
      </c>
      <c r="H1101" s="86" t="s">
        <v>736</v>
      </c>
      <c r="I1101" s="70" t="s">
        <v>11</v>
      </c>
      <c r="J1101" s="2"/>
      <c r="K1101" s="71"/>
      <c r="L1101" s="72" t="s">
        <v>208</v>
      </c>
      <c r="M1101" s="86"/>
      <c r="N1101" s="67"/>
      <c r="O1101" s="67"/>
      <c r="P1101" s="67"/>
      <c r="Q1101" s="67"/>
      <c r="R1101" s="67"/>
      <c r="S1101" s="67"/>
      <c r="T1101" s="67"/>
      <c r="U1101" s="67"/>
      <c r="V1101" s="67"/>
      <c r="W1101" s="67"/>
      <c r="X1101" s="67"/>
      <c r="Y1101" s="67"/>
      <c r="Z1101" s="67"/>
      <c r="AA1101" s="67"/>
      <c r="AB1101" s="67"/>
      <c r="AC1101" s="67"/>
      <c r="AD1101" s="67"/>
      <c r="AE1101" s="67"/>
      <c r="AF1101" s="67"/>
      <c r="AG1101" s="67"/>
    </row>
    <row r="1102" spans="1:33" ht="217.5">
      <c r="A1102" s="85" t="s">
        <v>1602</v>
      </c>
      <c r="B1102" s="365"/>
      <c r="C1102" s="68" t="s">
        <v>2482</v>
      </c>
      <c r="D1102" s="86" t="s">
        <v>2483</v>
      </c>
      <c r="E1102" s="366" t="s">
        <v>2484</v>
      </c>
      <c r="F1102" s="86" t="s">
        <v>390</v>
      </c>
      <c r="G1102" s="89" t="s">
        <v>2485</v>
      </c>
      <c r="H1102" s="86" t="s">
        <v>392</v>
      </c>
      <c r="I1102" s="70" t="s">
        <v>11</v>
      </c>
      <c r="J1102" s="2"/>
      <c r="K1102" s="87"/>
      <c r="L1102" s="72" t="s">
        <v>208</v>
      </c>
      <c r="M1102" s="86"/>
      <c r="N1102" s="67"/>
      <c r="O1102" s="67"/>
      <c r="P1102" s="67"/>
      <c r="Q1102" s="67"/>
      <c r="R1102" s="67"/>
      <c r="S1102" s="67"/>
      <c r="T1102" s="67"/>
      <c r="U1102" s="67"/>
      <c r="V1102" s="67"/>
      <c r="W1102" s="67"/>
      <c r="X1102" s="67"/>
      <c r="Y1102" s="67"/>
      <c r="Z1102" s="67"/>
      <c r="AA1102" s="67"/>
      <c r="AB1102" s="67"/>
      <c r="AC1102" s="67"/>
      <c r="AD1102" s="67"/>
      <c r="AE1102" s="67"/>
      <c r="AF1102" s="67"/>
      <c r="AG1102" s="67"/>
    </row>
    <row r="1103" spans="1:33" ht="217.5">
      <c r="A1103" s="85" t="s">
        <v>1602</v>
      </c>
      <c r="B1103" s="365"/>
      <c r="C1103" s="68" t="s">
        <v>2486</v>
      </c>
      <c r="D1103" s="86" t="s">
        <v>2483</v>
      </c>
      <c r="E1103" s="365"/>
      <c r="F1103" s="86" t="s">
        <v>742</v>
      </c>
      <c r="G1103" s="89" t="s">
        <v>2487</v>
      </c>
      <c r="H1103" s="86" t="s">
        <v>396</v>
      </c>
      <c r="I1103" s="70" t="s">
        <v>11</v>
      </c>
      <c r="J1103" s="2"/>
      <c r="K1103" s="71"/>
      <c r="L1103" s="72" t="s">
        <v>208</v>
      </c>
      <c r="M1103" s="86"/>
      <c r="N1103" s="67"/>
      <c r="O1103" s="67"/>
      <c r="P1103" s="67"/>
      <c r="Q1103" s="67"/>
      <c r="R1103" s="67"/>
      <c r="S1103" s="67"/>
      <c r="T1103" s="67"/>
      <c r="U1103" s="67"/>
      <c r="V1103" s="67"/>
      <c r="W1103" s="67"/>
      <c r="X1103" s="67"/>
      <c r="Y1103" s="67"/>
      <c r="Z1103" s="67"/>
      <c r="AA1103" s="67"/>
      <c r="AB1103" s="67"/>
      <c r="AC1103" s="67"/>
      <c r="AD1103" s="67"/>
      <c r="AE1103" s="67"/>
      <c r="AF1103" s="67"/>
      <c r="AG1103" s="67"/>
    </row>
    <row r="1104" spans="1:33" ht="217.5">
      <c r="A1104" s="85" t="s">
        <v>1602</v>
      </c>
      <c r="B1104" s="365"/>
      <c r="C1104" s="68" t="s">
        <v>2488</v>
      </c>
      <c r="D1104" s="86" t="s">
        <v>2483</v>
      </c>
      <c r="E1104" s="365"/>
      <c r="F1104" s="86" t="s">
        <v>744</v>
      </c>
      <c r="G1104" s="86" t="s">
        <v>2489</v>
      </c>
      <c r="H1104" s="86" t="s">
        <v>396</v>
      </c>
      <c r="I1104" s="70" t="s">
        <v>11</v>
      </c>
      <c r="J1104" s="2"/>
      <c r="K1104" s="71"/>
      <c r="L1104" s="72" t="s">
        <v>208</v>
      </c>
      <c r="M1104" s="86"/>
      <c r="N1104" s="67"/>
      <c r="O1104" s="67"/>
      <c r="P1104" s="67"/>
      <c r="Q1104" s="67"/>
      <c r="R1104" s="67"/>
      <c r="S1104" s="67"/>
      <c r="T1104" s="67"/>
      <c r="U1104" s="67"/>
      <c r="V1104" s="67"/>
      <c r="W1104" s="67"/>
      <c r="X1104" s="67"/>
      <c r="Y1104" s="67"/>
      <c r="Z1104" s="67"/>
      <c r="AA1104" s="67"/>
      <c r="AB1104" s="67"/>
      <c r="AC1104" s="67"/>
      <c r="AD1104" s="67"/>
      <c r="AE1104" s="67"/>
      <c r="AF1104" s="67"/>
      <c r="AG1104" s="67"/>
    </row>
    <row r="1105" spans="1:33" ht="217.5">
      <c r="A1105" s="85" t="s">
        <v>1602</v>
      </c>
      <c r="B1105" s="365"/>
      <c r="C1105" s="68" t="s">
        <v>2490</v>
      </c>
      <c r="D1105" s="86" t="s">
        <v>2483</v>
      </c>
      <c r="E1105" s="355"/>
      <c r="F1105" s="86" t="s">
        <v>746</v>
      </c>
      <c r="G1105" s="86" t="s">
        <v>2491</v>
      </c>
      <c r="H1105" s="86" t="s">
        <v>396</v>
      </c>
      <c r="I1105" s="70" t="s">
        <v>11</v>
      </c>
      <c r="J1105" s="2"/>
      <c r="K1105" s="71"/>
      <c r="L1105" s="72" t="s">
        <v>208</v>
      </c>
      <c r="M1105" s="86"/>
      <c r="N1105" s="67"/>
      <c r="O1105" s="67"/>
      <c r="P1105" s="67"/>
      <c r="Q1105" s="67"/>
      <c r="R1105" s="67"/>
      <c r="S1105" s="67"/>
      <c r="T1105" s="67"/>
      <c r="U1105" s="67"/>
      <c r="V1105" s="67"/>
      <c r="W1105" s="67"/>
      <c r="X1105" s="67"/>
      <c r="Y1105" s="67"/>
      <c r="Z1105" s="67"/>
      <c r="AA1105" s="67"/>
      <c r="AB1105" s="67"/>
      <c r="AC1105" s="67"/>
      <c r="AD1105" s="67"/>
      <c r="AE1105" s="67"/>
      <c r="AF1105" s="67"/>
      <c r="AG1105" s="67"/>
    </row>
    <row r="1106" spans="1:33" ht="217.5">
      <c r="A1106" s="85" t="s">
        <v>1602</v>
      </c>
      <c r="B1106" s="365"/>
      <c r="C1106" s="68" t="s">
        <v>2492</v>
      </c>
      <c r="D1106" s="86" t="s">
        <v>2483</v>
      </c>
      <c r="E1106" s="366" t="s">
        <v>2493</v>
      </c>
      <c r="F1106" s="86" t="s">
        <v>749</v>
      </c>
      <c r="G1106" s="86" t="s">
        <v>2494</v>
      </c>
      <c r="H1106" s="86" t="s">
        <v>751</v>
      </c>
      <c r="I1106" s="70" t="s">
        <v>11</v>
      </c>
      <c r="J1106" s="2"/>
      <c r="K1106" s="71"/>
      <c r="L1106" s="72" t="s">
        <v>208</v>
      </c>
      <c r="M1106" s="86"/>
      <c r="N1106" s="67"/>
      <c r="O1106" s="67"/>
      <c r="P1106" s="67"/>
      <c r="Q1106" s="67"/>
      <c r="R1106" s="67"/>
      <c r="S1106" s="67"/>
      <c r="T1106" s="67"/>
      <c r="U1106" s="67"/>
      <c r="V1106" s="67"/>
      <c r="W1106" s="67"/>
      <c r="X1106" s="67"/>
      <c r="Y1106" s="67"/>
      <c r="Z1106" s="67"/>
      <c r="AA1106" s="67"/>
      <c r="AB1106" s="67"/>
      <c r="AC1106" s="67"/>
      <c r="AD1106" s="67"/>
      <c r="AE1106" s="67"/>
      <c r="AF1106" s="67"/>
      <c r="AG1106" s="67"/>
    </row>
    <row r="1107" spans="1:33" ht="217.5">
      <c r="A1107" s="85" t="s">
        <v>1602</v>
      </c>
      <c r="B1107" s="365"/>
      <c r="C1107" s="68" t="s">
        <v>2495</v>
      </c>
      <c r="D1107" s="86" t="s">
        <v>2483</v>
      </c>
      <c r="E1107" s="365"/>
      <c r="F1107" s="86" t="s">
        <v>2496</v>
      </c>
      <c r="G1107" s="89" t="s">
        <v>2497</v>
      </c>
      <c r="H1107" s="86" t="s">
        <v>751</v>
      </c>
      <c r="I1107" s="70" t="s">
        <v>11</v>
      </c>
      <c r="J1107" s="2"/>
      <c r="K1107" s="71"/>
      <c r="L1107" s="72" t="s">
        <v>208</v>
      </c>
      <c r="M1107" s="86"/>
      <c r="N1107" s="67"/>
      <c r="O1107" s="67"/>
      <c r="P1107" s="67"/>
      <c r="Q1107" s="67"/>
      <c r="R1107" s="67"/>
      <c r="S1107" s="67"/>
      <c r="T1107" s="67"/>
      <c r="U1107" s="67"/>
      <c r="V1107" s="67"/>
      <c r="W1107" s="67"/>
      <c r="X1107" s="67"/>
      <c r="Y1107" s="67"/>
      <c r="Z1107" s="67"/>
      <c r="AA1107" s="67"/>
      <c r="AB1107" s="67"/>
      <c r="AC1107" s="67"/>
      <c r="AD1107" s="67"/>
      <c r="AE1107" s="67"/>
      <c r="AF1107" s="67"/>
      <c r="AG1107" s="67"/>
    </row>
    <row r="1108" spans="1:33" ht="217.5">
      <c r="A1108" s="85" t="s">
        <v>1602</v>
      </c>
      <c r="B1108" s="365"/>
      <c r="C1108" s="68" t="s">
        <v>2498</v>
      </c>
      <c r="D1108" s="86" t="s">
        <v>2483</v>
      </c>
      <c r="E1108" s="365"/>
      <c r="F1108" s="86" t="s">
        <v>2499</v>
      </c>
      <c r="G1108" s="86" t="s">
        <v>2500</v>
      </c>
      <c r="H1108" s="86" t="s">
        <v>751</v>
      </c>
      <c r="I1108" s="70" t="s">
        <v>11</v>
      </c>
      <c r="J1108" s="2"/>
      <c r="K1108" s="71"/>
      <c r="L1108" s="72" t="s">
        <v>208</v>
      </c>
      <c r="M1108" s="86"/>
      <c r="N1108" s="67"/>
      <c r="O1108" s="67"/>
      <c r="P1108" s="67"/>
      <c r="Q1108" s="67"/>
      <c r="R1108" s="67"/>
      <c r="S1108" s="67"/>
      <c r="T1108" s="67"/>
      <c r="U1108" s="67"/>
      <c r="V1108" s="67"/>
      <c r="W1108" s="67"/>
      <c r="X1108" s="67"/>
      <c r="Y1108" s="67"/>
      <c r="Z1108" s="67"/>
      <c r="AA1108" s="67"/>
      <c r="AB1108" s="67"/>
      <c r="AC1108" s="67"/>
      <c r="AD1108" s="67"/>
      <c r="AE1108" s="67"/>
      <c r="AF1108" s="67"/>
      <c r="AG1108" s="67"/>
    </row>
    <row r="1109" spans="1:33" ht="217.5">
      <c r="A1109" s="85" t="s">
        <v>1602</v>
      </c>
      <c r="B1109" s="365"/>
      <c r="C1109" s="68" t="s">
        <v>2501</v>
      </c>
      <c r="D1109" s="86" t="s">
        <v>2483</v>
      </c>
      <c r="E1109" s="355"/>
      <c r="F1109" s="86" t="s">
        <v>755</v>
      </c>
      <c r="G1109" s="86" t="s">
        <v>2500</v>
      </c>
      <c r="H1109" s="86" t="s">
        <v>751</v>
      </c>
      <c r="I1109" s="70" t="s">
        <v>11</v>
      </c>
      <c r="J1109" s="2"/>
      <c r="K1109" s="71"/>
      <c r="L1109" s="72" t="s">
        <v>208</v>
      </c>
      <c r="M1109" s="86"/>
      <c r="N1109" s="67"/>
      <c r="O1109" s="67"/>
      <c r="P1109" s="67"/>
      <c r="Q1109" s="67"/>
      <c r="R1109" s="67"/>
      <c r="S1109" s="67"/>
      <c r="T1109" s="67"/>
      <c r="U1109" s="67"/>
      <c r="V1109" s="67"/>
      <c r="W1109" s="67"/>
      <c r="X1109" s="67"/>
      <c r="Y1109" s="67"/>
      <c r="Z1109" s="67"/>
      <c r="AA1109" s="67"/>
      <c r="AB1109" s="67"/>
      <c r="AC1109" s="67"/>
      <c r="AD1109" s="67"/>
      <c r="AE1109" s="67"/>
      <c r="AF1109" s="67"/>
      <c r="AG1109" s="67"/>
    </row>
    <row r="1110" spans="1:33" ht="217.5">
      <c r="A1110" s="85" t="s">
        <v>1602</v>
      </c>
      <c r="B1110" s="365"/>
      <c r="C1110" s="68" t="s">
        <v>2502</v>
      </c>
      <c r="D1110" s="86" t="s">
        <v>2483</v>
      </c>
      <c r="E1110" s="366" t="s">
        <v>2503</v>
      </c>
      <c r="F1110" s="86" t="s">
        <v>757</v>
      </c>
      <c r="G1110" s="86" t="s">
        <v>2504</v>
      </c>
      <c r="H1110" s="86" t="s">
        <v>759</v>
      </c>
      <c r="I1110" s="70" t="s">
        <v>11</v>
      </c>
      <c r="J1110" s="2"/>
      <c r="K1110" s="71"/>
      <c r="L1110" s="72" t="s">
        <v>208</v>
      </c>
      <c r="M1110" s="86"/>
      <c r="N1110" s="67"/>
      <c r="O1110" s="67"/>
      <c r="P1110" s="67"/>
      <c r="Q1110" s="67"/>
      <c r="R1110" s="67"/>
      <c r="S1110" s="67"/>
      <c r="T1110" s="67"/>
      <c r="U1110" s="67"/>
      <c r="V1110" s="67"/>
      <c r="W1110" s="67"/>
      <c r="X1110" s="67"/>
      <c r="Y1110" s="67"/>
      <c r="Z1110" s="67"/>
      <c r="AA1110" s="67"/>
      <c r="AB1110" s="67"/>
      <c r="AC1110" s="67"/>
      <c r="AD1110" s="67"/>
      <c r="AE1110" s="67"/>
      <c r="AF1110" s="67"/>
      <c r="AG1110" s="67"/>
    </row>
    <row r="1111" spans="1:33" ht="217.5">
      <c r="A1111" s="85" t="s">
        <v>1602</v>
      </c>
      <c r="B1111" s="365"/>
      <c r="C1111" s="68" t="s">
        <v>2505</v>
      </c>
      <c r="D1111" s="86" t="s">
        <v>2483</v>
      </c>
      <c r="E1111" s="365"/>
      <c r="F1111" s="86" t="s">
        <v>760</v>
      </c>
      <c r="G1111" s="86" t="s">
        <v>2504</v>
      </c>
      <c r="H1111" s="86" t="s">
        <v>759</v>
      </c>
      <c r="I1111" s="70" t="s">
        <v>11</v>
      </c>
      <c r="J1111" s="2"/>
      <c r="K1111" s="71"/>
      <c r="L1111" s="72" t="s">
        <v>208</v>
      </c>
      <c r="M1111" s="86"/>
      <c r="N1111" s="67"/>
      <c r="O1111" s="67"/>
      <c r="P1111" s="67"/>
      <c r="Q1111" s="67"/>
      <c r="R1111" s="67"/>
      <c r="S1111" s="67"/>
      <c r="T1111" s="67"/>
      <c r="U1111" s="67"/>
      <c r="V1111" s="67"/>
      <c r="W1111" s="67"/>
      <c r="X1111" s="67"/>
      <c r="Y1111" s="67"/>
      <c r="Z1111" s="67"/>
      <c r="AA1111" s="67"/>
      <c r="AB1111" s="67"/>
      <c r="AC1111" s="67"/>
      <c r="AD1111" s="67"/>
      <c r="AE1111" s="67"/>
      <c r="AF1111" s="67"/>
      <c r="AG1111" s="67"/>
    </row>
    <row r="1112" spans="1:33" ht="217.5">
      <c r="A1112" s="85" t="s">
        <v>1602</v>
      </c>
      <c r="B1112" s="365"/>
      <c r="C1112" s="68" t="s">
        <v>2506</v>
      </c>
      <c r="D1112" s="86" t="s">
        <v>2483</v>
      </c>
      <c r="E1112" s="365"/>
      <c r="F1112" s="86" t="s">
        <v>761</v>
      </c>
      <c r="G1112" s="86" t="s">
        <v>2504</v>
      </c>
      <c r="H1112" s="86" t="s">
        <v>759</v>
      </c>
      <c r="I1112" s="70" t="s">
        <v>11</v>
      </c>
      <c r="J1112" s="2"/>
      <c r="K1112" s="71"/>
      <c r="L1112" s="72" t="s">
        <v>208</v>
      </c>
      <c r="M1112" s="86"/>
      <c r="N1112" s="67"/>
      <c r="O1112" s="67"/>
      <c r="P1112" s="67"/>
      <c r="Q1112" s="67"/>
      <c r="R1112" s="67"/>
      <c r="S1112" s="67"/>
      <c r="T1112" s="67"/>
      <c r="U1112" s="67"/>
      <c r="V1112" s="67"/>
      <c r="W1112" s="67"/>
      <c r="X1112" s="67"/>
      <c r="Y1112" s="67"/>
      <c r="Z1112" s="67"/>
      <c r="AA1112" s="67"/>
      <c r="AB1112" s="67"/>
      <c r="AC1112" s="67"/>
      <c r="AD1112" s="67"/>
      <c r="AE1112" s="67"/>
      <c r="AF1112" s="67"/>
      <c r="AG1112" s="67"/>
    </row>
    <row r="1113" spans="1:33" ht="217.5">
      <c r="A1113" s="85" t="s">
        <v>1602</v>
      </c>
      <c r="B1113" s="365"/>
      <c r="C1113" s="68" t="s">
        <v>2507</v>
      </c>
      <c r="D1113" s="86" t="s">
        <v>2483</v>
      </c>
      <c r="E1113" s="355"/>
      <c r="F1113" s="86" t="s">
        <v>762</v>
      </c>
      <c r="G1113" s="86" t="s">
        <v>2504</v>
      </c>
      <c r="H1113" s="86" t="s">
        <v>759</v>
      </c>
      <c r="I1113" s="70" t="s">
        <v>11</v>
      </c>
      <c r="J1113" s="2"/>
      <c r="K1113" s="71"/>
      <c r="L1113" s="72" t="s">
        <v>208</v>
      </c>
      <c r="M1113" s="86"/>
      <c r="N1113" s="67"/>
      <c r="O1113" s="67"/>
      <c r="P1113" s="67"/>
      <c r="Q1113" s="67"/>
      <c r="R1113" s="67"/>
      <c r="S1113" s="67"/>
      <c r="T1113" s="67"/>
      <c r="U1113" s="67"/>
      <c r="V1113" s="67"/>
      <c r="W1113" s="67"/>
      <c r="X1113" s="67"/>
      <c r="Y1113" s="67"/>
      <c r="Z1113" s="67"/>
      <c r="AA1113" s="67"/>
      <c r="AB1113" s="67"/>
      <c r="AC1113" s="67"/>
      <c r="AD1113" s="67"/>
      <c r="AE1113" s="67"/>
      <c r="AF1113" s="67"/>
      <c r="AG1113" s="67"/>
    </row>
    <row r="1114" spans="1:33" ht="217.5">
      <c r="A1114" s="85" t="s">
        <v>1602</v>
      </c>
      <c r="B1114" s="365"/>
      <c r="C1114" s="68" t="s">
        <v>2508</v>
      </c>
      <c r="D1114" s="86" t="s">
        <v>2483</v>
      </c>
      <c r="E1114" s="366" t="s">
        <v>2509</v>
      </c>
      <c r="F1114" s="86" t="s">
        <v>405</v>
      </c>
      <c r="G1114" s="86" t="s">
        <v>2510</v>
      </c>
      <c r="H1114" s="86" t="s">
        <v>407</v>
      </c>
      <c r="I1114" s="70" t="s">
        <v>11</v>
      </c>
      <c r="J1114" s="2"/>
      <c r="K1114" s="71"/>
      <c r="L1114" s="72" t="s">
        <v>208</v>
      </c>
      <c r="M1114" s="86"/>
      <c r="N1114" s="67"/>
      <c r="O1114" s="67"/>
      <c r="P1114" s="67"/>
      <c r="Q1114" s="67"/>
      <c r="R1114" s="67"/>
      <c r="S1114" s="67"/>
      <c r="T1114" s="67"/>
      <c r="U1114" s="67"/>
      <c r="V1114" s="67"/>
      <c r="W1114" s="67"/>
      <c r="X1114" s="67"/>
      <c r="Y1114" s="67"/>
      <c r="Z1114" s="67"/>
      <c r="AA1114" s="67"/>
      <c r="AB1114" s="67"/>
      <c r="AC1114" s="67"/>
      <c r="AD1114" s="67"/>
      <c r="AE1114" s="67"/>
      <c r="AF1114" s="67"/>
      <c r="AG1114" s="67"/>
    </row>
    <row r="1115" spans="1:33" ht="217.5">
      <c r="A1115" s="85" t="s">
        <v>1602</v>
      </c>
      <c r="B1115" s="365"/>
      <c r="C1115" s="68" t="s">
        <v>2511</v>
      </c>
      <c r="D1115" s="86" t="s">
        <v>2483</v>
      </c>
      <c r="E1115" s="365"/>
      <c r="F1115" s="86" t="s">
        <v>765</v>
      </c>
      <c r="G1115" s="86" t="s">
        <v>2510</v>
      </c>
      <c r="H1115" s="86" t="s">
        <v>407</v>
      </c>
      <c r="I1115" s="70" t="s">
        <v>11</v>
      </c>
      <c r="J1115" s="2"/>
      <c r="K1115" s="71"/>
      <c r="L1115" s="72" t="s">
        <v>208</v>
      </c>
      <c r="M1115" s="86"/>
      <c r="N1115" s="67"/>
      <c r="O1115" s="67"/>
      <c r="P1115" s="67"/>
      <c r="Q1115" s="67"/>
      <c r="R1115" s="67"/>
      <c r="S1115" s="67"/>
      <c r="T1115" s="67"/>
      <c r="U1115" s="67"/>
      <c r="V1115" s="67"/>
      <c r="W1115" s="67"/>
      <c r="X1115" s="67"/>
      <c r="Y1115" s="67"/>
      <c r="Z1115" s="67"/>
      <c r="AA1115" s="67"/>
      <c r="AB1115" s="67"/>
      <c r="AC1115" s="67"/>
      <c r="AD1115" s="67"/>
      <c r="AE1115" s="67"/>
      <c r="AF1115" s="67"/>
      <c r="AG1115" s="67"/>
    </row>
    <row r="1116" spans="1:33" ht="217.5">
      <c r="A1116" s="85" t="s">
        <v>1602</v>
      </c>
      <c r="B1116" s="365"/>
      <c r="C1116" s="68" t="s">
        <v>2512</v>
      </c>
      <c r="D1116" s="86" t="s">
        <v>2483</v>
      </c>
      <c r="E1116" s="355"/>
      <c r="F1116" s="86" t="s">
        <v>412</v>
      </c>
      <c r="G1116" s="86" t="s">
        <v>2513</v>
      </c>
      <c r="H1116" s="86" t="s">
        <v>407</v>
      </c>
      <c r="I1116" s="70" t="s">
        <v>11</v>
      </c>
      <c r="J1116" s="2"/>
      <c r="K1116" s="71"/>
      <c r="L1116" s="72" t="s">
        <v>208</v>
      </c>
      <c r="M1116" s="86"/>
      <c r="N1116" s="67"/>
      <c r="O1116" s="67"/>
      <c r="P1116" s="67"/>
      <c r="Q1116" s="67"/>
      <c r="R1116" s="67"/>
      <c r="S1116" s="67"/>
      <c r="T1116" s="67"/>
      <c r="U1116" s="67"/>
      <c r="V1116" s="67"/>
      <c r="W1116" s="67"/>
      <c r="X1116" s="67"/>
      <c r="Y1116" s="67"/>
      <c r="Z1116" s="67"/>
      <c r="AA1116" s="67"/>
      <c r="AB1116" s="67"/>
      <c r="AC1116" s="67"/>
      <c r="AD1116" s="67"/>
      <c r="AE1116" s="67"/>
      <c r="AF1116" s="67"/>
      <c r="AG1116" s="67"/>
    </row>
    <row r="1117" spans="1:33" ht="217.5">
      <c r="A1117" s="85" t="s">
        <v>1602</v>
      </c>
      <c r="B1117" s="365"/>
      <c r="C1117" s="68" t="s">
        <v>2514</v>
      </c>
      <c r="D1117" s="86" t="s">
        <v>2483</v>
      </c>
      <c r="E1117" s="366" t="s">
        <v>2515</v>
      </c>
      <c r="F1117" s="86" t="s">
        <v>768</v>
      </c>
      <c r="G1117" s="86" t="s">
        <v>2516</v>
      </c>
      <c r="H1117" s="86" t="s">
        <v>770</v>
      </c>
      <c r="I1117" s="70" t="s">
        <v>11</v>
      </c>
      <c r="J1117" s="2"/>
      <c r="K1117" s="71"/>
      <c r="L1117" s="72" t="s">
        <v>208</v>
      </c>
      <c r="M1117" s="86"/>
      <c r="N1117" s="67"/>
      <c r="O1117" s="67"/>
      <c r="P1117" s="67"/>
      <c r="Q1117" s="67"/>
      <c r="R1117" s="67"/>
      <c r="S1117" s="67"/>
      <c r="T1117" s="67"/>
      <c r="U1117" s="67"/>
      <c r="V1117" s="67"/>
      <c r="W1117" s="67"/>
      <c r="X1117" s="67"/>
      <c r="Y1117" s="67"/>
      <c r="Z1117" s="67"/>
      <c r="AA1117" s="67"/>
      <c r="AB1117" s="67"/>
      <c r="AC1117" s="67"/>
      <c r="AD1117" s="67"/>
      <c r="AE1117" s="67"/>
      <c r="AF1117" s="67"/>
      <c r="AG1117" s="67"/>
    </row>
    <row r="1118" spans="1:33" ht="217.5">
      <c r="A1118" s="85" t="s">
        <v>1602</v>
      </c>
      <c r="B1118" s="365"/>
      <c r="C1118" s="68" t="s">
        <v>2517</v>
      </c>
      <c r="D1118" s="86" t="s">
        <v>2483</v>
      </c>
      <c r="E1118" s="365"/>
      <c r="F1118" s="86" t="s">
        <v>771</v>
      </c>
      <c r="G1118" s="86" t="s">
        <v>2516</v>
      </c>
      <c r="H1118" s="86" t="s">
        <v>770</v>
      </c>
      <c r="I1118" s="70" t="s">
        <v>11</v>
      </c>
      <c r="J1118" s="2"/>
      <c r="K1118" s="71"/>
      <c r="L1118" s="72" t="s">
        <v>208</v>
      </c>
      <c r="M1118" s="86"/>
      <c r="N1118" s="67"/>
      <c r="O1118" s="67"/>
      <c r="P1118" s="67"/>
      <c r="Q1118" s="67"/>
      <c r="R1118" s="67"/>
      <c r="S1118" s="67"/>
      <c r="T1118" s="67"/>
      <c r="U1118" s="67"/>
      <c r="V1118" s="67"/>
      <c r="W1118" s="67"/>
      <c r="X1118" s="67"/>
      <c r="Y1118" s="67"/>
      <c r="Z1118" s="67"/>
      <c r="AA1118" s="67"/>
      <c r="AB1118" s="67"/>
      <c r="AC1118" s="67"/>
      <c r="AD1118" s="67"/>
      <c r="AE1118" s="67"/>
      <c r="AF1118" s="67"/>
      <c r="AG1118" s="67"/>
    </row>
    <row r="1119" spans="1:33" ht="217.5">
      <c r="A1119" s="85" t="s">
        <v>1602</v>
      </c>
      <c r="B1119" s="365"/>
      <c r="C1119" s="68" t="s">
        <v>2518</v>
      </c>
      <c r="D1119" s="86" t="s">
        <v>2483</v>
      </c>
      <c r="E1119" s="365"/>
      <c r="F1119" s="86" t="s">
        <v>2519</v>
      </c>
      <c r="G1119" s="86" t="s">
        <v>2520</v>
      </c>
      <c r="H1119" s="86" t="s">
        <v>770</v>
      </c>
      <c r="I1119" s="70" t="s">
        <v>11</v>
      </c>
      <c r="J1119" s="2"/>
      <c r="K1119" s="71"/>
      <c r="L1119" s="72" t="s">
        <v>208</v>
      </c>
      <c r="M1119" s="86"/>
      <c r="N1119" s="67"/>
      <c r="O1119" s="67"/>
      <c r="P1119" s="67"/>
      <c r="Q1119" s="67"/>
      <c r="R1119" s="67"/>
      <c r="S1119" s="67"/>
      <c r="T1119" s="67"/>
      <c r="U1119" s="67"/>
      <c r="V1119" s="67"/>
      <c r="W1119" s="67"/>
      <c r="X1119" s="67"/>
      <c r="Y1119" s="67"/>
      <c r="Z1119" s="67"/>
      <c r="AA1119" s="67"/>
      <c r="AB1119" s="67"/>
      <c r="AC1119" s="67"/>
      <c r="AD1119" s="67"/>
      <c r="AE1119" s="67"/>
      <c r="AF1119" s="67"/>
      <c r="AG1119" s="67"/>
    </row>
    <row r="1120" spans="1:33" ht="217.5">
      <c r="A1120" s="85" t="s">
        <v>1602</v>
      </c>
      <c r="B1120" s="365"/>
      <c r="C1120" s="68" t="s">
        <v>2521</v>
      </c>
      <c r="D1120" s="86" t="s">
        <v>2483</v>
      </c>
      <c r="E1120" s="355"/>
      <c r="F1120" s="86" t="s">
        <v>2522</v>
      </c>
      <c r="G1120" s="86" t="s">
        <v>2520</v>
      </c>
      <c r="H1120" s="86" t="s">
        <v>770</v>
      </c>
      <c r="I1120" s="70" t="s">
        <v>11</v>
      </c>
      <c r="J1120" s="2"/>
      <c r="K1120" s="71"/>
      <c r="L1120" s="72" t="s">
        <v>208</v>
      </c>
      <c r="M1120" s="86"/>
      <c r="N1120" s="67"/>
      <c r="O1120" s="67"/>
      <c r="P1120" s="67"/>
      <c r="Q1120" s="67"/>
      <c r="R1120" s="67"/>
      <c r="S1120" s="67"/>
      <c r="T1120" s="67"/>
      <c r="U1120" s="67"/>
      <c r="V1120" s="67"/>
      <c r="W1120" s="67"/>
      <c r="X1120" s="67"/>
      <c r="Y1120" s="67"/>
      <c r="Z1120" s="67"/>
      <c r="AA1120" s="67"/>
      <c r="AB1120" s="67"/>
      <c r="AC1120" s="67"/>
      <c r="AD1120" s="67"/>
      <c r="AE1120" s="67"/>
      <c r="AF1120" s="67"/>
      <c r="AG1120" s="67"/>
    </row>
    <row r="1121" spans="1:33" ht="217.5">
      <c r="A1121" s="85" t="s">
        <v>1602</v>
      </c>
      <c r="B1121" s="365"/>
      <c r="C1121" s="68" t="s">
        <v>2523</v>
      </c>
      <c r="D1121" s="86" t="s">
        <v>2483</v>
      </c>
      <c r="E1121" s="366" t="s">
        <v>2524</v>
      </c>
      <c r="F1121" s="86" t="s">
        <v>776</v>
      </c>
      <c r="G1121" s="86" t="s">
        <v>2525</v>
      </c>
      <c r="H1121" s="86" t="s">
        <v>778</v>
      </c>
      <c r="I1121" s="70" t="s">
        <v>11</v>
      </c>
      <c r="J1121" s="2"/>
      <c r="K1121" s="71"/>
      <c r="L1121" s="72" t="s">
        <v>208</v>
      </c>
      <c r="M1121" s="86"/>
      <c r="N1121" s="67"/>
      <c r="O1121" s="67"/>
      <c r="P1121" s="67"/>
      <c r="Q1121" s="67"/>
      <c r="R1121" s="67"/>
      <c r="S1121" s="67"/>
      <c r="T1121" s="67"/>
      <c r="U1121" s="67"/>
      <c r="V1121" s="67"/>
      <c r="W1121" s="67"/>
      <c r="X1121" s="67"/>
      <c r="Y1121" s="67"/>
      <c r="Z1121" s="67"/>
      <c r="AA1121" s="67"/>
      <c r="AB1121" s="67"/>
      <c r="AC1121" s="67"/>
      <c r="AD1121" s="67"/>
      <c r="AE1121" s="67"/>
      <c r="AF1121" s="67"/>
      <c r="AG1121" s="67"/>
    </row>
    <row r="1122" spans="1:33" ht="217.5">
      <c r="A1122" s="85" t="s">
        <v>1602</v>
      </c>
      <c r="B1122" s="365"/>
      <c r="C1122" s="68" t="s">
        <v>2526</v>
      </c>
      <c r="D1122" s="86" t="s">
        <v>2483</v>
      </c>
      <c r="E1122" s="355"/>
      <c r="F1122" s="86" t="s">
        <v>779</v>
      </c>
      <c r="G1122" s="86" t="s">
        <v>2525</v>
      </c>
      <c r="H1122" s="86" t="s">
        <v>778</v>
      </c>
      <c r="I1122" s="70" t="s">
        <v>11</v>
      </c>
      <c r="J1122" s="2"/>
      <c r="K1122" s="71"/>
      <c r="L1122" s="72" t="s">
        <v>208</v>
      </c>
      <c r="M1122" s="86"/>
      <c r="N1122" s="67"/>
      <c r="O1122" s="67"/>
      <c r="P1122" s="67"/>
      <c r="Q1122" s="67"/>
      <c r="R1122" s="67"/>
      <c r="S1122" s="67"/>
      <c r="T1122" s="67"/>
      <c r="U1122" s="67"/>
      <c r="V1122" s="67"/>
      <c r="W1122" s="67"/>
      <c r="X1122" s="67"/>
      <c r="Y1122" s="67"/>
      <c r="Z1122" s="67"/>
      <c r="AA1122" s="67"/>
      <c r="AB1122" s="67"/>
      <c r="AC1122" s="67"/>
      <c r="AD1122" s="67"/>
      <c r="AE1122" s="67"/>
      <c r="AF1122" s="67"/>
      <c r="AG1122" s="67"/>
    </row>
    <row r="1123" spans="1:33" ht="217.5">
      <c r="A1123" s="85" t="s">
        <v>1602</v>
      </c>
      <c r="B1123" s="365"/>
      <c r="C1123" s="68" t="s">
        <v>2527</v>
      </c>
      <c r="D1123" s="86" t="s">
        <v>2483</v>
      </c>
      <c r="E1123" s="366" t="s">
        <v>2528</v>
      </c>
      <c r="F1123" s="86" t="s">
        <v>781</v>
      </c>
      <c r="G1123" s="89" t="s">
        <v>2529</v>
      </c>
      <c r="H1123" s="86" t="s">
        <v>783</v>
      </c>
      <c r="I1123" s="70" t="s">
        <v>11</v>
      </c>
      <c r="J1123" s="2"/>
      <c r="K1123" s="71"/>
      <c r="L1123" s="72" t="s">
        <v>208</v>
      </c>
      <c r="M1123" s="86"/>
      <c r="N1123" s="67"/>
      <c r="O1123" s="67"/>
      <c r="P1123" s="67"/>
      <c r="Q1123" s="67"/>
      <c r="R1123" s="67"/>
      <c r="S1123" s="67"/>
      <c r="T1123" s="67"/>
      <c r="U1123" s="67"/>
      <c r="V1123" s="67"/>
      <c r="W1123" s="67"/>
      <c r="X1123" s="67"/>
      <c r="Y1123" s="67"/>
      <c r="Z1123" s="67"/>
      <c r="AA1123" s="67"/>
      <c r="AB1123" s="67"/>
      <c r="AC1123" s="67"/>
      <c r="AD1123" s="67"/>
      <c r="AE1123" s="67"/>
      <c r="AF1123" s="67"/>
      <c r="AG1123" s="67"/>
    </row>
    <row r="1124" spans="1:33" ht="217.5">
      <c r="A1124" s="85" t="s">
        <v>1602</v>
      </c>
      <c r="B1124" s="365"/>
      <c r="C1124" s="68" t="s">
        <v>2530</v>
      </c>
      <c r="D1124" s="86" t="s">
        <v>2483</v>
      </c>
      <c r="E1124" s="365"/>
      <c r="F1124" s="86" t="s">
        <v>784</v>
      </c>
      <c r="G1124" s="86" t="s">
        <v>2529</v>
      </c>
      <c r="H1124" s="86" t="s">
        <v>783</v>
      </c>
      <c r="I1124" s="70" t="s">
        <v>11</v>
      </c>
      <c r="J1124" s="2"/>
      <c r="K1124" s="71"/>
      <c r="L1124" s="72" t="s">
        <v>208</v>
      </c>
      <c r="M1124" s="86"/>
      <c r="N1124" s="67"/>
      <c r="O1124" s="67"/>
      <c r="P1124" s="67"/>
      <c r="Q1124" s="67"/>
      <c r="R1124" s="67"/>
      <c r="S1124" s="67"/>
      <c r="T1124" s="67"/>
      <c r="U1124" s="67"/>
      <c r="V1124" s="67"/>
      <c r="W1124" s="67"/>
      <c r="X1124" s="67"/>
      <c r="Y1124" s="67"/>
      <c r="Z1124" s="67"/>
      <c r="AA1124" s="67"/>
      <c r="AB1124" s="67"/>
      <c r="AC1124" s="67"/>
      <c r="AD1124" s="67"/>
      <c r="AE1124" s="67"/>
      <c r="AF1124" s="67"/>
      <c r="AG1124" s="67"/>
    </row>
    <row r="1125" spans="1:33" ht="217.5">
      <c r="A1125" s="85" t="s">
        <v>1602</v>
      </c>
      <c r="B1125" s="365"/>
      <c r="C1125" s="68" t="s">
        <v>2531</v>
      </c>
      <c r="D1125" s="86" t="s">
        <v>2483</v>
      </c>
      <c r="E1125" s="365"/>
      <c r="F1125" s="86" t="s">
        <v>785</v>
      </c>
      <c r="G1125" s="86" t="s">
        <v>2529</v>
      </c>
      <c r="H1125" s="86" t="s">
        <v>2532</v>
      </c>
      <c r="I1125" s="70" t="s">
        <v>11</v>
      </c>
      <c r="J1125" s="2"/>
      <c r="K1125" s="71"/>
      <c r="L1125" s="72" t="s">
        <v>208</v>
      </c>
      <c r="M1125" s="86"/>
      <c r="N1125" s="67"/>
      <c r="O1125" s="67"/>
      <c r="P1125" s="67"/>
      <c r="Q1125" s="67"/>
      <c r="R1125" s="67"/>
      <c r="S1125" s="67"/>
      <c r="T1125" s="67"/>
      <c r="U1125" s="67"/>
      <c r="V1125" s="67"/>
      <c r="W1125" s="67"/>
      <c r="X1125" s="67"/>
      <c r="Y1125" s="67"/>
      <c r="Z1125" s="67"/>
      <c r="AA1125" s="67"/>
      <c r="AB1125" s="67"/>
      <c r="AC1125" s="67"/>
      <c r="AD1125" s="67"/>
      <c r="AE1125" s="67"/>
      <c r="AF1125" s="67"/>
      <c r="AG1125" s="67"/>
    </row>
    <row r="1126" spans="1:33" ht="217.5">
      <c r="A1126" s="85" t="s">
        <v>1602</v>
      </c>
      <c r="B1126" s="365"/>
      <c r="C1126" s="68" t="s">
        <v>2533</v>
      </c>
      <c r="D1126" s="86" t="s">
        <v>2483</v>
      </c>
      <c r="E1126" s="365"/>
      <c r="F1126" s="86" t="s">
        <v>787</v>
      </c>
      <c r="G1126" s="86" t="s">
        <v>2529</v>
      </c>
      <c r="H1126" s="86" t="s">
        <v>788</v>
      </c>
      <c r="I1126" s="70" t="s">
        <v>11</v>
      </c>
      <c r="J1126" s="2"/>
      <c r="K1126" s="71"/>
      <c r="L1126" s="72" t="s">
        <v>208</v>
      </c>
      <c r="M1126" s="86"/>
      <c r="N1126" s="67"/>
      <c r="O1126" s="67"/>
      <c r="P1126" s="67"/>
      <c r="Q1126" s="67"/>
      <c r="R1126" s="67"/>
      <c r="S1126" s="67"/>
      <c r="T1126" s="67"/>
      <c r="U1126" s="67"/>
      <c r="V1126" s="67"/>
      <c r="W1126" s="67"/>
      <c r="X1126" s="67"/>
      <c r="Y1126" s="67"/>
      <c r="Z1126" s="67"/>
      <c r="AA1126" s="67"/>
      <c r="AB1126" s="67"/>
      <c r="AC1126" s="67"/>
      <c r="AD1126" s="67"/>
      <c r="AE1126" s="67"/>
      <c r="AF1126" s="67"/>
      <c r="AG1126" s="67"/>
    </row>
    <row r="1127" spans="1:33" ht="217.5">
      <c r="A1127" s="85" t="s">
        <v>1602</v>
      </c>
      <c r="B1127" s="365"/>
      <c r="C1127" s="68" t="s">
        <v>2534</v>
      </c>
      <c r="D1127" s="86" t="s">
        <v>2483</v>
      </c>
      <c r="E1127" s="355"/>
      <c r="F1127" s="86" t="s">
        <v>789</v>
      </c>
      <c r="G1127" s="86" t="s">
        <v>2535</v>
      </c>
      <c r="H1127" s="86" t="s">
        <v>791</v>
      </c>
      <c r="I1127" s="70" t="s">
        <v>11</v>
      </c>
      <c r="J1127" s="2"/>
      <c r="K1127" s="71"/>
      <c r="L1127" s="72" t="s">
        <v>208</v>
      </c>
      <c r="M1127" s="86"/>
      <c r="N1127" s="67"/>
      <c r="O1127" s="67"/>
      <c r="P1127" s="67"/>
      <c r="Q1127" s="67"/>
      <c r="R1127" s="67"/>
      <c r="S1127" s="67"/>
      <c r="T1127" s="67"/>
      <c r="U1127" s="67"/>
      <c r="V1127" s="67"/>
      <c r="W1127" s="67"/>
      <c r="X1127" s="67"/>
      <c r="Y1127" s="67"/>
      <c r="Z1127" s="67"/>
      <c r="AA1127" s="67"/>
      <c r="AB1127" s="67"/>
      <c r="AC1127" s="67"/>
      <c r="AD1127" s="67"/>
      <c r="AE1127" s="67"/>
      <c r="AF1127" s="67"/>
      <c r="AG1127" s="67"/>
    </row>
    <row r="1128" spans="1:33" ht="406">
      <c r="A1128" s="85" t="s">
        <v>1602</v>
      </c>
      <c r="B1128" s="365"/>
      <c r="C1128" s="68" t="s">
        <v>2536</v>
      </c>
      <c r="D1128" s="86" t="s">
        <v>2537</v>
      </c>
      <c r="E1128" s="366" t="s">
        <v>2538</v>
      </c>
      <c r="F1128" s="86" t="s">
        <v>794</v>
      </c>
      <c r="G1128" s="89" t="s">
        <v>2539</v>
      </c>
      <c r="H1128" s="86" t="s">
        <v>796</v>
      </c>
      <c r="I1128" s="70" t="s">
        <v>11</v>
      </c>
      <c r="J1128" s="2"/>
      <c r="K1128" s="87"/>
      <c r="L1128" s="72" t="s">
        <v>208</v>
      </c>
      <c r="M1128" s="86"/>
      <c r="N1128" s="67"/>
      <c r="O1128" s="67"/>
      <c r="P1128" s="67"/>
      <c r="Q1128" s="67"/>
      <c r="R1128" s="67"/>
      <c r="S1128" s="67"/>
      <c r="T1128" s="67"/>
      <c r="U1128" s="67"/>
      <c r="V1128" s="67"/>
      <c r="W1128" s="67"/>
      <c r="X1128" s="67"/>
      <c r="Y1128" s="67"/>
      <c r="Z1128" s="67"/>
      <c r="AA1128" s="67"/>
      <c r="AB1128" s="67"/>
      <c r="AC1128" s="67"/>
      <c r="AD1128" s="67"/>
      <c r="AE1128" s="67"/>
      <c r="AF1128" s="67"/>
      <c r="AG1128" s="67"/>
    </row>
    <row r="1129" spans="1:33" ht="406">
      <c r="A1129" s="85" t="s">
        <v>1602</v>
      </c>
      <c r="B1129" s="355"/>
      <c r="C1129" s="68" t="s">
        <v>2540</v>
      </c>
      <c r="D1129" s="86" t="s">
        <v>2537</v>
      </c>
      <c r="E1129" s="355"/>
      <c r="F1129" s="86" t="s">
        <v>797</v>
      </c>
      <c r="G1129" s="86" t="s">
        <v>2541</v>
      </c>
      <c r="H1129" s="86" t="s">
        <v>799</v>
      </c>
      <c r="I1129" s="70" t="s">
        <v>11</v>
      </c>
      <c r="J1129" s="2"/>
      <c r="K1129" s="71"/>
      <c r="L1129" s="72" t="s">
        <v>208</v>
      </c>
      <c r="M1129" s="86"/>
      <c r="N1129" s="67"/>
      <c r="O1129" s="67"/>
      <c r="P1129" s="67"/>
      <c r="Q1129" s="67"/>
      <c r="R1129" s="67"/>
      <c r="S1129" s="67"/>
      <c r="T1129" s="67"/>
      <c r="U1129" s="67"/>
      <c r="V1129" s="67"/>
      <c r="W1129" s="67"/>
      <c r="X1129" s="67"/>
      <c r="Y1129" s="67"/>
      <c r="Z1129" s="67"/>
      <c r="AA1129" s="67"/>
      <c r="AB1129" s="67"/>
      <c r="AC1129" s="67"/>
      <c r="AD1129" s="67"/>
      <c r="AE1129" s="67"/>
      <c r="AF1129" s="67"/>
      <c r="AG1129" s="67"/>
    </row>
    <row r="1130" spans="1:33" ht="43.5">
      <c r="A1130" s="85" t="s">
        <v>1602</v>
      </c>
      <c r="B1130" s="86" t="s">
        <v>2542</v>
      </c>
      <c r="C1130" s="68" t="s">
        <v>2543</v>
      </c>
      <c r="D1130" s="86"/>
      <c r="E1130" s="86" t="s">
        <v>2544</v>
      </c>
      <c r="F1130" s="86" t="s">
        <v>1623</v>
      </c>
      <c r="G1130" s="86" t="s">
        <v>1624</v>
      </c>
      <c r="H1130" s="86" t="s">
        <v>1625</v>
      </c>
      <c r="I1130" s="70" t="s">
        <v>11</v>
      </c>
      <c r="J1130" s="2"/>
      <c r="K1130" s="71"/>
      <c r="L1130" s="72" t="s">
        <v>208</v>
      </c>
      <c r="M1130" s="86"/>
      <c r="N1130" s="67"/>
      <c r="O1130" s="67"/>
      <c r="P1130" s="67"/>
      <c r="Q1130" s="67"/>
      <c r="R1130" s="67"/>
      <c r="S1130" s="67"/>
      <c r="T1130" s="67"/>
      <c r="U1130" s="67"/>
      <c r="V1130" s="67"/>
      <c r="W1130" s="67"/>
      <c r="X1130" s="67"/>
      <c r="Y1130" s="67"/>
      <c r="Z1130" s="67"/>
      <c r="AA1130" s="67"/>
      <c r="AB1130" s="67"/>
      <c r="AC1130" s="67"/>
      <c r="AD1130" s="67"/>
      <c r="AE1130" s="67"/>
      <c r="AF1130" s="67"/>
      <c r="AG1130" s="67"/>
    </row>
    <row r="1131" spans="1:33" ht="43.5">
      <c r="A1131" s="85" t="s">
        <v>1602</v>
      </c>
      <c r="B1131" s="86" t="s">
        <v>2542</v>
      </c>
      <c r="C1131" s="68" t="s">
        <v>2545</v>
      </c>
      <c r="D1131" s="86"/>
      <c r="E1131" s="86"/>
      <c r="F1131" s="86" t="s">
        <v>1627</v>
      </c>
      <c r="G1131" s="86" t="s">
        <v>1624</v>
      </c>
      <c r="H1131" s="86" t="s">
        <v>1628</v>
      </c>
      <c r="I1131" s="70" t="s">
        <v>11</v>
      </c>
      <c r="J1131" s="2"/>
      <c r="K1131" s="71"/>
      <c r="L1131" s="72" t="s">
        <v>208</v>
      </c>
      <c r="M1131" s="86"/>
      <c r="N1131" s="67"/>
      <c r="O1131" s="67"/>
      <c r="P1131" s="67"/>
      <c r="Q1131" s="67"/>
      <c r="R1131" s="67"/>
      <c r="S1131" s="67"/>
      <c r="T1131" s="67"/>
      <c r="U1131" s="67"/>
      <c r="V1131" s="67"/>
      <c r="W1131" s="67"/>
      <c r="X1131" s="67"/>
      <c r="Y1131" s="67"/>
      <c r="Z1131" s="67"/>
      <c r="AA1131" s="67"/>
      <c r="AB1131" s="67"/>
      <c r="AC1131" s="67"/>
      <c r="AD1131" s="67"/>
      <c r="AE1131" s="67"/>
      <c r="AF1131" s="67"/>
      <c r="AG1131" s="67"/>
    </row>
    <row r="1132" spans="1:33" ht="43.5">
      <c r="A1132" s="85" t="s">
        <v>1602</v>
      </c>
      <c r="B1132" s="86" t="s">
        <v>2542</v>
      </c>
      <c r="C1132" s="68" t="s">
        <v>2546</v>
      </c>
      <c r="D1132" s="86"/>
      <c r="E1132" s="86"/>
      <c r="F1132" s="86" t="s">
        <v>1630</v>
      </c>
      <c r="G1132" s="86" t="s">
        <v>1624</v>
      </c>
      <c r="H1132" s="86"/>
      <c r="I1132" s="70" t="s">
        <v>11</v>
      </c>
      <c r="J1132" s="2"/>
      <c r="K1132" s="71"/>
      <c r="L1132" s="72" t="s">
        <v>208</v>
      </c>
      <c r="M1132" s="86"/>
      <c r="N1132" s="67"/>
      <c r="O1132" s="67"/>
      <c r="P1132" s="67"/>
      <c r="Q1132" s="67"/>
      <c r="R1132" s="67"/>
      <c r="S1132" s="67"/>
      <c r="T1132" s="67"/>
      <c r="U1132" s="67"/>
      <c r="V1132" s="67"/>
      <c r="W1132" s="67"/>
      <c r="X1132" s="67"/>
      <c r="Y1132" s="67"/>
      <c r="Z1132" s="67"/>
      <c r="AA1132" s="67"/>
      <c r="AB1132" s="67"/>
      <c r="AC1132" s="67"/>
      <c r="AD1132" s="67"/>
      <c r="AE1132" s="67"/>
      <c r="AF1132" s="67"/>
      <c r="AG1132" s="67"/>
    </row>
    <row r="1133" spans="1:33" ht="43.5">
      <c r="A1133" s="85" t="s">
        <v>1602</v>
      </c>
      <c r="B1133" s="86" t="s">
        <v>2542</v>
      </c>
      <c r="C1133" s="68" t="s">
        <v>2547</v>
      </c>
      <c r="D1133" s="86"/>
      <c r="E1133" s="86"/>
      <c r="F1133" s="86" t="s">
        <v>1633</v>
      </c>
      <c r="G1133" s="86" t="s">
        <v>1624</v>
      </c>
      <c r="H1133" s="86"/>
      <c r="I1133" s="70" t="s">
        <v>11</v>
      </c>
      <c r="J1133" s="2"/>
      <c r="K1133" s="71"/>
      <c r="L1133" s="72" t="s">
        <v>208</v>
      </c>
      <c r="M1133" s="86"/>
      <c r="N1133" s="67"/>
      <c r="O1133" s="67"/>
      <c r="P1133" s="67"/>
      <c r="Q1133" s="67"/>
      <c r="R1133" s="67"/>
      <c r="S1133" s="67"/>
      <c r="T1133" s="67"/>
      <c r="U1133" s="67"/>
      <c r="V1133" s="67"/>
      <c r="W1133" s="67"/>
      <c r="X1133" s="67"/>
      <c r="Y1133" s="67"/>
      <c r="Z1133" s="67"/>
      <c r="AA1133" s="67"/>
      <c r="AB1133" s="67"/>
      <c r="AC1133" s="67"/>
      <c r="AD1133" s="67"/>
      <c r="AE1133" s="67"/>
      <c r="AF1133" s="67"/>
      <c r="AG1133" s="67"/>
    </row>
    <row r="1134" spans="1:33" ht="43.5">
      <c r="A1134" s="85" t="s">
        <v>1602</v>
      </c>
      <c r="B1134" s="86" t="s">
        <v>2542</v>
      </c>
      <c r="C1134" s="68" t="s">
        <v>2548</v>
      </c>
      <c r="D1134" s="86"/>
      <c r="E1134" s="86"/>
      <c r="F1134" s="86" t="s">
        <v>1636</v>
      </c>
      <c r="G1134" s="86" t="s">
        <v>1624</v>
      </c>
      <c r="H1134" s="86" t="s">
        <v>1637</v>
      </c>
      <c r="I1134" s="70" t="s">
        <v>11</v>
      </c>
      <c r="J1134" s="2"/>
      <c r="K1134" s="71"/>
      <c r="L1134" s="72" t="s">
        <v>208</v>
      </c>
      <c r="M1134" s="86"/>
      <c r="N1134" s="67"/>
      <c r="O1134" s="67"/>
      <c r="P1134" s="67"/>
      <c r="Q1134" s="67"/>
      <c r="R1134" s="67"/>
      <c r="S1134" s="67"/>
      <c r="T1134" s="67"/>
      <c r="U1134" s="67"/>
      <c r="V1134" s="67"/>
      <c r="W1134" s="67"/>
      <c r="X1134" s="67"/>
      <c r="Y1134" s="67"/>
      <c r="Z1134" s="67"/>
      <c r="AA1134" s="67"/>
      <c r="AB1134" s="67"/>
      <c r="AC1134" s="67"/>
      <c r="AD1134" s="67"/>
      <c r="AE1134" s="67"/>
      <c r="AF1134" s="67"/>
      <c r="AG1134" s="67"/>
    </row>
    <row r="1135" spans="1:33" ht="43.5">
      <c r="A1135" s="85" t="s">
        <v>1602</v>
      </c>
      <c r="B1135" s="86" t="s">
        <v>2542</v>
      </c>
      <c r="C1135" s="68" t="s">
        <v>2549</v>
      </c>
      <c r="D1135" s="86"/>
      <c r="E1135" s="86"/>
      <c r="F1135" s="86" t="s">
        <v>1639</v>
      </c>
      <c r="G1135" s="86" t="s">
        <v>1624</v>
      </c>
      <c r="H1135" s="86" t="s">
        <v>1637</v>
      </c>
      <c r="I1135" s="70" t="s">
        <v>11</v>
      </c>
      <c r="J1135" s="2"/>
      <c r="K1135" s="71"/>
      <c r="L1135" s="72" t="s">
        <v>208</v>
      </c>
      <c r="M1135" s="86"/>
      <c r="N1135" s="67"/>
      <c r="O1135" s="67"/>
      <c r="P1135" s="67"/>
      <c r="Q1135" s="67"/>
      <c r="R1135" s="67"/>
      <c r="S1135" s="67"/>
      <c r="T1135" s="67"/>
      <c r="U1135" s="67"/>
      <c r="V1135" s="67"/>
      <c r="W1135" s="67"/>
      <c r="X1135" s="67"/>
      <c r="Y1135" s="67"/>
      <c r="Z1135" s="67"/>
      <c r="AA1135" s="67"/>
      <c r="AB1135" s="67"/>
      <c r="AC1135" s="67"/>
      <c r="AD1135" s="67"/>
      <c r="AE1135" s="67"/>
      <c r="AF1135" s="67"/>
      <c r="AG1135" s="67"/>
    </row>
    <row r="1136" spans="1:33" ht="43.5">
      <c r="A1136" s="85" t="s">
        <v>1602</v>
      </c>
      <c r="B1136" s="86" t="s">
        <v>2542</v>
      </c>
      <c r="C1136" s="68" t="s">
        <v>2550</v>
      </c>
      <c r="D1136" s="86"/>
      <c r="E1136" s="86"/>
      <c r="F1136" s="86" t="s">
        <v>1641</v>
      </c>
      <c r="G1136" s="86" t="s">
        <v>1624</v>
      </c>
      <c r="H1136" s="86" t="s">
        <v>1637</v>
      </c>
      <c r="I1136" s="70" t="s">
        <v>11</v>
      </c>
      <c r="J1136" s="2"/>
      <c r="K1136" s="71"/>
      <c r="L1136" s="72" t="s">
        <v>208</v>
      </c>
      <c r="M1136" s="86"/>
      <c r="N1136" s="67"/>
      <c r="O1136" s="67"/>
      <c r="P1136" s="67"/>
      <c r="Q1136" s="67"/>
      <c r="R1136" s="67"/>
      <c r="S1136" s="67"/>
      <c r="T1136" s="67"/>
      <c r="U1136" s="67"/>
      <c r="V1136" s="67"/>
      <c r="W1136" s="67"/>
      <c r="X1136" s="67"/>
      <c r="Y1136" s="67"/>
      <c r="Z1136" s="67"/>
      <c r="AA1136" s="67"/>
      <c r="AB1136" s="67"/>
      <c r="AC1136" s="67"/>
      <c r="AD1136" s="67"/>
      <c r="AE1136" s="67"/>
      <c r="AF1136" s="67"/>
      <c r="AG1136" s="67"/>
    </row>
    <row r="1137" spans="1:33" ht="43.5">
      <c r="A1137" s="85" t="s">
        <v>1602</v>
      </c>
      <c r="B1137" s="86" t="s">
        <v>2542</v>
      </c>
      <c r="C1137" s="68" t="s">
        <v>2551</v>
      </c>
      <c r="D1137" s="86"/>
      <c r="E1137" s="86"/>
      <c r="F1137" s="86" t="s">
        <v>1644</v>
      </c>
      <c r="G1137" s="86" t="s">
        <v>1624</v>
      </c>
      <c r="H1137" s="86" t="s">
        <v>1645</v>
      </c>
      <c r="I1137" s="70" t="s">
        <v>11</v>
      </c>
      <c r="J1137" s="2"/>
      <c r="K1137" s="71"/>
      <c r="L1137" s="72" t="s">
        <v>208</v>
      </c>
      <c r="M1137" s="86"/>
      <c r="N1137" s="67"/>
      <c r="O1137" s="67"/>
      <c r="P1137" s="67"/>
      <c r="Q1137" s="67"/>
      <c r="R1137" s="67"/>
      <c r="S1137" s="67"/>
      <c r="T1137" s="67"/>
      <c r="U1137" s="67"/>
      <c r="V1137" s="67"/>
      <c r="W1137" s="67"/>
      <c r="X1137" s="67"/>
      <c r="Y1137" s="67"/>
      <c r="Z1137" s="67"/>
      <c r="AA1137" s="67"/>
      <c r="AB1137" s="67"/>
      <c r="AC1137" s="67"/>
      <c r="AD1137" s="67"/>
      <c r="AE1137" s="67"/>
      <c r="AF1137" s="67"/>
      <c r="AG1137" s="67"/>
    </row>
    <row r="1138" spans="1:33" ht="43.5">
      <c r="A1138" s="85" t="s">
        <v>1602</v>
      </c>
      <c r="B1138" s="86" t="s">
        <v>2542</v>
      </c>
      <c r="C1138" s="68" t="s">
        <v>2552</v>
      </c>
      <c r="D1138" s="86"/>
      <c r="E1138" s="86"/>
      <c r="F1138" s="86" t="s">
        <v>1647</v>
      </c>
      <c r="G1138" s="86" t="s">
        <v>1624</v>
      </c>
      <c r="H1138" s="86" t="s">
        <v>1645</v>
      </c>
      <c r="I1138" s="70" t="s">
        <v>11</v>
      </c>
      <c r="J1138" s="2"/>
      <c r="K1138" s="71"/>
      <c r="L1138" s="72" t="s">
        <v>208</v>
      </c>
      <c r="M1138" s="86"/>
      <c r="N1138" s="67"/>
      <c r="O1138" s="67"/>
      <c r="P1138" s="67"/>
      <c r="Q1138" s="67"/>
      <c r="R1138" s="67"/>
      <c r="S1138" s="67"/>
      <c r="T1138" s="67"/>
      <c r="U1138" s="67"/>
      <c r="V1138" s="67"/>
      <c r="W1138" s="67"/>
      <c r="X1138" s="67"/>
      <c r="Y1138" s="67"/>
      <c r="Z1138" s="67"/>
      <c r="AA1138" s="67"/>
      <c r="AB1138" s="67"/>
      <c r="AC1138" s="67"/>
      <c r="AD1138" s="67"/>
      <c r="AE1138" s="67"/>
      <c r="AF1138" s="67"/>
      <c r="AG1138" s="67"/>
    </row>
    <row r="1139" spans="1:33" ht="43.5">
      <c r="A1139" s="85" t="s">
        <v>1602</v>
      </c>
      <c r="B1139" s="86" t="s">
        <v>2542</v>
      </c>
      <c r="C1139" s="68" t="s">
        <v>2553</v>
      </c>
      <c r="D1139" s="86"/>
      <c r="E1139" s="86"/>
      <c r="F1139" s="86" t="s">
        <v>1649</v>
      </c>
      <c r="G1139" s="86" t="s">
        <v>1624</v>
      </c>
      <c r="H1139" s="86" t="s">
        <v>1645</v>
      </c>
      <c r="I1139" s="70" t="s">
        <v>11</v>
      </c>
      <c r="J1139" s="2"/>
      <c r="K1139" s="71"/>
      <c r="L1139" s="72" t="s">
        <v>208</v>
      </c>
      <c r="M1139" s="86"/>
      <c r="N1139" s="67"/>
      <c r="O1139" s="67"/>
      <c r="P1139" s="67"/>
      <c r="Q1139" s="67"/>
      <c r="R1139" s="67"/>
      <c r="S1139" s="67"/>
      <c r="T1139" s="67"/>
      <c r="U1139" s="67"/>
      <c r="V1139" s="67"/>
      <c r="W1139" s="67"/>
      <c r="X1139" s="67"/>
      <c r="Y1139" s="67"/>
      <c r="Z1139" s="67"/>
      <c r="AA1139" s="67"/>
      <c r="AB1139" s="67"/>
      <c r="AC1139" s="67"/>
      <c r="AD1139" s="67"/>
      <c r="AE1139" s="67"/>
      <c r="AF1139" s="67"/>
      <c r="AG1139" s="67"/>
    </row>
    <row r="1140" spans="1:33" ht="58">
      <c r="A1140" s="85" t="s">
        <v>1602</v>
      </c>
      <c r="B1140" s="86" t="s">
        <v>2542</v>
      </c>
      <c r="C1140" s="68" t="s">
        <v>2554</v>
      </c>
      <c r="D1140" s="86"/>
      <c r="E1140" s="86"/>
      <c r="F1140" s="86" t="s">
        <v>1651</v>
      </c>
      <c r="G1140" s="86" t="s">
        <v>1624</v>
      </c>
      <c r="H1140" s="86" t="s">
        <v>1645</v>
      </c>
      <c r="I1140" s="70" t="s">
        <v>11</v>
      </c>
      <c r="J1140" s="2"/>
      <c r="K1140" s="71"/>
      <c r="L1140" s="72" t="s">
        <v>208</v>
      </c>
      <c r="M1140" s="86"/>
      <c r="N1140" s="67"/>
      <c r="O1140" s="67"/>
      <c r="P1140" s="67"/>
      <c r="Q1140" s="67"/>
      <c r="R1140" s="67"/>
      <c r="S1140" s="67"/>
      <c r="T1140" s="67"/>
      <c r="U1140" s="67"/>
      <c r="V1140" s="67"/>
      <c r="W1140" s="67"/>
      <c r="X1140" s="67"/>
      <c r="Y1140" s="67"/>
      <c r="Z1140" s="67"/>
      <c r="AA1140" s="67"/>
      <c r="AB1140" s="67"/>
      <c r="AC1140" s="67"/>
      <c r="AD1140" s="67"/>
      <c r="AE1140" s="67"/>
      <c r="AF1140" s="67"/>
      <c r="AG1140" s="67"/>
    </row>
    <row r="1141" spans="1:33" ht="43.5">
      <c r="A1141" s="85" t="s">
        <v>1602</v>
      </c>
      <c r="B1141" s="86" t="s">
        <v>2542</v>
      </c>
      <c r="C1141" s="68" t="s">
        <v>2555</v>
      </c>
      <c r="D1141" s="86"/>
      <c r="E1141" s="86"/>
      <c r="F1141" s="86" t="s">
        <v>1653</v>
      </c>
      <c r="G1141" s="86" t="s">
        <v>1624</v>
      </c>
      <c r="H1141" s="86" t="s">
        <v>1645</v>
      </c>
      <c r="I1141" s="70" t="s">
        <v>11</v>
      </c>
      <c r="J1141" s="2"/>
      <c r="K1141" s="71"/>
      <c r="L1141" s="72" t="s">
        <v>208</v>
      </c>
      <c r="M1141" s="86"/>
      <c r="N1141" s="67"/>
      <c r="O1141" s="67"/>
      <c r="P1141" s="67"/>
      <c r="Q1141" s="67"/>
      <c r="R1141" s="67"/>
      <c r="S1141" s="67"/>
      <c r="T1141" s="67"/>
      <c r="U1141" s="67"/>
      <c r="V1141" s="67"/>
      <c r="W1141" s="67"/>
      <c r="X1141" s="67"/>
      <c r="Y1141" s="67"/>
      <c r="Z1141" s="67"/>
      <c r="AA1141" s="67"/>
      <c r="AB1141" s="67"/>
      <c r="AC1141" s="67"/>
      <c r="AD1141" s="67"/>
      <c r="AE1141" s="67"/>
      <c r="AF1141" s="67"/>
      <c r="AG1141" s="67"/>
    </row>
    <row r="1142" spans="1:33" ht="58">
      <c r="A1142" s="85" t="s">
        <v>1602</v>
      </c>
      <c r="B1142" s="86" t="s">
        <v>2542</v>
      </c>
      <c r="C1142" s="68" t="s">
        <v>2556</v>
      </c>
      <c r="D1142" s="86"/>
      <c r="E1142" s="86"/>
      <c r="F1142" s="86" t="s">
        <v>1655</v>
      </c>
      <c r="G1142" s="86" t="s">
        <v>1624</v>
      </c>
      <c r="H1142" s="86" t="s">
        <v>1645</v>
      </c>
      <c r="I1142" s="70" t="s">
        <v>11</v>
      </c>
      <c r="J1142" s="2"/>
      <c r="K1142" s="71"/>
      <c r="L1142" s="72" t="s">
        <v>208</v>
      </c>
      <c r="M1142" s="86"/>
      <c r="N1142" s="67"/>
      <c r="O1142" s="67"/>
      <c r="P1142" s="67"/>
      <c r="Q1142" s="67"/>
      <c r="R1142" s="67"/>
      <c r="S1142" s="67"/>
      <c r="T1142" s="67"/>
      <c r="U1142" s="67"/>
      <c r="V1142" s="67"/>
      <c r="W1142" s="67"/>
      <c r="X1142" s="67"/>
      <c r="Y1142" s="67"/>
      <c r="Z1142" s="67"/>
      <c r="AA1142" s="67"/>
      <c r="AB1142" s="67"/>
      <c r="AC1142" s="67"/>
      <c r="AD1142" s="67"/>
      <c r="AE1142" s="67"/>
      <c r="AF1142" s="67"/>
      <c r="AG1142" s="67"/>
    </row>
    <row r="1143" spans="1:33" ht="43.5">
      <c r="A1143" s="85" t="s">
        <v>1602</v>
      </c>
      <c r="B1143" s="86" t="s">
        <v>2542</v>
      </c>
      <c r="C1143" s="68" t="s">
        <v>2557</v>
      </c>
      <c r="D1143" s="86"/>
      <c r="E1143" s="86"/>
      <c r="F1143" s="86"/>
      <c r="G1143" s="86" t="s">
        <v>1624</v>
      </c>
      <c r="H1143" s="86" t="s">
        <v>1645</v>
      </c>
      <c r="I1143" s="70" t="s">
        <v>11</v>
      </c>
      <c r="J1143" s="2"/>
      <c r="K1143" s="71"/>
      <c r="L1143" s="72" t="s">
        <v>208</v>
      </c>
      <c r="M1143" s="86"/>
      <c r="N1143" s="67"/>
      <c r="O1143" s="67"/>
      <c r="P1143" s="67"/>
      <c r="Q1143" s="67"/>
      <c r="R1143" s="67"/>
      <c r="S1143" s="67"/>
      <c r="T1143" s="67"/>
      <c r="U1143" s="67"/>
      <c r="V1143" s="67"/>
      <c r="W1143" s="67"/>
      <c r="X1143" s="67"/>
      <c r="Y1143" s="67"/>
      <c r="Z1143" s="67"/>
      <c r="AA1143" s="67"/>
      <c r="AB1143" s="67"/>
      <c r="AC1143" s="67"/>
      <c r="AD1143" s="67"/>
      <c r="AE1143" s="67"/>
      <c r="AF1143" s="67"/>
      <c r="AG1143" s="67"/>
    </row>
    <row r="1144" spans="1:33" ht="58">
      <c r="A1144" s="85" t="s">
        <v>1602</v>
      </c>
      <c r="B1144" s="86" t="s">
        <v>2542</v>
      </c>
      <c r="C1144" s="68" t="s">
        <v>2558</v>
      </c>
      <c r="D1144" s="86"/>
      <c r="E1144" s="86"/>
      <c r="F1144" s="86" t="s">
        <v>1659</v>
      </c>
      <c r="G1144" s="86" t="s">
        <v>1624</v>
      </c>
      <c r="H1144" s="86" t="s">
        <v>1660</v>
      </c>
      <c r="I1144" s="70" t="s">
        <v>11</v>
      </c>
      <c r="J1144" s="2"/>
      <c r="K1144" s="71"/>
      <c r="L1144" s="72" t="s">
        <v>208</v>
      </c>
      <c r="M1144" s="86"/>
      <c r="N1144" s="67"/>
      <c r="O1144" s="67"/>
      <c r="P1144" s="67"/>
      <c r="Q1144" s="67"/>
      <c r="R1144" s="67"/>
      <c r="S1144" s="67"/>
      <c r="T1144" s="67"/>
      <c r="U1144" s="67"/>
      <c r="V1144" s="67"/>
      <c r="W1144" s="67"/>
      <c r="X1144" s="67"/>
      <c r="Y1144" s="67"/>
      <c r="Z1144" s="67"/>
      <c r="AA1144" s="67"/>
      <c r="AB1144" s="67"/>
      <c r="AC1144" s="67"/>
      <c r="AD1144" s="67"/>
      <c r="AE1144" s="67"/>
      <c r="AF1144" s="67"/>
      <c r="AG1144" s="67"/>
    </row>
    <row r="1145" spans="1:33" ht="101.5">
      <c r="A1145" s="85" t="s">
        <v>1602</v>
      </c>
      <c r="B1145" s="86" t="s">
        <v>2542</v>
      </c>
      <c r="C1145" s="68" t="s">
        <v>2559</v>
      </c>
      <c r="D1145" s="86"/>
      <c r="E1145" s="86"/>
      <c r="F1145" s="86" t="s">
        <v>1663</v>
      </c>
      <c r="G1145" s="86" t="s">
        <v>1624</v>
      </c>
      <c r="H1145" s="86" t="s">
        <v>1664</v>
      </c>
      <c r="I1145" s="70" t="s">
        <v>11</v>
      </c>
      <c r="J1145" s="2"/>
      <c r="K1145" s="71"/>
      <c r="L1145" s="72" t="s">
        <v>208</v>
      </c>
      <c r="M1145" s="86"/>
      <c r="N1145" s="67"/>
      <c r="O1145" s="67"/>
      <c r="P1145" s="67"/>
      <c r="Q1145" s="67"/>
      <c r="R1145" s="67"/>
      <c r="S1145" s="67"/>
      <c r="T1145" s="67"/>
      <c r="U1145" s="67"/>
      <c r="V1145" s="67"/>
      <c r="W1145" s="67"/>
      <c r="X1145" s="67"/>
      <c r="Y1145" s="67"/>
      <c r="Z1145" s="67"/>
      <c r="AA1145" s="67"/>
      <c r="AB1145" s="67"/>
      <c r="AC1145" s="67"/>
      <c r="AD1145" s="67"/>
      <c r="AE1145" s="67"/>
      <c r="AF1145" s="67"/>
      <c r="AG1145" s="67"/>
    </row>
    <row r="1146" spans="1:33" ht="116">
      <c r="A1146" s="85" t="s">
        <v>1602</v>
      </c>
      <c r="B1146" s="86" t="s">
        <v>2542</v>
      </c>
      <c r="C1146" s="68" t="s">
        <v>2560</v>
      </c>
      <c r="D1146" s="86"/>
      <c r="E1146" s="86"/>
      <c r="F1146" s="86" t="s">
        <v>1666</v>
      </c>
      <c r="G1146" s="86" t="s">
        <v>1624</v>
      </c>
      <c r="H1146" s="86" t="s">
        <v>1667</v>
      </c>
      <c r="I1146" s="70" t="s">
        <v>11</v>
      </c>
      <c r="J1146" s="2"/>
      <c r="K1146" s="71"/>
      <c r="L1146" s="72" t="s">
        <v>208</v>
      </c>
      <c r="M1146" s="86"/>
      <c r="N1146" s="67"/>
      <c r="O1146" s="67"/>
      <c r="P1146" s="67"/>
      <c r="Q1146" s="67"/>
      <c r="R1146" s="67"/>
      <c r="S1146" s="67"/>
      <c r="T1146" s="67"/>
      <c r="U1146" s="67"/>
      <c r="V1146" s="67"/>
      <c r="W1146" s="67"/>
      <c r="X1146" s="67"/>
      <c r="Y1146" s="67"/>
      <c r="Z1146" s="67"/>
      <c r="AA1146" s="67"/>
      <c r="AB1146" s="67"/>
      <c r="AC1146" s="67"/>
      <c r="AD1146" s="67"/>
      <c r="AE1146" s="67"/>
      <c r="AF1146" s="67"/>
      <c r="AG1146" s="67"/>
    </row>
    <row r="1147" spans="1:33" ht="116">
      <c r="A1147" s="85" t="s">
        <v>1602</v>
      </c>
      <c r="B1147" s="86" t="s">
        <v>2542</v>
      </c>
      <c r="C1147" s="68" t="s">
        <v>2561</v>
      </c>
      <c r="D1147" s="86"/>
      <c r="E1147" s="86"/>
      <c r="F1147" s="86" t="s">
        <v>1669</v>
      </c>
      <c r="G1147" s="86" t="s">
        <v>1624</v>
      </c>
      <c r="H1147" s="86" t="s">
        <v>1667</v>
      </c>
      <c r="I1147" s="70" t="s">
        <v>11</v>
      </c>
      <c r="J1147" s="2"/>
      <c r="K1147" s="71"/>
      <c r="L1147" s="72" t="s">
        <v>208</v>
      </c>
      <c r="M1147" s="86"/>
      <c r="N1147" s="67"/>
      <c r="O1147" s="67"/>
      <c r="P1147" s="67"/>
      <c r="Q1147" s="67"/>
      <c r="R1147" s="67"/>
      <c r="S1147" s="67"/>
      <c r="T1147" s="67"/>
      <c r="U1147" s="67"/>
      <c r="V1147" s="67"/>
      <c r="W1147" s="67"/>
      <c r="X1147" s="67"/>
      <c r="Y1147" s="67"/>
      <c r="Z1147" s="67"/>
      <c r="AA1147" s="67"/>
      <c r="AB1147" s="67"/>
      <c r="AC1147" s="67"/>
      <c r="AD1147" s="67"/>
      <c r="AE1147" s="67"/>
      <c r="AF1147" s="67"/>
      <c r="AG1147" s="67"/>
    </row>
    <row r="1148" spans="1:33" ht="145">
      <c r="A1148" s="85" t="s">
        <v>1602</v>
      </c>
      <c r="B1148" s="86" t="s">
        <v>2542</v>
      </c>
      <c r="C1148" s="68" t="s">
        <v>2562</v>
      </c>
      <c r="D1148" s="86"/>
      <c r="E1148" s="86"/>
      <c r="F1148" s="86" t="s">
        <v>1672</v>
      </c>
      <c r="G1148" s="86" t="s">
        <v>1624</v>
      </c>
      <c r="H1148" s="86" t="s">
        <v>1660</v>
      </c>
      <c r="I1148" s="70" t="s">
        <v>11</v>
      </c>
      <c r="J1148" s="2"/>
      <c r="K1148" s="71"/>
      <c r="L1148" s="72" t="s">
        <v>208</v>
      </c>
      <c r="M1148" s="86"/>
      <c r="N1148" s="67"/>
      <c r="O1148" s="67"/>
      <c r="P1148" s="67"/>
      <c r="Q1148" s="67"/>
      <c r="R1148" s="67"/>
      <c r="S1148" s="67"/>
      <c r="T1148" s="67"/>
      <c r="U1148" s="67"/>
      <c r="V1148" s="67"/>
      <c r="W1148" s="67"/>
      <c r="X1148" s="67"/>
      <c r="Y1148" s="67"/>
      <c r="Z1148" s="67"/>
      <c r="AA1148" s="67"/>
      <c r="AB1148" s="67"/>
      <c r="AC1148" s="67"/>
      <c r="AD1148" s="67"/>
      <c r="AE1148" s="67"/>
      <c r="AF1148" s="67"/>
      <c r="AG1148" s="67"/>
    </row>
    <row r="1149" spans="1:33" ht="145">
      <c r="A1149" s="85" t="s">
        <v>1602</v>
      </c>
      <c r="B1149" s="86" t="s">
        <v>2542</v>
      </c>
      <c r="C1149" s="68" t="s">
        <v>2563</v>
      </c>
      <c r="D1149" s="86"/>
      <c r="E1149" s="86"/>
      <c r="F1149" s="86" t="s">
        <v>1674</v>
      </c>
      <c r="G1149" s="86" t="s">
        <v>1624</v>
      </c>
      <c r="H1149" s="86" t="s">
        <v>1660</v>
      </c>
      <c r="I1149" s="70" t="s">
        <v>11</v>
      </c>
      <c r="J1149" s="2"/>
      <c r="K1149" s="71"/>
      <c r="L1149" s="72" t="s">
        <v>208</v>
      </c>
      <c r="M1149" s="86"/>
      <c r="N1149" s="67"/>
      <c r="O1149" s="67"/>
      <c r="P1149" s="67"/>
      <c r="Q1149" s="67"/>
      <c r="R1149" s="67"/>
      <c r="S1149" s="67"/>
      <c r="T1149" s="67"/>
      <c r="U1149" s="67"/>
      <c r="V1149" s="67"/>
      <c r="W1149" s="67"/>
      <c r="X1149" s="67"/>
      <c r="Y1149" s="67"/>
      <c r="Z1149" s="67"/>
      <c r="AA1149" s="67"/>
      <c r="AB1149" s="67"/>
      <c r="AC1149" s="67"/>
      <c r="AD1149" s="67"/>
      <c r="AE1149" s="67"/>
      <c r="AF1149" s="67"/>
      <c r="AG1149" s="67"/>
    </row>
    <row r="1150" spans="1:33" ht="116">
      <c r="A1150" s="85" t="s">
        <v>1602</v>
      </c>
      <c r="B1150" s="86" t="s">
        <v>2542</v>
      </c>
      <c r="C1150" s="68" t="s">
        <v>2564</v>
      </c>
      <c r="D1150" s="86"/>
      <c r="E1150" s="86"/>
      <c r="F1150" s="86" t="s">
        <v>1676</v>
      </c>
      <c r="G1150" s="86" t="s">
        <v>1624</v>
      </c>
      <c r="H1150" s="86" t="s">
        <v>1660</v>
      </c>
      <c r="I1150" s="70" t="s">
        <v>11</v>
      </c>
      <c r="J1150" s="2"/>
      <c r="K1150" s="71"/>
      <c r="L1150" s="72" t="s">
        <v>208</v>
      </c>
      <c r="M1150" s="86"/>
      <c r="N1150" s="67"/>
      <c r="O1150" s="67"/>
      <c r="P1150" s="67"/>
      <c r="Q1150" s="67"/>
      <c r="R1150" s="67"/>
      <c r="S1150" s="67"/>
      <c r="T1150" s="67"/>
      <c r="U1150" s="67"/>
      <c r="V1150" s="67"/>
      <c r="W1150" s="67"/>
      <c r="X1150" s="67"/>
      <c r="Y1150" s="67"/>
      <c r="Z1150" s="67"/>
      <c r="AA1150" s="67"/>
      <c r="AB1150" s="67"/>
      <c r="AC1150" s="67"/>
      <c r="AD1150" s="67"/>
      <c r="AE1150" s="67"/>
      <c r="AF1150" s="67"/>
      <c r="AG1150" s="67"/>
    </row>
    <row r="1151" spans="1:33" ht="43.5">
      <c r="A1151" s="85" t="s">
        <v>1602</v>
      </c>
      <c r="B1151" s="86" t="s">
        <v>2542</v>
      </c>
      <c r="C1151" s="68" t="s">
        <v>2565</v>
      </c>
      <c r="D1151" s="86"/>
      <c r="E1151" s="86"/>
      <c r="F1151" s="86" t="s">
        <v>1678</v>
      </c>
      <c r="G1151" s="86" t="s">
        <v>1624</v>
      </c>
      <c r="H1151" s="86" t="s">
        <v>1660</v>
      </c>
      <c r="I1151" s="70" t="s">
        <v>11</v>
      </c>
      <c r="J1151" s="2"/>
      <c r="K1151" s="71"/>
      <c r="L1151" s="72" t="s">
        <v>208</v>
      </c>
      <c r="M1151" s="86"/>
      <c r="N1151" s="67"/>
      <c r="O1151" s="67"/>
      <c r="P1151" s="67"/>
      <c r="Q1151" s="67"/>
      <c r="R1151" s="67"/>
      <c r="S1151" s="67"/>
      <c r="T1151" s="67"/>
      <c r="U1151" s="67"/>
      <c r="V1151" s="67"/>
      <c r="W1151" s="67"/>
      <c r="X1151" s="67"/>
      <c r="Y1151" s="67"/>
      <c r="Z1151" s="67"/>
      <c r="AA1151" s="67"/>
      <c r="AB1151" s="67"/>
      <c r="AC1151" s="67"/>
      <c r="AD1151" s="67"/>
      <c r="AE1151" s="67"/>
      <c r="AF1151" s="67"/>
      <c r="AG1151" s="67"/>
    </row>
    <row r="1152" spans="1:33" ht="43.5">
      <c r="A1152" s="85" t="s">
        <v>1602</v>
      </c>
      <c r="B1152" s="86" t="s">
        <v>2542</v>
      </c>
      <c r="C1152" s="68" t="s">
        <v>2566</v>
      </c>
      <c r="D1152" s="86"/>
      <c r="E1152" s="86"/>
      <c r="F1152" s="86" t="s">
        <v>1680</v>
      </c>
      <c r="G1152" s="86" t="s">
        <v>1624</v>
      </c>
      <c r="H1152" s="86" t="s">
        <v>1660</v>
      </c>
      <c r="I1152" s="70" t="s">
        <v>11</v>
      </c>
      <c r="J1152" s="2"/>
      <c r="K1152" s="71"/>
      <c r="L1152" s="72" t="s">
        <v>208</v>
      </c>
      <c r="M1152" s="86"/>
      <c r="N1152" s="67"/>
      <c r="O1152" s="67"/>
      <c r="P1152" s="67"/>
      <c r="Q1152" s="67"/>
      <c r="R1152" s="67"/>
      <c r="S1152" s="67"/>
      <c r="T1152" s="67"/>
      <c r="U1152" s="67"/>
      <c r="V1152" s="67"/>
      <c r="W1152" s="67"/>
      <c r="X1152" s="67"/>
      <c r="Y1152" s="67"/>
      <c r="Z1152" s="67"/>
      <c r="AA1152" s="67"/>
      <c r="AB1152" s="67"/>
      <c r="AC1152" s="67"/>
      <c r="AD1152" s="67"/>
      <c r="AE1152" s="67"/>
      <c r="AF1152" s="67"/>
      <c r="AG1152" s="67"/>
    </row>
    <row r="1153" spans="1:33" ht="43.5">
      <c r="A1153" s="85" t="s">
        <v>1602</v>
      </c>
      <c r="B1153" s="86" t="s">
        <v>2542</v>
      </c>
      <c r="C1153" s="68" t="s">
        <v>2567</v>
      </c>
      <c r="D1153" s="86"/>
      <c r="E1153" s="86"/>
      <c r="F1153" s="86" t="s">
        <v>1682</v>
      </c>
      <c r="G1153" s="86" t="s">
        <v>1624</v>
      </c>
      <c r="H1153" s="86" t="s">
        <v>1660</v>
      </c>
      <c r="I1153" s="70" t="s">
        <v>11</v>
      </c>
      <c r="J1153" s="2"/>
      <c r="K1153" s="71"/>
      <c r="L1153" s="72" t="s">
        <v>208</v>
      </c>
      <c r="M1153" s="86"/>
      <c r="N1153" s="67"/>
      <c r="O1153" s="67"/>
      <c r="P1153" s="67"/>
      <c r="Q1153" s="67"/>
      <c r="R1153" s="67"/>
      <c r="S1153" s="67"/>
      <c r="T1153" s="67"/>
      <c r="U1153" s="67"/>
      <c r="V1153" s="67"/>
      <c r="W1153" s="67"/>
      <c r="X1153" s="67"/>
      <c r="Y1153" s="67"/>
      <c r="Z1153" s="67"/>
      <c r="AA1153" s="67"/>
      <c r="AB1153" s="67"/>
      <c r="AC1153" s="67"/>
      <c r="AD1153" s="67"/>
      <c r="AE1153" s="67"/>
      <c r="AF1153" s="67"/>
      <c r="AG1153" s="67"/>
    </row>
    <row r="1154" spans="1:33" ht="58">
      <c r="A1154" s="85" t="s">
        <v>1602</v>
      </c>
      <c r="B1154" s="86" t="s">
        <v>2542</v>
      </c>
      <c r="C1154" s="68" t="s">
        <v>2568</v>
      </c>
      <c r="D1154" s="86"/>
      <c r="E1154" s="86"/>
      <c r="F1154" s="86" t="s">
        <v>1684</v>
      </c>
      <c r="G1154" s="86" t="s">
        <v>1685</v>
      </c>
      <c r="H1154" s="86" t="s">
        <v>1686</v>
      </c>
      <c r="I1154" s="70" t="s">
        <v>11</v>
      </c>
      <c r="J1154" s="2"/>
      <c r="K1154" s="71"/>
      <c r="L1154" s="72" t="s">
        <v>208</v>
      </c>
      <c r="M1154" s="86"/>
      <c r="N1154" s="67"/>
      <c r="O1154" s="67"/>
      <c r="P1154" s="67"/>
      <c r="Q1154" s="67"/>
      <c r="R1154" s="67"/>
      <c r="S1154" s="67"/>
      <c r="T1154" s="67"/>
      <c r="U1154" s="67"/>
      <c r="V1154" s="67"/>
      <c r="W1154" s="67"/>
      <c r="X1154" s="67"/>
      <c r="Y1154" s="67"/>
      <c r="Z1154" s="67"/>
      <c r="AA1154" s="67"/>
      <c r="AB1154" s="67"/>
      <c r="AC1154" s="67"/>
      <c r="AD1154" s="67"/>
      <c r="AE1154" s="67"/>
      <c r="AF1154" s="67"/>
      <c r="AG1154" s="67"/>
    </row>
    <row r="1155" spans="1:33" ht="43.5">
      <c r="A1155" s="85" t="s">
        <v>1602</v>
      </c>
      <c r="B1155" s="86" t="s">
        <v>2542</v>
      </c>
      <c r="C1155" s="68" t="s">
        <v>2569</v>
      </c>
      <c r="D1155" s="86"/>
      <c r="E1155" s="86"/>
      <c r="F1155" s="86" t="s">
        <v>1688</v>
      </c>
      <c r="G1155" s="86" t="s">
        <v>1624</v>
      </c>
      <c r="H1155" s="86" t="s">
        <v>1689</v>
      </c>
      <c r="I1155" s="70" t="s">
        <v>11</v>
      </c>
      <c r="J1155" s="2"/>
      <c r="K1155" s="71"/>
      <c r="L1155" s="72" t="s">
        <v>208</v>
      </c>
      <c r="M1155" s="86"/>
      <c r="N1155" s="67"/>
      <c r="O1155" s="67"/>
      <c r="P1155" s="67"/>
      <c r="Q1155" s="67"/>
      <c r="R1155" s="67"/>
      <c r="S1155" s="67"/>
      <c r="T1155" s="67"/>
      <c r="U1155" s="67"/>
      <c r="V1155" s="67"/>
      <c r="W1155" s="67"/>
      <c r="X1155" s="67"/>
      <c r="Y1155" s="67"/>
      <c r="Z1155" s="67"/>
      <c r="AA1155" s="67"/>
      <c r="AB1155" s="67"/>
      <c r="AC1155" s="67"/>
      <c r="AD1155" s="67"/>
      <c r="AE1155" s="67"/>
      <c r="AF1155" s="67"/>
      <c r="AG1155" s="67"/>
    </row>
    <row r="1156" spans="1:33" ht="101.5">
      <c r="A1156" s="85" t="s">
        <v>1602</v>
      </c>
      <c r="B1156" s="86" t="s">
        <v>2542</v>
      </c>
      <c r="C1156" s="68" t="s">
        <v>2570</v>
      </c>
      <c r="D1156" s="86"/>
      <c r="E1156" s="86"/>
      <c r="F1156" s="86" t="s">
        <v>1691</v>
      </c>
      <c r="G1156" s="86" t="s">
        <v>1624</v>
      </c>
      <c r="H1156" s="86" t="s">
        <v>1660</v>
      </c>
      <c r="I1156" s="70" t="s">
        <v>11</v>
      </c>
      <c r="J1156" s="2"/>
      <c r="K1156" s="71"/>
      <c r="L1156" s="72" t="s">
        <v>208</v>
      </c>
      <c r="M1156" s="86"/>
      <c r="N1156" s="67"/>
      <c r="O1156" s="67"/>
      <c r="P1156" s="67"/>
      <c r="Q1156" s="67"/>
      <c r="R1156" s="67"/>
      <c r="S1156" s="67"/>
      <c r="T1156" s="67"/>
      <c r="U1156" s="67"/>
      <c r="V1156" s="67"/>
      <c r="W1156" s="67"/>
      <c r="X1156" s="67"/>
      <c r="Y1156" s="67"/>
      <c r="Z1156" s="67"/>
      <c r="AA1156" s="67"/>
      <c r="AB1156" s="67"/>
      <c r="AC1156" s="67"/>
      <c r="AD1156" s="67"/>
      <c r="AE1156" s="67"/>
      <c r="AF1156" s="67"/>
      <c r="AG1156" s="67"/>
    </row>
    <row r="1157" spans="1:33" ht="101.5">
      <c r="A1157" s="85" t="s">
        <v>1602</v>
      </c>
      <c r="B1157" s="86" t="s">
        <v>2542</v>
      </c>
      <c r="C1157" s="68" t="s">
        <v>2571</v>
      </c>
      <c r="D1157" s="86"/>
      <c r="E1157" s="86"/>
      <c r="F1157" s="86" t="s">
        <v>1693</v>
      </c>
      <c r="G1157" s="86" t="s">
        <v>2572</v>
      </c>
      <c r="H1157" s="86" t="s">
        <v>2573</v>
      </c>
      <c r="I1157" s="70" t="s">
        <v>11</v>
      </c>
      <c r="J1157" s="2"/>
      <c r="K1157" s="71"/>
      <c r="L1157" s="74" t="s">
        <v>255</v>
      </c>
      <c r="M1157" s="86"/>
      <c r="N1157" s="67"/>
      <c r="O1157" s="67"/>
      <c r="P1157" s="67"/>
      <c r="Q1157" s="67"/>
      <c r="R1157" s="67"/>
      <c r="S1157" s="67"/>
      <c r="T1157" s="67"/>
      <c r="U1157" s="67"/>
      <c r="V1157" s="67"/>
      <c r="W1157" s="67"/>
      <c r="X1157" s="67"/>
      <c r="Y1157" s="67"/>
      <c r="Z1157" s="67"/>
      <c r="AA1157" s="67"/>
      <c r="AB1157" s="67"/>
      <c r="AC1157" s="67"/>
      <c r="AD1157" s="67"/>
      <c r="AE1157" s="67"/>
      <c r="AF1157" s="67"/>
      <c r="AG1157" s="67"/>
    </row>
    <row r="1158" spans="1:33" ht="101.5">
      <c r="A1158" s="85" t="s">
        <v>1602</v>
      </c>
      <c r="B1158" s="86" t="s">
        <v>2542</v>
      </c>
      <c r="C1158" s="68" t="s">
        <v>2574</v>
      </c>
      <c r="D1158" s="86"/>
      <c r="E1158" s="86"/>
      <c r="F1158" s="86" t="s">
        <v>1696</v>
      </c>
      <c r="G1158" s="86" t="s">
        <v>1624</v>
      </c>
      <c r="H1158" s="86" t="s">
        <v>2403</v>
      </c>
      <c r="I1158" s="70" t="s">
        <v>11</v>
      </c>
      <c r="J1158" s="2"/>
      <c r="K1158" s="71"/>
      <c r="L1158" s="74" t="s">
        <v>255</v>
      </c>
      <c r="M1158" s="86"/>
      <c r="N1158" s="67"/>
      <c r="O1158" s="67"/>
      <c r="P1158" s="67"/>
      <c r="Q1158" s="67"/>
      <c r="R1158" s="67"/>
      <c r="S1158" s="67"/>
      <c r="T1158" s="67"/>
      <c r="U1158" s="67"/>
      <c r="V1158" s="67"/>
      <c r="W1158" s="67"/>
      <c r="X1158" s="67"/>
      <c r="Y1158" s="67"/>
      <c r="Z1158" s="67"/>
      <c r="AA1158" s="67"/>
      <c r="AB1158" s="67"/>
      <c r="AC1158" s="67"/>
      <c r="AD1158" s="67"/>
      <c r="AE1158" s="67"/>
      <c r="AF1158" s="67"/>
      <c r="AG1158" s="67"/>
    </row>
    <row r="1159" spans="1:33" ht="116">
      <c r="A1159" s="85" t="s">
        <v>1602</v>
      </c>
      <c r="B1159" s="86" t="s">
        <v>2542</v>
      </c>
      <c r="C1159" s="68" t="s">
        <v>2575</v>
      </c>
      <c r="D1159" s="86"/>
      <c r="E1159" s="86"/>
      <c r="F1159" s="86" t="s">
        <v>1698</v>
      </c>
      <c r="G1159" s="86" t="s">
        <v>1624</v>
      </c>
      <c r="H1159" s="86" t="s">
        <v>2403</v>
      </c>
      <c r="I1159" s="70" t="s">
        <v>11</v>
      </c>
      <c r="J1159" s="2"/>
      <c r="K1159" s="71"/>
      <c r="L1159" s="74" t="s">
        <v>255</v>
      </c>
      <c r="M1159" s="86"/>
      <c r="N1159" s="67"/>
      <c r="O1159" s="67"/>
      <c r="P1159" s="67"/>
      <c r="Q1159" s="67"/>
      <c r="R1159" s="67"/>
      <c r="S1159" s="67"/>
      <c r="T1159" s="67"/>
      <c r="U1159" s="67"/>
      <c r="V1159" s="67"/>
      <c r="W1159" s="67"/>
      <c r="X1159" s="67"/>
      <c r="Y1159" s="67"/>
      <c r="Z1159" s="67"/>
      <c r="AA1159" s="67"/>
      <c r="AB1159" s="67"/>
      <c r="AC1159" s="67"/>
      <c r="AD1159" s="67"/>
      <c r="AE1159" s="67"/>
      <c r="AF1159" s="67"/>
      <c r="AG1159" s="67"/>
    </row>
    <row r="1160" spans="1:33" ht="116">
      <c r="A1160" s="85" t="s">
        <v>1602</v>
      </c>
      <c r="B1160" s="86" t="s">
        <v>2542</v>
      </c>
      <c r="C1160" s="68" t="s">
        <v>2576</v>
      </c>
      <c r="D1160" s="86"/>
      <c r="E1160" s="86"/>
      <c r="F1160" s="86" t="s">
        <v>1700</v>
      </c>
      <c r="G1160" s="86" t="s">
        <v>1624</v>
      </c>
      <c r="H1160" s="86" t="s">
        <v>2577</v>
      </c>
      <c r="I1160" s="70" t="s">
        <v>11</v>
      </c>
      <c r="J1160" s="2"/>
      <c r="K1160" s="71"/>
      <c r="L1160" s="74" t="s">
        <v>255</v>
      </c>
      <c r="M1160" s="86"/>
      <c r="N1160" s="67"/>
      <c r="O1160" s="67"/>
      <c r="P1160" s="67"/>
      <c r="Q1160" s="67"/>
      <c r="R1160" s="67"/>
      <c r="S1160" s="67"/>
      <c r="T1160" s="67"/>
      <c r="U1160" s="67"/>
      <c r="V1160" s="67"/>
      <c r="W1160" s="67"/>
      <c r="X1160" s="67"/>
      <c r="Y1160" s="67"/>
      <c r="Z1160" s="67"/>
      <c r="AA1160" s="67"/>
      <c r="AB1160" s="67"/>
      <c r="AC1160" s="67"/>
      <c r="AD1160" s="67"/>
      <c r="AE1160" s="67"/>
      <c r="AF1160" s="67"/>
      <c r="AG1160" s="67"/>
    </row>
    <row r="1161" spans="1:33" ht="43.5">
      <c r="A1161" s="85" t="s">
        <v>1602</v>
      </c>
      <c r="B1161" s="86" t="s">
        <v>2542</v>
      </c>
      <c r="C1161" s="68" t="s">
        <v>2578</v>
      </c>
      <c r="D1161" s="86"/>
      <c r="E1161" s="86"/>
      <c r="F1161" s="86" t="s">
        <v>1704</v>
      </c>
      <c r="G1161" s="86" t="s">
        <v>1705</v>
      </c>
      <c r="H1161" s="86" t="s">
        <v>1706</v>
      </c>
      <c r="I1161" s="70" t="s">
        <v>11</v>
      </c>
      <c r="J1161" s="2"/>
      <c r="K1161" s="71"/>
      <c r="L1161" s="74" t="s">
        <v>255</v>
      </c>
      <c r="M1161" s="86"/>
      <c r="N1161" s="67"/>
      <c r="O1161" s="67"/>
      <c r="P1161" s="67"/>
      <c r="Q1161" s="67"/>
      <c r="R1161" s="67"/>
      <c r="S1161" s="67"/>
      <c r="T1161" s="67"/>
      <c r="U1161" s="67"/>
      <c r="V1161" s="67"/>
      <c r="W1161" s="67"/>
      <c r="X1161" s="67"/>
      <c r="Y1161" s="67"/>
      <c r="Z1161" s="67"/>
      <c r="AA1161" s="67"/>
      <c r="AB1161" s="67"/>
      <c r="AC1161" s="67"/>
      <c r="AD1161" s="67"/>
      <c r="AE1161" s="67"/>
      <c r="AF1161" s="67"/>
      <c r="AG1161" s="67"/>
    </row>
    <row r="1162" spans="1:33" ht="43.5">
      <c r="A1162" s="85" t="s">
        <v>1602</v>
      </c>
      <c r="B1162" s="86" t="s">
        <v>2542</v>
      </c>
      <c r="C1162" s="68" t="s">
        <v>2579</v>
      </c>
      <c r="D1162" s="86"/>
      <c r="E1162" s="86"/>
      <c r="F1162" s="86" t="s">
        <v>1709</v>
      </c>
      <c r="G1162" s="86" t="s">
        <v>1705</v>
      </c>
      <c r="H1162" s="86" t="s">
        <v>1689</v>
      </c>
      <c r="I1162" s="70" t="s">
        <v>11</v>
      </c>
      <c r="J1162" s="2"/>
      <c r="K1162" s="71"/>
      <c r="L1162" s="72" t="s">
        <v>208</v>
      </c>
      <c r="M1162" s="86"/>
      <c r="N1162" s="67"/>
      <c r="O1162" s="67"/>
      <c r="P1162" s="67"/>
      <c r="Q1162" s="67"/>
      <c r="R1162" s="67"/>
      <c r="S1162" s="67"/>
      <c r="T1162" s="67"/>
      <c r="U1162" s="67"/>
      <c r="V1162" s="67"/>
      <c r="W1162" s="67"/>
      <c r="X1162" s="67"/>
      <c r="Y1162" s="67"/>
      <c r="Z1162" s="67"/>
      <c r="AA1162" s="67"/>
      <c r="AB1162" s="67"/>
      <c r="AC1162" s="67"/>
      <c r="AD1162" s="67"/>
      <c r="AE1162" s="67"/>
      <c r="AF1162" s="67"/>
      <c r="AG1162" s="67"/>
    </row>
    <row r="1163" spans="1:33" ht="43.5">
      <c r="A1163" s="85" t="s">
        <v>1602</v>
      </c>
      <c r="B1163" s="86" t="s">
        <v>2542</v>
      </c>
      <c r="C1163" s="68" t="s">
        <v>2580</v>
      </c>
      <c r="D1163" s="86"/>
      <c r="E1163" s="86"/>
      <c r="F1163" s="86" t="s">
        <v>1711</v>
      </c>
      <c r="G1163" s="86" t="s">
        <v>1705</v>
      </c>
      <c r="H1163" s="86" t="s">
        <v>1689</v>
      </c>
      <c r="I1163" s="70" t="s">
        <v>11</v>
      </c>
      <c r="J1163" s="2"/>
      <c r="K1163" s="71"/>
      <c r="L1163" s="74" t="s">
        <v>255</v>
      </c>
      <c r="M1163" s="86"/>
      <c r="N1163" s="67"/>
      <c r="O1163" s="67"/>
      <c r="P1163" s="67"/>
      <c r="Q1163" s="67"/>
      <c r="R1163" s="67"/>
      <c r="S1163" s="67"/>
      <c r="T1163" s="67"/>
      <c r="U1163" s="67"/>
      <c r="V1163" s="67"/>
      <c r="W1163" s="67"/>
      <c r="X1163" s="67"/>
      <c r="Y1163" s="67"/>
      <c r="Z1163" s="67"/>
      <c r="AA1163" s="67"/>
      <c r="AB1163" s="67"/>
      <c r="AC1163" s="67"/>
      <c r="AD1163" s="67"/>
      <c r="AE1163" s="67"/>
      <c r="AF1163" s="67"/>
      <c r="AG1163" s="67"/>
    </row>
    <row r="1164" spans="1:33" ht="43.5">
      <c r="A1164" s="85" t="s">
        <v>1602</v>
      </c>
      <c r="B1164" s="86" t="s">
        <v>2542</v>
      </c>
      <c r="C1164" s="68" t="s">
        <v>2581</v>
      </c>
      <c r="D1164" s="86"/>
      <c r="E1164" s="86"/>
      <c r="F1164" s="86" t="s">
        <v>1713</v>
      </c>
      <c r="G1164" s="86" t="s">
        <v>1705</v>
      </c>
      <c r="H1164" s="86" t="s">
        <v>1689</v>
      </c>
      <c r="I1164" s="70" t="s">
        <v>11</v>
      </c>
      <c r="J1164" s="2"/>
      <c r="K1164" s="71"/>
      <c r="L1164" s="74" t="s">
        <v>255</v>
      </c>
      <c r="M1164" s="86"/>
      <c r="N1164" s="67"/>
      <c r="O1164" s="67"/>
      <c r="P1164" s="67"/>
      <c r="Q1164" s="67"/>
      <c r="R1164" s="67"/>
      <c r="S1164" s="67"/>
      <c r="T1164" s="67"/>
      <c r="U1164" s="67"/>
      <c r="V1164" s="67"/>
      <c r="W1164" s="67"/>
      <c r="X1164" s="67"/>
      <c r="Y1164" s="67"/>
      <c r="Z1164" s="67"/>
      <c r="AA1164" s="67"/>
      <c r="AB1164" s="67"/>
      <c r="AC1164" s="67"/>
      <c r="AD1164" s="67"/>
      <c r="AE1164" s="67"/>
      <c r="AF1164" s="67"/>
      <c r="AG1164" s="67"/>
    </row>
    <row r="1165" spans="1:33" ht="43.5">
      <c r="A1165" s="85" t="s">
        <v>1602</v>
      </c>
      <c r="B1165" s="86" t="s">
        <v>2542</v>
      </c>
      <c r="C1165" s="68" t="s">
        <v>2582</v>
      </c>
      <c r="D1165" s="86"/>
      <c r="E1165" s="86"/>
      <c r="F1165" s="86" t="s">
        <v>1715</v>
      </c>
      <c r="G1165" s="86" t="s">
        <v>1705</v>
      </c>
      <c r="H1165" s="86" t="s">
        <v>2583</v>
      </c>
      <c r="I1165" s="70" t="s">
        <v>11</v>
      </c>
      <c r="J1165" s="2"/>
      <c r="K1165" s="71"/>
      <c r="L1165" s="74" t="s">
        <v>255</v>
      </c>
      <c r="M1165" s="86"/>
      <c r="N1165" s="67"/>
      <c r="O1165" s="67"/>
      <c r="P1165" s="67"/>
      <c r="Q1165" s="67"/>
      <c r="R1165" s="67"/>
      <c r="S1165" s="67"/>
      <c r="T1165" s="67"/>
      <c r="U1165" s="67"/>
      <c r="V1165" s="67"/>
      <c r="W1165" s="67"/>
      <c r="X1165" s="67"/>
      <c r="Y1165" s="67"/>
      <c r="Z1165" s="67"/>
      <c r="AA1165" s="67"/>
      <c r="AB1165" s="67"/>
      <c r="AC1165" s="67"/>
      <c r="AD1165" s="67"/>
      <c r="AE1165" s="67"/>
      <c r="AF1165" s="67"/>
      <c r="AG1165" s="67"/>
    </row>
    <row r="1166" spans="1:33" ht="43.5">
      <c r="A1166" s="85" t="s">
        <v>1602</v>
      </c>
      <c r="B1166" s="86" t="s">
        <v>2542</v>
      </c>
      <c r="C1166" s="68" t="s">
        <v>2584</v>
      </c>
      <c r="D1166" s="86"/>
      <c r="E1166" s="86"/>
      <c r="F1166" s="86" t="s">
        <v>1719</v>
      </c>
      <c r="G1166" s="86" t="s">
        <v>1705</v>
      </c>
      <c r="H1166" s="86" t="s">
        <v>1689</v>
      </c>
      <c r="I1166" s="70" t="s">
        <v>11</v>
      </c>
      <c r="J1166" s="2"/>
      <c r="K1166" s="71"/>
      <c r="L1166" s="74" t="s">
        <v>255</v>
      </c>
      <c r="M1166" s="86"/>
      <c r="N1166" s="67"/>
      <c r="O1166" s="67"/>
      <c r="P1166" s="67"/>
      <c r="Q1166" s="67"/>
      <c r="R1166" s="67"/>
      <c r="S1166" s="67"/>
      <c r="T1166" s="67"/>
      <c r="U1166" s="67"/>
      <c r="V1166" s="67"/>
      <c r="W1166" s="67"/>
      <c r="X1166" s="67"/>
      <c r="Y1166" s="67"/>
      <c r="Z1166" s="67"/>
      <c r="AA1166" s="67"/>
      <c r="AB1166" s="67"/>
      <c r="AC1166" s="67"/>
      <c r="AD1166" s="67"/>
      <c r="AE1166" s="67"/>
      <c r="AF1166" s="67"/>
      <c r="AG1166" s="67"/>
    </row>
    <row r="1167" spans="1:33" ht="58">
      <c r="A1167" s="85" t="s">
        <v>1602</v>
      </c>
      <c r="B1167" s="86" t="s">
        <v>2542</v>
      </c>
      <c r="C1167" s="68" t="s">
        <v>2585</v>
      </c>
      <c r="D1167" s="86"/>
      <c r="E1167" s="86"/>
      <c r="F1167" s="86" t="s">
        <v>1721</v>
      </c>
      <c r="G1167" s="86" t="s">
        <v>1705</v>
      </c>
      <c r="H1167" s="86" t="s">
        <v>1722</v>
      </c>
      <c r="I1167" s="70" t="s">
        <v>11</v>
      </c>
      <c r="J1167" s="2"/>
      <c r="K1167" s="71"/>
      <c r="L1167" s="74" t="s">
        <v>255</v>
      </c>
      <c r="M1167" s="86"/>
      <c r="N1167" s="67"/>
      <c r="O1167" s="67"/>
      <c r="P1167" s="67"/>
      <c r="Q1167" s="67"/>
      <c r="R1167" s="67"/>
      <c r="S1167" s="67"/>
      <c r="T1167" s="67"/>
      <c r="U1167" s="67"/>
      <c r="V1167" s="67"/>
      <c r="W1167" s="67"/>
      <c r="X1167" s="67"/>
      <c r="Y1167" s="67"/>
      <c r="Z1167" s="67"/>
      <c r="AA1167" s="67"/>
      <c r="AB1167" s="67"/>
      <c r="AC1167" s="67"/>
      <c r="AD1167" s="67"/>
      <c r="AE1167" s="67"/>
      <c r="AF1167" s="67"/>
      <c r="AG1167" s="67"/>
    </row>
    <row r="1168" spans="1:33" ht="43.5">
      <c r="A1168" s="85" t="s">
        <v>1602</v>
      </c>
      <c r="B1168" s="86" t="s">
        <v>2542</v>
      </c>
      <c r="C1168" s="68" t="s">
        <v>2586</v>
      </c>
      <c r="D1168" s="86"/>
      <c r="E1168" s="86"/>
      <c r="F1168" s="86" t="s">
        <v>1724</v>
      </c>
      <c r="G1168" s="86" t="s">
        <v>1705</v>
      </c>
      <c r="H1168" s="86" t="s">
        <v>2583</v>
      </c>
      <c r="I1168" s="70" t="s">
        <v>11</v>
      </c>
      <c r="J1168" s="2"/>
      <c r="K1168" s="71"/>
      <c r="L1168" s="74" t="s">
        <v>255</v>
      </c>
      <c r="M1168" s="86"/>
      <c r="N1168" s="67"/>
      <c r="O1168" s="67"/>
      <c r="P1168" s="67"/>
      <c r="Q1168" s="67"/>
      <c r="R1168" s="67"/>
      <c r="S1168" s="67"/>
      <c r="T1168" s="67"/>
      <c r="U1168" s="67"/>
      <c r="V1168" s="67"/>
      <c r="W1168" s="67"/>
      <c r="X1168" s="67"/>
      <c r="Y1168" s="67"/>
      <c r="Z1168" s="67"/>
      <c r="AA1168" s="67"/>
      <c r="AB1168" s="67"/>
      <c r="AC1168" s="67"/>
      <c r="AD1168" s="67"/>
      <c r="AE1168" s="67"/>
      <c r="AF1168" s="67"/>
      <c r="AG1168" s="67"/>
    </row>
    <row r="1169" spans="1:33" ht="58">
      <c r="A1169" s="85" t="s">
        <v>1602</v>
      </c>
      <c r="B1169" s="86" t="s">
        <v>2542</v>
      </c>
      <c r="C1169" s="68" t="s">
        <v>2587</v>
      </c>
      <c r="D1169" s="86"/>
      <c r="E1169" s="86"/>
      <c r="F1169" s="86" t="s">
        <v>1726</v>
      </c>
      <c r="G1169" s="86" t="s">
        <v>1705</v>
      </c>
      <c r="H1169" s="86" t="s">
        <v>1727</v>
      </c>
      <c r="I1169" s="70" t="s">
        <v>11</v>
      </c>
      <c r="J1169" s="2"/>
      <c r="K1169" s="71"/>
      <c r="L1169" s="74" t="s">
        <v>255</v>
      </c>
      <c r="M1169" s="86"/>
      <c r="N1169" s="67"/>
      <c r="O1169" s="67"/>
      <c r="P1169" s="67"/>
      <c r="Q1169" s="67"/>
      <c r="R1169" s="67"/>
      <c r="S1169" s="67"/>
      <c r="T1169" s="67"/>
      <c r="U1169" s="67"/>
      <c r="V1169" s="67"/>
      <c r="W1169" s="67"/>
      <c r="X1169" s="67"/>
      <c r="Y1169" s="67"/>
      <c r="Z1169" s="67"/>
      <c r="AA1169" s="67"/>
      <c r="AB1169" s="67"/>
      <c r="AC1169" s="67"/>
      <c r="AD1169" s="67"/>
      <c r="AE1169" s="67"/>
      <c r="AF1169" s="67"/>
      <c r="AG1169" s="67"/>
    </row>
    <row r="1170" spans="1:33" ht="43.5">
      <c r="A1170" s="85" t="s">
        <v>1602</v>
      </c>
      <c r="B1170" s="86" t="s">
        <v>2542</v>
      </c>
      <c r="C1170" s="68" t="s">
        <v>2588</v>
      </c>
      <c r="D1170" s="86"/>
      <c r="E1170" s="86"/>
      <c r="F1170" s="86" t="s">
        <v>1729</v>
      </c>
      <c r="G1170" s="86" t="s">
        <v>1705</v>
      </c>
      <c r="H1170" s="86" t="s">
        <v>1730</v>
      </c>
      <c r="I1170" s="70" t="s">
        <v>11</v>
      </c>
      <c r="J1170" s="2"/>
      <c r="K1170" s="71"/>
      <c r="L1170" s="74" t="s">
        <v>255</v>
      </c>
      <c r="M1170" s="86"/>
      <c r="N1170" s="67"/>
      <c r="O1170" s="67"/>
      <c r="P1170" s="67"/>
      <c r="Q1170" s="67"/>
      <c r="R1170" s="67"/>
      <c r="S1170" s="67"/>
      <c r="T1170" s="67"/>
      <c r="U1170" s="67"/>
      <c r="V1170" s="67"/>
      <c r="W1170" s="67"/>
      <c r="X1170" s="67"/>
      <c r="Y1170" s="67"/>
      <c r="Z1170" s="67"/>
      <c r="AA1170" s="67"/>
      <c r="AB1170" s="67"/>
      <c r="AC1170" s="67"/>
      <c r="AD1170" s="67"/>
      <c r="AE1170" s="67"/>
      <c r="AF1170" s="67"/>
      <c r="AG1170" s="67"/>
    </row>
    <row r="1171" spans="1:33" ht="43.5">
      <c r="A1171" s="85" t="s">
        <v>1602</v>
      </c>
      <c r="B1171" s="86" t="s">
        <v>2542</v>
      </c>
      <c r="C1171" s="68" t="s">
        <v>2589</v>
      </c>
      <c r="D1171" s="86"/>
      <c r="E1171" s="86"/>
      <c r="F1171" s="86" t="s">
        <v>1732</v>
      </c>
      <c r="G1171" s="86" t="s">
        <v>1705</v>
      </c>
      <c r="H1171" s="86" t="s">
        <v>1733</v>
      </c>
      <c r="I1171" s="70" t="s">
        <v>11</v>
      </c>
      <c r="J1171" s="2"/>
      <c r="K1171" s="71"/>
      <c r="L1171" s="74" t="s">
        <v>255</v>
      </c>
      <c r="M1171" s="86"/>
      <c r="N1171" s="67"/>
      <c r="O1171" s="67"/>
      <c r="P1171" s="67"/>
      <c r="Q1171" s="67"/>
      <c r="R1171" s="67"/>
      <c r="S1171" s="67"/>
      <c r="T1171" s="67"/>
      <c r="U1171" s="67"/>
      <c r="V1171" s="67"/>
      <c r="W1171" s="67"/>
      <c r="X1171" s="67"/>
      <c r="Y1171" s="67"/>
      <c r="Z1171" s="67"/>
      <c r="AA1171" s="67"/>
      <c r="AB1171" s="67"/>
      <c r="AC1171" s="67"/>
      <c r="AD1171" s="67"/>
      <c r="AE1171" s="67"/>
      <c r="AF1171" s="67"/>
      <c r="AG1171" s="67"/>
    </row>
    <row r="1172" spans="1:33" ht="43.5">
      <c r="A1172" s="85" t="s">
        <v>1602</v>
      </c>
      <c r="B1172" s="86" t="s">
        <v>2542</v>
      </c>
      <c r="C1172" s="68" t="s">
        <v>2590</v>
      </c>
      <c r="D1172" s="86"/>
      <c r="E1172" s="86"/>
      <c r="F1172" s="86" t="s">
        <v>1735</v>
      </c>
      <c r="G1172" s="86" t="s">
        <v>1705</v>
      </c>
      <c r="H1172" s="86" t="s">
        <v>1736</v>
      </c>
      <c r="I1172" s="70" t="s">
        <v>11</v>
      </c>
      <c r="J1172" s="2"/>
      <c r="K1172" s="71"/>
      <c r="L1172" s="72" t="s">
        <v>208</v>
      </c>
      <c r="M1172" s="86"/>
      <c r="N1172" s="67"/>
      <c r="O1172" s="67"/>
      <c r="P1172" s="67"/>
      <c r="Q1172" s="67"/>
      <c r="R1172" s="67"/>
      <c r="S1172" s="67"/>
      <c r="T1172" s="67"/>
      <c r="U1172" s="67"/>
      <c r="V1172" s="67"/>
      <c r="W1172" s="67"/>
      <c r="X1172" s="67"/>
      <c r="Y1172" s="67"/>
      <c r="Z1172" s="67"/>
      <c r="AA1172" s="67"/>
      <c r="AB1172" s="67"/>
      <c r="AC1172" s="67"/>
      <c r="AD1172" s="67"/>
      <c r="AE1172" s="67"/>
      <c r="AF1172" s="67"/>
      <c r="AG1172" s="67"/>
    </row>
    <row r="1173" spans="1:33" ht="43.5">
      <c r="A1173" s="85" t="s">
        <v>1602</v>
      </c>
      <c r="B1173" s="86" t="s">
        <v>2542</v>
      </c>
      <c r="C1173" s="68" t="s">
        <v>2591</v>
      </c>
      <c r="D1173" s="86"/>
      <c r="E1173" s="86"/>
      <c r="F1173" s="86" t="s">
        <v>1738</v>
      </c>
      <c r="G1173" s="86" t="s">
        <v>1705</v>
      </c>
      <c r="H1173" s="86" t="s">
        <v>1739</v>
      </c>
      <c r="I1173" s="70" t="s">
        <v>11</v>
      </c>
      <c r="J1173" s="2"/>
      <c r="K1173" s="71"/>
      <c r="L1173" s="72" t="s">
        <v>208</v>
      </c>
      <c r="M1173" s="86"/>
      <c r="N1173" s="67"/>
      <c r="O1173" s="67"/>
      <c r="P1173" s="67"/>
      <c r="Q1173" s="67"/>
      <c r="R1173" s="67"/>
      <c r="S1173" s="67"/>
      <c r="T1173" s="67"/>
      <c r="U1173" s="67"/>
      <c r="V1173" s="67"/>
      <c r="W1173" s="67"/>
      <c r="X1173" s="67"/>
      <c r="Y1173" s="67"/>
      <c r="Z1173" s="67"/>
      <c r="AA1173" s="67"/>
      <c r="AB1173" s="67"/>
      <c r="AC1173" s="67"/>
      <c r="AD1173" s="67"/>
      <c r="AE1173" s="67"/>
      <c r="AF1173" s="67"/>
      <c r="AG1173" s="67"/>
    </row>
    <row r="1174" spans="1:33" ht="43.5">
      <c r="A1174" s="85" t="s">
        <v>1602</v>
      </c>
      <c r="B1174" s="86" t="s">
        <v>2542</v>
      </c>
      <c r="C1174" s="68" t="s">
        <v>2592</v>
      </c>
      <c r="D1174" s="86"/>
      <c r="E1174" s="86"/>
      <c r="F1174" s="86" t="s">
        <v>1741</v>
      </c>
      <c r="G1174" s="86" t="s">
        <v>1705</v>
      </c>
      <c r="H1174" s="86" t="s">
        <v>1742</v>
      </c>
      <c r="I1174" s="70" t="s">
        <v>11</v>
      </c>
      <c r="J1174" s="2"/>
      <c r="K1174" s="71"/>
      <c r="L1174" s="74" t="s">
        <v>255</v>
      </c>
      <c r="M1174" s="86"/>
      <c r="N1174" s="67"/>
      <c r="O1174" s="67"/>
      <c r="P1174" s="67"/>
      <c r="Q1174" s="67"/>
      <c r="R1174" s="67"/>
      <c r="S1174" s="67"/>
      <c r="T1174" s="67"/>
      <c r="U1174" s="67"/>
      <c r="V1174" s="67"/>
      <c r="W1174" s="67"/>
      <c r="X1174" s="67"/>
      <c r="Y1174" s="67"/>
      <c r="Z1174" s="67"/>
      <c r="AA1174" s="67"/>
      <c r="AB1174" s="67"/>
      <c r="AC1174" s="67"/>
      <c r="AD1174" s="67"/>
      <c r="AE1174" s="67"/>
      <c r="AF1174" s="67"/>
      <c r="AG1174" s="67"/>
    </row>
    <row r="1175" spans="1:33" ht="43.5">
      <c r="A1175" s="85" t="s">
        <v>1602</v>
      </c>
      <c r="B1175" s="86" t="s">
        <v>2542</v>
      </c>
      <c r="C1175" s="68" t="s">
        <v>2593</v>
      </c>
      <c r="D1175" s="86"/>
      <c r="E1175" s="86"/>
      <c r="F1175" s="86" t="s">
        <v>1744</v>
      </c>
      <c r="G1175" s="86" t="s">
        <v>1705</v>
      </c>
      <c r="H1175" s="86" t="s">
        <v>2594</v>
      </c>
      <c r="I1175" s="70" t="s">
        <v>11</v>
      </c>
      <c r="J1175" s="2"/>
      <c r="K1175" s="71"/>
      <c r="L1175" s="72" t="s">
        <v>208</v>
      </c>
      <c r="M1175" s="86"/>
      <c r="N1175" s="67"/>
      <c r="O1175" s="67"/>
      <c r="P1175" s="67"/>
      <c r="Q1175" s="67"/>
      <c r="R1175" s="67"/>
      <c r="S1175" s="67"/>
      <c r="T1175" s="67"/>
      <c r="U1175" s="67"/>
      <c r="V1175" s="67"/>
      <c r="W1175" s="67"/>
      <c r="X1175" s="67"/>
      <c r="Y1175" s="67"/>
      <c r="Z1175" s="67"/>
      <c r="AA1175" s="67"/>
      <c r="AB1175" s="67"/>
      <c r="AC1175" s="67"/>
      <c r="AD1175" s="67"/>
      <c r="AE1175" s="67"/>
      <c r="AF1175" s="67"/>
      <c r="AG1175" s="67"/>
    </row>
    <row r="1176" spans="1:33" ht="43.5">
      <c r="A1176" s="85" t="s">
        <v>1602</v>
      </c>
      <c r="B1176" s="86" t="s">
        <v>2542</v>
      </c>
      <c r="C1176" s="68" t="s">
        <v>2595</v>
      </c>
      <c r="D1176" s="86"/>
      <c r="E1176" s="86"/>
      <c r="F1176" s="86" t="s">
        <v>1747</v>
      </c>
      <c r="G1176" s="86" t="s">
        <v>1705</v>
      </c>
      <c r="H1176" s="86" t="s">
        <v>2594</v>
      </c>
      <c r="I1176" s="70" t="s">
        <v>11</v>
      </c>
      <c r="J1176" s="2"/>
      <c r="K1176" s="71"/>
      <c r="L1176" s="72" t="s">
        <v>208</v>
      </c>
      <c r="M1176" s="86"/>
      <c r="N1176" s="67"/>
      <c r="O1176" s="67"/>
      <c r="P1176" s="67"/>
      <c r="Q1176" s="67"/>
      <c r="R1176" s="67"/>
      <c r="S1176" s="67"/>
      <c r="T1176" s="67"/>
      <c r="U1176" s="67"/>
      <c r="V1176" s="67"/>
      <c r="W1176" s="67"/>
      <c r="X1176" s="67"/>
      <c r="Y1176" s="67"/>
      <c r="Z1176" s="67"/>
      <c r="AA1176" s="67"/>
      <c r="AB1176" s="67"/>
      <c r="AC1176" s="67"/>
      <c r="AD1176" s="67"/>
      <c r="AE1176" s="67"/>
      <c r="AF1176" s="67"/>
      <c r="AG1176" s="67"/>
    </row>
    <row r="1177" spans="1:33" ht="43.5">
      <c r="A1177" s="85" t="s">
        <v>1602</v>
      </c>
      <c r="B1177" s="86" t="s">
        <v>2542</v>
      </c>
      <c r="C1177" s="68" t="s">
        <v>2596</v>
      </c>
      <c r="D1177" s="86"/>
      <c r="E1177" s="86"/>
      <c r="F1177" s="86" t="s">
        <v>1750</v>
      </c>
      <c r="G1177" s="86" t="s">
        <v>1705</v>
      </c>
      <c r="H1177" s="86" t="s">
        <v>2594</v>
      </c>
      <c r="I1177" s="70" t="s">
        <v>11</v>
      </c>
      <c r="J1177" s="2"/>
      <c r="K1177" s="71"/>
      <c r="L1177" s="72" t="s">
        <v>208</v>
      </c>
      <c r="M1177" s="86"/>
      <c r="N1177" s="67"/>
      <c r="O1177" s="67"/>
      <c r="P1177" s="67"/>
      <c r="Q1177" s="67"/>
      <c r="R1177" s="67"/>
      <c r="S1177" s="67"/>
      <c r="T1177" s="67"/>
      <c r="U1177" s="67"/>
      <c r="V1177" s="67"/>
      <c r="W1177" s="67"/>
      <c r="X1177" s="67"/>
      <c r="Y1177" s="67"/>
      <c r="Z1177" s="67"/>
      <c r="AA1177" s="67"/>
      <c r="AB1177" s="67"/>
      <c r="AC1177" s="67"/>
      <c r="AD1177" s="67"/>
      <c r="AE1177" s="67"/>
      <c r="AF1177" s="67"/>
      <c r="AG1177" s="67"/>
    </row>
    <row r="1178" spans="1:33" ht="43.5">
      <c r="A1178" s="85" t="s">
        <v>1602</v>
      </c>
      <c r="B1178" s="86" t="s">
        <v>2542</v>
      </c>
      <c r="C1178" s="68" t="s">
        <v>2597</v>
      </c>
      <c r="D1178" s="86"/>
      <c r="E1178" s="86"/>
      <c r="F1178" s="86" t="s">
        <v>1753</v>
      </c>
      <c r="G1178" s="86" t="s">
        <v>1705</v>
      </c>
      <c r="H1178" s="86" t="s">
        <v>2594</v>
      </c>
      <c r="I1178" s="70" t="s">
        <v>11</v>
      </c>
      <c r="J1178" s="2"/>
      <c r="K1178" s="71"/>
      <c r="L1178" s="72" t="s">
        <v>208</v>
      </c>
      <c r="M1178" s="86"/>
      <c r="N1178" s="67"/>
      <c r="O1178" s="67"/>
      <c r="P1178" s="67"/>
      <c r="Q1178" s="67"/>
      <c r="R1178" s="67"/>
      <c r="S1178" s="67"/>
      <c r="T1178" s="67"/>
      <c r="U1178" s="67"/>
      <c r="V1178" s="67"/>
      <c r="W1178" s="67"/>
      <c r="X1178" s="67"/>
      <c r="Y1178" s="67"/>
      <c r="Z1178" s="67"/>
      <c r="AA1178" s="67"/>
      <c r="AB1178" s="67"/>
      <c r="AC1178" s="67"/>
      <c r="AD1178" s="67"/>
      <c r="AE1178" s="67"/>
      <c r="AF1178" s="67"/>
      <c r="AG1178" s="67"/>
    </row>
    <row r="1179" spans="1:33" ht="43.5">
      <c r="A1179" s="85" t="s">
        <v>1602</v>
      </c>
      <c r="B1179" s="86" t="s">
        <v>2542</v>
      </c>
      <c r="C1179" s="68" t="s">
        <v>2598</v>
      </c>
      <c r="D1179" s="86"/>
      <c r="E1179" s="86"/>
      <c r="F1179" s="86" t="s">
        <v>1755</v>
      </c>
      <c r="G1179" s="86" t="s">
        <v>1705</v>
      </c>
      <c r="H1179" s="88" t="s">
        <v>1756</v>
      </c>
      <c r="I1179" s="70" t="s">
        <v>11</v>
      </c>
      <c r="J1179" s="2"/>
      <c r="K1179" s="71"/>
      <c r="L1179" s="72" t="s">
        <v>208</v>
      </c>
      <c r="M1179" s="86"/>
      <c r="N1179" s="67"/>
      <c r="O1179" s="67"/>
      <c r="P1179" s="67"/>
      <c r="Q1179" s="67"/>
      <c r="R1179" s="67"/>
      <c r="S1179" s="67"/>
      <c r="T1179" s="67"/>
      <c r="U1179" s="67"/>
      <c r="V1179" s="67"/>
      <c r="W1179" s="67"/>
      <c r="X1179" s="67"/>
      <c r="Y1179" s="67"/>
      <c r="Z1179" s="67"/>
      <c r="AA1179" s="67"/>
      <c r="AB1179" s="67"/>
      <c r="AC1179" s="67"/>
      <c r="AD1179" s="67"/>
      <c r="AE1179" s="67"/>
      <c r="AF1179" s="67"/>
      <c r="AG1179" s="67"/>
    </row>
    <row r="1180" spans="1:33" ht="43.5">
      <c r="A1180" s="85" t="s">
        <v>1602</v>
      </c>
      <c r="B1180" s="86" t="s">
        <v>2542</v>
      </c>
      <c r="C1180" s="68" t="s">
        <v>2599</v>
      </c>
      <c r="D1180" s="86"/>
      <c r="E1180" s="86"/>
      <c r="F1180" s="86" t="s">
        <v>1758</v>
      </c>
      <c r="G1180" s="86" t="s">
        <v>1705</v>
      </c>
      <c r="H1180" s="86" t="s">
        <v>1759</v>
      </c>
      <c r="I1180" s="70" t="s">
        <v>11</v>
      </c>
      <c r="J1180" s="2"/>
      <c r="K1180" s="71"/>
      <c r="L1180" s="72" t="s">
        <v>208</v>
      </c>
      <c r="M1180" s="86"/>
      <c r="N1180" s="67"/>
      <c r="O1180" s="67"/>
      <c r="P1180" s="67"/>
      <c r="Q1180" s="67"/>
      <c r="R1180" s="67"/>
      <c r="S1180" s="67"/>
      <c r="T1180" s="67"/>
      <c r="U1180" s="67"/>
      <c r="V1180" s="67"/>
      <c r="W1180" s="67"/>
      <c r="X1180" s="67"/>
      <c r="Y1180" s="67"/>
      <c r="Z1180" s="67"/>
      <c r="AA1180" s="67"/>
      <c r="AB1180" s="67"/>
      <c r="AC1180" s="67"/>
      <c r="AD1180" s="67"/>
      <c r="AE1180" s="67"/>
      <c r="AF1180" s="67"/>
      <c r="AG1180" s="67"/>
    </row>
    <row r="1181" spans="1:33" ht="58">
      <c r="A1181" s="85" t="s">
        <v>1602</v>
      </c>
      <c r="B1181" s="86" t="s">
        <v>2542</v>
      </c>
      <c r="C1181" s="68" t="s">
        <v>2600</v>
      </c>
      <c r="D1181" s="86"/>
      <c r="E1181" s="86"/>
      <c r="F1181" s="86" t="s">
        <v>1761</v>
      </c>
      <c r="G1181" s="86" t="s">
        <v>1705</v>
      </c>
      <c r="H1181" s="86" t="s">
        <v>2594</v>
      </c>
      <c r="I1181" s="70" t="s">
        <v>11</v>
      </c>
      <c r="J1181" s="2"/>
      <c r="K1181" s="71"/>
      <c r="L1181" s="72" t="s">
        <v>208</v>
      </c>
      <c r="M1181" s="86"/>
      <c r="N1181" s="67"/>
      <c r="O1181" s="67"/>
      <c r="P1181" s="67"/>
      <c r="Q1181" s="67"/>
      <c r="R1181" s="67"/>
      <c r="S1181" s="67"/>
      <c r="T1181" s="67"/>
      <c r="U1181" s="67"/>
      <c r="V1181" s="67"/>
      <c r="W1181" s="67"/>
      <c r="X1181" s="67"/>
      <c r="Y1181" s="67"/>
      <c r="Z1181" s="67"/>
      <c r="AA1181" s="67"/>
      <c r="AB1181" s="67"/>
      <c r="AC1181" s="67"/>
      <c r="AD1181" s="67"/>
      <c r="AE1181" s="67"/>
      <c r="AF1181" s="67"/>
      <c r="AG1181" s="67"/>
    </row>
    <row r="1182" spans="1:33" ht="43.5">
      <c r="A1182" s="85" t="s">
        <v>1602</v>
      </c>
      <c r="B1182" s="86" t="s">
        <v>2542</v>
      </c>
      <c r="C1182" s="68" t="s">
        <v>2601</v>
      </c>
      <c r="D1182" s="86"/>
      <c r="E1182" s="86"/>
      <c r="F1182" s="86" t="s">
        <v>1764</v>
      </c>
      <c r="G1182" s="86" t="s">
        <v>1705</v>
      </c>
      <c r="H1182" s="86" t="s">
        <v>1765</v>
      </c>
      <c r="I1182" s="79" t="s">
        <v>12</v>
      </c>
      <c r="J1182" s="2"/>
      <c r="K1182" s="80" t="s">
        <v>2602</v>
      </c>
      <c r="L1182" s="74" t="s">
        <v>255</v>
      </c>
      <c r="M1182" s="86"/>
      <c r="N1182" s="67"/>
      <c r="O1182" s="67"/>
      <c r="P1182" s="67"/>
      <c r="Q1182" s="67"/>
      <c r="R1182" s="67"/>
      <c r="S1182" s="67"/>
      <c r="T1182" s="67"/>
      <c r="U1182" s="67"/>
      <c r="V1182" s="67"/>
      <c r="W1182" s="67"/>
      <c r="X1182" s="67"/>
      <c r="Y1182" s="67"/>
      <c r="Z1182" s="67"/>
      <c r="AA1182" s="67"/>
      <c r="AB1182" s="67"/>
      <c r="AC1182" s="67"/>
      <c r="AD1182" s="67"/>
      <c r="AE1182" s="67"/>
      <c r="AF1182" s="67"/>
      <c r="AG1182" s="67"/>
    </row>
    <row r="1183" spans="1:33" ht="43.5">
      <c r="A1183" s="85" t="s">
        <v>1602</v>
      </c>
      <c r="B1183" s="86" t="s">
        <v>2542</v>
      </c>
      <c r="C1183" s="68" t="s">
        <v>2603</v>
      </c>
      <c r="D1183" s="86"/>
      <c r="E1183" s="86"/>
      <c r="F1183" s="86" t="s">
        <v>2604</v>
      </c>
      <c r="G1183" s="86" t="s">
        <v>1705</v>
      </c>
      <c r="H1183" s="86" t="s">
        <v>2605</v>
      </c>
      <c r="I1183" s="70" t="s">
        <v>11</v>
      </c>
      <c r="J1183" s="2"/>
      <c r="K1183" s="71"/>
      <c r="L1183" s="72" t="s">
        <v>208</v>
      </c>
      <c r="M1183" s="86"/>
      <c r="N1183" s="67"/>
      <c r="O1183" s="67"/>
      <c r="P1183" s="67"/>
      <c r="Q1183" s="67"/>
      <c r="R1183" s="67"/>
      <c r="S1183" s="67"/>
      <c r="T1183" s="67"/>
      <c r="U1183" s="67"/>
      <c r="V1183" s="67"/>
      <c r="W1183" s="67"/>
      <c r="X1183" s="67"/>
      <c r="Y1183" s="67"/>
      <c r="Z1183" s="67"/>
      <c r="AA1183" s="67"/>
      <c r="AB1183" s="67"/>
      <c r="AC1183" s="67"/>
      <c r="AD1183" s="67"/>
      <c r="AE1183" s="67"/>
      <c r="AF1183" s="67"/>
      <c r="AG1183" s="67"/>
    </row>
    <row r="1184" spans="1:33" ht="43.5">
      <c r="A1184" s="85" t="s">
        <v>1602</v>
      </c>
      <c r="B1184" s="86" t="s">
        <v>2542</v>
      </c>
      <c r="C1184" s="68" t="s">
        <v>2606</v>
      </c>
      <c r="D1184" s="86"/>
      <c r="E1184" s="86"/>
      <c r="F1184" s="86" t="s">
        <v>2607</v>
      </c>
      <c r="G1184" s="86" t="s">
        <v>1705</v>
      </c>
      <c r="H1184" s="86" t="s">
        <v>2605</v>
      </c>
      <c r="I1184" s="70" t="s">
        <v>11</v>
      </c>
      <c r="J1184" s="2"/>
      <c r="K1184" s="71"/>
      <c r="L1184" s="72" t="s">
        <v>208</v>
      </c>
      <c r="M1184" s="86"/>
      <c r="N1184" s="67"/>
      <c r="O1184" s="67"/>
      <c r="P1184" s="67"/>
      <c r="Q1184" s="67"/>
      <c r="R1184" s="67"/>
      <c r="S1184" s="67"/>
      <c r="T1184" s="67"/>
      <c r="U1184" s="67"/>
      <c r="V1184" s="67"/>
      <c r="W1184" s="67"/>
      <c r="X1184" s="67"/>
      <c r="Y1184" s="67"/>
      <c r="Z1184" s="67"/>
      <c r="AA1184" s="67"/>
      <c r="AB1184" s="67"/>
      <c r="AC1184" s="67"/>
      <c r="AD1184" s="67"/>
      <c r="AE1184" s="67"/>
      <c r="AF1184" s="67"/>
      <c r="AG1184" s="67"/>
    </row>
    <row r="1185" spans="1:33" ht="43.5">
      <c r="A1185" s="85" t="s">
        <v>1602</v>
      </c>
      <c r="B1185" s="86" t="s">
        <v>2542</v>
      </c>
      <c r="C1185" s="68" t="s">
        <v>2608</v>
      </c>
      <c r="D1185" s="86"/>
      <c r="E1185" s="86"/>
      <c r="F1185" s="86" t="s">
        <v>2609</v>
      </c>
      <c r="G1185" s="86" t="s">
        <v>1705</v>
      </c>
      <c r="H1185" s="86" t="s">
        <v>2605</v>
      </c>
      <c r="I1185" s="70" t="s">
        <v>11</v>
      </c>
      <c r="J1185" s="2"/>
      <c r="K1185" s="71"/>
      <c r="L1185" s="72" t="s">
        <v>208</v>
      </c>
      <c r="M1185" s="86"/>
      <c r="N1185" s="67"/>
      <c r="O1185" s="67"/>
      <c r="P1185" s="67"/>
      <c r="Q1185" s="67"/>
      <c r="R1185" s="67"/>
      <c r="S1185" s="67"/>
      <c r="T1185" s="67"/>
      <c r="U1185" s="67"/>
      <c r="V1185" s="67"/>
      <c r="W1185" s="67"/>
      <c r="X1185" s="67"/>
      <c r="Y1185" s="67"/>
      <c r="Z1185" s="67"/>
      <c r="AA1185" s="67"/>
      <c r="AB1185" s="67"/>
      <c r="AC1185" s="67"/>
      <c r="AD1185" s="67"/>
      <c r="AE1185" s="67"/>
      <c r="AF1185" s="67"/>
      <c r="AG1185" s="67"/>
    </row>
    <row r="1186" spans="1:33" ht="43.5">
      <c r="A1186" s="85" t="s">
        <v>1602</v>
      </c>
      <c r="B1186" s="86" t="s">
        <v>2542</v>
      </c>
      <c r="C1186" s="68" t="s">
        <v>2610</v>
      </c>
      <c r="D1186" s="86"/>
      <c r="E1186" s="86"/>
      <c r="F1186" s="86" t="s">
        <v>2611</v>
      </c>
      <c r="G1186" s="86" t="s">
        <v>1705</v>
      </c>
      <c r="H1186" s="86" t="s">
        <v>2612</v>
      </c>
      <c r="I1186" s="70" t="s">
        <v>11</v>
      </c>
      <c r="J1186" s="2"/>
      <c r="K1186" s="71"/>
      <c r="L1186" s="72" t="s">
        <v>208</v>
      </c>
      <c r="M1186" s="86"/>
      <c r="N1186" s="67"/>
      <c r="O1186" s="67"/>
      <c r="P1186" s="67"/>
      <c r="Q1186" s="67"/>
      <c r="R1186" s="67"/>
      <c r="S1186" s="67"/>
      <c r="T1186" s="67"/>
      <c r="U1186" s="67"/>
      <c r="V1186" s="67"/>
      <c r="W1186" s="67"/>
      <c r="X1186" s="67"/>
      <c r="Y1186" s="67"/>
      <c r="Z1186" s="67"/>
      <c r="AA1186" s="67"/>
      <c r="AB1186" s="67"/>
      <c r="AC1186" s="67"/>
      <c r="AD1186" s="67"/>
      <c r="AE1186" s="67"/>
      <c r="AF1186" s="67"/>
      <c r="AG1186" s="67"/>
    </row>
    <row r="1187" spans="1:33" ht="43.5">
      <c r="A1187" s="85" t="s">
        <v>1602</v>
      </c>
      <c r="B1187" s="86" t="s">
        <v>2542</v>
      </c>
      <c r="C1187" s="68" t="s">
        <v>2613</v>
      </c>
      <c r="D1187" s="86"/>
      <c r="E1187" s="86"/>
      <c r="F1187" s="86" t="s">
        <v>2614</v>
      </c>
      <c r="G1187" s="86" t="s">
        <v>1705</v>
      </c>
      <c r="H1187" s="86" t="s">
        <v>2605</v>
      </c>
      <c r="I1187" s="70" t="s">
        <v>11</v>
      </c>
      <c r="J1187" s="2"/>
      <c r="K1187" s="71"/>
      <c r="L1187" s="72" t="s">
        <v>208</v>
      </c>
      <c r="M1187" s="86"/>
      <c r="N1187" s="67"/>
      <c r="O1187" s="67"/>
      <c r="P1187" s="67"/>
      <c r="Q1187" s="67"/>
      <c r="R1187" s="67"/>
      <c r="S1187" s="67"/>
      <c r="T1187" s="67"/>
      <c r="U1187" s="67"/>
      <c r="V1187" s="67"/>
      <c r="W1187" s="67"/>
      <c r="X1187" s="67"/>
      <c r="Y1187" s="67"/>
      <c r="Z1187" s="67"/>
      <c r="AA1187" s="67"/>
      <c r="AB1187" s="67"/>
      <c r="AC1187" s="67"/>
      <c r="AD1187" s="67"/>
      <c r="AE1187" s="67"/>
      <c r="AF1187" s="67"/>
      <c r="AG1187" s="67"/>
    </row>
    <row r="1188" spans="1:33" ht="43.5">
      <c r="A1188" s="85" t="s">
        <v>1602</v>
      </c>
      <c r="B1188" s="86" t="s">
        <v>2542</v>
      </c>
      <c r="C1188" s="68" t="s">
        <v>2615</v>
      </c>
      <c r="D1188" s="86"/>
      <c r="E1188" s="86"/>
      <c r="F1188" s="86" t="s">
        <v>2616</v>
      </c>
      <c r="G1188" s="86" t="s">
        <v>1705</v>
      </c>
      <c r="H1188" s="86" t="s">
        <v>2605</v>
      </c>
      <c r="I1188" s="70" t="s">
        <v>11</v>
      </c>
      <c r="J1188" s="2"/>
      <c r="K1188" s="71"/>
      <c r="L1188" s="72" t="s">
        <v>208</v>
      </c>
      <c r="M1188" s="86"/>
      <c r="N1188" s="67"/>
      <c r="O1188" s="67"/>
      <c r="P1188" s="67"/>
      <c r="Q1188" s="67"/>
      <c r="R1188" s="67"/>
      <c r="S1188" s="67"/>
      <c r="T1188" s="67"/>
      <c r="U1188" s="67"/>
      <c r="V1188" s="67"/>
      <c r="W1188" s="67"/>
      <c r="X1188" s="67"/>
      <c r="Y1188" s="67"/>
      <c r="Z1188" s="67"/>
      <c r="AA1188" s="67"/>
      <c r="AB1188" s="67"/>
      <c r="AC1188" s="67"/>
      <c r="AD1188" s="67"/>
      <c r="AE1188" s="67"/>
      <c r="AF1188" s="67"/>
      <c r="AG1188" s="67"/>
    </row>
    <row r="1189" spans="1:33" ht="43.5">
      <c r="A1189" s="85" t="s">
        <v>1602</v>
      </c>
      <c r="B1189" s="86" t="s">
        <v>2542</v>
      </c>
      <c r="C1189" s="68" t="s">
        <v>2617</v>
      </c>
      <c r="D1189" s="86"/>
      <c r="E1189" s="86"/>
      <c r="F1189" s="86" t="s">
        <v>2618</v>
      </c>
      <c r="G1189" s="86" t="s">
        <v>1705</v>
      </c>
      <c r="H1189" s="86" t="s">
        <v>2605</v>
      </c>
      <c r="I1189" s="70" t="s">
        <v>11</v>
      </c>
      <c r="J1189" s="2"/>
      <c r="K1189" s="71"/>
      <c r="L1189" s="72" t="s">
        <v>208</v>
      </c>
      <c r="M1189" s="86"/>
      <c r="N1189" s="67"/>
      <c r="O1189" s="67"/>
      <c r="P1189" s="67"/>
      <c r="Q1189" s="67"/>
      <c r="R1189" s="67"/>
      <c r="S1189" s="67"/>
      <c r="T1189" s="67"/>
      <c r="U1189" s="67"/>
      <c r="V1189" s="67"/>
      <c r="W1189" s="67"/>
      <c r="X1189" s="67"/>
      <c r="Y1189" s="67"/>
      <c r="Z1189" s="67"/>
      <c r="AA1189" s="67"/>
      <c r="AB1189" s="67"/>
      <c r="AC1189" s="67"/>
      <c r="AD1189" s="67"/>
      <c r="AE1189" s="67"/>
      <c r="AF1189" s="67"/>
      <c r="AG1189" s="67"/>
    </row>
    <row r="1190" spans="1:33" ht="43.5">
      <c r="A1190" s="85" t="s">
        <v>1602</v>
      </c>
      <c r="B1190" s="86" t="s">
        <v>2542</v>
      </c>
      <c r="C1190" s="68" t="s">
        <v>2619</v>
      </c>
      <c r="D1190" s="86"/>
      <c r="E1190" s="86"/>
      <c r="F1190" s="86" t="s">
        <v>2620</v>
      </c>
      <c r="G1190" s="86" t="s">
        <v>1705</v>
      </c>
      <c r="H1190" s="86" t="s">
        <v>2605</v>
      </c>
      <c r="I1190" s="70" t="s">
        <v>11</v>
      </c>
      <c r="J1190" s="2"/>
      <c r="K1190" s="71"/>
      <c r="L1190" s="72" t="s">
        <v>208</v>
      </c>
      <c r="M1190" s="86"/>
      <c r="N1190" s="67"/>
      <c r="O1190" s="67"/>
      <c r="P1190" s="67"/>
      <c r="Q1190" s="67"/>
      <c r="R1190" s="67"/>
      <c r="S1190" s="67"/>
      <c r="T1190" s="67"/>
      <c r="U1190" s="67"/>
      <c r="V1190" s="67"/>
      <c r="W1190" s="67"/>
      <c r="X1190" s="67"/>
      <c r="Y1190" s="67"/>
      <c r="Z1190" s="67"/>
      <c r="AA1190" s="67"/>
      <c r="AB1190" s="67"/>
      <c r="AC1190" s="67"/>
      <c r="AD1190" s="67"/>
      <c r="AE1190" s="67"/>
      <c r="AF1190" s="67"/>
      <c r="AG1190" s="67"/>
    </row>
    <row r="1191" spans="1:33" ht="43.5">
      <c r="A1191" s="85" t="s">
        <v>1602</v>
      </c>
      <c r="B1191" s="86" t="s">
        <v>2542</v>
      </c>
      <c r="C1191" s="68" t="s">
        <v>2621</v>
      </c>
      <c r="D1191" s="86"/>
      <c r="E1191" s="86"/>
      <c r="F1191" s="86" t="s">
        <v>2622</v>
      </c>
      <c r="G1191" s="86" t="s">
        <v>1705</v>
      </c>
      <c r="H1191" s="86" t="s">
        <v>2605</v>
      </c>
      <c r="I1191" s="70" t="s">
        <v>11</v>
      </c>
      <c r="J1191" s="2"/>
      <c r="K1191" s="71"/>
      <c r="L1191" s="72" t="s">
        <v>208</v>
      </c>
      <c r="M1191" s="86"/>
      <c r="N1191" s="67"/>
      <c r="O1191" s="67"/>
      <c r="P1191" s="67"/>
      <c r="Q1191" s="67"/>
      <c r="R1191" s="67"/>
      <c r="S1191" s="67"/>
      <c r="T1191" s="67"/>
      <c r="U1191" s="67"/>
      <c r="V1191" s="67"/>
      <c r="W1191" s="67"/>
      <c r="X1191" s="67"/>
      <c r="Y1191" s="67"/>
      <c r="Z1191" s="67"/>
      <c r="AA1191" s="67"/>
      <c r="AB1191" s="67"/>
      <c r="AC1191" s="67"/>
      <c r="AD1191" s="67"/>
      <c r="AE1191" s="67"/>
      <c r="AF1191" s="67"/>
      <c r="AG1191" s="67"/>
    </row>
    <row r="1192" spans="1:33" ht="43.5">
      <c r="A1192" s="85" t="s">
        <v>1602</v>
      </c>
      <c r="B1192" s="86" t="s">
        <v>2542</v>
      </c>
      <c r="C1192" s="68" t="s">
        <v>2623</v>
      </c>
      <c r="D1192" s="86"/>
      <c r="E1192" s="86"/>
      <c r="F1192" s="86" t="s">
        <v>2624</v>
      </c>
      <c r="G1192" s="86" t="s">
        <v>1705</v>
      </c>
      <c r="H1192" s="86" t="s">
        <v>2605</v>
      </c>
      <c r="I1192" s="70" t="s">
        <v>11</v>
      </c>
      <c r="J1192" s="2"/>
      <c r="K1192" s="71"/>
      <c r="L1192" s="72" t="s">
        <v>208</v>
      </c>
      <c r="M1192" s="86"/>
      <c r="N1192" s="67"/>
      <c r="O1192" s="67"/>
      <c r="P1192" s="67"/>
      <c r="Q1192" s="67"/>
      <c r="R1192" s="67"/>
      <c r="S1192" s="67"/>
      <c r="T1192" s="67"/>
      <c r="U1192" s="67"/>
      <c r="V1192" s="67"/>
      <c r="W1192" s="67"/>
      <c r="X1192" s="67"/>
      <c r="Y1192" s="67"/>
      <c r="Z1192" s="67"/>
      <c r="AA1192" s="67"/>
      <c r="AB1192" s="67"/>
      <c r="AC1192" s="67"/>
      <c r="AD1192" s="67"/>
      <c r="AE1192" s="67"/>
      <c r="AF1192" s="67"/>
      <c r="AG1192" s="67"/>
    </row>
    <row r="1193" spans="1:33" ht="43.5">
      <c r="A1193" s="85" t="s">
        <v>1602</v>
      </c>
      <c r="B1193" s="86" t="s">
        <v>2542</v>
      </c>
      <c r="C1193" s="68" t="s">
        <v>2625</v>
      </c>
      <c r="D1193" s="86"/>
      <c r="E1193" s="86"/>
      <c r="F1193" s="86" t="s">
        <v>2626</v>
      </c>
      <c r="G1193" s="86" t="s">
        <v>1705</v>
      </c>
      <c r="H1193" s="86" t="s">
        <v>2605</v>
      </c>
      <c r="I1193" s="70" t="s">
        <v>11</v>
      </c>
      <c r="J1193" s="2"/>
      <c r="K1193" s="71"/>
      <c r="L1193" s="72" t="s">
        <v>208</v>
      </c>
      <c r="M1193" s="86"/>
      <c r="N1193" s="67"/>
      <c r="O1193" s="67"/>
      <c r="P1193" s="67"/>
      <c r="Q1193" s="67"/>
      <c r="R1193" s="67"/>
      <c r="S1193" s="67"/>
      <c r="T1193" s="67"/>
      <c r="U1193" s="67"/>
      <c r="V1193" s="67"/>
      <c r="W1193" s="67"/>
      <c r="X1193" s="67"/>
      <c r="Y1193" s="67"/>
      <c r="Z1193" s="67"/>
      <c r="AA1193" s="67"/>
      <c r="AB1193" s="67"/>
      <c r="AC1193" s="67"/>
      <c r="AD1193" s="67"/>
      <c r="AE1193" s="67"/>
      <c r="AF1193" s="67"/>
      <c r="AG1193" s="67"/>
    </row>
    <row r="1194" spans="1:33" ht="43.5">
      <c r="A1194" s="85" t="s">
        <v>1602</v>
      </c>
      <c r="B1194" s="86" t="s">
        <v>2542</v>
      </c>
      <c r="C1194" s="68" t="s">
        <v>2627</v>
      </c>
      <c r="D1194" s="86"/>
      <c r="E1194" s="86"/>
      <c r="F1194" s="86" t="s">
        <v>2628</v>
      </c>
      <c r="G1194" s="86" t="s">
        <v>1705</v>
      </c>
      <c r="H1194" s="86" t="s">
        <v>2605</v>
      </c>
      <c r="I1194" s="70" t="s">
        <v>11</v>
      </c>
      <c r="J1194" s="2"/>
      <c r="K1194" s="71"/>
      <c r="L1194" s="72" t="s">
        <v>208</v>
      </c>
      <c r="M1194" s="86"/>
      <c r="N1194" s="67"/>
      <c r="O1194" s="67"/>
      <c r="P1194" s="67"/>
      <c r="Q1194" s="67"/>
      <c r="R1194" s="67"/>
      <c r="S1194" s="67"/>
      <c r="T1194" s="67"/>
      <c r="U1194" s="67"/>
      <c r="V1194" s="67"/>
      <c r="W1194" s="67"/>
      <c r="X1194" s="67"/>
      <c r="Y1194" s="67"/>
      <c r="Z1194" s="67"/>
      <c r="AA1194" s="67"/>
      <c r="AB1194" s="67"/>
      <c r="AC1194" s="67"/>
      <c r="AD1194" s="67"/>
      <c r="AE1194" s="67"/>
      <c r="AF1194" s="67"/>
      <c r="AG1194" s="67"/>
    </row>
    <row r="1195" spans="1:33" ht="87">
      <c r="A1195" s="85" t="s">
        <v>1602</v>
      </c>
      <c r="B1195" s="86" t="s">
        <v>2542</v>
      </c>
      <c r="C1195" s="68" t="s">
        <v>2629</v>
      </c>
      <c r="D1195" s="86"/>
      <c r="E1195" s="86"/>
      <c r="F1195" s="86" t="s">
        <v>2630</v>
      </c>
      <c r="G1195" s="86" t="s">
        <v>1705</v>
      </c>
      <c r="H1195" s="86" t="s">
        <v>2631</v>
      </c>
      <c r="I1195" s="70" t="s">
        <v>11</v>
      </c>
      <c r="J1195" s="2"/>
      <c r="K1195" s="71"/>
      <c r="L1195" s="72" t="s">
        <v>208</v>
      </c>
      <c r="M1195" s="86"/>
      <c r="N1195" s="67"/>
      <c r="O1195" s="67"/>
      <c r="P1195" s="67"/>
      <c r="Q1195" s="67"/>
      <c r="R1195" s="67"/>
      <c r="S1195" s="67"/>
      <c r="T1195" s="67"/>
      <c r="U1195" s="67"/>
      <c r="V1195" s="67"/>
      <c r="W1195" s="67"/>
      <c r="X1195" s="67"/>
      <c r="Y1195" s="67"/>
      <c r="Z1195" s="67"/>
      <c r="AA1195" s="67"/>
      <c r="AB1195" s="67"/>
      <c r="AC1195" s="67"/>
      <c r="AD1195" s="67"/>
      <c r="AE1195" s="67"/>
      <c r="AF1195" s="67"/>
      <c r="AG1195" s="67"/>
    </row>
    <row r="1196" spans="1:33" ht="58">
      <c r="A1196" s="85" t="s">
        <v>1602</v>
      </c>
      <c r="B1196" s="86" t="s">
        <v>2542</v>
      </c>
      <c r="C1196" s="68" t="s">
        <v>2632</v>
      </c>
      <c r="D1196" s="86"/>
      <c r="E1196" s="86" t="s">
        <v>2633</v>
      </c>
      <c r="F1196" s="86" t="s">
        <v>1769</v>
      </c>
      <c r="G1196" s="86" t="s">
        <v>1770</v>
      </c>
      <c r="H1196" s="86" t="s">
        <v>1771</v>
      </c>
      <c r="I1196" s="70" t="s">
        <v>11</v>
      </c>
      <c r="J1196" s="2"/>
      <c r="K1196" s="71"/>
      <c r="L1196" s="72" t="s">
        <v>208</v>
      </c>
      <c r="M1196" s="86"/>
      <c r="N1196" s="67"/>
      <c r="O1196" s="67"/>
      <c r="P1196" s="67"/>
      <c r="Q1196" s="67"/>
      <c r="R1196" s="67"/>
      <c r="S1196" s="67"/>
      <c r="T1196" s="67"/>
      <c r="U1196" s="67"/>
      <c r="V1196" s="67"/>
      <c r="W1196" s="67"/>
      <c r="X1196" s="67"/>
      <c r="Y1196" s="67"/>
      <c r="Z1196" s="67"/>
      <c r="AA1196" s="67"/>
      <c r="AB1196" s="67"/>
      <c r="AC1196" s="67"/>
      <c r="AD1196" s="67"/>
      <c r="AE1196" s="67"/>
      <c r="AF1196" s="67"/>
      <c r="AG1196" s="67"/>
    </row>
    <row r="1197" spans="1:33" ht="58">
      <c r="A1197" s="85" t="s">
        <v>1602</v>
      </c>
      <c r="B1197" s="86" t="s">
        <v>2542</v>
      </c>
      <c r="C1197" s="68" t="s">
        <v>2634</v>
      </c>
      <c r="D1197" s="86"/>
      <c r="E1197" s="86"/>
      <c r="F1197" s="86" t="s">
        <v>1773</v>
      </c>
      <c r="G1197" s="86" t="s">
        <v>1770</v>
      </c>
      <c r="H1197" s="86" t="s">
        <v>1774</v>
      </c>
      <c r="I1197" s="70" t="s">
        <v>11</v>
      </c>
      <c r="J1197" s="2"/>
      <c r="K1197" s="71"/>
      <c r="L1197" s="72" t="s">
        <v>208</v>
      </c>
      <c r="M1197" s="86"/>
      <c r="N1197" s="67"/>
      <c r="O1197" s="67"/>
      <c r="P1197" s="67"/>
      <c r="Q1197" s="67"/>
      <c r="R1197" s="67"/>
      <c r="S1197" s="67"/>
      <c r="T1197" s="67"/>
      <c r="U1197" s="67"/>
      <c r="V1197" s="67"/>
      <c r="W1197" s="67"/>
      <c r="X1197" s="67"/>
      <c r="Y1197" s="67"/>
      <c r="Z1197" s="67"/>
      <c r="AA1197" s="67"/>
      <c r="AB1197" s="67"/>
      <c r="AC1197" s="67"/>
      <c r="AD1197" s="67"/>
      <c r="AE1197" s="67"/>
      <c r="AF1197" s="67"/>
      <c r="AG1197" s="67"/>
    </row>
    <row r="1198" spans="1:33" ht="130.5">
      <c r="A1198" s="85" t="s">
        <v>1602</v>
      </c>
      <c r="B1198" s="86" t="s">
        <v>2542</v>
      </c>
      <c r="C1198" s="68" t="s">
        <v>2635</v>
      </c>
      <c r="D1198" s="86"/>
      <c r="E1198" s="86"/>
      <c r="F1198" s="86" t="s">
        <v>1776</v>
      </c>
      <c r="G1198" s="86" t="s">
        <v>1770</v>
      </c>
      <c r="H1198" s="86" t="s">
        <v>1777</v>
      </c>
      <c r="I1198" s="70" t="s">
        <v>11</v>
      </c>
      <c r="J1198" s="2"/>
      <c r="K1198" s="71"/>
      <c r="L1198" s="72" t="s">
        <v>208</v>
      </c>
      <c r="M1198" s="86"/>
      <c r="N1198" s="67"/>
      <c r="O1198" s="67"/>
      <c r="P1198" s="67"/>
      <c r="Q1198" s="67"/>
      <c r="R1198" s="67"/>
      <c r="S1198" s="67"/>
      <c r="T1198" s="67"/>
      <c r="U1198" s="67"/>
      <c r="V1198" s="67"/>
      <c r="W1198" s="67"/>
      <c r="X1198" s="67"/>
      <c r="Y1198" s="67"/>
      <c r="Z1198" s="67"/>
      <c r="AA1198" s="67"/>
      <c r="AB1198" s="67"/>
      <c r="AC1198" s="67"/>
      <c r="AD1198" s="67"/>
      <c r="AE1198" s="67"/>
      <c r="AF1198" s="67"/>
      <c r="AG1198" s="67"/>
    </row>
    <row r="1199" spans="1:33" ht="58">
      <c r="A1199" s="85" t="s">
        <v>1602</v>
      </c>
      <c r="B1199" s="86" t="s">
        <v>2542</v>
      </c>
      <c r="C1199" s="68" t="s">
        <v>2636</v>
      </c>
      <c r="D1199" s="86"/>
      <c r="E1199" s="86"/>
      <c r="F1199" s="86" t="s">
        <v>1779</v>
      </c>
      <c r="G1199" s="86" t="s">
        <v>1770</v>
      </c>
      <c r="H1199" s="86" t="s">
        <v>1780</v>
      </c>
      <c r="I1199" s="70" t="s">
        <v>11</v>
      </c>
      <c r="J1199" s="2"/>
      <c r="K1199" s="71"/>
      <c r="L1199" s="72" t="s">
        <v>208</v>
      </c>
      <c r="M1199" s="86"/>
      <c r="N1199" s="67"/>
      <c r="O1199" s="67"/>
      <c r="P1199" s="67"/>
      <c r="Q1199" s="67"/>
      <c r="R1199" s="67"/>
      <c r="S1199" s="67"/>
      <c r="T1199" s="67"/>
      <c r="U1199" s="67"/>
      <c r="V1199" s="67"/>
      <c r="W1199" s="67"/>
      <c r="X1199" s="67"/>
      <c r="Y1199" s="67"/>
      <c r="Z1199" s="67"/>
      <c r="AA1199" s="67"/>
      <c r="AB1199" s="67"/>
      <c r="AC1199" s="67"/>
      <c r="AD1199" s="67"/>
      <c r="AE1199" s="67"/>
      <c r="AF1199" s="67"/>
      <c r="AG1199" s="67"/>
    </row>
    <row r="1200" spans="1:33" ht="58">
      <c r="A1200" s="85" t="s">
        <v>1602</v>
      </c>
      <c r="B1200" s="86" t="s">
        <v>2542</v>
      </c>
      <c r="C1200" s="68" t="s">
        <v>2637</v>
      </c>
      <c r="D1200" s="86"/>
      <c r="E1200" s="86"/>
      <c r="F1200" s="86" t="s">
        <v>1782</v>
      </c>
      <c r="G1200" s="86" t="s">
        <v>1770</v>
      </c>
      <c r="H1200" s="86" t="s">
        <v>1780</v>
      </c>
      <c r="I1200" s="70" t="s">
        <v>11</v>
      </c>
      <c r="J1200" s="2"/>
      <c r="K1200" s="71"/>
      <c r="L1200" s="72" t="s">
        <v>208</v>
      </c>
      <c r="M1200" s="86"/>
      <c r="N1200" s="67"/>
      <c r="O1200" s="67"/>
      <c r="P1200" s="67"/>
      <c r="Q1200" s="67"/>
      <c r="R1200" s="67"/>
      <c r="S1200" s="67"/>
      <c r="T1200" s="67"/>
      <c r="U1200" s="67"/>
      <c r="V1200" s="67"/>
      <c r="W1200" s="67"/>
      <c r="X1200" s="67"/>
      <c r="Y1200" s="67"/>
      <c r="Z1200" s="67"/>
      <c r="AA1200" s="67"/>
      <c r="AB1200" s="67"/>
      <c r="AC1200" s="67"/>
      <c r="AD1200" s="67"/>
      <c r="AE1200" s="67"/>
      <c r="AF1200" s="67"/>
      <c r="AG1200" s="67"/>
    </row>
    <row r="1201" spans="1:33" ht="58">
      <c r="A1201" s="85" t="s">
        <v>1602</v>
      </c>
      <c r="B1201" s="86" t="s">
        <v>2542</v>
      </c>
      <c r="C1201" s="68" t="s">
        <v>2638</v>
      </c>
      <c r="D1201" s="86"/>
      <c r="E1201" s="86"/>
      <c r="F1201" s="86" t="s">
        <v>1784</v>
      </c>
      <c r="G1201" s="86" t="s">
        <v>1770</v>
      </c>
      <c r="H1201" s="86" t="s">
        <v>1780</v>
      </c>
      <c r="I1201" s="70" t="s">
        <v>11</v>
      </c>
      <c r="J1201" s="2"/>
      <c r="K1201" s="71"/>
      <c r="L1201" s="72" t="s">
        <v>208</v>
      </c>
      <c r="M1201" s="86"/>
      <c r="N1201" s="67"/>
      <c r="O1201" s="67"/>
      <c r="P1201" s="67"/>
      <c r="Q1201" s="67"/>
      <c r="R1201" s="67"/>
      <c r="S1201" s="67"/>
      <c r="T1201" s="67"/>
      <c r="U1201" s="67"/>
      <c r="V1201" s="67"/>
      <c r="W1201" s="67"/>
      <c r="X1201" s="67"/>
      <c r="Y1201" s="67"/>
      <c r="Z1201" s="67"/>
      <c r="AA1201" s="67"/>
      <c r="AB1201" s="67"/>
      <c r="AC1201" s="67"/>
      <c r="AD1201" s="67"/>
      <c r="AE1201" s="67"/>
      <c r="AF1201" s="67"/>
      <c r="AG1201" s="67"/>
    </row>
    <row r="1202" spans="1:33" ht="58">
      <c r="A1202" s="85" t="s">
        <v>1602</v>
      </c>
      <c r="B1202" s="86" t="s">
        <v>2542</v>
      </c>
      <c r="C1202" s="68" t="s">
        <v>2639</v>
      </c>
      <c r="D1202" s="86"/>
      <c r="E1202" s="86"/>
      <c r="F1202" s="86" t="s">
        <v>1786</v>
      </c>
      <c r="G1202" s="86" t="s">
        <v>1770</v>
      </c>
      <c r="H1202" s="86" t="s">
        <v>1787</v>
      </c>
      <c r="I1202" s="70" t="s">
        <v>11</v>
      </c>
      <c r="J1202" s="2"/>
      <c r="K1202" s="71"/>
      <c r="L1202" s="72" t="s">
        <v>208</v>
      </c>
      <c r="M1202" s="86"/>
      <c r="N1202" s="67"/>
      <c r="O1202" s="67"/>
      <c r="P1202" s="67"/>
      <c r="Q1202" s="67"/>
      <c r="R1202" s="67"/>
      <c r="S1202" s="67"/>
      <c r="T1202" s="67"/>
      <c r="U1202" s="67"/>
      <c r="V1202" s="67"/>
      <c r="W1202" s="67"/>
      <c r="X1202" s="67"/>
      <c r="Y1202" s="67"/>
      <c r="Z1202" s="67"/>
      <c r="AA1202" s="67"/>
      <c r="AB1202" s="67"/>
      <c r="AC1202" s="67"/>
      <c r="AD1202" s="67"/>
      <c r="AE1202" s="67"/>
      <c r="AF1202" s="67"/>
      <c r="AG1202" s="67"/>
    </row>
    <row r="1203" spans="1:33" ht="58">
      <c r="A1203" s="85" t="s">
        <v>1602</v>
      </c>
      <c r="B1203" s="86" t="s">
        <v>2542</v>
      </c>
      <c r="C1203" s="68" t="s">
        <v>2640</v>
      </c>
      <c r="D1203" s="86"/>
      <c r="E1203" s="86"/>
      <c r="F1203" s="86" t="s">
        <v>1789</v>
      </c>
      <c r="G1203" s="86" t="s">
        <v>1770</v>
      </c>
      <c r="H1203" s="86" t="s">
        <v>1689</v>
      </c>
      <c r="I1203" s="70" t="s">
        <v>11</v>
      </c>
      <c r="J1203" s="2"/>
      <c r="K1203" s="71"/>
      <c r="L1203" s="72" t="s">
        <v>208</v>
      </c>
      <c r="M1203" s="86"/>
      <c r="N1203" s="67"/>
      <c r="O1203" s="67"/>
      <c r="P1203" s="67"/>
      <c r="Q1203" s="67"/>
      <c r="R1203" s="67"/>
      <c r="S1203" s="67"/>
      <c r="T1203" s="67"/>
      <c r="U1203" s="67"/>
      <c r="V1203" s="67"/>
      <c r="W1203" s="67"/>
      <c r="X1203" s="67"/>
      <c r="Y1203" s="67"/>
      <c r="Z1203" s="67"/>
      <c r="AA1203" s="67"/>
      <c r="AB1203" s="67"/>
      <c r="AC1203" s="67"/>
      <c r="AD1203" s="67"/>
      <c r="AE1203" s="67"/>
      <c r="AF1203" s="67"/>
      <c r="AG1203" s="67"/>
    </row>
    <row r="1204" spans="1:33" ht="58">
      <c r="A1204" s="85" t="s">
        <v>1602</v>
      </c>
      <c r="B1204" s="86" t="s">
        <v>2542</v>
      </c>
      <c r="C1204" s="68" t="s">
        <v>2641</v>
      </c>
      <c r="D1204" s="86"/>
      <c r="E1204" s="86"/>
      <c r="F1204" s="86" t="s">
        <v>1792</v>
      </c>
      <c r="G1204" s="86" t="s">
        <v>1770</v>
      </c>
      <c r="H1204" s="86" t="s">
        <v>1645</v>
      </c>
      <c r="I1204" s="70" t="s">
        <v>11</v>
      </c>
      <c r="J1204" s="2"/>
      <c r="K1204" s="71"/>
      <c r="L1204" s="72" t="s">
        <v>208</v>
      </c>
      <c r="M1204" s="86"/>
      <c r="N1204" s="67"/>
      <c r="O1204" s="67"/>
      <c r="P1204" s="67"/>
      <c r="Q1204" s="67"/>
      <c r="R1204" s="67"/>
      <c r="S1204" s="67"/>
      <c r="T1204" s="67"/>
      <c r="U1204" s="67"/>
      <c r="V1204" s="67"/>
      <c r="W1204" s="67"/>
      <c r="X1204" s="67"/>
      <c r="Y1204" s="67"/>
      <c r="Z1204" s="67"/>
      <c r="AA1204" s="67"/>
      <c r="AB1204" s="67"/>
      <c r="AC1204" s="67"/>
      <c r="AD1204" s="67"/>
      <c r="AE1204" s="67"/>
      <c r="AF1204" s="67"/>
      <c r="AG1204" s="67"/>
    </row>
    <row r="1205" spans="1:33" ht="58">
      <c r="A1205" s="85" t="s">
        <v>1602</v>
      </c>
      <c r="B1205" s="86" t="s">
        <v>2542</v>
      </c>
      <c r="C1205" s="68" t="s">
        <v>2642</v>
      </c>
      <c r="D1205" s="86"/>
      <c r="E1205" s="86"/>
      <c r="F1205" s="86" t="s">
        <v>1794</v>
      </c>
      <c r="G1205" s="86" t="s">
        <v>1770</v>
      </c>
      <c r="H1205" s="86" t="s">
        <v>1645</v>
      </c>
      <c r="I1205" s="70" t="s">
        <v>11</v>
      </c>
      <c r="J1205" s="2"/>
      <c r="K1205" s="71"/>
      <c r="L1205" s="72" t="s">
        <v>208</v>
      </c>
      <c r="M1205" s="86"/>
      <c r="N1205" s="67"/>
      <c r="O1205" s="67"/>
      <c r="P1205" s="67"/>
      <c r="Q1205" s="67"/>
      <c r="R1205" s="67"/>
      <c r="S1205" s="67"/>
      <c r="T1205" s="67"/>
      <c r="U1205" s="67"/>
      <c r="V1205" s="67"/>
      <c r="W1205" s="67"/>
      <c r="X1205" s="67"/>
      <c r="Y1205" s="67"/>
      <c r="Z1205" s="67"/>
      <c r="AA1205" s="67"/>
      <c r="AB1205" s="67"/>
      <c r="AC1205" s="67"/>
      <c r="AD1205" s="67"/>
      <c r="AE1205" s="67"/>
      <c r="AF1205" s="67"/>
      <c r="AG1205" s="67"/>
    </row>
    <row r="1206" spans="1:33" ht="58">
      <c r="A1206" s="85" t="s">
        <v>1602</v>
      </c>
      <c r="B1206" s="86" t="s">
        <v>2542</v>
      </c>
      <c r="C1206" s="68" t="s">
        <v>2643</v>
      </c>
      <c r="D1206" s="86"/>
      <c r="E1206" s="86"/>
      <c r="F1206" s="86" t="s">
        <v>1796</v>
      </c>
      <c r="G1206" s="86" t="s">
        <v>1770</v>
      </c>
      <c r="H1206" s="86" t="s">
        <v>1645</v>
      </c>
      <c r="I1206" s="70" t="s">
        <v>11</v>
      </c>
      <c r="J1206" s="2"/>
      <c r="K1206" s="71"/>
      <c r="L1206" s="72" t="s">
        <v>208</v>
      </c>
      <c r="M1206" s="86"/>
      <c r="N1206" s="67"/>
      <c r="O1206" s="67"/>
      <c r="P1206" s="67"/>
      <c r="Q1206" s="67"/>
      <c r="R1206" s="67"/>
      <c r="S1206" s="67"/>
      <c r="T1206" s="67"/>
      <c r="U1206" s="67"/>
      <c r="V1206" s="67"/>
      <c r="W1206" s="67"/>
      <c r="X1206" s="67"/>
      <c r="Y1206" s="67"/>
      <c r="Z1206" s="67"/>
      <c r="AA1206" s="67"/>
      <c r="AB1206" s="67"/>
      <c r="AC1206" s="67"/>
      <c r="AD1206" s="67"/>
      <c r="AE1206" s="67"/>
      <c r="AF1206" s="67"/>
      <c r="AG1206" s="67"/>
    </row>
    <row r="1207" spans="1:33" ht="58">
      <c r="A1207" s="85" t="s">
        <v>1602</v>
      </c>
      <c r="B1207" s="86" t="s">
        <v>2542</v>
      </c>
      <c r="C1207" s="68" t="s">
        <v>2644</v>
      </c>
      <c r="D1207" s="86"/>
      <c r="E1207" s="86"/>
      <c r="F1207" s="86" t="s">
        <v>1798</v>
      </c>
      <c r="G1207" s="86" t="s">
        <v>1770</v>
      </c>
      <c r="H1207" s="86" t="s">
        <v>1645</v>
      </c>
      <c r="I1207" s="70" t="s">
        <v>11</v>
      </c>
      <c r="J1207" s="2"/>
      <c r="K1207" s="71"/>
      <c r="L1207" s="72" t="s">
        <v>208</v>
      </c>
      <c r="M1207" s="86"/>
      <c r="N1207" s="67"/>
      <c r="O1207" s="67"/>
      <c r="P1207" s="67"/>
      <c r="Q1207" s="67"/>
      <c r="R1207" s="67"/>
      <c r="S1207" s="67"/>
      <c r="T1207" s="67"/>
      <c r="U1207" s="67"/>
      <c r="V1207" s="67"/>
      <c r="W1207" s="67"/>
      <c r="X1207" s="67"/>
      <c r="Y1207" s="67"/>
      <c r="Z1207" s="67"/>
      <c r="AA1207" s="67"/>
      <c r="AB1207" s="67"/>
      <c r="AC1207" s="67"/>
      <c r="AD1207" s="67"/>
      <c r="AE1207" s="67"/>
      <c r="AF1207" s="67"/>
      <c r="AG1207" s="67"/>
    </row>
    <row r="1208" spans="1:33" ht="58">
      <c r="A1208" s="85" t="s">
        <v>1602</v>
      </c>
      <c r="B1208" s="86" t="s">
        <v>2542</v>
      </c>
      <c r="C1208" s="68" t="s">
        <v>2645</v>
      </c>
      <c r="D1208" s="86"/>
      <c r="E1208" s="86"/>
      <c r="F1208" s="86" t="s">
        <v>1800</v>
      </c>
      <c r="G1208" s="86" t="s">
        <v>1770</v>
      </c>
      <c r="H1208" s="86" t="s">
        <v>1645</v>
      </c>
      <c r="I1208" s="70" t="s">
        <v>11</v>
      </c>
      <c r="J1208" s="2"/>
      <c r="K1208" s="71"/>
      <c r="L1208" s="72" t="s">
        <v>208</v>
      </c>
      <c r="M1208" s="86"/>
      <c r="N1208" s="67"/>
      <c r="O1208" s="67"/>
      <c r="P1208" s="67"/>
      <c r="Q1208" s="67"/>
      <c r="R1208" s="67"/>
      <c r="S1208" s="67"/>
      <c r="T1208" s="67"/>
      <c r="U1208" s="67"/>
      <c r="V1208" s="67"/>
      <c r="W1208" s="67"/>
      <c r="X1208" s="67"/>
      <c r="Y1208" s="67"/>
      <c r="Z1208" s="67"/>
      <c r="AA1208" s="67"/>
      <c r="AB1208" s="67"/>
      <c r="AC1208" s="67"/>
      <c r="AD1208" s="67"/>
      <c r="AE1208" s="67"/>
      <c r="AF1208" s="67"/>
      <c r="AG1208" s="67"/>
    </row>
    <row r="1209" spans="1:33" ht="116">
      <c r="A1209" s="85" t="s">
        <v>1602</v>
      </c>
      <c r="B1209" s="86" t="s">
        <v>2542</v>
      </c>
      <c r="C1209" s="68" t="s">
        <v>2646</v>
      </c>
      <c r="D1209" s="86"/>
      <c r="E1209" s="86"/>
      <c r="F1209" s="86" t="s">
        <v>2647</v>
      </c>
      <c r="G1209" s="86" t="s">
        <v>1770</v>
      </c>
      <c r="H1209" s="86" t="s">
        <v>1645</v>
      </c>
      <c r="I1209" s="70" t="s">
        <v>11</v>
      </c>
      <c r="J1209" s="2"/>
      <c r="K1209" s="71"/>
      <c r="L1209" s="72" t="s">
        <v>208</v>
      </c>
      <c r="M1209" s="86"/>
      <c r="N1209" s="67"/>
      <c r="O1209" s="67"/>
      <c r="P1209" s="67"/>
      <c r="Q1209" s="67"/>
      <c r="R1209" s="67"/>
      <c r="S1209" s="67"/>
      <c r="T1209" s="67"/>
      <c r="U1209" s="67"/>
      <c r="V1209" s="67"/>
      <c r="W1209" s="67"/>
      <c r="X1209" s="67"/>
      <c r="Y1209" s="67"/>
      <c r="Z1209" s="67"/>
      <c r="AA1209" s="67"/>
      <c r="AB1209" s="67"/>
      <c r="AC1209" s="67"/>
      <c r="AD1209" s="67"/>
      <c r="AE1209" s="67"/>
      <c r="AF1209" s="67"/>
      <c r="AG1209" s="67"/>
    </row>
    <row r="1210" spans="1:33" ht="58">
      <c r="A1210" s="85" t="s">
        <v>1602</v>
      </c>
      <c r="B1210" s="86" t="s">
        <v>2542</v>
      </c>
      <c r="C1210" s="68" t="s">
        <v>2648</v>
      </c>
      <c r="D1210" s="86"/>
      <c r="E1210" s="86"/>
      <c r="F1210" s="86" t="s">
        <v>1804</v>
      </c>
      <c r="G1210" s="86" t="s">
        <v>1770</v>
      </c>
      <c r="H1210" s="86" t="s">
        <v>1805</v>
      </c>
      <c r="I1210" s="70" t="s">
        <v>11</v>
      </c>
      <c r="J1210" s="2"/>
      <c r="K1210" s="71"/>
      <c r="L1210" s="72" t="s">
        <v>208</v>
      </c>
      <c r="M1210" s="86"/>
      <c r="N1210" s="67"/>
      <c r="O1210" s="67"/>
      <c r="P1210" s="67"/>
      <c r="Q1210" s="67"/>
      <c r="R1210" s="67"/>
      <c r="S1210" s="67"/>
      <c r="T1210" s="67"/>
      <c r="U1210" s="67"/>
      <c r="V1210" s="67"/>
      <c r="W1210" s="67"/>
      <c r="X1210" s="67"/>
      <c r="Y1210" s="67"/>
      <c r="Z1210" s="67"/>
      <c r="AA1210" s="67"/>
      <c r="AB1210" s="67"/>
      <c r="AC1210" s="67"/>
      <c r="AD1210" s="67"/>
      <c r="AE1210" s="67"/>
      <c r="AF1210" s="67"/>
      <c r="AG1210" s="67"/>
    </row>
    <row r="1211" spans="1:33" ht="188.5">
      <c r="A1211" s="85" t="s">
        <v>1602</v>
      </c>
      <c r="B1211" s="86" t="s">
        <v>2542</v>
      </c>
      <c r="C1211" s="68" t="s">
        <v>2649</v>
      </c>
      <c r="D1211" s="86"/>
      <c r="E1211" s="86"/>
      <c r="F1211" s="86" t="s">
        <v>1807</v>
      </c>
      <c r="G1211" s="86" t="s">
        <v>1770</v>
      </c>
      <c r="H1211" s="86" t="s">
        <v>1660</v>
      </c>
      <c r="I1211" s="70" t="s">
        <v>11</v>
      </c>
      <c r="J1211" s="2"/>
      <c r="K1211" s="71"/>
      <c r="L1211" s="72" t="s">
        <v>208</v>
      </c>
      <c r="M1211" s="86"/>
      <c r="N1211" s="67"/>
      <c r="O1211" s="67"/>
      <c r="P1211" s="67"/>
      <c r="Q1211" s="67"/>
      <c r="R1211" s="67"/>
      <c r="S1211" s="67"/>
      <c r="T1211" s="67"/>
      <c r="U1211" s="67"/>
      <c r="V1211" s="67"/>
      <c r="W1211" s="67"/>
      <c r="X1211" s="67"/>
      <c r="Y1211" s="67"/>
      <c r="Z1211" s="67"/>
      <c r="AA1211" s="67"/>
      <c r="AB1211" s="67"/>
      <c r="AC1211" s="67"/>
      <c r="AD1211" s="67"/>
      <c r="AE1211" s="67"/>
      <c r="AF1211" s="67"/>
      <c r="AG1211" s="67"/>
    </row>
    <row r="1212" spans="1:33" ht="188.5">
      <c r="A1212" s="85" t="s">
        <v>1602</v>
      </c>
      <c r="B1212" s="86" t="s">
        <v>2542</v>
      </c>
      <c r="C1212" s="68" t="s">
        <v>2650</v>
      </c>
      <c r="D1212" s="86"/>
      <c r="E1212" s="86"/>
      <c r="F1212" s="86" t="s">
        <v>1809</v>
      </c>
      <c r="G1212" s="86" t="s">
        <v>1770</v>
      </c>
      <c r="H1212" s="86" t="s">
        <v>1810</v>
      </c>
      <c r="I1212" s="70" t="s">
        <v>11</v>
      </c>
      <c r="J1212" s="2"/>
      <c r="K1212" s="71"/>
      <c r="L1212" s="72" t="s">
        <v>208</v>
      </c>
      <c r="M1212" s="86"/>
      <c r="N1212" s="67"/>
      <c r="O1212" s="67"/>
      <c r="P1212" s="67"/>
      <c r="Q1212" s="67"/>
      <c r="R1212" s="67"/>
      <c r="S1212" s="67"/>
      <c r="T1212" s="67"/>
      <c r="U1212" s="67"/>
      <c r="V1212" s="67"/>
      <c r="W1212" s="67"/>
      <c r="X1212" s="67"/>
      <c r="Y1212" s="67"/>
      <c r="Z1212" s="67"/>
      <c r="AA1212" s="67"/>
      <c r="AB1212" s="67"/>
      <c r="AC1212" s="67"/>
      <c r="AD1212" s="67"/>
      <c r="AE1212" s="67"/>
      <c r="AF1212" s="67"/>
      <c r="AG1212" s="67"/>
    </row>
    <row r="1213" spans="1:33" ht="145">
      <c r="A1213" s="85" t="s">
        <v>1602</v>
      </c>
      <c r="B1213" s="86" t="s">
        <v>2542</v>
      </c>
      <c r="C1213" s="68" t="s">
        <v>2651</v>
      </c>
      <c r="D1213" s="86"/>
      <c r="E1213" s="86"/>
      <c r="F1213" s="86" t="s">
        <v>1812</v>
      </c>
      <c r="G1213" s="86" t="s">
        <v>1770</v>
      </c>
      <c r="H1213" s="86" t="s">
        <v>1660</v>
      </c>
      <c r="I1213" s="70" t="s">
        <v>11</v>
      </c>
      <c r="J1213" s="2"/>
      <c r="K1213" s="71"/>
      <c r="L1213" s="72" t="s">
        <v>208</v>
      </c>
      <c r="M1213" s="86"/>
      <c r="N1213" s="67"/>
      <c r="O1213" s="67"/>
      <c r="P1213" s="67"/>
      <c r="Q1213" s="67"/>
      <c r="R1213" s="67"/>
      <c r="S1213" s="67"/>
      <c r="T1213" s="67"/>
      <c r="U1213" s="67"/>
      <c r="V1213" s="67"/>
      <c r="W1213" s="67"/>
      <c r="X1213" s="67"/>
      <c r="Y1213" s="67"/>
      <c r="Z1213" s="67"/>
      <c r="AA1213" s="67"/>
      <c r="AB1213" s="67"/>
      <c r="AC1213" s="67"/>
      <c r="AD1213" s="67"/>
      <c r="AE1213" s="67"/>
      <c r="AF1213" s="67"/>
      <c r="AG1213" s="67"/>
    </row>
    <row r="1214" spans="1:33" ht="145">
      <c r="A1214" s="85" t="s">
        <v>1602</v>
      </c>
      <c r="B1214" s="86" t="s">
        <v>2542</v>
      </c>
      <c r="C1214" s="68" t="s">
        <v>2652</v>
      </c>
      <c r="D1214" s="86"/>
      <c r="E1214" s="86"/>
      <c r="F1214" s="86" t="s">
        <v>1814</v>
      </c>
      <c r="G1214" s="86" t="s">
        <v>1770</v>
      </c>
      <c r="H1214" s="86" t="s">
        <v>1660</v>
      </c>
      <c r="I1214" s="70" t="s">
        <v>11</v>
      </c>
      <c r="J1214" s="2"/>
      <c r="K1214" s="71"/>
      <c r="L1214" s="72" t="s">
        <v>208</v>
      </c>
      <c r="M1214" s="86"/>
      <c r="N1214" s="67"/>
      <c r="O1214" s="67"/>
      <c r="P1214" s="67"/>
      <c r="Q1214" s="67"/>
      <c r="R1214" s="67"/>
      <c r="S1214" s="67"/>
      <c r="T1214" s="67"/>
      <c r="U1214" s="67"/>
      <c r="V1214" s="67"/>
      <c r="W1214" s="67"/>
      <c r="X1214" s="67"/>
      <c r="Y1214" s="67"/>
      <c r="Z1214" s="67"/>
      <c r="AA1214" s="67"/>
      <c r="AB1214" s="67"/>
      <c r="AC1214" s="67"/>
      <c r="AD1214" s="67"/>
      <c r="AE1214" s="67"/>
      <c r="AF1214" s="67"/>
      <c r="AG1214" s="67"/>
    </row>
    <row r="1215" spans="1:33" ht="174">
      <c r="A1215" s="85" t="s">
        <v>1602</v>
      </c>
      <c r="B1215" s="86" t="s">
        <v>2542</v>
      </c>
      <c r="C1215" s="68" t="s">
        <v>2653</v>
      </c>
      <c r="D1215" s="86"/>
      <c r="E1215" s="86"/>
      <c r="F1215" s="86" t="s">
        <v>1816</v>
      </c>
      <c r="G1215" s="86" t="s">
        <v>1770</v>
      </c>
      <c r="H1215" s="86" t="s">
        <v>1660</v>
      </c>
      <c r="I1215" s="70" t="s">
        <v>11</v>
      </c>
      <c r="J1215" s="2"/>
      <c r="K1215" s="71"/>
      <c r="L1215" s="72" t="s">
        <v>208</v>
      </c>
      <c r="M1215" s="86"/>
      <c r="N1215" s="67"/>
      <c r="O1215" s="67"/>
      <c r="P1215" s="67"/>
      <c r="Q1215" s="67"/>
      <c r="R1215" s="67"/>
      <c r="S1215" s="67"/>
      <c r="T1215" s="67"/>
      <c r="U1215" s="67"/>
      <c r="V1215" s="67"/>
      <c r="W1215" s="67"/>
      <c r="X1215" s="67"/>
      <c r="Y1215" s="67"/>
      <c r="Z1215" s="67"/>
      <c r="AA1215" s="67"/>
      <c r="AB1215" s="67"/>
      <c r="AC1215" s="67"/>
      <c r="AD1215" s="67"/>
      <c r="AE1215" s="67"/>
      <c r="AF1215" s="67"/>
      <c r="AG1215" s="67"/>
    </row>
    <row r="1216" spans="1:33" ht="174">
      <c r="A1216" s="85" t="s">
        <v>1602</v>
      </c>
      <c r="B1216" s="86" t="s">
        <v>2542</v>
      </c>
      <c r="C1216" s="68" t="s">
        <v>2654</v>
      </c>
      <c r="D1216" s="86"/>
      <c r="E1216" s="86"/>
      <c r="F1216" s="86" t="s">
        <v>1818</v>
      </c>
      <c r="G1216" s="86" t="s">
        <v>1770</v>
      </c>
      <c r="H1216" s="86" t="s">
        <v>1660</v>
      </c>
      <c r="I1216" s="70" t="s">
        <v>11</v>
      </c>
      <c r="J1216" s="2"/>
      <c r="K1216" s="71"/>
      <c r="L1216" s="72" t="s">
        <v>208</v>
      </c>
      <c r="M1216" s="86"/>
      <c r="N1216" s="67"/>
      <c r="O1216" s="67"/>
      <c r="P1216" s="67"/>
      <c r="Q1216" s="67"/>
      <c r="R1216" s="67"/>
      <c r="S1216" s="67"/>
      <c r="T1216" s="67"/>
      <c r="U1216" s="67"/>
      <c r="V1216" s="67"/>
      <c r="W1216" s="67"/>
      <c r="X1216" s="67"/>
      <c r="Y1216" s="67"/>
      <c r="Z1216" s="67"/>
      <c r="AA1216" s="67"/>
      <c r="AB1216" s="67"/>
      <c r="AC1216" s="67"/>
      <c r="AD1216" s="67"/>
      <c r="AE1216" s="67"/>
      <c r="AF1216" s="67"/>
      <c r="AG1216" s="67"/>
    </row>
    <row r="1217" spans="1:33" ht="145">
      <c r="A1217" s="85" t="s">
        <v>1602</v>
      </c>
      <c r="B1217" s="86" t="s">
        <v>2542</v>
      </c>
      <c r="C1217" s="68" t="s">
        <v>2655</v>
      </c>
      <c r="D1217" s="86"/>
      <c r="E1217" s="86"/>
      <c r="F1217" s="86" t="s">
        <v>1820</v>
      </c>
      <c r="G1217" s="86" t="s">
        <v>1770</v>
      </c>
      <c r="H1217" s="86" t="s">
        <v>1660</v>
      </c>
      <c r="I1217" s="70" t="s">
        <v>11</v>
      </c>
      <c r="J1217" s="2"/>
      <c r="K1217" s="71"/>
      <c r="L1217" s="72" t="s">
        <v>208</v>
      </c>
      <c r="M1217" s="86"/>
      <c r="N1217" s="67"/>
      <c r="O1217" s="67"/>
      <c r="P1217" s="67"/>
      <c r="Q1217" s="67"/>
      <c r="R1217" s="67"/>
      <c r="S1217" s="67"/>
      <c r="T1217" s="67"/>
      <c r="U1217" s="67"/>
      <c r="V1217" s="67"/>
      <c r="W1217" s="67"/>
      <c r="X1217" s="67"/>
      <c r="Y1217" s="67"/>
      <c r="Z1217" s="67"/>
      <c r="AA1217" s="67"/>
      <c r="AB1217" s="67"/>
      <c r="AC1217" s="67"/>
      <c r="AD1217" s="67"/>
      <c r="AE1217" s="67"/>
      <c r="AF1217" s="67"/>
      <c r="AG1217" s="67"/>
    </row>
    <row r="1218" spans="1:33" ht="58">
      <c r="A1218" s="85" t="s">
        <v>1602</v>
      </c>
      <c r="B1218" s="86" t="s">
        <v>2542</v>
      </c>
      <c r="C1218" s="68" t="s">
        <v>2656</v>
      </c>
      <c r="D1218" s="86"/>
      <c r="E1218" s="86"/>
      <c r="F1218" s="86" t="s">
        <v>1822</v>
      </c>
      <c r="G1218" s="86" t="s">
        <v>1770</v>
      </c>
      <c r="H1218" s="86" t="s">
        <v>1660</v>
      </c>
      <c r="I1218" s="70" t="s">
        <v>11</v>
      </c>
      <c r="J1218" s="2"/>
      <c r="K1218" s="71"/>
      <c r="L1218" s="72" t="s">
        <v>208</v>
      </c>
      <c r="M1218" s="86"/>
      <c r="N1218" s="67"/>
      <c r="O1218" s="67"/>
      <c r="P1218" s="67"/>
      <c r="Q1218" s="67"/>
      <c r="R1218" s="67"/>
      <c r="S1218" s="67"/>
      <c r="T1218" s="67"/>
      <c r="U1218" s="67"/>
      <c r="V1218" s="67"/>
      <c r="W1218" s="67"/>
      <c r="X1218" s="67"/>
      <c r="Y1218" s="67"/>
      <c r="Z1218" s="67"/>
      <c r="AA1218" s="67"/>
      <c r="AB1218" s="67"/>
      <c r="AC1218" s="67"/>
      <c r="AD1218" s="67"/>
      <c r="AE1218" s="67"/>
      <c r="AF1218" s="67"/>
      <c r="AG1218" s="67"/>
    </row>
    <row r="1219" spans="1:33" ht="58">
      <c r="A1219" s="85" t="s">
        <v>1602</v>
      </c>
      <c r="B1219" s="86" t="s">
        <v>2542</v>
      </c>
      <c r="C1219" s="68" t="s">
        <v>2657</v>
      </c>
      <c r="D1219" s="86"/>
      <c r="E1219" s="86"/>
      <c r="F1219" s="86" t="s">
        <v>1824</v>
      </c>
      <c r="G1219" s="86" t="s">
        <v>1770</v>
      </c>
      <c r="H1219" s="86" t="s">
        <v>1825</v>
      </c>
      <c r="I1219" s="70" t="s">
        <v>11</v>
      </c>
      <c r="J1219" s="2"/>
      <c r="K1219" s="71"/>
      <c r="L1219" s="72" t="s">
        <v>208</v>
      </c>
      <c r="M1219" s="86"/>
      <c r="N1219" s="67"/>
      <c r="O1219" s="67"/>
      <c r="P1219" s="67"/>
      <c r="Q1219" s="67"/>
      <c r="R1219" s="67"/>
      <c r="S1219" s="67"/>
      <c r="T1219" s="67"/>
      <c r="U1219" s="67"/>
      <c r="V1219" s="67"/>
      <c r="W1219" s="67"/>
      <c r="X1219" s="67"/>
      <c r="Y1219" s="67"/>
      <c r="Z1219" s="67"/>
      <c r="AA1219" s="67"/>
      <c r="AB1219" s="67"/>
      <c r="AC1219" s="67"/>
      <c r="AD1219" s="67"/>
      <c r="AE1219" s="67"/>
      <c r="AF1219" s="67"/>
      <c r="AG1219" s="67"/>
    </row>
    <row r="1220" spans="1:33" ht="43.5">
      <c r="A1220" s="85" t="s">
        <v>1602</v>
      </c>
      <c r="B1220" s="86" t="s">
        <v>2542</v>
      </c>
      <c r="C1220" s="68" t="s">
        <v>2658</v>
      </c>
      <c r="D1220" s="86"/>
      <c r="E1220" s="86"/>
      <c r="F1220" s="86" t="s">
        <v>1678</v>
      </c>
      <c r="G1220" s="86" t="s">
        <v>1624</v>
      </c>
      <c r="H1220" s="86" t="s">
        <v>1660</v>
      </c>
      <c r="I1220" s="70" t="s">
        <v>11</v>
      </c>
      <c r="J1220" s="2"/>
      <c r="K1220" s="71"/>
      <c r="L1220" s="72" t="s">
        <v>208</v>
      </c>
      <c r="M1220" s="86"/>
      <c r="N1220" s="67"/>
      <c r="O1220" s="67"/>
      <c r="P1220" s="67"/>
      <c r="Q1220" s="67"/>
      <c r="R1220" s="67"/>
      <c r="S1220" s="67"/>
      <c r="T1220" s="67"/>
      <c r="U1220" s="67"/>
      <c r="V1220" s="67"/>
      <c r="W1220" s="67"/>
      <c r="X1220" s="67"/>
      <c r="Y1220" s="67"/>
      <c r="Z1220" s="67"/>
      <c r="AA1220" s="67"/>
      <c r="AB1220" s="67"/>
      <c r="AC1220" s="67"/>
      <c r="AD1220" s="67"/>
      <c r="AE1220" s="67"/>
      <c r="AF1220" s="67"/>
      <c r="AG1220" s="67"/>
    </row>
    <row r="1221" spans="1:33" ht="43.5">
      <c r="A1221" s="85" t="s">
        <v>1602</v>
      </c>
      <c r="B1221" s="86" t="s">
        <v>2542</v>
      </c>
      <c r="C1221" s="68" t="s">
        <v>2659</v>
      </c>
      <c r="D1221" s="86"/>
      <c r="E1221" s="86"/>
      <c r="F1221" s="86" t="s">
        <v>1680</v>
      </c>
      <c r="G1221" s="86" t="s">
        <v>1624</v>
      </c>
      <c r="H1221" s="86" t="s">
        <v>1660</v>
      </c>
      <c r="I1221" s="70" t="s">
        <v>11</v>
      </c>
      <c r="J1221" s="2"/>
      <c r="K1221" s="71"/>
      <c r="L1221" s="72" t="s">
        <v>208</v>
      </c>
      <c r="M1221" s="86"/>
      <c r="N1221" s="67"/>
      <c r="O1221" s="67"/>
      <c r="P1221" s="67"/>
      <c r="Q1221" s="67"/>
      <c r="R1221" s="67"/>
      <c r="S1221" s="67"/>
      <c r="T1221" s="67"/>
      <c r="U1221" s="67"/>
      <c r="V1221" s="67"/>
      <c r="W1221" s="67"/>
      <c r="X1221" s="67"/>
      <c r="Y1221" s="67"/>
      <c r="Z1221" s="67"/>
      <c r="AA1221" s="67"/>
      <c r="AB1221" s="67"/>
      <c r="AC1221" s="67"/>
      <c r="AD1221" s="67"/>
      <c r="AE1221" s="67"/>
      <c r="AF1221" s="67"/>
      <c r="AG1221" s="67"/>
    </row>
    <row r="1222" spans="1:33" ht="43.5">
      <c r="A1222" s="85" t="s">
        <v>1602</v>
      </c>
      <c r="B1222" s="86" t="s">
        <v>2542</v>
      </c>
      <c r="C1222" s="68" t="s">
        <v>2660</v>
      </c>
      <c r="D1222" s="86"/>
      <c r="E1222" s="86"/>
      <c r="F1222" s="86" t="s">
        <v>1682</v>
      </c>
      <c r="G1222" s="86" t="s">
        <v>1624</v>
      </c>
      <c r="H1222" s="86" t="s">
        <v>1660</v>
      </c>
      <c r="I1222" s="70" t="s">
        <v>11</v>
      </c>
      <c r="J1222" s="2"/>
      <c r="K1222" s="71"/>
      <c r="L1222" s="72" t="s">
        <v>208</v>
      </c>
      <c r="M1222" s="86"/>
      <c r="N1222" s="67"/>
      <c r="O1222" s="67"/>
      <c r="P1222" s="67"/>
      <c r="Q1222" s="67"/>
      <c r="R1222" s="67"/>
      <c r="S1222" s="67"/>
      <c r="T1222" s="67"/>
      <c r="U1222" s="67"/>
      <c r="V1222" s="67"/>
      <c r="W1222" s="67"/>
      <c r="X1222" s="67"/>
      <c r="Y1222" s="67"/>
      <c r="Z1222" s="67"/>
      <c r="AA1222" s="67"/>
      <c r="AB1222" s="67"/>
      <c r="AC1222" s="67"/>
      <c r="AD1222" s="67"/>
      <c r="AE1222" s="67"/>
      <c r="AF1222" s="67"/>
      <c r="AG1222" s="67"/>
    </row>
    <row r="1223" spans="1:33" ht="101.5">
      <c r="A1223" s="85" t="s">
        <v>1602</v>
      </c>
      <c r="B1223" s="86" t="s">
        <v>2542</v>
      </c>
      <c r="C1223" s="68" t="s">
        <v>2661</v>
      </c>
      <c r="D1223" s="86"/>
      <c r="E1223" s="86"/>
      <c r="F1223" s="86" t="s">
        <v>1830</v>
      </c>
      <c r="G1223" s="86" t="s">
        <v>1770</v>
      </c>
      <c r="H1223" s="86" t="s">
        <v>1831</v>
      </c>
      <c r="I1223" s="70" t="s">
        <v>11</v>
      </c>
      <c r="J1223" s="2"/>
      <c r="K1223" s="71"/>
      <c r="L1223" s="72" t="s">
        <v>208</v>
      </c>
      <c r="M1223" s="86"/>
      <c r="N1223" s="67"/>
      <c r="O1223" s="67"/>
      <c r="P1223" s="67"/>
      <c r="Q1223" s="67"/>
      <c r="R1223" s="67"/>
      <c r="S1223" s="67"/>
      <c r="T1223" s="67"/>
      <c r="U1223" s="67"/>
      <c r="V1223" s="67"/>
      <c r="W1223" s="67"/>
      <c r="X1223" s="67"/>
      <c r="Y1223" s="67"/>
      <c r="Z1223" s="67"/>
      <c r="AA1223" s="67"/>
      <c r="AB1223" s="67"/>
      <c r="AC1223" s="67"/>
      <c r="AD1223" s="67"/>
      <c r="AE1223" s="67"/>
      <c r="AF1223" s="67"/>
      <c r="AG1223" s="67"/>
    </row>
    <row r="1224" spans="1:33" ht="130.5">
      <c r="A1224" s="85" t="s">
        <v>1602</v>
      </c>
      <c r="B1224" s="86" t="s">
        <v>2542</v>
      </c>
      <c r="C1224" s="68" t="s">
        <v>2662</v>
      </c>
      <c r="D1224" s="86"/>
      <c r="E1224" s="86"/>
      <c r="F1224" s="86" t="s">
        <v>1833</v>
      </c>
      <c r="G1224" s="86" t="s">
        <v>1770</v>
      </c>
      <c r="H1224" s="86" t="s">
        <v>1834</v>
      </c>
      <c r="I1224" s="70" t="s">
        <v>11</v>
      </c>
      <c r="J1224" s="2"/>
      <c r="K1224" s="71"/>
      <c r="L1224" s="72" t="s">
        <v>208</v>
      </c>
      <c r="M1224" s="86"/>
      <c r="N1224" s="67"/>
      <c r="O1224" s="67"/>
      <c r="P1224" s="67"/>
      <c r="Q1224" s="67"/>
      <c r="R1224" s="67"/>
      <c r="S1224" s="67"/>
      <c r="T1224" s="67"/>
      <c r="U1224" s="67"/>
      <c r="V1224" s="67"/>
      <c r="W1224" s="67"/>
      <c r="X1224" s="67"/>
      <c r="Y1224" s="67"/>
      <c r="Z1224" s="67"/>
      <c r="AA1224" s="67"/>
      <c r="AB1224" s="67"/>
      <c r="AC1224" s="67"/>
      <c r="AD1224" s="67"/>
      <c r="AE1224" s="67"/>
      <c r="AF1224" s="67"/>
      <c r="AG1224" s="67"/>
    </row>
    <row r="1225" spans="1:33" ht="130.5">
      <c r="A1225" s="85" t="s">
        <v>1602</v>
      </c>
      <c r="B1225" s="86" t="s">
        <v>2542</v>
      </c>
      <c r="C1225" s="68" t="s">
        <v>2663</v>
      </c>
      <c r="D1225" s="86"/>
      <c r="E1225" s="86"/>
      <c r="F1225" s="86" t="s">
        <v>1836</v>
      </c>
      <c r="G1225" s="86" t="s">
        <v>1770</v>
      </c>
      <c r="H1225" s="86" t="s">
        <v>1831</v>
      </c>
      <c r="I1225" s="70" t="s">
        <v>11</v>
      </c>
      <c r="J1225" s="2"/>
      <c r="K1225" s="71"/>
      <c r="L1225" s="72" t="s">
        <v>208</v>
      </c>
      <c r="M1225" s="86"/>
      <c r="N1225" s="67"/>
      <c r="O1225" s="67"/>
      <c r="P1225" s="67"/>
      <c r="Q1225" s="67"/>
      <c r="R1225" s="67"/>
      <c r="S1225" s="67"/>
      <c r="T1225" s="67"/>
      <c r="U1225" s="67"/>
      <c r="V1225" s="67"/>
      <c r="W1225" s="67"/>
      <c r="X1225" s="67"/>
      <c r="Y1225" s="67"/>
      <c r="Z1225" s="67"/>
      <c r="AA1225" s="67"/>
      <c r="AB1225" s="67"/>
      <c r="AC1225" s="67"/>
      <c r="AD1225" s="67"/>
      <c r="AE1225" s="67"/>
      <c r="AF1225" s="67"/>
      <c r="AG1225" s="67"/>
    </row>
    <row r="1226" spans="1:33" ht="145">
      <c r="A1226" s="85" t="s">
        <v>1602</v>
      </c>
      <c r="B1226" s="86" t="s">
        <v>2542</v>
      </c>
      <c r="C1226" s="68" t="s">
        <v>2664</v>
      </c>
      <c r="D1226" s="86"/>
      <c r="E1226" s="86"/>
      <c r="F1226" s="86" t="s">
        <v>1838</v>
      </c>
      <c r="G1226" s="86" t="s">
        <v>1770</v>
      </c>
      <c r="H1226" s="86" t="s">
        <v>1839</v>
      </c>
      <c r="I1226" s="70" t="s">
        <v>11</v>
      </c>
      <c r="J1226" s="2"/>
      <c r="K1226" s="71"/>
      <c r="L1226" s="72" t="s">
        <v>208</v>
      </c>
      <c r="M1226" s="86"/>
      <c r="N1226" s="67"/>
      <c r="O1226" s="67"/>
      <c r="P1226" s="67"/>
      <c r="Q1226" s="67"/>
      <c r="R1226" s="67"/>
      <c r="S1226" s="67"/>
      <c r="T1226" s="67"/>
      <c r="U1226" s="67"/>
      <c r="V1226" s="67"/>
      <c r="W1226" s="67"/>
      <c r="X1226" s="67"/>
      <c r="Y1226" s="67"/>
      <c r="Z1226" s="67"/>
      <c r="AA1226" s="67"/>
      <c r="AB1226" s="67"/>
      <c r="AC1226" s="67"/>
      <c r="AD1226" s="67"/>
      <c r="AE1226" s="67"/>
      <c r="AF1226" s="67"/>
      <c r="AG1226" s="67"/>
    </row>
    <row r="1227" spans="1:33" ht="145">
      <c r="A1227" s="85" t="s">
        <v>1602</v>
      </c>
      <c r="B1227" s="86" t="s">
        <v>2542</v>
      </c>
      <c r="C1227" s="68" t="s">
        <v>2665</v>
      </c>
      <c r="D1227" s="86"/>
      <c r="E1227" s="86"/>
      <c r="F1227" s="86" t="s">
        <v>1841</v>
      </c>
      <c r="G1227" s="86" t="s">
        <v>1770</v>
      </c>
      <c r="H1227" s="86" t="s">
        <v>1839</v>
      </c>
      <c r="I1227" s="70" t="s">
        <v>11</v>
      </c>
      <c r="J1227" s="2"/>
      <c r="K1227" s="71"/>
      <c r="L1227" s="72" t="s">
        <v>208</v>
      </c>
      <c r="M1227" s="86"/>
      <c r="N1227" s="67"/>
      <c r="O1227" s="67"/>
      <c r="P1227" s="67"/>
      <c r="Q1227" s="67"/>
      <c r="R1227" s="67"/>
      <c r="S1227" s="67"/>
      <c r="T1227" s="67"/>
      <c r="U1227" s="67"/>
      <c r="V1227" s="67"/>
      <c r="W1227" s="67"/>
      <c r="X1227" s="67"/>
      <c r="Y1227" s="67"/>
      <c r="Z1227" s="67"/>
      <c r="AA1227" s="67"/>
      <c r="AB1227" s="67"/>
      <c r="AC1227" s="67"/>
      <c r="AD1227" s="67"/>
      <c r="AE1227" s="67"/>
      <c r="AF1227" s="67"/>
      <c r="AG1227" s="67"/>
    </row>
    <row r="1228" spans="1:33" ht="145">
      <c r="A1228" s="85" t="s">
        <v>1602</v>
      </c>
      <c r="B1228" s="86" t="s">
        <v>2542</v>
      </c>
      <c r="C1228" s="68" t="s">
        <v>2666</v>
      </c>
      <c r="D1228" s="86"/>
      <c r="E1228" s="86"/>
      <c r="F1228" s="86" t="s">
        <v>1843</v>
      </c>
      <c r="G1228" s="86" t="s">
        <v>1770</v>
      </c>
      <c r="H1228" s="86" t="s">
        <v>1839</v>
      </c>
      <c r="I1228" s="70" t="s">
        <v>11</v>
      </c>
      <c r="J1228" s="2"/>
      <c r="K1228" s="71"/>
      <c r="L1228" s="72" t="s">
        <v>208</v>
      </c>
      <c r="M1228" s="86"/>
      <c r="N1228" s="67"/>
      <c r="O1228" s="67"/>
      <c r="P1228" s="67"/>
      <c r="Q1228" s="67"/>
      <c r="R1228" s="67"/>
      <c r="S1228" s="67"/>
      <c r="T1228" s="67"/>
      <c r="U1228" s="67"/>
      <c r="V1228" s="67"/>
      <c r="W1228" s="67"/>
      <c r="X1228" s="67"/>
      <c r="Y1228" s="67"/>
      <c r="Z1228" s="67"/>
      <c r="AA1228" s="67"/>
      <c r="AB1228" s="67"/>
      <c r="AC1228" s="67"/>
      <c r="AD1228" s="67"/>
      <c r="AE1228" s="67"/>
      <c r="AF1228" s="67"/>
      <c r="AG1228" s="67"/>
    </row>
    <row r="1229" spans="1:33" ht="145">
      <c r="A1229" s="85" t="s">
        <v>1602</v>
      </c>
      <c r="B1229" s="86" t="s">
        <v>2542</v>
      </c>
      <c r="C1229" s="68" t="s">
        <v>2667</v>
      </c>
      <c r="D1229" s="86"/>
      <c r="E1229" s="86"/>
      <c r="F1229" s="86" t="s">
        <v>1845</v>
      </c>
      <c r="G1229" s="86" t="s">
        <v>1770</v>
      </c>
      <c r="H1229" s="86" t="s">
        <v>1839</v>
      </c>
      <c r="I1229" s="70" t="s">
        <v>11</v>
      </c>
      <c r="J1229" s="2"/>
      <c r="K1229" s="71"/>
      <c r="L1229" s="72" t="s">
        <v>208</v>
      </c>
      <c r="M1229" s="86"/>
      <c r="N1229" s="67"/>
      <c r="O1229" s="67"/>
      <c r="P1229" s="67"/>
      <c r="Q1229" s="67"/>
      <c r="R1229" s="67"/>
      <c r="S1229" s="67"/>
      <c r="T1229" s="67"/>
      <c r="U1229" s="67"/>
      <c r="V1229" s="67"/>
      <c r="W1229" s="67"/>
      <c r="X1229" s="67"/>
      <c r="Y1229" s="67"/>
      <c r="Z1229" s="67"/>
      <c r="AA1229" s="67"/>
      <c r="AB1229" s="67"/>
      <c r="AC1229" s="67"/>
      <c r="AD1229" s="67"/>
      <c r="AE1229" s="67"/>
      <c r="AF1229" s="67"/>
      <c r="AG1229" s="67"/>
    </row>
    <row r="1230" spans="1:33" ht="145">
      <c r="A1230" s="85" t="s">
        <v>1602</v>
      </c>
      <c r="B1230" s="86" t="s">
        <v>2542</v>
      </c>
      <c r="C1230" s="68" t="s">
        <v>2668</v>
      </c>
      <c r="D1230" s="86"/>
      <c r="E1230" s="86"/>
      <c r="F1230" s="86" t="s">
        <v>1847</v>
      </c>
      <c r="G1230" s="86" t="s">
        <v>1770</v>
      </c>
      <c r="H1230" s="86" t="s">
        <v>1848</v>
      </c>
      <c r="I1230" s="70" t="s">
        <v>11</v>
      </c>
      <c r="J1230" s="2"/>
      <c r="K1230" s="71"/>
      <c r="L1230" s="72" t="s">
        <v>208</v>
      </c>
      <c r="M1230" s="86"/>
      <c r="N1230" s="67"/>
      <c r="O1230" s="67"/>
      <c r="P1230" s="67"/>
      <c r="Q1230" s="67"/>
      <c r="R1230" s="67"/>
      <c r="S1230" s="67"/>
      <c r="T1230" s="67"/>
      <c r="U1230" s="67"/>
      <c r="V1230" s="67"/>
      <c r="W1230" s="67"/>
      <c r="X1230" s="67"/>
      <c r="Y1230" s="67"/>
      <c r="Z1230" s="67"/>
      <c r="AA1230" s="67"/>
      <c r="AB1230" s="67"/>
      <c r="AC1230" s="67"/>
      <c r="AD1230" s="67"/>
      <c r="AE1230" s="67"/>
      <c r="AF1230" s="67"/>
      <c r="AG1230" s="67"/>
    </row>
    <row r="1231" spans="1:33" ht="145">
      <c r="A1231" s="85" t="s">
        <v>1602</v>
      </c>
      <c r="B1231" s="86" t="s">
        <v>2542</v>
      </c>
      <c r="C1231" s="68" t="s">
        <v>2669</v>
      </c>
      <c r="D1231" s="86"/>
      <c r="E1231" s="86"/>
      <c r="F1231" s="86" t="s">
        <v>1850</v>
      </c>
      <c r="G1231" s="86" t="s">
        <v>1770</v>
      </c>
      <c r="H1231" s="86" t="s">
        <v>1848</v>
      </c>
      <c r="I1231" s="70" t="s">
        <v>11</v>
      </c>
      <c r="J1231" s="2"/>
      <c r="K1231" s="71"/>
      <c r="L1231" s="72" t="s">
        <v>208</v>
      </c>
      <c r="M1231" s="86"/>
      <c r="N1231" s="67"/>
      <c r="O1231" s="67"/>
      <c r="P1231" s="67"/>
      <c r="Q1231" s="67"/>
      <c r="R1231" s="67"/>
      <c r="S1231" s="67"/>
      <c r="T1231" s="67"/>
      <c r="U1231" s="67"/>
      <c r="V1231" s="67"/>
      <c r="W1231" s="67"/>
      <c r="X1231" s="67"/>
      <c r="Y1231" s="67"/>
      <c r="Z1231" s="67"/>
      <c r="AA1231" s="67"/>
      <c r="AB1231" s="67"/>
      <c r="AC1231" s="67"/>
      <c r="AD1231" s="67"/>
      <c r="AE1231" s="67"/>
      <c r="AF1231" s="67"/>
      <c r="AG1231" s="67"/>
    </row>
    <row r="1232" spans="1:33" ht="145">
      <c r="A1232" s="85" t="s">
        <v>1602</v>
      </c>
      <c r="B1232" s="86" t="s">
        <v>2542</v>
      </c>
      <c r="C1232" s="68" t="s">
        <v>2670</v>
      </c>
      <c r="D1232" s="86"/>
      <c r="E1232" s="86"/>
      <c r="F1232" s="86" t="s">
        <v>1852</v>
      </c>
      <c r="G1232" s="86" t="s">
        <v>1770</v>
      </c>
      <c r="H1232" s="86" t="s">
        <v>1848</v>
      </c>
      <c r="I1232" s="70" t="s">
        <v>11</v>
      </c>
      <c r="J1232" s="2"/>
      <c r="K1232" s="71"/>
      <c r="L1232" s="72" t="s">
        <v>208</v>
      </c>
      <c r="M1232" s="86"/>
      <c r="N1232" s="67"/>
      <c r="O1232" s="67"/>
      <c r="P1232" s="67"/>
      <c r="Q1232" s="67"/>
      <c r="R1232" s="67"/>
      <c r="S1232" s="67"/>
      <c r="T1232" s="67"/>
      <c r="U1232" s="67"/>
      <c r="V1232" s="67"/>
      <c r="W1232" s="67"/>
      <c r="X1232" s="67"/>
      <c r="Y1232" s="67"/>
      <c r="Z1232" s="67"/>
      <c r="AA1232" s="67"/>
      <c r="AB1232" s="67"/>
      <c r="AC1232" s="67"/>
      <c r="AD1232" s="67"/>
      <c r="AE1232" s="67"/>
      <c r="AF1232" s="67"/>
      <c r="AG1232" s="67"/>
    </row>
    <row r="1233" spans="1:33" ht="145">
      <c r="A1233" s="85" t="s">
        <v>1602</v>
      </c>
      <c r="B1233" s="86" t="s">
        <v>2542</v>
      </c>
      <c r="C1233" s="68" t="s">
        <v>2671</v>
      </c>
      <c r="D1233" s="86"/>
      <c r="E1233" s="86"/>
      <c r="F1233" s="86" t="s">
        <v>1854</v>
      </c>
      <c r="G1233" s="86" t="s">
        <v>1770</v>
      </c>
      <c r="H1233" s="86" t="s">
        <v>1848</v>
      </c>
      <c r="I1233" s="70" t="s">
        <v>11</v>
      </c>
      <c r="J1233" s="2"/>
      <c r="K1233" s="71"/>
      <c r="L1233" s="72" t="s">
        <v>208</v>
      </c>
      <c r="M1233" s="86"/>
      <c r="N1233" s="67"/>
      <c r="O1233" s="67"/>
      <c r="P1233" s="67"/>
      <c r="Q1233" s="67"/>
      <c r="R1233" s="67"/>
      <c r="S1233" s="67"/>
      <c r="T1233" s="67"/>
      <c r="U1233" s="67"/>
      <c r="V1233" s="67"/>
      <c r="W1233" s="67"/>
      <c r="X1233" s="67"/>
      <c r="Y1233" s="67"/>
      <c r="Z1233" s="67"/>
      <c r="AA1233" s="67"/>
      <c r="AB1233" s="67"/>
      <c r="AC1233" s="67"/>
      <c r="AD1233" s="67"/>
      <c r="AE1233" s="67"/>
      <c r="AF1233" s="67"/>
      <c r="AG1233" s="67"/>
    </row>
    <row r="1234" spans="1:33" ht="145">
      <c r="A1234" s="85" t="s">
        <v>1602</v>
      </c>
      <c r="B1234" s="86" t="s">
        <v>2542</v>
      </c>
      <c r="C1234" s="68" t="s">
        <v>2672</v>
      </c>
      <c r="D1234" s="86"/>
      <c r="E1234" s="86"/>
      <c r="F1234" s="86" t="s">
        <v>1856</v>
      </c>
      <c r="G1234" s="86" t="s">
        <v>1770</v>
      </c>
      <c r="H1234" s="86" t="s">
        <v>1848</v>
      </c>
      <c r="I1234" s="70" t="s">
        <v>11</v>
      </c>
      <c r="J1234" s="2"/>
      <c r="K1234" s="71"/>
      <c r="L1234" s="72" t="s">
        <v>208</v>
      </c>
      <c r="M1234" s="86"/>
      <c r="N1234" s="67"/>
      <c r="O1234" s="67"/>
      <c r="P1234" s="67"/>
      <c r="Q1234" s="67"/>
      <c r="R1234" s="67"/>
      <c r="S1234" s="67"/>
      <c r="T1234" s="67"/>
      <c r="U1234" s="67"/>
      <c r="V1234" s="67"/>
      <c r="W1234" s="67"/>
      <c r="X1234" s="67"/>
      <c r="Y1234" s="67"/>
      <c r="Z1234" s="67"/>
      <c r="AA1234" s="67"/>
      <c r="AB1234" s="67"/>
      <c r="AC1234" s="67"/>
      <c r="AD1234" s="67"/>
      <c r="AE1234" s="67"/>
      <c r="AF1234" s="67"/>
      <c r="AG1234" s="67"/>
    </row>
    <row r="1235" spans="1:33" ht="145">
      <c r="A1235" s="85" t="s">
        <v>1602</v>
      </c>
      <c r="B1235" s="86" t="s">
        <v>2542</v>
      </c>
      <c r="C1235" s="68" t="s">
        <v>2673</v>
      </c>
      <c r="D1235" s="86"/>
      <c r="E1235" s="86"/>
      <c r="F1235" s="86" t="s">
        <v>1858</v>
      </c>
      <c r="G1235" s="86" t="s">
        <v>1770</v>
      </c>
      <c r="H1235" s="86" t="s">
        <v>1848</v>
      </c>
      <c r="I1235" s="70" t="s">
        <v>11</v>
      </c>
      <c r="J1235" s="2"/>
      <c r="K1235" s="71"/>
      <c r="L1235" s="72" t="s">
        <v>208</v>
      </c>
      <c r="M1235" s="86"/>
      <c r="N1235" s="67"/>
      <c r="O1235" s="67"/>
      <c r="P1235" s="67"/>
      <c r="Q1235" s="67"/>
      <c r="R1235" s="67"/>
      <c r="S1235" s="67"/>
      <c r="T1235" s="67"/>
      <c r="U1235" s="67"/>
      <c r="V1235" s="67"/>
      <c r="W1235" s="67"/>
      <c r="X1235" s="67"/>
      <c r="Y1235" s="67"/>
      <c r="Z1235" s="67"/>
      <c r="AA1235" s="67"/>
      <c r="AB1235" s="67"/>
      <c r="AC1235" s="67"/>
      <c r="AD1235" s="67"/>
      <c r="AE1235" s="67"/>
      <c r="AF1235" s="67"/>
      <c r="AG1235" s="67"/>
    </row>
    <row r="1236" spans="1:33" ht="145">
      <c r="A1236" s="85" t="s">
        <v>1602</v>
      </c>
      <c r="B1236" s="86" t="s">
        <v>2542</v>
      </c>
      <c r="C1236" s="68" t="s">
        <v>2674</v>
      </c>
      <c r="D1236" s="86"/>
      <c r="E1236" s="86"/>
      <c r="F1236" s="86" t="s">
        <v>1860</v>
      </c>
      <c r="G1236" s="86" t="s">
        <v>1770</v>
      </c>
      <c r="H1236" s="86" t="s">
        <v>1834</v>
      </c>
      <c r="I1236" s="70" t="s">
        <v>11</v>
      </c>
      <c r="J1236" s="2"/>
      <c r="K1236" s="71"/>
      <c r="L1236" s="72" t="s">
        <v>208</v>
      </c>
      <c r="M1236" s="86"/>
      <c r="N1236" s="67"/>
      <c r="O1236" s="67"/>
      <c r="P1236" s="67"/>
      <c r="Q1236" s="67"/>
      <c r="R1236" s="67"/>
      <c r="S1236" s="67"/>
      <c r="T1236" s="67"/>
      <c r="U1236" s="67"/>
      <c r="V1236" s="67"/>
      <c r="W1236" s="67"/>
      <c r="X1236" s="67"/>
      <c r="Y1236" s="67"/>
      <c r="Z1236" s="67"/>
      <c r="AA1236" s="67"/>
      <c r="AB1236" s="67"/>
      <c r="AC1236" s="67"/>
      <c r="AD1236" s="67"/>
      <c r="AE1236" s="67"/>
      <c r="AF1236" s="67"/>
      <c r="AG1236" s="67"/>
    </row>
    <row r="1237" spans="1:33" ht="145">
      <c r="A1237" s="85" t="s">
        <v>1602</v>
      </c>
      <c r="B1237" s="86" t="s">
        <v>2542</v>
      </c>
      <c r="C1237" s="68" t="s">
        <v>2675</v>
      </c>
      <c r="D1237" s="86"/>
      <c r="E1237" s="86"/>
      <c r="F1237" s="86" t="s">
        <v>1862</v>
      </c>
      <c r="G1237" s="86" t="s">
        <v>1770</v>
      </c>
      <c r="H1237" s="86" t="s">
        <v>1834</v>
      </c>
      <c r="I1237" s="70" t="s">
        <v>11</v>
      </c>
      <c r="J1237" s="2"/>
      <c r="K1237" s="71"/>
      <c r="L1237" s="72" t="s">
        <v>208</v>
      </c>
      <c r="M1237" s="86"/>
      <c r="N1237" s="67"/>
      <c r="O1237" s="67"/>
      <c r="P1237" s="67"/>
      <c r="Q1237" s="67"/>
      <c r="R1237" s="67"/>
      <c r="S1237" s="67"/>
      <c r="T1237" s="67"/>
      <c r="U1237" s="67"/>
      <c r="V1237" s="67"/>
      <c r="W1237" s="67"/>
      <c r="X1237" s="67"/>
      <c r="Y1237" s="67"/>
      <c r="Z1237" s="67"/>
      <c r="AA1237" s="67"/>
      <c r="AB1237" s="67"/>
      <c r="AC1237" s="67"/>
      <c r="AD1237" s="67"/>
      <c r="AE1237" s="67"/>
      <c r="AF1237" s="67"/>
      <c r="AG1237" s="67"/>
    </row>
    <row r="1238" spans="1:33" ht="145">
      <c r="A1238" s="85" t="s">
        <v>1602</v>
      </c>
      <c r="B1238" s="86" t="s">
        <v>2542</v>
      </c>
      <c r="C1238" s="68" t="s">
        <v>2676</v>
      </c>
      <c r="D1238" s="86"/>
      <c r="E1238" s="86"/>
      <c r="F1238" s="86" t="s">
        <v>1864</v>
      </c>
      <c r="G1238" s="86" t="s">
        <v>1770</v>
      </c>
      <c r="H1238" s="86" t="s">
        <v>1834</v>
      </c>
      <c r="I1238" s="70" t="s">
        <v>11</v>
      </c>
      <c r="J1238" s="2"/>
      <c r="K1238" s="71"/>
      <c r="L1238" s="72" t="s">
        <v>208</v>
      </c>
      <c r="M1238" s="86"/>
      <c r="N1238" s="67"/>
      <c r="O1238" s="67"/>
      <c r="P1238" s="67"/>
      <c r="Q1238" s="67"/>
      <c r="R1238" s="67"/>
      <c r="S1238" s="67"/>
      <c r="T1238" s="67"/>
      <c r="U1238" s="67"/>
      <c r="V1238" s="67"/>
      <c r="W1238" s="67"/>
      <c r="X1238" s="67"/>
      <c r="Y1238" s="67"/>
      <c r="Z1238" s="67"/>
      <c r="AA1238" s="67"/>
      <c r="AB1238" s="67"/>
      <c r="AC1238" s="67"/>
      <c r="AD1238" s="67"/>
      <c r="AE1238" s="67"/>
      <c r="AF1238" s="67"/>
      <c r="AG1238" s="67"/>
    </row>
    <row r="1239" spans="1:33" ht="145">
      <c r="A1239" s="85" t="s">
        <v>1602</v>
      </c>
      <c r="B1239" s="86" t="s">
        <v>2542</v>
      </c>
      <c r="C1239" s="68" t="s">
        <v>2677</v>
      </c>
      <c r="D1239" s="86"/>
      <c r="E1239" s="86"/>
      <c r="F1239" s="86" t="s">
        <v>1866</v>
      </c>
      <c r="G1239" s="86" t="s">
        <v>1770</v>
      </c>
      <c r="H1239" s="86" t="s">
        <v>1834</v>
      </c>
      <c r="I1239" s="70" t="s">
        <v>11</v>
      </c>
      <c r="J1239" s="2"/>
      <c r="K1239" s="71"/>
      <c r="L1239" s="72" t="s">
        <v>208</v>
      </c>
      <c r="M1239" s="86"/>
      <c r="N1239" s="67"/>
      <c r="O1239" s="67"/>
      <c r="P1239" s="67"/>
      <c r="Q1239" s="67"/>
      <c r="R1239" s="67"/>
      <c r="S1239" s="67"/>
      <c r="T1239" s="67"/>
      <c r="U1239" s="67"/>
      <c r="V1239" s="67"/>
      <c r="W1239" s="67"/>
      <c r="X1239" s="67"/>
      <c r="Y1239" s="67"/>
      <c r="Z1239" s="67"/>
      <c r="AA1239" s="67"/>
      <c r="AB1239" s="67"/>
      <c r="AC1239" s="67"/>
      <c r="AD1239" s="67"/>
      <c r="AE1239" s="67"/>
      <c r="AF1239" s="67"/>
      <c r="AG1239" s="67"/>
    </row>
    <row r="1240" spans="1:33" ht="145">
      <c r="A1240" s="85" t="s">
        <v>1602</v>
      </c>
      <c r="B1240" s="86" t="s">
        <v>2542</v>
      </c>
      <c r="C1240" s="68" t="s">
        <v>2678</v>
      </c>
      <c r="D1240" s="86"/>
      <c r="E1240" s="86"/>
      <c r="F1240" s="86" t="s">
        <v>1868</v>
      </c>
      <c r="G1240" s="86" t="s">
        <v>1770</v>
      </c>
      <c r="H1240" s="86" t="s">
        <v>1834</v>
      </c>
      <c r="I1240" s="70" t="s">
        <v>11</v>
      </c>
      <c r="J1240" s="2"/>
      <c r="K1240" s="71"/>
      <c r="L1240" s="72" t="s">
        <v>208</v>
      </c>
      <c r="M1240" s="86"/>
      <c r="N1240" s="67"/>
      <c r="O1240" s="67"/>
      <c r="P1240" s="67"/>
      <c r="Q1240" s="67"/>
      <c r="R1240" s="67"/>
      <c r="S1240" s="67"/>
      <c r="T1240" s="67"/>
      <c r="U1240" s="67"/>
      <c r="V1240" s="67"/>
      <c r="W1240" s="67"/>
      <c r="X1240" s="67"/>
      <c r="Y1240" s="67"/>
      <c r="Z1240" s="67"/>
      <c r="AA1240" s="67"/>
      <c r="AB1240" s="67"/>
      <c r="AC1240" s="67"/>
      <c r="AD1240" s="67"/>
      <c r="AE1240" s="67"/>
      <c r="AF1240" s="67"/>
      <c r="AG1240" s="67"/>
    </row>
    <row r="1241" spans="1:33" ht="145">
      <c r="A1241" s="85" t="s">
        <v>1602</v>
      </c>
      <c r="B1241" s="86" t="s">
        <v>2542</v>
      </c>
      <c r="C1241" s="68" t="s">
        <v>2679</v>
      </c>
      <c r="D1241" s="86"/>
      <c r="E1241" s="86"/>
      <c r="F1241" s="86" t="s">
        <v>1870</v>
      </c>
      <c r="G1241" s="86" t="s">
        <v>1770</v>
      </c>
      <c r="H1241" s="86" t="s">
        <v>1834</v>
      </c>
      <c r="I1241" s="70" t="s">
        <v>11</v>
      </c>
      <c r="J1241" s="2"/>
      <c r="K1241" s="71"/>
      <c r="L1241" s="72" t="s">
        <v>208</v>
      </c>
      <c r="M1241" s="86"/>
      <c r="N1241" s="67"/>
      <c r="O1241" s="67"/>
      <c r="P1241" s="67"/>
      <c r="Q1241" s="67"/>
      <c r="R1241" s="67"/>
      <c r="S1241" s="67"/>
      <c r="T1241" s="67"/>
      <c r="U1241" s="67"/>
      <c r="V1241" s="67"/>
      <c r="W1241" s="67"/>
      <c r="X1241" s="67"/>
      <c r="Y1241" s="67"/>
      <c r="Z1241" s="67"/>
      <c r="AA1241" s="67"/>
      <c r="AB1241" s="67"/>
      <c r="AC1241" s="67"/>
      <c r="AD1241" s="67"/>
      <c r="AE1241" s="67"/>
      <c r="AF1241" s="67"/>
      <c r="AG1241" s="67"/>
    </row>
    <row r="1242" spans="1:33" ht="145">
      <c r="A1242" s="85" t="s">
        <v>1602</v>
      </c>
      <c r="B1242" s="86" t="s">
        <v>2542</v>
      </c>
      <c r="C1242" s="68" t="s">
        <v>2680</v>
      </c>
      <c r="D1242" s="86"/>
      <c r="E1242" s="86"/>
      <c r="F1242" s="86" t="s">
        <v>1872</v>
      </c>
      <c r="G1242" s="86" t="s">
        <v>1770</v>
      </c>
      <c r="H1242" s="86" t="s">
        <v>1834</v>
      </c>
      <c r="I1242" s="70" t="s">
        <v>11</v>
      </c>
      <c r="J1242" s="2"/>
      <c r="K1242" s="71"/>
      <c r="L1242" s="72" t="s">
        <v>208</v>
      </c>
      <c r="M1242" s="86"/>
      <c r="N1242" s="67"/>
      <c r="O1242" s="67"/>
      <c r="P1242" s="67"/>
      <c r="Q1242" s="67"/>
      <c r="R1242" s="67"/>
      <c r="S1242" s="67"/>
      <c r="T1242" s="67"/>
      <c r="U1242" s="67"/>
      <c r="V1242" s="67"/>
      <c r="W1242" s="67"/>
      <c r="X1242" s="67"/>
      <c r="Y1242" s="67"/>
      <c r="Z1242" s="67"/>
      <c r="AA1242" s="67"/>
      <c r="AB1242" s="67"/>
      <c r="AC1242" s="67"/>
      <c r="AD1242" s="67"/>
      <c r="AE1242" s="67"/>
      <c r="AF1242" s="67"/>
      <c r="AG1242" s="67"/>
    </row>
    <row r="1243" spans="1:33" ht="58">
      <c r="A1243" s="85" t="s">
        <v>1602</v>
      </c>
      <c r="B1243" s="86" t="s">
        <v>2542</v>
      </c>
      <c r="C1243" s="68" t="s">
        <v>2681</v>
      </c>
      <c r="D1243" s="86"/>
      <c r="E1243" s="86"/>
      <c r="F1243" s="86" t="s">
        <v>2682</v>
      </c>
      <c r="G1243" s="86" t="s">
        <v>1770</v>
      </c>
      <c r="H1243" s="86" t="s">
        <v>2683</v>
      </c>
      <c r="I1243" s="70" t="s">
        <v>11</v>
      </c>
      <c r="J1243" s="2"/>
      <c r="K1243" s="71"/>
      <c r="L1243" s="72" t="s">
        <v>208</v>
      </c>
      <c r="M1243" s="86"/>
      <c r="N1243" s="67"/>
      <c r="O1243" s="67"/>
      <c r="P1243" s="67"/>
      <c r="Q1243" s="67"/>
      <c r="R1243" s="67"/>
      <c r="S1243" s="67"/>
      <c r="T1243" s="67"/>
      <c r="U1243" s="67"/>
      <c r="V1243" s="67"/>
      <c r="W1243" s="67"/>
      <c r="X1243" s="67"/>
      <c r="Y1243" s="67"/>
      <c r="Z1243" s="67"/>
      <c r="AA1243" s="67"/>
      <c r="AB1243" s="67"/>
      <c r="AC1243" s="67"/>
      <c r="AD1243" s="67"/>
      <c r="AE1243" s="67"/>
      <c r="AF1243" s="67"/>
      <c r="AG1243" s="67"/>
    </row>
    <row r="1244" spans="1:33" ht="72.5">
      <c r="A1244" s="85" t="s">
        <v>1602</v>
      </c>
      <c r="B1244" s="86" t="s">
        <v>2542</v>
      </c>
      <c r="C1244" s="68" t="s">
        <v>2684</v>
      </c>
      <c r="D1244" s="86"/>
      <c r="E1244" s="86"/>
      <c r="F1244" s="86" t="s">
        <v>2685</v>
      </c>
      <c r="G1244" s="86" t="s">
        <v>1770</v>
      </c>
      <c r="H1244" s="86" t="s">
        <v>2683</v>
      </c>
      <c r="I1244" s="70" t="s">
        <v>11</v>
      </c>
      <c r="J1244" s="2"/>
      <c r="K1244" s="71"/>
      <c r="L1244" s="72" t="s">
        <v>208</v>
      </c>
      <c r="M1244" s="86"/>
      <c r="N1244" s="67"/>
      <c r="O1244" s="67"/>
      <c r="P1244" s="67"/>
      <c r="Q1244" s="67"/>
      <c r="R1244" s="67"/>
      <c r="S1244" s="67"/>
      <c r="T1244" s="67"/>
      <c r="U1244" s="67"/>
      <c r="V1244" s="67"/>
      <c r="W1244" s="67"/>
      <c r="X1244" s="67"/>
      <c r="Y1244" s="67"/>
      <c r="Z1244" s="67"/>
      <c r="AA1244" s="67"/>
      <c r="AB1244" s="67"/>
      <c r="AC1244" s="67"/>
      <c r="AD1244" s="67"/>
      <c r="AE1244" s="67"/>
      <c r="AF1244" s="67"/>
      <c r="AG1244" s="67"/>
    </row>
    <row r="1245" spans="1:33" ht="72.5">
      <c r="A1245" s="85" t="s">
        <v>1602</v>
      </c>
      <c r="B1245" s="86" t="s">
        <v>2542</v>
      </c>
      <c r="C1245" s="68" t="s">
        <v>2686</v>
      </c>
      <c r="D1245" s="86"/>
      <c r="E1245" s="86"/>
      <c r="F1245" s="86" t="s">
        <v>2687</v>
      </c>
      <c r="G1245" s="86" t="s">
        <v>1770</v>
      </c>
      <c r="H1245" s="86" t="s">
        <v>2683</v>
      </c>
      <c r="I1245" s="70" t="s">
        <v>11</v>
      </c>
      <c r="J1245" s="2"/>
      <c r="K1245" s="71"/>
      <c r="L1245" s="72" t="s">
        <v>208</v>
      </c>
      <c r="M1245" s="86"/>
      <c r="N1245" s="67"/>
      <c r="O1245" s="67"/>
      <c r="P1245" s="67"/>
      <c r="Q1245" s="67"/>
      <c r="R1245" s="67"/>
      <c r="S1245" s="67"/>
      <c r="T1245" s="67"/>
      <c r="U1245" s="67"/>
      <c r="V1245" s="67"/>
      <c r="W1245" s="67"/>
      <c r="X1245" s="67"/>
      <c r="Y1245" s="67"/>
      <c r="Z1245" s="67"/>
      <c r="AA1245" s="67"/>
      <c r="AB1245" s="67"/>
      <c r="AC1245" s="67"/>
      <c r="AD1245" s="67"/>
      <c r="AE1245" s="67"/>
      <c r="AF1245" s="67"/>
      <c r="AG1245" s="67"/>
    </row>
    <row r="1246" spans="1:33" ht="72.5">
      <c r="A1246" s="85" t="s">
        <v>1602</v>
      </c>
      <c r="B1246" s="86" t="s">
        <v>2542</v>
      </c>
      <c r="C1246" s="68" t="s">
        <v>2688</v>
      </c>
      <c r="D1246" s="86"/>
      <c r="E1246" s="86"/>
      <c r="F1246" s="86" t="s">
        <v>2689</v>
      </c>
      <c r="G1246" s="86" t="s">
        <v>1770</v>
      </c>
      <c r="H1246" s="86" t="s">
        <v>2683</v>
      </c>
      <c r="I1246" s="70" t="s">
        <v>11</v>
      </c>
      <c r="J1246" s="2"/>
      <c r="K1246" s="71"/>
      <c r="L1246" s="72" t="s">
        <v>208</v>
      </c>
      <c r="M1246" s="86"/>
      <c r="N1246" s="67"/>
      <c r="O1246" s="67"/>
      <c r="P1246" s="67"/>
      <c r="Q1246" s="67"/>
      <c r="R1246" s="67"/>
      <c r="S1246" s="67"/>
      <c r="T1246" s="67"/>
      <c r="U1246" s="67"/>
      <c r="V1246" s="67"/>
      <c r="W1246" s="67"/>
      <c r="X1246" s="67"/>
      <c r="Y1246" s="67"/>
      <c r="Z1246" s="67"/>
      <c r="AA1246" s="67"/>
      <c r="AB1246" s="67"/>
      <c r="AC1246" s="67"/>
      <c r="AD1246" s="67"/>
      <c r="AE1246" s="67"/>
      <c r="AF1246" s="67"/>
      <c r="AG1246" s="67"/>
    </row>
    <row r="1247" spans="1:33" ht="58">
      <c r="A1247" s="85" t="s">
        <v>1602</v>
      </c>
      <c r="B1247" s="86" t="s">
        <v>2542</v>
      </c>
      <c r="C1247" s="68" t="s">
        <v>2690</v>
      </c>
      <c r="D1247" s="86"/>
      <c r="E1247" s="86"/>
      <c r="F1247" s="86" t="s">
        <v>2691</v>
      </c>
      <c r="G1247" s="86" t="s">
        <v>1770</v>
      </c>
      <c r="H1247" s="86" t="s">
        <v>2692</v>
      </c>
      <c r="I1247" s="70" t="s">
        <v>11</v>
      </c>
      <c r="J1247" s="2"/>
      <c r="K1247" s="71"/>
      <c r="L1247" s="72" t="s">
        <v>208</v>
      </c>
      <c r="M1247" s="86"/>
      <c r="N1247" s="67"/>
      <c r="O1247" s="67"/>
      <c r="P1247" s="67"/>
      <c r="Q1247" s="67"/>
      <c r="R1247" s="67"/>
      <c r="S1247" s="67"/>
      <c r="T1247" s="67"/>
      <c r="U1247" s="67"/>
      <c r="V1247" s="67"/>
      <c r="W1247" s="67"/>
      <c r="X1247" s="67"/>
      <c r="Y1247" s="67"/>
      <c r="Z1247" s="67"/>
      <c r="AA1247" s="67"/>
      <c r="AB1247" s="67"/>
      <c r="AC1247" s="67"/>
      <c r="AD1247" s="67"/>
      <c r="AE1247" s="67"/>
      <c r="AF1247" s="67"/>
      <c r="AG1247" s="67"/>
    </row>
    <row r="1248" spans="1:33" ht="58">
      <c r="A1248" s="85" t="s">
        <v>1602</v>
      </c>
      <c r="B1248" s="86" t="s">
        <v>2542</v>
      </c>
      <c r="C1248" s="68" t="s">
        <v>2693</v>
      </c>
      <c r="D1248" s="86"/>
      <c r="E1248" s="86"/>
      <c r="F1248" s="86" t="s">
        <v>2694</v>
      </c>
      <c r="G1248" s="86" t="s">
        <v>1770</v>
      </c>
      <c r="H1248" s="86" t="s">
        <v>2695</v>
      </c>
      <c r="I1248" s="70" t="s">
        <v>11</v>
      </c>
      <c r="J1248" s="2"/>
      <c r="K1248" s="71"/>
      <c r="L1248" s="72" t="s">
        <v>208</v>
      </c>
      <c r="M1248" s="86"/>
      <c r="N1248" s="67"/>
      <c r="O1248" s="67"/>
      <c r="P1248" s="67"/>
      <c r="Q1248" s="67"/>
      <c r="R1248" s="67"/>
      <c r="S1248" s="67"/>
      <c r="T1248" s="67"/>
      <c r="U1248" s="67"/>
      <c r="V1248" s="67"/>
      <c r="W1248" s="67"/>
      <c r="X1248" s="67"/>
      <c r="Y1248" s="67"/>
      <c r="Z1248" s="67"/>
      <c r="AA1248" s="67"/>
      <c r="AB1248" s="67"/>
      <c r="AC1248" s="67"/>
      <c r="AD1248" s="67"/>
      <c r="AE1248" s="67"/>
      <c r="AF1248" s="67"/>
      <c r="AG1248" s="67"/>
    </row>
    <row r="1249" spans="1:33" ht="58">
      <c r="A1249" s="85" t="s">
        <v>1602</v>
      </c>
      <c r="B1249" s="86" t="s">
        <v>2542</v>
      </c>
      <c r="C1249" s="68" t="s">
        <v>2696</v>
      </c>
      <c r="D1249" s="86"/>
      <c r="E1249" s="86"/>
      <c r="F1249" s="86" t="s">
        <v>2697</v>
      </c>
      <c r="G1249" s="86" t="s">
        <v>1770</v>
      </c>
      <c r="H1249" s="86" t="s">
        <v>2698</v>
      </c>
      <c r="I1249" s="70" t="s">
        <v>11</v>
      </c>
      <c r="J1249" s="2"/>
      <c r="K1249" s="71"/>
      <c r="L1249" s="72" t="s">
        <v>208</v>
      </c>
      <c r="M1249" s="86"/>
      <c r="N1249" s="67"/>
      <c r="O1249" s="67"/>
      <c r="P1249" s="67"/>
      <c r="Q1249" s="67"/>
      <c r="R1249" s="67"/>
      <c r="S1249" s="67"/>
      <c r="T1249" s="67"/>
      <c r="U1249" s="67"/>
      <c r="V1249" s="67"/>
      <c r="W1249" s="67"/>
      <c r="X1249" s="67"/>
      <c r="Y1249" s="67"/>
      <c r="Z1249" s="67"/>
      <c r="AA1249" s="67"/>
      <c r="AB1249" s="67"/>
      <c r="AC1249" s="67"/>
      <c r="AD1249" s="67"/>
      <c r="AE1249" s="67"/>
      <c r="AF1249" s="67"/>
      <c r="AG1249" s="67"/>
    </row>
    <row r="1250" spans="1:33" ht="58">
      <c r="A1250" s="85" t="s">
        <v>1602</v>
      </c>
      <c r="B1250" s="86" t="s">
        <v>2542</v>
      </c>
      <c r="C1250" s="68" t="s">
        <v>2699</v>
      </c>
      <c r="D1250" s="86"/>
      <c r="E1250" s="86"/>
      <c r="F1250" s="86" t="s">
        <v>2700</v>
      </c>
      <c r="G1250" s="86" t="s">
        <v>1770</v>
      </c>
      <c r="H1250" s="86" t="s">
        <v>2701</v>
      </c>
      <c r="I1250" s="70" t="s">
        <v>11</v>
      </c>
      <c r="J1250" s="2"/>
      <c r="K1250" s="71"/>
      <c r="L1250" s="72" t="s">
        <v>208</v>
      </c>
      <c r="M1250" s="86"/>
      <c r="N1250" s="67"/>
      <c r="O1250" s="67"/>
      <c r="P1250" s="67"/>
      <c r="Q1250" s="67"/>
      <c r="R1250" s="67"/>
      <c r="S1250" s="67"/>
      <c r="T1250" s="67"/>
      <c r="U1250" s="67"/>
      <c r="V1250" s="67"/>
      <c r="W1250" s="67"/>
      <c r="X1250" s="67"/>
      <c r="Y1250" s="67"/>
      <c r="Z1250" s="67"/>
      <c r="AA1250" s="67"/>
      <c r="AB1250" s="67"/>
      <c r="AC1250" s="67"/>
      <c r="AD1250" s="67"/>
      <c r="AE1250" s="67"/>
      <c r="AF1250" s="67"/>
      <c r="AG1250" s="67"/>
    </row>
    <row r="1251" spans="1:33" ht="101.5">
      <c r="A1251" s="85" t="s">
        <v>1602</v>
      </c>
      <c r="B1251" s="86" t="s">
        <v>2542</v>
      </c>
      <c r="C1251" s="68" t="s">
        <v>2702</v>
      </c>
      <c r="D1251" s="86"/>
      <c r="E1251" s="86" t="s">
        <v>2703</v>
      </c>
      <c r="F1251" s="86" t="s">
        <v>2704</v>
      </c>
      <c r="G1251" s="86" t="s">
        <v>2705</v>
      </c>
      <c r="H1251" s="86" t="s">
        <v>2706</v>
      </c>
      <c r="I1251" s="70" t="s">
        <v>11</v>
      </c>
      <c r="J1251" s="2"/>
      <c r="K1251" s="71"/>
      <c r="L1251" s="72" t="s">
        <v>208</v>
      </c>
      <c r="M1251" s="86"/>
      <c r="N1251" s="67"/>
      <c r="O1251" s="67"/>
      <c r="P1251" s="67"/>
      <c r="Q1251" s="67"/>
      <c r="R1251" s="67"/>
      <c r="S1251" s="67"/>
      <c r="T1251" s="67"/>
      <c r="U1251" s="67"/>
      <c r="V1251" s="67"/>
      <c r="W1251" s="67"/>
      <c r="X1251" s="67"/>
      <c r="Y1251" s="67"/>
      <c r="Z1251" s="67"/>
      <c r="AA1251" s="67"/>
      <c r="AB1251" s="67"/>
      <c r="AC1251" s="67"/>
      <c r="AD1251" s="67"/>
      <c r="AE1251" s="67"/>
      <c r="AF1251" s="67"/>
      <c r="AG1251" s="67"/>
    </row>
    <row r="1252" spans="1:33" ht="101.5">
      <c r="A1252" s="85" t="s">
        <v>1602</v>
      </c>
      <c r="B1252" s="86" t="s">
        <v>2542</v>
      </c>
      <c r="C1252" s="68" t="s">
        <v>2707</v>
      </c>
      <c r="D1252" s="86"/>
      <c r="E1252" s="86"/>
      <c r="F1252" s="86" t="s">
        <v>2708</v>
      </c>
      <c r="G1252" s="86" t="s">
        <v>2705</v>
      </c>
      <c r="H1252" s="86" t="s">
        <v>2709</v>
      </c>
      <c r="I1252" s="70" t="s">
        <v>11</v>
      </c>
      <c r="J1252" s="2"/>
      <c r="K1252" s="71"/>
      <c r="L1252" s="72" t="s">
        <v>208</v>
      </c>
      <c r="M1252" s="86"/>
      <c r="N1252" s="67"/>
      <c r="O1252" s="67"/>
      <c r="P1252" s="67"/>
      <c r="Q1252" s="67"/>
      <c r="R1252" s="67"/>
      <c r="S1252" s="67"/>
      <c r="T1252" s="67"/>
      <c r="U1252" s="67"/>
      <c r="V1252" s="67"/>
      <c r="W1252" s="67"/>
      <c r="X1252" s="67"/>
      <c r="Y1252" s="67"/>
      <c r="Z1252" s="67"/>
      <c r="AA1252" s="67"/>
      <c r="AB1252" s="67"/>
      <c r="AC1252" s="67"/>
      <c r="AD1252" s="67"/>
      <c r="AE1252" s="67"/>
      <c r="AF1252" s="67"/>
      <c r="AG1252" s="67"/>
    </row>
    <row r="1253" spans="1:33" ht="101.5">
      <c r="A1253" s="85" t="s">
        <v>1602</v>
      </c>
      <c r="B1253" s="86" t="s">
        <v>2542</v>
      </c>
      <c r="C1253" s="68" t="s">
        <v>2710</v>
      </c>
      <c r="D1253" s="86"/>
      <c r="E1253" s="86"/>
      <c r="F1253" s="86" t="s">
        <v>2711</v>
      </c>
      <c r="G1253" s="86" t="s">
        <v>2705</v>
      </c>
      <c r="H1253" s="86" t="s">
        <v>2712</v>
      </c>
      <c r="I1253" s="70" t="s">
        <v>11</v>
      </c>
      <c r="J1253" s="2"/>
      <c r="K1253" s="71"/>
      <c r="L1253" s="72" t="s">
        <v>208</v>
      </c>
      <c r="M1253" s="86"/>
      <c r="N1253" s="67"/>
      <c r="O1253" s="67"/>
      <c r="P1253" s="67"/>
      <c r="Q1253" s="67"/>
      <c r="R1253" s="67"/>
      <c r="S1253" s="67"/>
      <c r="T1253" s="67"/>
      <c r="U1253" s="67"/>
      <c r="V1253" s="67"/>
      <c r="W1253" s="67"/>
      <c r="X1253" s="67"/>
      <c r="Y1253" s="67"/>
      <c r="Z1253" s="67"/>
      <c r="AA1253" s="67"/>
      <c r="AB1253" s="67"/>
      <c r="AC1253" s="67"/>
      <c r="AD1253" s="67"/>
      <c r="AE1253" s="67"/>
      <c r="AF1253" s="67"/>
      <c r="AG1253" s="67"/>
    </row>
    <row r="1254" spans="1:33" ht="101.5">
      <c r="A1254" s="85" t="s">
        <v>1602</v>
      </c>
      <c r="B1254" s="86" t="s">
        <v>2542</v>
      </c>
      <c r="C1254" s="68" t="s">
        <v>2713</v>
      </c>
      <c r="D1254" s="86"/>
      <c r="E1254" s="86"/>
      <c r="F1254" s="86" t="s">
        <v>1633</v>
      </c>
      <c r="G1254" s="86" t="s">
        <v>2705</v>
      </c>
      <c r="H1254" s="90" t="s">
        <v>2714</v>
      </c>
      <c r="I1254" s="70" t="s">
        <v>11</v>
      </c>
      <c r="J1254" s="2"/>
      <c r="K1254" s="71"/>
      <c r="L1254" s="72" t="s">
        <v>208</v>
      </c>
      <c r="M1254" s="86"/>
      <c r="N1254" s="67"/>
      <c r="O1254" s="67"/>
      <c r="P1254" s="67"/>
      <c r="Q1254" s="67"/>
      <c r="R1254" s="67"/>
      <c r="S1254" s="67"/>
      <c r="T1254" s="67"/>
      <c r="U1254" s="67"/>
      <c r="V1254" s="67"/>
      <c r="W1254" s="67"/>
      <c r="X1254" s="67"/>
      <c r="Y1254" s="67"/>
      <c r="Z1254" s="67"/>
      <c r="AA1254" s="67"/>
      <c r="AB1254" s="67"/>
      <c r="AC1254" s="67"/>
      <c r="AD1254" s="67"/>
      <c r="AE1254" s="67"/>
      <c r="AF1254" s="67"/>
      <c r="AG1254" s="67"/>
    </row>
    <row r="1255" spans="1:33" ht="101.5">
      <c r="A1255" s="85" t="s">
        <v>1602</v>
      </c>
      <c r="B1255" s="86" t="s">
        <v>2542</v>
      </c>
      <c r="C1255" s="68" t="s">
        <v>2715</v>
      </c>
      <c r="D1255" s="86"/>
      <c r="E1255" s="86"/>
      <c r="F1255" s="86" t="s">
        <v>2716</v>
      </c>
      <c r="G1255" s="86" t="s">
        <v>2705</v>
      </c>
      <c r="H1255" s="86" t="s">
        <v>2305</v>
      </c>
      <c r="I1255" s="70" t="s">
        <v>11</v>
      </c>
      <c r="J1255" s="2"/>
      <c r="K1255" s="71"/>
      <c r="L1255" s="72" t="s">
        <v>208</v>
      </c>
      <c r="M1255" s="86"/>
      <c r="N1255" s="67"/>
      <c r="O1255" s="67"/>
      <c r="P1255" s="67"/>
      <c r="Q1255" s="67"/>
      <c r="R1255" s="67"/>
      <c r="S1255" s="67"/>
      <c r="T1255" s="67"/>
      <c r="U1255" s="67"/>
      <c r="V1255" s="67"/>
      <c r="W1255" s="67"/>
      <c r="X1255" s="67"/>
      <c r="Y1255" s="67"/>
      <c r="Z1255" s="67"/>
      <c r="AA1255" s="67"/>
      <c r="AB1255" s="67"/>
      <c r="AC1255" s="67"/>
      <c r="AD1255" s="67"/>
      <c r="AE1255" s="67"/>
      <c r="AF1255" s="67"/>
      <c r="AG1255" s="67"/>
    </row>
    <row r="1256" spans="1:33" ht="101.5">
      <c r="A1256" s="85" t="s">
        <v>1602</v>
      </c>
      <c r="B1256" s="86" t="s">
        <v>2542</v>
      </c>
      <c r="C1256" s="68" t="s">
        <v>2717</v>
      </c>
      <c r="D1256" s="86"/>
      <c r="E1256" s="86"/>
      <c r="F1256" s="86" t="s">
        <v>2718</v>
      </c>
      <c r="G1256" s="86" t="s">
        <v>2705</v>
      </c>
      <c r="H1256" s="86" t="s">
        <v>2305</v>
      </c>
      <c r="I1256" s="70" t="s">
        <v>11</v>
      </c>
      <c r="J1256" s="2"/>
      <c r="K1256" s="71"/>
      <c r="L1256" s="72" t="s">
        <v>208</v>
      </c>
      <c r="M1256" s="86"/>
      <c r="N1256" s="67"/>
      <c r="O1256" s="67"/>
      <c r="P1256" s="67"/>
      <c r="Q1256" s="67"/>
      <c r="R1256" s="67"/>
      <c r="S1256" s="67"/>
      <c r="T1256" s="67"/>
      <c r="U1256" s="67"/>
      <c r="V1256" s="67"/>
      <c r="W1256" s="67"/>
      <c r="X1256" s="67"/>
      <c r="Y1256" s="67"/>
      <c r="Z1256" s="67"/>
      <c r="AA1256" s="67"/>
      <c r="AB1256" s="67"/>
      <c r="AC1256" s="67"/>
      <c r="AD1256" s="67"/>
      <c r="AE1256" s="67"/>
      <c r="AF1256" s="67"/>
      <c r="AG1256" s="67"/>
    </row>
    <row r="1257" spans="1:33" ht="101.5">
      <c r="A1257" s="85" t="s">
        <v>1602</v>
      </c>
      <c r="B1257" s="86" t="s">
        <v>2542</v>
      </c>
      <c r="C1257" s="68" t="s">
        <v>2719</v>
      </c>
      <c r="D1257" s="86"/>
      <c r="E1257" s="86"/>
      <c r="F1257" s="86" t="s">
        <v>2720</v>
      </c>
      <c r="G1257" s="86" t="s">
        <v>2705</v>
      </c>
      <c r="H1257" s="86" t="s">
        <v>2305</v>
      </c>
      <c r="I1257" s="70" t="s">
        <v>11</v>
      </c>
      <c r="J1257" s="2"/>
      <c r="K1257" s="71"/>
      <c r="L1257" s="72" t="s">
        <v>208</v>
      </c>
      <c r="M1257" s="86"/>
      <c r="N1257" s="67"/>
      <c r="O1257" s="67"/>
      <c r="P1257" s="67"/>
      <c r="Q1257" s="67"/>
      <c r="R1257" s="67"/>
      <c r="S1257" s="67"/>
      <c r="T1257" s="67"/>
      <c r="U1257" s="67"/>
      <c r="V1257" s="67"/>
      <c r="W1257" s="67"/>
      <c r="X1257" s="67"/>
      <c r="Y1257" s="67"/>
      <c r="Z1257" s="67"/>
      <c r="AA1257" s="67"/>
      <c r="AB1257" s="67"/>
      <c r="AC1257" s="67"/>
      <c r="AD1257" s="67"/>
      <c r="AE1257" s="67"/>
      <c r="AF1257" s="67"/>
      <c r="AG1257" s="67"/>
    </row>
    <row r="1258" spans="1:33" ht="101.5">
      <c r="A1258" s="85" t="s">
        <v>1602</v>
      </c>
      <c r="B1258" s="86" t="s">
        <v>2542</v>
      </c>
      <c r="C1258" s="68" t="s">
        <v>2721</v>
      </c>
      <c r="D1258" s="86"/>
      <c r="E1258" s="86"/>
      <c r="F1258" s="86" t="s">
        <v>2722</v>
      </c>
      <c r="G1258" s="86" t="s">
        <v>2705</v>
      </c>
      <c r="H1258" s="86" t="s">
        <v>1645</v>
      </c>
      <c r="I1258" s="70" t="s">
        <v>11</v>
      </c>
      <c r="J1258" s="2"/>
      <c r="K1258" s="71"/>
      <c r="L1258" s="72" t="s">
        <v>208</v>
      </c>
      <c r="M1258" s="86"/>
      <c r="N1258" s="67"/>
      <c r="O1258" s="67"/>
      <c r="P1258" s="67"/>
      <c r="Q1258" s="67"/>
      <c r="R1258" s="67"/>
      <c r="S1258" s="67"/>
      <c r="T1258" s="67"/>
      <c r="U1258" s="67"/>
      <c r="V1258" s="67"/>
      <c r="W1258" s="67"/>
      <c r="X1258" s="67"/>
      <c r="Y1258" s="67"/>
      <c r="Z1258" s="67"/>
      <c r="AA1258" s="67"/>
      <c r="AB1258" s="67"/>
      <c r="AC1258" s="67"/>
      <c r="AD1258" s="67"/>
      <c r="AE1258" s="67"/>
      <c r="AF1258" s="67"/>
      <c r="AG1258" s="67"/>
    </row>
    <row r="1259" spans="1:33" ht="101.5">
      <c r="A1259" s="85" t="s">
        <v>1602</v>
      </c>
      <c r="B1259" s="86" t="s">
        <v>2542</v>
      </c>
      <c r="C1259" s="68" t="s">
        <v>2723</v>
      </c>
      <c r="D1259" s="86"/>
      <c r="E1259" s="86"/>
      <c r="F1259" s="86" t="s">
        <v>2724</v>
      </c>
      <c r="G1259" s="86" t="s">
        <v>2705</v>
      </c>
      <c r="H1259" s="86" t="s">
        <v>1645</v>
      </c>
      <c r="I1259" s="70" t="s">
        <v>11</v>
      </c>
      <c r="J1259" s="2"/>
      <c r="K1259" s="71"/>
      <c r="L1259" s="72" t="s">
        <v>208</v>
      </c>
      <c r="M1259" s="86"/>
      <c r="N1259" s="67"/>
      <c r="O1259" s="67"/>
      <c r="P1259" s="67"/>
      <c r="Q1259" s="67"/>
      <c r="R1259" s="67"/>
      <c r="S1259" s="67"/>
      <c r="T1259" s="67"/>
      <c r="U1259" s="67"/>
      <c r="V1259" s="67"/>
      <c r="W1259" s="67"/>
      <c r="X1259" s="67"/>
      <c r="Y1259" s="67"/>
      <c r="Z1259" s="67"/>
      <c r="AA1259" s="67"/>
      <c r="AB1259" s="67"/>
      <c r="AC1259" s="67"/>
      <c r="AD1259" s="67"/>
      <c r="AE1259" s="67"/>
      <c r="AF1259" s="67"/>
      <c r="AG1259" s="67"/>
    </row>
    <row r="1260" spans="1:33" ht="101.5">
      <c r="A1260" s="85" t="s">
        <v>1602</v>
      </c>
      <c r="B1260" s="86" t="s">
        <v>2542</v>
      </c>
      <c r="C1260" s="68" t="s">
        <v>2725</v>
      </c>
      <c r="D1260" s="86"/>
      <c r="E1260" s="86"/>
      <c r="F1260" s="86" t="s">
        <v>2726</v>
      </c>
      <c r="G1260" s="86" t="s">
        <v>2705</v>
      </c>
      <c r="H1260" s="86" t="s">
        <v>1645</v>
      </c>
      <c r="I1260" s="70" t="s">
        <v>11</v>
      </c>
      <c r="J1260" s="2"/>
      <c r="K1260" s="71"/>
      <c r="L1260" s="72" t="s">
        <v>208</v>
      </c>
      <c r="M1260" s="86"/>
      <c r="N1260" s="67"/>
      <c r="O1260" s="67"/>
      <c r="P1260" s="67"/>
      <c r="Q1260" s="67"/>
      <c r="R1260" s="67"/>
      <c r="S1260" s="67"/>
      <c r="T1260" s="67"/>
      <c r="U1260" s="67"/>
      <c r="V1260" s="67"/>
      <c r="W1260" s="67"/>
      <c r="X1260" s="67"/>
      <c r="Y1260" s="67"/>
      <c r="Z1260" s="67"/>
      <c r="AA1260" s="67"/>
      <c r="AB1260" s="67"/>
      <c r="AC1260" s="67"/>
      <c r="AD1260" s="67"/>
      <c r="AE1260" s="67"/>
      <c r="AF1260" s="67"/>
      <c r="AG1260" s="67"/>
    </row>
    <row r="1261" spans="1:33" ht="101.5">
      <c r="A1261" s="85" t="s">
        <v>1602</v>
      </c>
      <c r="B1261" s="86" t="s">
        <v>2542</v>
      </c>
      <c r="C1261" s="68" t="s">
        <v>2727</v>
      </c>
      <c r="D1261" s="86"/>
      <c r="E1261" s="86"/>
      <c r="F1261" s="86" t="s">
        <v>2728</v>
      </c>
      <c r="G1261" s="86" t="s">
        <v>2705</v>
      </c>
      <c r="H1261" s="86" t="s">
        <v>1645</v>
      </c>
      <c r="I1261" s="70" t="s">
        <v>11</v>
      </c>
      <c r="J1261" s="2"/>
      <c r="K1261" s="71"/>
      <c r="L1261" s="72" t="s">
        <v>208</v>
      </c>
      <c r="M1261" s="86"/>
      <c r="N1261" s="67"/>
      <c r="O1261" s="67"/>
      <c r="P1261" s="67"/>
      <c r="Q1261" s="67"/>
      <c r="R1261" s="67"/>
      <c r="S1261" s="67"/>
      <c r="T1261" s="67"/>
      <c r="U1261" s="67"/>
      <c r="V1261" s="67"/>
      <c r="W1261" s="67"/>
      <c r="X1261" s="67"/>
      <c r="Y1261" s="67"/>
      <c r="Z1261" s="67"/>
      <c r="AA1261" s="67"/>
      <c r="AB1261" s="67"/>
      <c r="AC1261" s="67"/>
      <c r="AD1261" s="67"/>
      <c r="AE1261" s="67"/>
      <c r="AF1261" s="67"/>
      <c r="AG1261" s="67"/>
    </row>
    <row r="1262" spans="1:33" ht="101.5">
      <c r="A1262" s="85" t="s">
        <v>1602</v>
      </c>
      <c r="B1262" s="86" t="s">
        <v>2542</v>
      </c>
      <c r="C1262" s="68" t="s">
        <v>2729</v>
      </c>
      <c r="D1262" s="86"/>
      <c r="E1262" s="86"/>
      <c r="F1262" s="86" t="s">
        <v>2730</v>
      </c>
      <c r="G1262" s="86" t="s">
        <v>2705</v>
      </c>
      <c r="H1262" s="86" t="s">
        <v>1645</v>
      </c>
      <c r="I1262" s="70" t="s">
        <v>11</v>
      </c>
      <c r="J1262" s="2"/>
      <c r="K1262" s="71"/>
      <c r="L1262" s="72" t="s">
        <v>208</v>
      </c>
      <c r="M1262" s="86"/>
      <c r="N1262" s="67"/>
      <c r="O1262" s="67"/>
      <c r="P1262" s="67"/>
      <c r="Q1262" s="67"/>
      <c r="R1262" s="67"/>
      <c r="S1262" s="67"/>
      <c r="T1262" s="67"/>
      <c r="U1262" s="67"/>
      <c r="V1262" s="67"/>
      <c r="W1262" s="67"/>
      <c r="X1262" s="67"/>
      <c r="Y1262" s="67"/>
      <c r="Z1262" s="67"/>
      <c r="AA1262" s="67"/>
      <c r="AB1262" s="67"/>
      <c r="AC1262" s="67"/>
      <c r="AD1262" s="67"/>
      <c r="AE1262" s="67"/>
      <c r="AF1262" s="67"/>
      <c r="AG1262" s="67"/>
    </row>
    <row r="1263" spans="1:33" ht="101.5">
      <c r="A1263" s="85" t="s">
        <v>1602</v>
      </c>
      <c r="B1263" s="86" t="s">
        <v>2542</v>
      </c>
      <c r="C1263" s="68" t="s">
        <v>2731</v>
      </c>
      <c r="D1263" s="86"/>
      <c r="E1263" s="86"/>
      <c r="F1263" s="86" t="s">
        <v>2732</v>
      </c>
      <c r="G1263" s="86" t="s">
        <v>2705</v>
      </c>
      <c r="H1263" s="86" t="s">
        <v>1645</v>
      </c>
      <c r="I1263" s="70" t="s">
        <v>11</v>
      </c>
      <c r="J1263" s="2"/>
      <c r="K1263" s="71"/>
      <c r="L1263" s="72" t="s">
        <v>208</v>
      </c>
      <c r="M1263" s="86"/>
      <c r="N1263" s="67"/>
      <c r="O1263" s="67"/>
      <c r="P1263" s="67"/>
      <c r="Q1263" s="67"/>
      <c r="R1263" s="67"/>
      <c r="S1263" s="67"/>
      <c r="T1263" s="67"/>
      <c r="U1263" s="67"/>
      <c r="V1263" s="67"/>
      <c r="W1263" s="67"/>
      <c r="X1263" s="67"/>
      <c r="Y1263" s="67"/>
      <c r="Z1263" s="67"/>
      <c r="AA1263" s="67"/>
      <c r="AB1263" s="67"/>
      <c r="AC1263" s="67"/>
      <c r="AD1263" s="67"/>
      <c r="AE1263" s="67"/>
      <c r="AF1263" s="67"/>
      <c r="AG1263" s="67"/>
    </row>
    <row r="1264" spans="1:33" ht="101.5">
      <c r="A1264" s="85" t="s">
        <v>1602</v>
      </c>
      <c r="B1264" s="86" t="s">
        <v>2542</v>
      </c>
      <c r="C1264" s="68" t="s">
        <v>2733</v>
      </c>
      <c r="D1264" s="86"/>
      <c r="E1264" s="86"/>
      <c r="F1264" s="86" t="s">
        <v>2734</v>
      </c>
      <c r="G1264" s="86" t="s">
        <v>2705</v>
      </c>
      <c r="H1264" s="86" t="s">
        <v>1645</v>
      </c>
      <c r="I1264" s="70" t="s">
        <v>11</v>
      </c>
      <c r="J1264" s="2"/>
      <c r="K1264" s="71"/>
      <c r="L1264" s="72" t="s">
        <v>208</v>
      </c>
      <c r="M1264" s="86"/>
      <c r="N1264" s="67"/>
      <c r="O1264" s="67"/>
      <c r="P1264" s="67"/>
      <c r="Q1264" s="67"/>
      <c r="R1264" s="67"/>
      <c r="S1264" s="67"/>
      <c r="T1264" s="67"/>
      <c r="U1264" s="67"/>
      <c r="V1264" s="67"/>
      <c r="W1264" s="67"/>
      <c r="X1264" s="67"/>
      <c r="Y1264" s="67"/>
      <c r="Z1264" s="67"/>
      <c r="AA1264" s="67"/>
      <c r="AB1264" s="67"/>
      <c r="AC1264" s="67"/>
      <c r="AD1264" s="67"/>
      <c r="AE1264" s="67"/>
      <c r="AF1264" s="67"/>
      <c r="AG1264" s="67"/>
    </row>
    <row r="1265" spans="1:33" ht="116">
      <c r="A1265" s="85" t="s">
        <v>1602</v>
      </c>
      <c r="B1265" s="86" t="s">
        <v>2542</v>
      </c>
      <c r="C1265" s="68" t="s">
        <v>2735</v>
      </c>
      <c r="D1265" s="86"/>
      <c r="E1265" s="86"/>
      <c r="F1265" s="86" t="s">
        <v>2736</v>
      </c>
      <c r="G1265" s="86" t="s">
        <v>2705</v>
      </c>
      <c r="H1265" s="86" t="s">
        <v>2737</v>
      </c>
      <c r="I1265" s="70" t="s">
        <v>11</v>
      </c>
      <c r="J1265" s="2"/>
      <c r="K1265" s="71"/>
      <c r="L1265" s="72" t="s">
        <v>208</v>
      </c>
      <c r="M1265" s="86"/>
      <c r="N1265" s="67"/>
      <c r="O1265" s="67"/>
      <c r="P1265" s="67"/>
      <c r="Q1265" s="67"/>
      <c r="R1265" s="67"/>
      <c r="S1265" s="67"/>
      <c r="T1265" s="67"/>
      <c r="U1265" s="67"/>
      <c r="V1265" s="67"/>
      <c r="W1265" s="67"/>
      <c r="X1265" s="67"/>
      <c r="Y1265" s="67"/>
      <c r="Z1265" s="67"/>
      <c r="AA1265" s="67"/>
      <c r="AB1265" s="67"/>
      <c r="AC1265" s="67"/>
      <c r="AD1265" s="67"/>
      <c r="AE1265" s="67"/>
      <c r="AF1265" s="67"/>
      <c r="AG1265" s="67"/>
    </row>
    <row r="1266" spans="1:33" ht="130.5">
      <c r="A1266" s="85" t="s">
        <v>1602</v>
      </c>
      <c r="B1266" s="86" t="s">
        <v>2542</v>
      </c>
      <c r="C1266" s="68" t="s">
        <v>2738</v>
      </c>
      <c r="D1266" s="86"/>
      <c r="E1266" s="86"/>
      <c r="F1266" s="86" t="s">
        <v>2739</v>
      </c>
      <c r="G1266" s="86" t="s">
        <v>2705</v>
      </c>
      <c r="H1266" s="86" t="s">
        <v>1667</v>
      </c>
      <c r="I1266" s="70" t="s">
        <v>11</v>
      </c>
      <c r="J1266" s="2"/>
      <c r="K1266" s="71"/>
      <c r="L1266" s="72" t="s">
        <v>208</v>
      </c>
      <c r="M1266" s="86"/>
      <c r="N1266" s="67"/>
      <c r="O1266" s="67"/>
      <c r="P1266" s="67"/>
      <c r="Q1266" s="67"/>
      <c r="R1266" s="67"/>
      <c r="S1266" s="67"/>
      <c r="T1266" s="67"/>
      <c r="U1266" s="67"/>
      <c r="V1266" s="67"/>
      <c r="W1266" s="67"/>
      <c r="X1266" s="67"/>
      <c r="Y1266" s="67"/>
      <c r="Z1266" s="67"/>
      <c r="AA1266" s="67"/>
      <c r="AB1266" s="67"/>
      <c r="AC1266" s="67"/>
      <c r="AD1266" s="67"/>
      <c r="AE1266" s="67"/>
      <c r="AF1266" s="67"/>
      <c r="AG1266" s="67"/>
    </row>
    <row r="1267" spans="1:33" ht="159.5">
      <c r="A1267" s="85" t="s">
        <v>1602</v>
      </c>
      <c r="B1267" s="86" t="s">
        <v>2542</v>
      </c>
      <c r="C1267" s="68" t="s">
        <v>2740</v>
      </c>
      <c r="D1267" s="86"/>
      <c r="E1267" s="86"/>
      <c r="F1267" s="86" t="s">
        <v>2741</v>
      </c>
      <c r="G1267" s="86" t="s">
        <v>2705</v>
      </c>
      <c r="H1267" s="86" t="s">
        <v>1667</v>
      </c>
      <c r="I1267" s="70" t="s">
        <v>11</v>
      </c>
      <c r="J1267" s="2"/>
      <c r="K1267" s="71"/>
      <c r="L1267" s="72" t="s">
        <v>208</v>
      </c>
      <c r="M1267" s="86"/>
      <c r="N1267" s="67"/>
      <c r="O1267" s="67"/>
      <c r="P1267" s="67"/>
      <c r="Q1267" s="67"/>
      <c r="R1267" s="67"/>
      <c r="S1267" s="67"/>
      <c r="T1267" s="67"/>
      <c r="U1267" s="67"/>
      <c r="V1267" s="67"/>
      <c r="W1267" s="67"/>
      <c r="X1267" s="67"/>
      <c r="Y1267" s="67"/>
      <c r="Z1267" s="67"/>
      <c r="AA1267" s="67"/>
      <c r="AB1267" s="67"/>
      <c r="AC1267" s="67"/>
      <c r="AD1267" s="67"/>
      <c r="AE1267" s="67"/>
      <c r="AF1267" s="67"/>
      <c r="AG1267" s="67"/>
    </row>
    <row r="1268" spans="1:33" ht="159.5">
      <c r="A1268" s="85" t="s">
        <v>1602</v>
      </c>
      <c r="B1268" s="86" t="s">
        <v>2542</v>
      </c>
      <c r="C1268" s="68" t="s">
        <v>2742</v>
      </c>
      <c r="D1268" s="86"/>
      <c r="E1268" s="86"/>
      <c r="F1268" s="86" t="s">
        <v>2743</v>
      </c>
      <c r="G1268" s="86" t="s">
        <v>2705</v>
      </c>
      <c r="H1268" s="86" t="s">
        <v>1667</v>
      </c>
      <c r="I1268" s="70" t="s">
        <v>11</v>
      </c>
      <c r="J1268" s="2"/>
      <c r="K1268" s="71"/>
      <c r="L1268" s="72" t="s">
        <v>208</v>
      </c>
      <c r="M1268" s="86"/>
      <c r="N1268" s="67"/>
      <c r="O1268" s="67"/>
      <c r="P1268" s="67"/>
      <c r="Q1268" s="67"/>
      <c r="R1268" s="67"/>
      <c r="S1268" s="67"/>
      <c r="T1268" s="67"/>
      <c r="U1268" s="67"/>
      <c r="V1268" s="67"/>
      <c r="W1268" s="67"/>
      <c r="X1268" s="67"/>
      <c r="Y1268" s="67"/>
      <c r="Z1268" s="67"/>
      <c r="AA1268" s="67"/>
      <c r="AB1268" s="67"/>
      <c r="AC1268" s="67"/>
      <c r="AD1268" s="67"/>
      <c r="AE1268" s="67"/>
      <c r="AF1268" s="67"/>
      <c r="AG1268" s="67"/>
    </row>
    <row r="1269" spans="1:33" ht="130.5">
      <c r="A1269" s="85" t="s">
        <v>1602</v>
      </c>
      <c r="B1269" s="86" t="s">
        <v>2542</v>
      </c>
      <c r="C1269" s="68" t="s">
        <v>2744</v>
      </c>
      <c r="D1269" s="86"/>
      <c r="E1269" s="86"/>
      <c r="F1269" s="86" t="s">
        <v>2745</v>
      </c>
      <c r="G1269" s="86" t="s">
        <v>2705</v>
      </c>
      <c r="H1269" s="86" t="s">
        <v>1667</v>
      </c>
      <c r="I1269" s="70" t="s">
        <v>11</v>
      </c>
      <c r="J1269" s="2"/>
      <c r="K1269" s="71"/>
      <c r="L1269" s="72" t="s">
        <v>208</v>
      </c>
      <c r="M1269" s="86"/>
      <c r="N1269" s="67"/>
      <c r="O1269" s="67"/>
      <c r="P1269" s="67"/>
      <c r="Q1269" s="67"/>
      <c r="R1269" s="67"/>
      <c r="S1269" s="67"/>
      <c r="T1269" s="67"/>
      <c r="U1269" s="67"/>
      <c r="V1269" s="67"/>
      <c r="W1269" s="67"/>
      <c r="X1269" s="67"/>
      <c r="Y1269" s="67"/>
      <c r="Z1269" s="67"/>
      <c r="AA1269" s="67"/>
      <c r="AB1269" s="67"/>
      <c r="AC1269" s="67"/>
      <c r="AD1269" s="67"/>
      <c r="AE1269" s="67"/>
      <c r="AF1269" s="67"/>
      <c r="AG1269" s="67"/>
    </row>
    <row r="1270" spans="1:33" ht="145">
      <c r="A1270" s="85" t="s">
        <v>1602</v>
      </c>
      <c r="B1270" s="86" t="s">
        <v>2542</v>
      </c>
      <c r="C1270" s="68" t="s">
        <v>2746</v>
      </c>
      <c r="D1270" s="86"/>
      <c r="E1270" s="86"/>
      <c r="F1270" s="86" t="s">
        <v>2747</v>
      </c>
      <c r="G1270" s="86" t="s">
        <v>2705</v>
      </c>
      <c r="H1270" s="86" t="s">
        <v>1667</v>
      </c>
      <c r="I1270" s="70" t="s">
        <v>11</v>
      </c>
      <c r="J1270" s="2"/>
      <c r="K1270" s="71"/>
      <c r="L1270" s="72" t="s">
        <v>208</v>
      </c>
      <c r="M1270" s="86"/>
      <c r="N1270" s="67"/>
      <c r="O1270" s="67"/>
      <c r="P1270" s="67"/>
      <c r="Q1270" s="67"/>
      <c r="R1270" s="67"/>
      <c r="S1270" s="67"/>
      <c r="T1270" s="67"/>
      <c r="U1270" s="67"/>
      <c r="V1270" s="67"/>
      <c r="W1270" s="67"/>
      <c r="X1270" s="67"/>
      <c r="Y1270" s="67"/>
      <c r="Z1270" s="67"/>
      <c r="AA1270" s="67"/>
      <c r="AB1270" s="67"/>
      <c r="AC1270" s="67"/>
      <c r="AD1270" s="67"/>
      <c r="AE1270" s="67"/>
      <c r="AF1270" s="67"/>
      <c r="AG1270" s="67"/>
    </row>
    <row r="1271" spans="1:33" ht="116">
      <c r="A1271" s="85" t="s">
        <v>1602</v>
      </c>
      <c r="B1271" s="86" t="s">
        <v>2542</v>
      </c>
      <c r="C1271" s="68" t="s">
        <v>2748</v>
      </c>
      <c r="D1271" s="86"/>
      <c r="E1271" s="86"/>
      <c r="F1271" s="86" t="s">
        <v>2749</v>
      </c>
      <c r="G1271" s="86" t="s">
        <v>2705</v>
      </c>
      <c r="H1271" s="86" t="s">
        <v>1667</v>
      </c>
      <c r="I1271" s="70" t="s">
        <v>11</v>
      </c>
      <c r="J1271" s="2"/>
      <c r="K1271" s="71"/>
      <c r="L1271" s="72" t="s">
        <v>208</v>
      </c>
      <c r="M1271" s="86"/>
      <c r="N1271" s="67"/>
      <c r="O1271" s="67"/>
      <c r="P1271" s="67"/>
      <c r="Q1271" s="67"/>
      <c r="R1271" s="67"/>
      <c r="S1271" s="67"/>
      <c r="T1271" s="67"/>
      <c r="U1271" s="67"/>
      <c r="V1271" s="67"/>
      <c r="W1271" s="67"/>
      <c r="X1271" s="67"/>
      <c r="Y1271" s="67"/>
      <c r="Z1271" s="67"/>
      <c r="AA1271" s="67"/>
      <c r="AB1271" s="67"/>
      <c r="AC1271" s="67"/>
      <c r="AD1271" s="67"/>
      <c r="AE1271" s="67"/>
      <c r="AF1271" s="67"/>
      <c r="AG1271" s="67"/>
    </row>
    <row r="1272" spans="1:33" ht="101.5">
      <c r="A1272" s="85" t="s">
        <v>1602</v>
      </c>
      <c r="B1272" s="86" t="s">
        <v>2542</v>
      </c>
      <c r="C1272" s="68" t="s">
        <v>2750</v>
      </c>
      <c r="D1272" s="86"/>
      <c r="E1272" s="86"/>
      <c r="F1272" s="86" t="s">
        <v>2751</v>
      </c>
      <c r="G1272" s="86" t="s">
        <v>2705</v>
      </c>
      <c r="H1272" s="86" t="s">
        <v>1667</v>
      </c>
      <c r="I1272" s="70" t="s">
        <v>11</v>
      </c>
      <c r="J1272" s="2"/>
      <c r="K1272" s="71"/>
      <c r="L1272" s="72" t="s">
        <v>208</v>
      </c>
      <c r="M1272" s="86"/>
      <c r="N1272" s="67"/>
      <c r="O1272" s="67"/>
      <c r="P1272" s="67"/>
      <c r="Q1272" s="67"/>
      <c r="R1272" s="67"/>
      <c r="S1272" s="67"/>
      <c r="T1272" s="67"/>
      <c r="U1272" s="67"/>
      <c r="V1272" s="67"/>
      <c r="W1272" s="67"/>
      <c r="X1272" s="67"/>
      <c r="Y1272" s="67"/>
      <c r="Z1272" s="67"/>
      <c r="AA1272" s="67"/>
      <c r="AB1272" s="67"/>
      <c r="AC1272" s="67"/>
      <c r="AD1272" s="67"/>
      <c r="AE1272" s="67"/>
      <c r="AF1272" s="67"/>
      <c r="AG1272" s="67"/>
    </row>
    <row r="1273" spans="1:33" ht="101.5">
      <c r="A1273" s="85" t="s">
        <v>1602</v>
      </c>
      <c r="B1273" s="86" t="s">
        <v>2542</v>
      </c>
      <c r="C1273" s="68" t="s">
        <v>2752</v>
      </c>
      <c r="D1273" s="86"/>
      <c r="E1273" s="86"/>
      <c r="F1273" s="86" t="s">
        <v>2753</v>
      </c>
      <c r="G1273" s="86" t="s">
        <v>2705</v>
      </c>
      <c r="H1273" s="86" t="s">
        <v>1667</v>
      </c>
      <c r="I1273" s="70" t="s">
        <v>11</v>
      </c>
      <c r="J1273" s="2"/>
      <c r="K1273" s="71"/>
      <c r="L1273" s="72" t="s">
        <v>208</v>
      </c>
      <c r="M1273" s="86"/>
      <c r="N1273" s="67"/>
      <c r="O1273" s="67"/>
      <c r="P1273" s="67"/>
      <c r="Q1273" s="67"/>
      <c r="R1273" s="67"/>
      <c r="S1273" s="67"/>
      <c r="T1273" s="67"/>
      <c r="U1273" s="67"/>
      <c r="V1273" s="67"/>
      <c r="W1273" s="67"/>
      <c r="X1273" s="67"/>
      <c r="Y1273" s="67"/>
      <c r="Z1273" s="67"/>
      <c r="AA1273" s="67"/>
      <c r="AB1273" s="67"/>
      <c r="AC1273" s="67"/>
      <c r="AD1273" s="67"/>
      <c r="AE1273" s="67"/>
      <c r="AF1273" s="67"/>
      <c r="AG1273" s="67"/>
    </row>
    <row r="1274" spans="1:33" ht="101.5">
      <c r="A1274" s="85" t="s">
        <v>1602</v>
      </c>
      <c r="B1274" s="86" t="s">
        <v>2542</v>
      </c>
      <c r="C1274" s="68" t="s">
        <v>2754</v>
      </c>
      <c r="D1274" s="86"/>
      <c r="E1274" s="86"/>
      <c r="F1274" s="86" t="s">
        <v>2755</v>
      </c>
      <c r="G1274" s="86" t="s">
        <v>2705</v>
      </c>
      <c r="H1274" s="86" t="s">
        <v>1667</v>
      </c>
      <c r="I1274" s="70" t="s">
        <v>11</v>
      </c>
      <c r="J1274" s="2"/>
      <c r="K1274" s="71"/>
      <c r="L1274" s="72" t="s">
        <v>208</v>
      </c>
      <c r="M1274" s="86"/>
      <c r="N1274" s="67"/>
      <c r="O1274" s="67"/>
      <c r="P1274" s="67"/>
      <c r="Q1274" s="67"/>
      <c r="R1274" s="67"/>
      <c r="S1274" s="67"/>
      <c r="T1274" s="67"/>
      <c r="U1274" s="67"/>
      <c r="V1274" s="67"/>
      <c r="W1274" s="67"/>
      <c r="X1274" s="67"/>
      <c r="Y1274" s="67"/>
      <c r="Z1274" s="67"/>
      <c r="AA1274" s="67"/>
      <c r="AB1274" s="67"/>
      <c r="AC1274" s="67"/>
      <c r="AD1274" s="67"/>
      <c r="AE1274" s="67"/>
      <c r="AF1274" s="67"/>
      <c r="AG1274" s="67"/>
    </row>
    <row r="1275" spans="1:33" ht="101.5">
      <c r="A1275" s="85" t="s">
        <v>1602</v>
      </c>
      <c r="B1275" s="86" t="s">
        <v>2542</v>
      </c>
      <c r="C1275" s="68" t="s">
        <v>2756</v>
      </c>
      <c r="D1275" s="86"/>
      <c r="E1275" s="86"/>
      <c r="F1275" s="86" t="s">
        <v>2757</v>
      </c>
      <c r="G1275" s="86" t="s">
        <v>2705</v>
      </c>
      <c r="H1275" s="86" t="s">
        <v>1667</v>
      </c>
      <c r="I1275" s="70" t="s">
        <v>11</v>
      </c>
      <c r="J1275" s="2"/>
      <c r="K1275" s="71"/>
      <c r="L1275" s="72" t="s">
        <v>208</v>
      </c>
      <c r="M1275" s="86"/>
      <c r="N1275" s="67"/>
      <c r="O1275" s="67"/>
      <c r="P1275" s="67"/>
      <c r="Q1275" s="67"/>
      <c r="R1275" s="67"/>
      <c r="S1275" s="67"/>
      <c r="T1275" s="67"/>
      <c r="U1275" s="67"/>
      <c r="V1275" s="67"/>
      <c r="W1275" s="67"/>
      <c r="X1275" s="67"/>
      <c r="Y1275" s="67"/>
      <c r="Z1275" s="67"/>
      <c r="AA1275" s="67"/>
      <c r="AB1275" s="67"/>
      <c r="AC1275" s="67"/>
      <c r="AD1275" s="67"/>
      <c r="AE1275" s="67"/>
      <c r="AF1275" s="67"/>
      <c r="AG1275" s="67"/>
    </row>
    <row r="1276" spans="1:33" ht="101.5">
      <c r="A1276" s="85" t="s">
        <v>1602</v>
      </c>
      <c r="B1276" s="86" t="s">
        <v>2542</v>
      </c>
      <c r="C1276" s="68" t="s">
        <v>2758</v>
      </c>
      <c r="D1276" s="86"/>
      <c r="E1276" s="86"/>
      <c r="F1276" s="86" t="s">
        <v>2759</v>
      </c>
      <c r="G1276" s="86" t="s">
        <v>2705</v>
      </c>
      <c r="H1276" s="86" t="s">
        <v>1667</v>
      </c>
      <c r="I1276" s="70" t="s">
        <v>11</v>
      </c>
      <c r="J1276" s="2"/>
      <c r="K1276" s="71"/>
      <c r="L1276" s="72" t="s">
        <v>208</v>
      </c>
      <c r="M1276" s="86"/>
      <c r="N1276" s="67"/>
      <c r="O1276" s="67"/>
      <c r="P1276" s="67"/>
      <c r="Q1276" s="67"/>
      <c r="R1276" s="67"/>
      <c r="S1276" s="67"/>
      <c r="T1276" s="67"/>
      <c r="U1276" s="67"/>
      <c r="V1276" s="67"/>
      <c r="W1276" s="67"/>
      <c r="X1276" s="67"/>
      <c r="Y1276" s="67"/>
      <c r="Z1276" s="67"/>
      <c r="AA1276" s="67"/>
      <c r="AB1276" s="67"/>
      <c r="AC1276" s="67"/>
      <c r="AD1276" s="67"/>
      <c r="AE1276" s="67"/>
      <c r="AF1276" s="67"/>
      <c r="AG1276" s="67"/>
    </row>
    <row r="1277" spans="1:33" ht="101.5">
      <c r="A1277" s="85" t="s">
        <v>1602</v>
      </c>
      <c r="B1277" s="86" t="s">
        <v>2542</v>
      </c>
      <c r="C1277" s="68" t="s">
        <v>2760</v>
      </c>
      <c r="D1277" s="86"/>
      <c r="E1277" s="86"/>
      <c r="F1277" s="86" t="s">
        <v>2761</v>
      </c>
      <c r="G1277" s="86" t="s">
        <v>2705</v>
      </c>
      <c r="H1277" s="86" t="s">
        <v>2762</v>
      </c>
      <c r="I1277" s="70" t="s">
        <v>11</v>
      </c>
      <c r="J1277" s="2"/>
      <c r="K1277" s="71"/>
      <c r="L1277" s="74" t="s">
        <v>255</v>
      </c>
      <c r="M1277" s="86"/>
      <c r="N1277" s="67"/>
      <c r="O1277" s="67"/>
      <c r="P1277" s="67"/>
      <c r="Q1277" s="67"/>
      <c r="R1277" s="67"/>
      <c r="S1277" s="67"/>
      <c r="T1277" s="67"/>
      <c r="U1277" s="67"/>
      <c r="V1277" s="67"/>
      <c r="W1277" s="67"/>
      <c r="X1277" s="67"/>
      <c r="Y1277" s="67"/>
      <c r="Z1277" s="67"/>
      <c r="AA1277" s="67"/>
      <c r="AB1277" s="67"/>
      <c r="AC1277" s="67"/>
      <c r="AD1277" s="67"/>
      <c r="AE1277" s="67"/>
      <c r="AF1277" s="67"/>
      <c r="AG1277" s="67"/>
    </row>
    <row r="1278" spans="1:33" ht="101.5">
      <c r="A1278" s="85" t="s">
        <v>1602</v>
      </c>
      <c r="B1278" s="86" t="s">
        <v>2542</v>
      </c>
      <c r="C1278" s="68" t="s">
        <v>2763</v>
      </c>
      <c r="D1278" s="86"/>
      <c r="E1278" s="86"/>
      <c r="F1278" s="86" t="s">
        <v>2764</v>
      </c>
      <c r="G1278" s="86" t="s">
        <v>2705</v>
      </c>
      <c r="H1278" s="86" t="s">
        <v>2765</v>
      </c>
      <c r="I1278" s="70" t="s">
        <v>11</v>
      </c>
      <c r="J1278" s="2"/>
      <c r="K1278" s="71"/>
      <c r="L1278" s="72" t="s">
        <v>208</v>
      </c>
      <c r="M1278" s="86"/>
      <c r="N1278" s="67"/>
      <c r="O1278" s="67"/>
      <c r="P1278" s="67"/>
      <c r="Q1278" s="67"/>
      <c r="R1278" s="67"/>
      <c r="S1278" s="67"/>
      <c r="T1278" s="67"/>
      <c r="U1278" s="67"/>
      <c r="V1278" s="67"/>
      <c r="W1278" s="67"/>
      <c r="X1278" s="67"/>
      <c r="Y1278" s="67"/>
      <c r="Z1278" s="67"/>
      <c r="AA1278" s="67"/>
      <c r="AB1278" s="67"/>
      <c r="AC1278" s="67"/>
      <c r="AD1278" s="67"/>
      <c r="AE1278" s="67"/>
      <c r="AF1278" s="67"/>
      <c r="AG1278" s="67"/>
    </row>
    <row r="1279" spans="1:33" ht="101.5">
      <c r="A1279" s="85" t="s">
        <v>1602</v>
      </c>
      <c r="B1279" s="86" t="s">
        <v>2542</v>
      </c>
      <c r="C1279" s="68" t="s">
        <v>2766</v>
      </c>
      <c r="D1279" s="86"/>
      <c r="E1279" s="86"/>
      <c r="F1279" s="86" t="s">
        <v>2767</v>
      </c>
      <c r="G1279" s="86" t="s">
        <v>2705</v>
      </c>
      <c r="H1279" s="86" t="s">
        <v>2765</v>
      </c>
      <c r="I1279" s="70" t="s">
        <v>11</v>
      </c>
      <c r="J1279" s="2"/>
      <c r="K1279" s="71"/>
      <c r="L1279" s="72" t="s">
        <v>208</v>
      </c>
      <c r="M1279" s="86"/>
      <c r="N1279" s="67"/>
      <c r="O1279" s="67"/>
      <c r="P1279" s="67"/>
      <c r="Q1279" s="67"/>
      <c r="R1279" s="67"/>
      <c r="S1279" s="67"/>
      <c r="T1279" s="67"/>
      <c r="U1279" s="67"/>
      <c r="V1279" s="67"/>
      <c r="W1279" s="67"/>
      <c r="X1279" s="67"/>
      <c r="Y1279" s="67"/>
      <c r="Z1279" s="67"/>
      <c r="AA1279" s="67"/>
      <c r="AB1279" s="67"/>
      <c r="AC1279" s="67"/>
      <c r="AD1279" s="67"/>
      <c r="AE1279" s="67"/>
      <c r="AF1279" s="67"/>
      <c r="AG1279" s="67"/>
    </row>
    <row r="1280" spans="1:33" ht="101.5">
      <c r="A1280" s="85" t="s">
        <v>1602</v>
      </c>
      <c r="B1280" s="86" t="s">
        <v>2542</v>
      </c>
      <c r="C1280" s="68" t="s">
        <v>2768</v>
      </c>
      <c r="D1280" s="86"/>
      <c r="E1280" s="86"/>
      <c r="F1280" s="86" t="s">
        <v>2769</v>
      </c>
      <c r="G1280" s="86" t="s">
        <v>2705</v>
      </c>
      <c r="H1280" s="86" t="s">
        <v>2765</v>
      </c>
      <c r="I1280" s="70" t="s">
        <v>11</v>
      </c>
      <c r="J1280" s="2"/>
      <c r="K1280" s="71"/>
      <c r="L1280" s="72" t="s">
        <v>208</v>
      </c>
      <c r="M1280" s="86"/>
      <c r="N1280" s="67"/>
      <c r="O1280" s="67"/>
      <c r="P1280" s="67"/>
      <c r="Q1280" s="67"/>
      <c r="R1280" s="67"/>
      <c r="S1280" s="67"/>
      <c r="T1280" s="67"/>
      <c r="U1280" s="67"/>
      <c r="V1280" s="67"/>
      <c r="W1280" s="67"/>
      <c r="X1280" s="67"/>
      <c r="Y1280" s="67"/>
      <c r="Z1280" s="67"/>
      <c r="AA1280" s="67"/>
      <c r="AB1280" s="67"/>
      <c r="AC1280" s="67"/>
      <c r="AD1280" s="67"/>
      <c r="AE1280" s="67"/>
      <c r="AF1280" s="67"/>
      <c r="AG1280" s="67"/>
    </row>
    <row r="1281" spans="1:33" ht="101.5">
      <c r="A1281" s="85" t="s">
        <v>1602</v>
      </c>
      <c r="B1281" s="86" t="s">
        <v>2542</v>
      </c>
      <c r="C1281" s="68" t="s">
        <v>2770</v>
      </c>
      <c r="D1281" s="86"/>
      <c r="E1281" s="86"/>
      <c r="F1281" s="86" t="s">
        <v>2771</v>
      </c>
      <c r="G1281" s="86" t="s">
        <v>2705</v>
      </c>
      <c r="H1281" s="86" t="s">
        <v>2765</v>
      </c>
      <c r="I1281" s="70" t="s">
        <v>11</v>
      </c>
      <c r="J1281" s="2"/>
      <c r="K1281" s="71"/>
      <c r="L1281" s="72" t="s">
        <v>208</v>
      </c>
      <c r="M1281" s="86"/>
      <c r="N1281" s="67"/>
      <c r="O1281" s="67"/>
      <c r="P1281" s="67"/>
      <c r="Q1281" s="67"/>
      <c r="R1281" s="67"/>
      <c r="S1281" s="67"/>
      <c r="T1281" s="67"/>
      <c r="U1281" s="67"/>
      <c r="V1281" s="67"/>
      <c r="W1281" s="67"/>
      <c r="X1281" s="67"/>
      <c r="Y1281" s="67"/>
      <c r="Z1281" s="67"/>
      <c r="AA1281" s="67"/>
      <c r="AB1281" s="67"/>
      <c r="AC1281" s="67"/>
      <c r="AD1281" s="67"/>
      <c r="AE1281" s="67"/>
      <c r="AF1281" s="67"/>
      <c r="AG1281" s="67"/>
    </row>
    <row r="1282" spans="1:33" ht="101.5">
      <c r="A1282" s="85" t="s">
        <v>1602</v>
      </c>
      <c r="B1282" s="86" t="s">
        <v>2542</v>
      </c>
      <c r="C1282" s="68" t="s">
        <v>2772</v>
      </c>
      <c r="D1282" s="86"/>
      <c r="E1282" s="86"/>
      <c r="F1282" s="86" t="s">
        <v>2773</v>
      </c>
      <c r="G1282" s="86" t="s">
        <v>2705</v>
      </c>
      <c r="H1282" s="86" t="s">
        <v>2765</v>
      </c>
      <c r="I1282" s="70" t="s">
        <v>11</v>
      </c>
      <c r="J1282" s="2"/>
      <c r="K1282" s="71"/>
      <c r="L1282" s="72" t="s">
        <v>208</v>
      </c>
      <c r="M1282" s="86"/>
      <c r="N1282" s="67"/>
      <c r="O1282" s="67"/>
      <c r="P1282" s="67"/>
      <c r="Q1282" s="67"/>
      <c r="R1282" s="67"/>
      <c r="S1282" s="67"/>
      <c r="T1282" s="67"/>
      <c r="U1282" s="67"/>
      <c r="V1282" s="67"/>
      <c r="W1282" s="67"/>
      <c r="X1282" s="67"/>
      <c r="Y1282" s="67"/>
      <c r="Z1282" s="67"/>
      <c r="AA1282" s="67"/>
      <c r="AB1282" s="67"/>
      <c r="AC1282" s="67"/>
      <c r="AD1282" s="67"/>
      <c r="AE1282" s="67"/>
      <c r="AF1282" s="67"/>
      <c r="AG1282" s="67"/>
    </row>
    <row r="1283" spans="1:33" ht="101.5">
      <c r="A1283" s="85" t="s">
        <v>1602</v>
      </c>
      <c r="B1283" s="86" t="s">
        <v>2542</v>
      </c>
      <c r="C1283" s="68" t="s">
        <v>2774</v>
      </c>
      <c r="D1283" s="86"/>
      <c r="E1283" s="86"/>
      <c r="F1283" s="86" t="s">
        <v>2775</v>
      </c>
      <c r="G1283" s="86" t="s">
        <v>2705</v>
      </c>
      <c r="H1283" s="86" t="s">
        <v>2765</v>
      </c>
      <c r="I1283" s="70" t="s">
        <v>11</v>
      </c>
      <c r="J1283" s="2"/>
      <c r="K1283" s="71"/>
      <c r="L1283" s="72" t="s">
        <v>208</v>
      </c>
      <c r="M1283" s="86"/>
      <c r="N1283" s="67"/>
      <c r="O1283" s="67"/>
      <c r="P1283" s="67"/>
      <c r="Q1283" s="67"/>
      <c r="R1283" s="67"/>
      <c r="S1283" s="67"/>
      <c r="T1283" s="67"/>
      <c r="U1283" s="67"/>
      <c r="V1283" s="67"/>
      <c r="W1283" s="67"/>
      <c r="X1283" s="67"/>
      <c r="Y1283" s="67"/>
      <c r="Z1283" s="67"/>
      <c r="AA1283" s="67"/>
      <c r="AB1283" s="67"/>
      <c r="AC1283" s="67"/>
      <c r="AD1283" s="67"/>
      <c r="AE1283" s="67"/>
      <c r="AF1283" s="67"/>
      <c r="AG1283" s="67"/>
    </row>
    <row r="1284" spans="1:33" ht="101.5">
      <c r="A1284" s="85" t="s">
        <v>1602</v>
      </c>
      <c r="B1284" s="86" t="s">
        <v>2542</v>
      </c>
      <c r="C1284" s="68" t="s">
        <v>2776</v>
      </c>
      <c r="D1284" s="86"/>
      <c r="E1284" s="86"/>
      <c r="F1284" s="86" t="s">
        <v>2777</v>
      </c>
      <c r="G1284" s="86" t="s">
        <v>2705</v>
      </c>
      <c r="H1284" s="86" t="s">
        <v>2612</v>
      </c>
      <c r="I1284" s="70" t="s">
        <v>11</v>
      </c>
      <c r="J1284" s="2"/>
      <c r="K1284" s="71"/>
      <c r="L1284" s="74" t="s">
        <v>255</v>
      </c>
      <c r="M1284" s="86"/>
      <c r="N1284" s="67"/>
      <c r="O1284" s="67"/>
      <c r="P1284" s="67"/>
      <c r="Q1284" s="67"/>
      <c r="R1284" s="67"/>
      <c r="S1284" s="67"/>
      <c r="T1284" s="67"/>
      <c r="U1284" s="67"/>
      <c r="V1284" s="67"/>
      <c r="W1284" s="67"/>
      <c r="X1284" s="67"/>
      <c r="Y1284" s="67"/>
      <c r="Z1284" s="67"/>
      <c r="AA1284" s="67"/>
      <c r="AB1284" s="67"/>
      <c r="AC1284" s="67"/>
      <c r="AD1284" s="67"/>
      <c r="AE1284" s="67"/>
      <c r="AF1284" s="67"/>
      <c r="AG1284" s="67"/>
    </row>
    <row r="1285" spans="1:33" ht="101.5">
      <c r="A1285" s="85" t="s">
        <v>1602</v>
      </c>
      <c r="B1285" s="86" t="s">
        <v>2542</v>
      </c>
      <c r="C1285" s="68" t="s">
        <v>2778</v>
      </c>
      <c r="D1285" s="86"/>
      <c r="E1285" s="86"/>
      <c r="F1285" s="86" t="s">
        <v>2779</v>
      </c>
      <c r="G1285" s="86" t="s">
        <v>2705</v>
      </c>
      <c r="H1285" s="86" t="s">
        <v>2780</v>
      </c>
      <c r="I1285" s="70" t="s">
        <v>11</v>
      </c>
      <c r="J1285" s="2"/>
      <c r="K1285" s="71"/>
      <c r="L1285" s="72" t="s">
        <v>208</v>
      </c>
      <c r="M1285" s="86"/>
      <c r="N1285" s="67"/>
      <c r="O1285" s="67"/>
      <c r="P1285" s="67"/>
      <c r="Q1285" s="67"/>
      <c r="R1285" s="67"/>
      <c r="S1285" s="67"/>
      <c r="T1285" s="67"/>
      <c r="U1285" s="67"/>
      <c r="V1285" s="67"/>
      <c r="W1285" s="67"/>
      <c r="X1285" s="67"/>
      <c r="Y1285" s="67"/>
      <c r="Z1285" s="67"/>
      <c r="AA1285" s="67"/>
      <c r="AB1285" s="67"/>
      <c r="AC1285" s="67"/>
      <c r="AD1285" s="67"/>
      <c r="AE1285" s="67"/>
      <c r="AF1285" s="67"/>
      <c r="AG1285" s="67"/>
    </row>
    <row r="1286" spans="1:33" ht="101.5">
      <c r="A1286" s="85" t="s">
        <v>1602</v>
      </c>
      <c r="B1286" s="86" t="s">
        <v>2542</v>
      </c>
      <c r="C1286" s="68" t="s">
        <v>2781</v>
      </c>
      <c r="D1286" s="86"/>
      <c r="E1286" s="86"/>
      <c r="F1286" s="86" t="s">
        <v>2782</v>
      </c>
      <c r="G1286" s="86" t="s">
        <v>2705</v>
      </c>
      <c r="H1286" s="86" t="s">
        <v>2783</v>
      </c>
      <c r="I1286" s="79" t="s">
        <v>12</v>
      </c>
      <c r="J1286" s="2"/>
      <c r="K1286" s="80" t="s">
        <v>2784</v>
      </c>
      <c r="L1286" s="74" t="s">
        <v>255</v>
      </c>
      <c r="M1286" s="86"/>
      <c r="N1286" s="67"/>
      <c r="O1286" s="67"/>
      <c r="P1286" s="67"/>
      <c r="Q1286" s="67"/>
      <c r="R1286" s="67"/>
      <c r="S1286" s="67"/>
      <c r="T1286" s="67"/>
      <c r="U1286" s="67"/>
      <c r="V1286" s="67"/>
      <c r="W1286" s="67"/>
      <c r="X1286" s="67"/>
      <c r="Y1286" s="67"/>
      <c r="Z1286" s="67"/>
      <c r="AA1286" s="67"/>
      <c r="AB1286" s="67"/>
      <c r="AC1286" s="67"/>
      <c r="AD1286" s="67"/>
      <c r="AE1286" s="67"/>
      <c r="AF1286" s="67"/>
      <c r="AG1286" s="67"/>
    </row>
    <row r="1287" spans="1:33" ht="130.5">
      <c r="A1287" s="85" t="s">
        <v>1602</v>
      </c>
      <c r="B1287" s="86" t="s">
        <v>2542</v>
      </c>
      <c r="C1287" s="68" t="s">
        <v>2785</v>
      </c>
      <c r="D1287" s="86"/>
      <c r="E1287" s="86" t="s">
        <v>2786</v>
      </c>
      <c r="F1287" s="86" t="s">
        <v>2092</v>
      </c>
      <c r="G1287" s="86" t="s">
        <v>2787</v>
      </c>
      <c r="H1287" s="86" t="s">
        <v>1748</v>
      </c>
      <c r="I1287" s="70" t="s">
        <v>11</v>
      </c>
      <c r="J1287" s="71"/>
      <c r="K1287" s="71"/>
      <c r="L1287" s="72" t="s">
        <v>208</v>
      </c>
      <c r="M1287" s="86"/>
      <c r="N1287" s="67"/>
      <c r="O1287" s="67"/>
      <c r="P1287" s="67"/>
      <c r="Q1287" s="67"/>
      <c r="R1287" s="67"/>
      <c r="S1287" s="67"/>
      <c r="T1287" s="67"/>
      <c r="U1287" s="67"/>
      <c r="V1287" s="67"/>
      <c r="W1287" s="67"/>
      <c r="X1287" s="67"/>
      <c r="Y1287" s="67"/>
      <c r="Z1287" s="67"/>
      <c r="AA1287" s="67"/>
      <c r="AB1287" s="67"/>
      <c r="AC1287" s="67"/>
      <c r="AD1287" s="67"/>
      <c r="AE1287" s="67"/>
      <c r="AF1287" s="67"/>
      <c r="AG1287" s="67"/>
    </row>
    <row r="1288" spans="1:33" ht="130.5">
      <c r="A1288" s="85" t="s">
        <v>1602</v>
      </c>
      <c r="B1288" s="86" t="s">
        <v>2542</v>
      </c>
      <c r="C1288" s="68" t="s">
        <v>2788</v>
      </c>
      <c r="D1288" s="86"/>
      <c r="E1288" s="86"/>
      <c r="F1288" s="86" t="s">
        <v>2095</v>
      </c>
      <c r="G1288" s="86" t="s">
        <v>2787</v>
      </c>
      <c r="H1288" s="86" t="s">
        <v>1780</v>
      </c>
      <c r="I1288" s="70" t="s">
        <v>11</v>
      </c>
      <c r="J1288" s="71"/>
      <c r="K1288" s="71"/>
      <c r="L1288" s="72" t="s">
        <v>208</v>
      </c>
      <c r="M1288" s="86"/>
      <c r="N1288" s="67"/>
      <c r="O1288" s="67"/>
      <c r="P1288" s="67"/>
      <c r="Q1288" s="67"/>
      <c r="R1288" s="67"/>
      <c r="S1288" s="67"/>
      <c r="T1288" s="67"/>
      <c r="U1288" s="67"/>
      <c r="V1288" s="67"/>
      <c r="W1288" s="67"/>
      <c r="X1288" s="67"/>
      <c r="Y1288" s="67"/>
      <c r="Z1288" s="67"/>
      <c r="AA1288" s="67"/>
      <c r="AB1288" s="67"/>
      <c r="AC1288" s="67"/>
      <c r="AD1288" s="67"/>
      <c r="AE1288" s="67"/>
      <c r="AF1288" s="67"/>
      <c r="AG1288" s="67"/>
    </row>
    <row r="1289" spans="1:33" ht="130.5">
      <c r="A1289" s="85" t="s">
        <v>1602</v>
      </c>
      <c r="B1289" s="86" t="s">
        <v>2542</v>
      </c>
      <c r="C1289" s="68" t="s">
        <v>2789</v>
      </c>
      <c r="D1289" s="86"/>
      <c r="E1289" s="86"/>
      <c r="F1289" s="86" t="s">
        <v>2097</v>
      </c>
      <c r="G1289" s="86" t="s">
        <v>2787</v>
      </c>
      <c r="H1289" s="86" t="s">
        <v>1780</v>
      </c>
      <c r="I1289" s="70" t="s">
        <v>11</v>
      </c>
      <c r="J1289" s="71"/>
      <c r="K1289" s="71"/>
      <c r="L1289" s="72" t="s">
        <v>208</v>
      </c>
      <c r="M1289" s="86"/>
      <c r="N1289" s="67"/>
      <c r="O1289" s="67"/>
      <c r="P1289" s="67"/>
      <c r="Q1289" s="67"/>
      <c r="R1289" s="67"/>
      <c r="S1289" s="67"/>
      <c r="T1289" s="67"/>
      <c r="U1289" s="67"/>
      <c r="V1289" s="67"/>
      <c r="W1289" s="67"/>
      <c r="X1289" s="67"/>
      <c r="Y1289" s="67"/>
      <c r="Z1289" s="67"/>
      <c r="AA1289" s="67"/>
      <c r="AB1289" s="67"/>
      <c r="AC1289" s="67"/>
      <c r="AD1289" s="67"/>
      <c r="AE1289" s="67"/>
      <c r="AF1289" s="67"/>
      <c r="AG1289" s="67"/>
    </row>
    <row r="1290" spans="1:33" ht="130.5">
      <c r="A1290" s="85" t="s">
        <v>1602</v>
      </c>
      <c r="B1290" s="86" t="s">
        <v>2542</v>
      </c>
      <c r="C1290" s="68" t="s">
        <v>2790</v>
      </c>
      <c r="D1290" s="86"/>
      <c r="E1290" s="86"/>
      <c r="F1290" s="86" t="s">
        <v>2099</v>
      </c>
      <c r="G1290" s="86" t="s">
        <v>2787</v>
      </c>
      <c r="H1290" s="86" t="s">
        <v>1780</v>
      </c>
      <c r="I1290" s="70" t="s">
        <v>11</v>
      </c>
      <c r="J1290" s="71"/>
      <c r="K1290" s="71"/>
      <c r="L1290" s="72" t="s">
        <v>208</v>
      </c>
      <c r="M1290" s="86"/>
      <c r="N1290" s="67"/>
      <c r="O1290" s="67"/>
      <c r="P1290" s="67"/>
      <c r="Q1290" s="67"/>
      <c r="R1290" s="67"/>
      <c r="S1290" s="67"/>
      <c r="T1290" s="67"/>
      <c r="U1290" s="67"/>
      <c r="V1290" s="67"/>
      <c r="W1290" s="67"/>
      <c r="X1290" s="67"/>
      <c r="Y1290" s="67"/>
      <c r="Z1290" s="67"/>
      <c r="AA1290" s="67"/>
      <c r="AB1290" s="67"/>
      <c r="AC1290" s="67"/>
      <c r="AD1290" s="67"/>
      <c r="AE1290" s="67"/>
      <c r="AF1290" s="67"/>
      <c r="AG1290" s="67"/>
    </row>
    <row r="1291" spans="1:33" ht="130.5">
      <c r="A1291" s="85" t="s">
        <v>1602</v>
      </c>
      <c r="B1291" s="86" t="s">
        <v>2542</v>
      </c>
      <c r="C1291" s="68" t="s">
        <v>2791</v>
      </c>
      <c r="D1291" s="86"/>
      <c r="E1291" s="86"/>
      <c r="F1291" s="86" t="s">
        <v>2101</v>
      </c>
      <c r="G1291" s="86" t="s">
        <v>2787</v>
      </c>
      <c r="H1291" s="86" t="s">
        <v>2078</v>
      </c>
      <c r="I1291" s="70" t="s">
        <v>11</v>
      </c>
      <c r="J1291" s="71"/>
      <c r="K1291" s="71"/>
      <c r="L1291" s="72" t="s">
        <v>208</v>
      </c>
      <c r="M1291" s="86"/>
      <c r="N1291" s="67"/>
      <c r="O1291" s="67"/>
      <c r="P1291" s="67"/>
      <c r="Q1291" s="67"/>
      <c r="R1291" s="67"/>
      <c r="S1291" s="67"/>
      <c r="T1291" s="67"/>
      <c r="U1291" s="67"/>
      <c r="V1291" s="67"/>
      <c r="W1291" s="67"/>
      <c r="X1291" s="67"/>
      <c r="Y1291" s="67"/>
      <c r="Z1291" s="67"/>
      <c r="AA1291" s="67"/>
      <c r="AB1291" s="67"/>
      <c r="AC1291" s="67"/>
      <c r="AD1291" s="67"/>
      <c r="AE1291" s="67"/>
      <c r="AF1291" s="67"/>
      <c r="AG1291" s="67"/>
    </row>
    <row r="1292" spans="1:33" ht="130.5">
      <c r="A1292" s="85" t="s">
        <v>1602</v>
      </c>
      <c r="B1292" s="86" t="s">
        <v>2542</v>
      </c>
      <c r="C1292" s="68" t="s">
        <v>2792</v>
      </c>
      <c r="D1292" s="86"/>
      <c r="E1292" s="86"/>
      <c r="F1292" s="86" t="s">
        <v>2103</v>
      </c>
      <c r="G1292" s="86" t="s">
        <v>2787</v>
      </c>
      <c r="H1292" s="86" t="s">
        <v>2104</v>
      </c>
      <c r="I1292" s="70" t="s">
        <v>11</v>
      </c>
      <c r="J1292" s="71"/>
      <c r="K1292" s="71"/>
      <c r="L1292" s="72" t="s">
        <v>208</v>
      </c>
      <c r="M1292" s="86"/>
      <c r="N1292" s="67"/>
      <c r="O1292" s="67"/>
      <c r="P1292" s="67"/>
      <c r="Q1292" s="67"/>
      <c r="R1292" s="67"/>
      <c r="S1292" s="67"/>
      <c r="T1292" s="67"/>
      <c r="U1292" s="67"/>
      <c r="V1292" s="67"/>
      <c r="W1292" s="67"/>
      <c r="X1292" s="67"/>
      <c r="Y1292" s="67"/>
      <c r="Z1292" s="67"/>
      <c r="AA1292" s="67"/>
      <c r="AB1292" s="67"/>
      <c r="AC1292" s="67"/>
      <c r="AD1292" s="67"/>
      <c r="AE1292" s="67"/>
      <c r="AF1292" s="67"/>
      <c r="AG1292" s="67"/>
    </row>
    <row r="1293" spans="1:33" ht="43.5">
      <c r="A1293" s="85" t="s">
        <v>1602</v>
      </c>
      <c r="B1293" s="86" t="s">
        <v>2542</v>
      </c>
      <c r="C1293" s="68" t="s">
        <v>2793</v>
      </c>
      <c r="D1293" s="86"/>
      <c r="E1293" s="86" t="s">
        <v>2794</v>
      </c>
      <c r="F1293" s="86" t="s">
        <v>1627</v>
      </c>
      <c r="G1293" s="86" t="s">
        <v>1624</v>
      </c>
      <c r="H1293" s="86" t="s">
        <v>2108</v>
      </c>
      <c r="I1293" s="70" t="s">
        <v>11</v>
      </c>
      <c r="J1293" s="71"/>
      <c r="K1293" s="71"/>
      <c r="L1293" s="72" t="s">
        <v>208</v>
      </c>
      <c r="M1293" s="86"/>
      <c r="N1293" s="67"/>
      <c r="O1293" s="67"/>
      <c r="P1293" s="67"/>
      <c r="Q1293" s="67"/>
      <c r="R1293" s="67"/>
      <c r="S1293" s="67"/>
      <c r="T1293" s="67"/>
      <c r="U1293" s="67"/>
      <c r="V1293" s="67"/>
      <c r="W1293" s="67"/>
      <c r="X1293" s="67"/>
      <c r="Y1293" s="67"/>
      <c r="Z1293" s="67"/>
      <c r="AA1293" s="67"/>
      <c r="AB1293" s="67"/>
      <c r="AC1293" s="67"/>
      <c r="AD1293" s="67"/>
      <c r="AE1293" s="67"/>
      <c r="AF1293" s="67"/>
      <c r="AG1293" s="67"/>
    </row>
    <row r="1294" spans="1:33" ht="58">
      <c r="A1294" s="85" t="s">
        <v>1602</v>
      </c>
      <c r="B1294" s="86" t="s">
        <v>2542</v>
      </c>
      <c r="C1294" s="68" t="s">
        <v>2795</v>
      </c>
      <c r="D1294" s="86"/>
      <c r="E1294" s="86"/>
      <c r="F1294" s="86" t="s">
        <v>2110</v>
      </c>
      <c r="G1294" s="86" t="s">
        <v>1770</v>
      </c>
      <c r="H1294" s="86" t="s">
        <v>2108</v>
      </c>
      <c r="I1294" s="70" t="s">
        <v>11</v>
      </c>
      <c r="J1294" s="71"/>
      <c r="K1294" s="71"/>
      <c r="L1294" s="72" t="s">
        <v>208</v>
      </c>
      <c r="M1294" s="86"/>
      <c r="N1294" s="67"/>
      <c r="O1294" s="67"/>
      <c r="P1294" s="67"/>
      <c r="Q1294" s="67"/>
      <c r="R1294" s="67"/>
      <c r="S1294" s="67"/>
      <c r="T1294" s="67"/>
      <c r="U1294" s="67"/>
      <c r="V1294" s="67"/>
      <c r="W1294" s="67"/>
      <c r="X1294" s="67"/>
      <c r="Y1294" s="67"/>
      <c r="Z1294" s="67"/>
      <c r="AA1294" s="67"/>
      <c r="AB1294" s="67"/>
      <c r="AC1294" s="67"/>
      <c r="AD1294" s="67"/>
      <c r="AE1294" s="67"/>
      <c r="AF1294" s="67"/>
      <c r="AG1294" s="67"/>
    </row>
    <row r="1295" spans="1:33" ht="101.5">
      <c r="A1295" s="85" t="s">
        <v>1602</v>
      </c>
      <c r="B1295" s="86" t="s">
        <v>2542</v>
      </c>
      <c r="C1295" s="68" t="s">
        <v>2796</v>
      </c>
      <c r="D1295" s="86"/>
      <c r="E1295" s="86"/>
      <c r="F1295" s="86" t="s">
        <v>2708</v>
      </c>
      <c r="G1295" s="86" t="s">
        <v>2705</v>
      </c>
      <c r="H1295" s="86" t="s">
        <v>2797</v>
      </c>
      <c r="I1295" s="70" t="s">
        <v>11</v>
      </c>
      <c r="J1295" s="71"/>
      <c r="K1295" s="71"/>
      <c r="L1295" s="72" t="s">
        <v>208</v>
      </c>
      <c r="M1295" s="86"/>
      <c r="N1295" s="67"/>
      <c r="O1295" s="67"/>
      <c r="P1295" s="67"/>
      <c r="Q1295" s="67"/>
      <c r="R1295" s="67"/>
      <c r="S1295" s="67"/>
      <c r="T1295" s="67"/>
      <c r="U1295" s="67"/>
      <c r="V1295" s="67"/>
      <c r="W1295" s="67"/>
      <c r="X1295" s="67"/>
      <c r="Y1295" s="67"/>
      <c r="Z1295" s="67"/>
      <c r="AA1295" s="67"/>
      <c r="AB1295" s="67"/>
      <c r="AC1295" s="67"/>
      <c r="AD1295" s="67"/>
      <c r="AE1295" s="67"/>
      <c r="AF1295" s="67"/>
      <c r="AG1295" s="67"/>
    </row>
    <row r="1296" spans="1:33" ht="130.5">
      <c r="A1296" s="85" t="s">
        <v>1602</v>
      </c>
      <c r="B1296" s="86" t="s">
        <v>2542</v>
      </c>
      <c r="C1296" s="68" t="s">
        <v>2798</v>
      </c>
      <c r="D1296" s="86"/>
      <c r="E1296" s="86"/>
      <c r="F1296" s="86" t="s">
        <v>2799</v>
      </c>
      <c r="G1296" s="86" t="s">
        <v>2787</v>
      </c>
      <c r="H1296" s="86" t="s">
        <v>2113</v>
      </c>
      <c r="I1296" s="70" t="s">
        <v>11</v>
      </c>
      <c r="J1296" s="71"/>
      <c r="K1296" s="71"/>
      <c r="L1296" s="72" t="s">
        <v>208</v>
      </c>
      <c r="M1296" s="86"/>
      <c r="N1296" s="67"/>
      <c r="O1296" s="67"/>
      <c r="P1296" s="67"/>
      <c r="Q1296" s="67"/>
      <c r="R1296" s="67"/>
      <c r="S1296" s="67"/>
      <c r="T1296" s="67"/>
      <c r="U1296" s="67"/>
      <c r="V1296" s="67"/>
      <c r="W1296" s="67"/>
      <c r="X1296" s="67"/>
      <c r="Y1296" s="67"/>
      <c r="Z1296" s="67"/>
      <c r="AA1296" s="67"/>
      <c r="AB1296" s="67"/>
      <c r="AC1296" s="67"/>
      <c r="AD1296" s="67"/>
      <c r="AE1296" s="67"/>
      <c r="AF1296" s="67"/>
      <c r="AG1296" s="67"/>
    </row>
    <row r="1297" spans="1:33" ht="145">
      <c r="A1297" s="68" t="s">
        <v>2800</v>
      </c>
      <c r="B1297" s="69" t="s">
        <v>2801</v>
      </c>
      <c r="C1297" s="68" t="s">
        <v>534</v>
      </c>
      <c r="D1297" s="364" t="s">
        <v>2802</v>
      </c>
      <c r="E1297" s="69" t="s">
        <v>2803</v>
      </c>
      <c r="F1297" s="69" t="s">
        <v>2804</v>
      </c>
      <c r="G1297" s="69" t="s">
        <v>2805</v>
      </c>
      <c r="H1297" s="69" t="s">
        <v>2806</v>
      </c>
      <c r="I1297" s="70" t="s">
        <v>11</v>
      </c>
      <c r="J1297" s="91"/>
      <c r="K1297" s="91"/>
      <c r="L1297" s="72" t="s">
        <v>208</v>
      </c>
      <c r="M1297" s="86"/>
      <c r="N1297" s="67"/>
      <c r="O1297" s="67"/>
      <c r="P1297" s="67"/>
      <c r="Q1297" s="67"/>
      <c r="R1297" s="67"/>
      <c r="S1297" s="67"/>
      <c r="T1297" s="67"/>
      <c r="U1297" s="67"/>
      <c r="V1297" s="67"/>
      <c r="W1297" s="67"/>
      <c r="X1297" s="67"/>
      <c r="Y1297" s="67"/>
      <c r="Z1297" s="67"/>
      <c r="AA1297" s="67"/>
      <c r="AB1297" s="67"/>
      <c r="AC1297" s="67"/>
      <c r="AD1297" s="67"/>
      <c r="AE1297" s="67"/>
      <c r="AF1297" s="67"/>
      <c r="AG1297" s="67"/>
    </row>
    <row r="1298" spans="1:33" ht="145">
      <c r="A1298" s="68" t="s">
        <v>2800</v>
      </c>
      <c r="B1298" s="69" t="s">
        <v>2801</v>
      </c>
      <c r="C1298" s="68" t="s">
        <v>379</v>
      </c>
      <c r="D1298" s="365"/>
      <c r="E1298" s="69"/>
      <c r="F1298" s="69" t="s">
        <v>2807</v>
      </c>
      <c r="G1298" s="69" t="s">
        <v>2808</v>
      </c>
      <c r="H1298" s="69" t="s">
        <v>2809</v>
      </c>
      <c r="I1298" s="70" t="s">
        <v>11</v>
      </c>
      <c r="J1298" s="91"/>
      <c r="K1298" s="91"/>
      <c r="L1298" s="72" t="s">
        <v>208</v>
      </c>
      <c r="M1298" s="86"/>
      <c r="N1298" s="67"/>
      <c r="O1298" s="67"/>
      <c r="P1298" s="67"/>
      <c r="Q1298" s="67"/>
      <c r="R1298" s="67"/>
      <c r="S1298" s="67"/>
      <c r="T1298" s="67"/>
      <c r="U1298" s="67"/>
      <c r="V1298" s="67"/>
      <c r="W1298" s="67"/>
      <c r="X1298" s="67"/>
      <c r="Y1298" s="67"/>
      <c r="Z1298" s="67"/>
      <c r="AA1298" s="67"/>
      <c r="AB1298" s="67"/>
      <c r="AC1298" s="67"/>
      <c r="AD1298" s="67"/>
      <c r="AE1298" s="67"/>
      <c r="AF1298" s="67"/>
      <c r="AG1298" s="67"/>
    </row>
    <row r="1299" spans="1:33" ht="87">
      <c r="A1299" s="68" t="s">
        <v>2800</v>
      </c>
      <c r="B1299" s="69" t="s">
        <v>2801</v>
      </c>
      <c r="C1299" s="68" t="s">
        <v>384</v>
      </c>
      <c r="D1299" s="365"/>
      <c r="E1299" s="364" t="s">
        <v>2810</v>
      </c>
      <c r="F1299" s="69" t="s">
        <v>2811</v>
      </c>
      <c r="G1299" s="69" t="s">
        <v>2812</v>
      </c>
      <c r="H1299" s="69"/>
      <c r="I1299" s="70" t="s">
        <v>11</v>
      </c>
      <c r="J1299" s="91"/>
      <c r="K1299" s="91"/>
      <c r="L1299" s="72" t="s">
        <v>208</v>
      </c>
      <c r="M1299" s="86"/>
      <c r="N1299" s="67"/>
      <c r="O1299" s="67"/>
      <c r="P1299" s="67"/>
      <c r="Q1299" s="67"/>
      <c r="R1299" s="67"/>
      <c r="S1299" s="67"/>
      <c r="T1299" s="67"/>
      <c r="U1299" s="67"/>
      <c r="V1299" s="67"/>
      <c r="W1299" s="67"/>
      <c r="X1299" s="67"/>
      <c r="Y1299" s="67"/>
      <c r="Z1299" s="67"/>
      <c r="AA1299" s="67"/>
      <c r="AB1299" s="67"/>
      <c r="AC1299" s="67"/>
      <c r="AD1299" s="67"/>
      <c r="AE1299" s="67"/>
      <c r="AF1299" s="67"/>
      <c r="AG1299" s="67"/>
    </row>
    <row r="1300" spans="1:33" ht="116">
      <c r="A1300" s="68" t="s">
        <v>2800</v>
      </c>
      <c r="B1300" s="69" t="s">
        <v>2801</v>
      </c>
      <c r="C1300" s="68" t="s">
        <v>544</v>
      </c>
      <c r="D1300" s="365"/>
      <c r="E1300" s="365"/>
      <c r="F1300" s="69" t="s">
        <v>2813</v>
      </c>
      <c r="G1300" s="69" t="s">
        <v>2812</v>
      </c>
      <c r="H1300" s="69" t="s">
        <v>2814</v>
      </c>
      <c r="I1300" s="70" t="s">
        <v>11</v>
      </c>
      <c r="J1300" s="91"/>
      <c r="K1300" s="91"/>
      <c r="L1300" s="72" t="s">
        <v>208</v>
      </c>
      <c r="M1300" s="86"/>
      <c r="N1300" s="67"/>
      <c r="O1300" s="67"/>
      <c r="P1300" s="67"/>
      <c r="Q1300" s="67"/>
      <c r="R1300" s="67"/>
      <c r="S1300" s="67"/>
      <c r="T1300" s="67"/>
      <c r="U1300" s="67"/>
      <c r="V1300" s="67"/>
      <c r="W1300" s="67"/>
      <c r="X1300" s="67"/>
      <c r="Y1300" s="67"/>
      <c r="Z1300" s="67"/>
      <c r="AA1300" s="67"/>
      <c r="AB1300" s="67"/>
      <c r="AC1300" s="67"/>
      <c r="AD1300" s="67"/>
      <c r="AE1300" s="67"/>
      <c r="AF1300" s="67"/>
      <c r="AG1300" s="67"/>
    </row>
    <row r="1301" spans="1:33" ht="116">
      <c r="A1301" s="68" t="s">
        <v>2800</v>
      </c>
      <c r="B1301" s="69" t="s">
        <v>2801</v>
      </c>
      <c r="C1301" s="68" t="s">
        <v>546</v>
      </c>
      <c r="D1301" s="365"/>
      <c r="E1301" s="365"/>
      <c r="F1301" s="69" t="s">
        <v>2815</v>
      </c>
      <c r="G1301" s="69" t="s">
        <v>2812</v>
      </c>
      <c r="H1301" s="69" t="s">
        <v>2814</v>
      </c>
      <c r="I1301" s="70" t="s">
        <v>11</v>
      </c>
      <c r="J1301" s="91"/>
      <c r="K1301" s="91"/>
      <c r="L1301" s="72" t="s">
        <v>208</v>
      </c>
      <c r="M1301" s="86"/>
      <c r="N1301" s="67"/>
      <c r="O1301" s="67"/>
      <c r="P1301" s="67"/>
      <c r="Q1301" s="67"/>
      <c r="R1301" s="67"/>
      <c r="S1301" s="67"/>
      <c r="T1301" s="67"/>
      <c r="U1301" s="67"/>
      <c r="V1301" s="67"/>
      <c r="W1301" s="67"/>
      <c r="X1301" s="67"/>
      <c r="Y1301" s="67"/>
      <c r="Z1301" s="67"/>
      <c r="AA1301" s="67"/>
      <c r="AB1301" s="67"/>
      <c r="AC1301" s="67"/>
      <c r="AD1301" s="67"/>
      <c r="AE1301" s="67"/>
      <c r="AF1301" s="67"/>
      <c r="AG1301" s="67"/>
    </row>
    <row r="1302" spans="1:33" ht="87">
      <c r="A1302" s="68" t="s">
        <v>2800</v>
      </c>
      <c r="B1302" s="69" t="s">
        <v>2801</v>
      </c>
      <c r="C1302" s="68" t="s">
        <v>388</v>
      </c>
      <c r="D1302" s="365"/>
      <c r="E1302" s="365"/>
      <c r="F1302" s="69" t="s">
        <v>2816</v>
      </c>
      <c r="G1302" s="69" t="s">
        <v>2812</v>
      </c>
      <c r="H1302" s="69" t="s">
        <v>2817</v>
      </c>
      <c r="I1302" s="70" t="s">
        <v>11</v>
      </c>
      <c r="J1302" s="91"/>
      <c r="K1302" s="91"/>
      <c r="L1302" s="72" t="s">
        <v>208</v>
      </c>
      <c r="M1302" s="86"/>
      <c r="N1302" s="67"/>
      <c r="O1302" s="67"/>
      <c r="P1302" s="67"/>
      <c r="Q1302" s="67"/>
      <c r="R1302" s="67"/>
      <c r="S1302" s="67"/>
      <c r="T1302" s="67"/>
      <c r="U1302" s="67"/>
      <c r="V1302" s="67"/>
      <c r="W1302" s="67"/>
      <c r="X1302" s="67"/>
      <c r="Y1302" s="67"/>
      <c r="Z1302" s="67"/>
      <c r="AA1302" s="67"/>
      <c r="AB1302" s="67"/>
      <c r="AC1302" s="67"/>
      <c r="AD1302" s="67"/>
      <c r="AE1302" s="67"/>
      <c r="AF1302" s="67"/>
      <c r="AG1302" s="67"/>
    </row>
    <row r="1303" spans="1:33" ht="101.5">
      <c r="A1303" s="68" t="s">
        <v>2800</v>
      </c>
      <c r="B1303" s="69" t="s">
        <v>2801</v>
      </c>
      <c r="C1303" s="68" t="s">
        <v>393</v>
      </c>
      <c r="D1303" s="365"/>
      <c r="E1303" s="355"/>
      <c r="F1303" s="69" t="s">
        <v>2818</v>
      </c>
      <c r="G1303" s="69" t="s">
        <v>2812</v>
      </c>
      <c r="H1303" s="69" t="s">
        <v>2819</v>
      </c>
      <c r="I1303" s="70" t="s">
        <v>11</v>
      </c>
      <c r="J1303" s="91"/>
      <c r="K1303" s="91"/>
      <c r="L1303" s="72" t="s">
        <v>208</v>
      </c>
      <c r="M1303" s="86"/>
      <c r="N1303" s="67"/>
      <c r="O1303" s="67"/>
      <c r="P1303" s="67"/>
      <c r="Q1303" s="67"/>
      <c r="R1303" s="67"/>
      <c r="S1303" s="67"/>
      <c r="T1303" s="67"/>
      <c r="U1303" s="67"/>
      <c r="V1303" s="67"/>
      <c r="W1303" s="67"/>
      <c r="X1303" s="67"/>
      <c r="Y1303" s="67"/>
      <c r="Z1303" s="67"/>
      <c r="AA1303" s="67"/>
      <c r="AB1303" s="67"/>
      <c r="AC1303" s="67"/>
      <c r="AD1303" s="67"/>
      <c r="AE1303" s="67"/>
      <c r="AF1303" s="67"/>
      <c r="AG1303" s="67"/>
    </row>
    <row r="1304" spans="1:33" ht="174">
      <c r="A1304" s="68" t="s">
        <v>2800</v>
      </c>
      <c r="B1304" s="69" t="s">
        <v>2801</v>
      </c>
      <c r="C1304" s="68" t="s">
        <v>397</v>
      </c>
      <c r="D1304" s="365"/>
      <c r="E1304" s="364" t="s">
        <v>2820</v>
      </c>
      <c r="F1304" s="69" t="s">
        <v>2821</v>
      </c>
      <c r="G1304" s="69" t="s">
        <v>2812</v>
      </c>
      <c r="H1304" s="69" t="s">
        <v>2822</v>
      </c>
      <c r="I1304" s="70" t="s">
        <v>11</v>
      </c>
      <c r="J1304" s="91"/>
      <c r="K1304" s="91"/>
      <c r="L1304" s="72" t="s">
        <v>208</v>
      </c>
      <c r="M1304" s="86"/>
      <c r="N1304" s="67"/>
      <c r="O1304" s="67"/>
      <c r="P1304" s="67"/>
      <c r="Q1304" s="67"/>
      <c r="R1304" s="67"/>
      <c r="S1304" s="67"/>
      <c r="T1304" s="67"/>
      <c r="U1304" s="67"/>
      <c r="V1304" s="67"/>
      <c r="W1304" s="67"/>
      <c r="X1304" s="67"/>
      <c r="Y1304" s="67"/>
      <c r="Z1304" s="67"/>
      <c r="AA1304" s="67"/>
      <c r="AB1304" s="67"/>
      <c r="AC1304" s="67"/>
      <c r="AD1304" s="67"/>
      <c r="AE1304" s="67"/>
      <c r="AF1304" s="67"/>
      <c r="AG1304" s="67"/>
    </row>
    <row r="1305" spans="1:33" ht="159.5">
      <c r="A1305" s="68" t="s">
        <v>2800</v>
      </c>
      <c r="B1305" s="69" t="s">
        <v>2801</v>
      </c>
      <c r="C1305" s="68" t="s">
        <v>400</v>
      </c>
      <c r="D1305" s="365"/>
      <c r="E1305" s="365"/>
      <c r="F1305" s="69" t="s">
        <v>2823</v>
      </c>
      <c r="G1305" s="69" t="s">
        <v>2812</v>
      </c>
      <c r="H1305" s="69" t="s">
        <v>2824</v>
      </c>
      <c r="I1305" s="70" t="s">
        <v>11</v>
      </c>
      <c r="J1305" s="91"/>
      <c r="K1305" s="91"/>
      <c r="L1305" s="72" t="s">
        <v>208</v>
      </c>
      <c r="M1305" s="86"/>
      <c r="N1305" s="67"/>
      <c r="O1305" s="67"/>
      <c r="P1305" s="67"/>
      <c r="Q1305" s="67"/>
      <c r="R1305" s="67"/>
      <c r="S1305" s="67"/>
      <c r="T1305" s="67"/>
      <c r="U1305" s="67"/>
      <c r="V1305" s="67"/>
      <c r="W1305" s="67"/>
      <c r="X1305" s="67"/>
      <c r="Y1305" s="67"/>
      <c r="Z1305" s="67"/>
      <c r="AA1305" s="67"/>
      <c r="AB1305" s="67"/>
      <c r="AC1305" s="67"/>
      <c r="AD1305" s="67"/>
      <c r="AE1305" s="67"/>
      <c r="AF1305" s="67"/>
      <c r="AG1305" s="67"/>
    </row>
    <row r="1306" spans="1:33" ht="159.5">
      <c r="A1306" s="68" t="s">
        <v>2800</v>
      </c>
      <c r="B1306" s="69" t="s">
        <v>2801</v>
      </c>
      <c r="C1306" s="68" t="s">
        <v>403</v>
      </c>
      <c r="D1306" s="365"/>
      <c r="E1306" s="365"/>
      <c r="F1306" s="69" t="s">
        <v>2825</v>
      </c>
      <c r="G1306" s="69" t="s">
        <v>2812</v>
      </c>
      <c r="H1306" s="69" t="s">
        <v>2826</v>
      </c>
      <c r="I1306" s="70" t="s">
        <v>11</v>
      </c>
      <c r="J1306" s="91"/>
      <c r="K1306" s="91"/>
      <c r="L1306" s="72" t="s">
        <v>208</v>
      </c>
      <c r="M1306" s="86"/>
      <c r="N1306" s="67"/>
      <c r="O1306" s="67"/>
      <c r="P1306" s="67"/>
      <c r="Q1306" s="67"/>
      <c r="R1306" s="67"/>
      <c r="S1306" s="67"/>
      <c r="T1306" s="67"/>
      <c r="U1306" s="67"/>
      <c r="V1306" s="67"/>
      <c r="W1306" s="67"/>
      <c r="X1306" s="67"/>
      <c r="Y1306" s="67"/>
      <c r="Z1306" s="67"/>
      <c r="AA1306" s="67"/>
      <c r="AB1306" s="67"/>
      <c r="AC1306" s="67"/>
      <c r="AD1306" s="67"/>
      <c r="AE1306" s="67"/>
      <c r="AF1306" s="67"/>
      <c r="AG1306" s="67"/>
    </row>
    <row r="1307" spans="1:33" ht="87">
      <c r="A1307" s="68" t="s">
        <v>2800</v>
      </c>
      <c r="B1307" s="69" t="s">
        <v>2801</v>
      </c>
      <c r="C1307" s="68" t="s">
        <v>408</v>
      </c>
      <c r="D1307" s="365"/>
      <c r="E1307" s="365"/>
      <c r="F1307" s="69" t="s">
        <v>2827</v>
      </c>
      <c r="G1307" s="69" t="s">
        <v>2812</v>
      </c>
      <c r="H1307" s="69" t="s">
        <v>1748</v>
      </c>
      <c r="I1307" s="70" t="s">
        <v>11</v>
      </c>
      <c r="J1307" s="91"/>
      <c r="K1307" s="91"/>
      <c r="L1307" s="72" t="s">
        <v>208</v>
      </c>
      <c r="M1307" s="86"/>
      <c r="N1307" s="67"/>
      <c r="O1307" s="67"/>
      <c r="P1307" s="67"/>
      <c r="Q1307" s="67"/>
      <c r="R1307" s="67"/>
      <c r="S1307" s="67"/>
      <c r="T1307" s="67"/>
      <c r="U1307" s="67"/>
      <c r="V1307" s="67"/>
      <c r="W1307" s="67"/>
      <c r="X1307" s="67"/>
      <c r="Y1307" s="67"/>
      <c r="Z1307" s="67"/>
      <c r="AA1307" s="67"/>
      <c r="AB1307" s="67"/>
      <c r="AC1307" s="67"/>
      <c r="AD1307" s="67"/>
      <c r="AE1307" s="67"/>
      <c r="AF1307" s="67"/>
      <c r="AG1307" s="67"/>
    </row>
    <row r="1308" spans="1:33" ht="58">
      <c r="A1308" s="68" t="s">
        <v>2800</v>
      </c>
      <c r="B1308" s="69" t="s">
        <v>2801</v>
      </c>
      <c r="C1308" s="68" t="s">
        <v>411</v>
      </c>
      <c r="D1308" s="365"/>
      <c r="E1308" s="365"/>
      <c r="F1308" s="69" t="s">
        <v>2828</v>
      </c>
      <c r="G1308" s="69" t="s">
        <v>2829</v>
      </c>
      <c r="H1308" s="69" t="s">
        <v>2830</v>
      </c>
      <c r="I1308" s="70" t="s">
        <v>11</v>
      </c>
      <c r="J1308" s="91"/>
      <c r="K1308" s="91"/>
      <c r="L1308" s="72" t="s">
        <v>208</v>
      </c>
      <c r="M1308" s="86"/>
      <c r="N1308" s="67"/>
      <c r="O1308" s="67"/>
      <c r="P1308" s="67"/>
      <c r="Q1308" s="67"/>
      <c r="R1308" s="67"/>
      <c r="S1308" s="67"/>
      <c r="T1308" s="67"/>
      <c r="U1308" s="67"/>
      <c r="V1308" s="67"/>
      <c r="W1308" s="67"/>
      <c r="X1308" s="67"/>
      <c r="Y1308" s="67"/>
      <c r="Z1308" s="67"/>
      <c r="AA1308" s="67"/>
      <c r="AB1308" s="67"/>
      <c r="AC1308" s="67"/>
      <c r="AD1308" s="67"/>
      <c r="AE1308" s="67"/>
      <c r="AF1308" s="67"/>
      <c r="AG1308" s="67"/>
    </row>
    <row r="1309" spans="1:33" ht="58">
      <c r="A1309" s="68" t="s">
        <v>2800</v>
      </c>
      <c r="B1309" s="69" t="s">
        <v>2801</v>
      </c>
      <c r="C1309" s="68" t="s">
        <v>414</v>
      </c>
      <c r="D1309" s="365"/>
      <c r="E1309" s="365"/>
      <c r="F1309" s="69" t="s">
        <v>2831</v>
      </c>
      <c r="G1309" s="69" t="s">
        <v>2832</v>
      </c>
      <c r="H1309" s="69" t="s">
        <v>2833</v>
      </c>
      <c r="I1309" s="70" t="s">
        <v>11</v>
      </c>
      <c r="J1309" s="91"/>
      <c r="K1309" s="91"/>
      <c r="L1309" s="72" t="s">
        <v>208</v>
      </c>
      <c r="M1309" s="86"/>
      <c r="N1309" s="67"/>
      <c r="O1309" s="67"/>
      <c r="P1309" s="67"/>
      <c r="Q1309" s="67"/>
      <c r="R1309" s="67"/>
      <c r="S1309" s="67"/>
      <c r="T1309" s="67"/>
      <c r="U1309" s="67"/>
      <c r="V1309" s="67"/>
      <c r="W1309" s="67"/>
      <c r="X1309" s="67"/>
      <c r="Y1309" s="67"/>
      <c r="Z1309" s="67"/>
      <c r="AA1309" s="67"/>
      <c r="AB1309" s="67"/>
      <c r="AC1309" s="67"/>
      <c r="AD1309" s="67"/>
      <c r="AE1309" s="67"/>
      <c r="AF1309" s="67"/>
      <c r="AG1309" s="67"/>
    </row>
    <row r="1310" spans="1:33" ht="72.5">
      <c r="A1310" s="68" t="s">
        <v>2800</v>
      </c>
      <c r="B1310" s="69" t="s">
        <v>2801</v>
      </c>
      <c r="C1310" s="68" t="s">
        <v>419</v>
      </c>
      <c r="D1310" s="365"/>
      <c r="E1310" s="355"/>
      <c r="F1310" s="69" t="s">
        <v>2834</v>
      </c>
      <c r="G1310" s="69" t="s">
        <v>2835</v>
      </c>
      <c r="H1310" s="69" t="s">
        <v>2833</v>
      </c>
      <c r="I1310" s="70" t="s">
        <v>11</v>
      </c>
      <c r="J1310" s="91"/>
      <c r="K1310" s="91"/>
      <c r="L1310" s="72" t="s">
        <v>208</v>
      </c>
      <c r="M1310" s="86"/>
      <c r="N1310" s="67"/>
      <c r="O1310" s="67"/>
      <c r="P1310" s="67"/>
      <c r="Q1310" s="67"/>
      <c r="R1310" s="67"/>
      <c r="S1310" s="67"/>
      <c r="T1310" s="67"/>
      <c r="U1310" s="67"/>
      <c r="V1310" s="67"/>
      <c r="W1310" s="67"/>
      <c r="X1310" s="67"/>
      <c r="Y1310" s="67"/>
      <c r="Z1310" s="67"/>
      <c r="AA1310" s="67"/>
      <c r="AB1310" s="67"/>
      <c r="AC1310" s="67"/>
      <c r="AD1310" s="67"/>
      <c r="AE1310" s="67"/>
      <c r="AF1310" s="67"/>
      <c r="AG1310" s="67"/>
    </row>
    <row r="1311" spans="1:33" ht="58">
      <c r="A1311" s="68" t="s">
        <v>2800</v>
      </c>
      <c r="B1311" s="69" t="s">
        <v>2801</v>
      </c>
      <c r="C1311" s="68" t="s">
        <v>422</v>
      </c>
      <c r="D1311" s="365"/>
      <c r="E1311" s="364" t="s">
        <v>2836</v>
      </c>
      <c r="F1311" s="69" t="s">
        <v>539</v>
      </c>
      <c r="G1311" s="69" t="s">
        <v>2837</v>
      </c>
      <c r="H1311" s="69" t="s">
        <v>541</v>
      </c>
      <c r="I1311" s="70" t="s">
        <v>11</v>
      </c>
      <c r="J1311" s="92"/>
      <c r="K1311" s="92"/>
      <c r="L1311" s="72" t="s">
        <v>208</v>
      </c>
      <c r="M1311" s="86"/>
      <c r="N1311" s="67"/>
      <c r="O1311" s="67"/>
      <c r="P1311" s="67"/>
      <c r="Q1311" s="67"/>
      <c r="R1311" s="67"/>
      <c r="S1311" s="67"/>
      <c r="T1311" s="67"/>
      <c r="U1311" s="67"/>
      <c r="V1311" s="67"/>
      <c r="W1311" s="67"/>
      <c r="X1311" s="67"/>
      <c r="Y1311" s="67"/>
      <c r="Z1311" s="67"/>
      <c r="AA1311" s="67"/>
      <c r="AB1311" s="67"/>
      <c r="AC1311" s="67"/>
      <c r="AD1311" s="67"/>
      <c r="AE1311" s="67"/>
      <c r="AF1311" s="67"/>
      <c r="AG1311" s="67"/>
    </row>
    <row r="1312" spans="1:33" ht="72.5">
      <c r="A1312" s="68" t="s">
        <v>2800</v>
      </c>
      <c r="B1312" s="69" t="s">
        <v>2801</v>
      </c>
      <c r="C1312" s="68" t="s">
        <v>425</v>
      </c>
      <c r="D1312" s="365"/>
      <c r="E1312" s="365"/>
      <c r="F1312" s="69" t="s">
        <v>542</v>
      </c>
      <c r="G1312" s="69" t="s">
        <v>2838</v>
      </c>
      <c r="H1312" s="69" t="s">
        <v>541</v>
      </c>
      <c r="I1312" s="70" t="s">
        <v>11</v>
      </c>
      <c r="J1312" s="92"/>
      <c r="K1312" s="92"/>
      <c r="L1312" s="72" t="s">
        <v>208</v>
      </c>
      <c r="M1312" s="86"/>
      <c r="N1312" s="67"/>
      <c r="O1312" s="67"/>
      <c r="P1312" s="67"/>
      <c r="Q1312" s="67"/>
      <c r="R1312" s="67"/>
      <c r="S1312" s="67"/>
      <c r="T1312" s="67"/>
      <c r="U1312" s="67"/>
      <c r="V1312" s="67"/>
      <c r="W1312" s="67"/>
      <c r="X1312" s="67"/>
      <c r="Y1312" s="67"/>
      <c r="Z1312" s="67"/>
      <c r="AA1312" s="67"/>
      <c r="AB1312" s="67"/>
      <c r="AC1312" s="67"/>
      <c r="AD1312" s="67"/>
      <c r="AE1312" s="67"/>
      <c r="AF1312" s="67"/>
      <c r="AG1312" s="67"/>
    </row>
    <row r="1313" spans="1:33" ht="72.5">
      <c r="A1313" s="68" t="s">
        <v>2800</v>
      </c>
      <c r="B1313" s="69" t="s">
        <v>2801</v>
      </c>
      <c r="C1313" s="68" t="s">
        <v>430</v>
      </c>
      <c r="D1313" s="365"/>
      <c r="E1313" s="365"/>
      <c r="F1313" s="69" t="s">
        <v>545</v>
      </c>
      <c r="G1313" s="69" t="s">
        <v>2839</v>
      </c>
      <c r="H1313" s="69" t="s">
        <v>541</v>
      </c>
      <c r="I1313" s="70" t="s">
        <v>11</v>
      </c>
      <c r="J1313" s="92"/>
      <c r="K1313" s="92"/>
      <c r="L1313" s="72" t="s">
        <v>208</v>
      </c>
      <c r="M1313" s="86"/>
      <c r="N1313" s="67"/>
      <c r="O1313" s="67"/>
      <c r="P1313" s="67"/>
      <c r="Q1313" s="67"/>
      <c r="R1313" s="67"/>
      <c r="S1313" s="67"/>
      <c r="T1313" s="67"/>
      <c r="U1313" s="67"/>
      <c r="V1313" s="67"/>
      <c r="W1313" s="67"/>
      <c r="X1313" s="67"/>
      <c r="Y1313" s="67"/>
      <c r="Z1313" s="67"/>
      <c r="AA1313" s="67"/>
      <c r="AB1313" s="67"/>
      <c r="AC1313" s="67"/>
      <c r="AD1313" s="67"/>
      <c r="AE1313" s="67"/>
      <c r="AF1313" s="67"/>
      <c r="AG1313" s="67"/>
    </row>
    <row r="1314" spans="1:33" ht="58">
      <c r="A1314" s="68" t="s">
        <v>2800</v>
      </c>
      <c r="B1314" s="69" t="s">
        <v>2801</v>
      </c>
      <c r="C1314" s="68" t="s">
        <v>432</v>
      </c>
      <c r="D1314" s="365"/>
      <c r="E1314" s="365"/>
      <c r="F1314" s="69" t="s">
        <v>2840</v>
      </c>
      <c r="G1314" s="69" t="s">
        <v>2841</v>
      </c>
      <c r="H1314" s="69" t="s">
        <v>541</v>
      </c>
      <c r="I1314" s="70" t="s">
        <v>11</v>
      </c>
      <c r="J1314" s="92"/>
      <c r="K1314" s="92"/>
      <c r="L1314" s="72" t="s">
        <v>208</v>
      </c>
      <c r="M1314" s="86"/>
      <c r="N1314" s="67"/>
      <c r="O1314" s="67"/>
      <c r="P1314" s="67"/>
      <c r="Q1314" s="67"/>
      <c r="R1314" s="67"/>
      <c r="S1314" s="67"/>
      <c r="T1314" s="67"/>
      <c r="U1314" s="67"/>
      <c r="V1314" s="67"/>
      <c r="W1314" s="67"/>
      <c r="X1314" s="67"/>
      <c r="Y1314" s="67"/>
      <c r="Z1314" s="67"/>
      <c r="AA1314" s="67"/>
      <c r="AB1314" s="67"/>
      <c r="AC1314" s="67"/>
      <c r="AD1314" s="67"/>
      <c r="AE1314" s="67"/>
      <c r="AF1314" s="67"/>
      <c r="AG1314" s="67"/>
    </row>
    <row r="1315" spans="1:33" ht="58">
      <c r="A1315" s="68" t="s">
        <v>2800</v>
      </c>
      <c r="B1315" s="69" t="s">
        <v>2801</v>
      </c>
      <c r="C1315" s="68" t="s">
        <v>435</v>
      </c>
      <c r="D1315" s="365"/>
      <c r="E1315" s="355"/>
      <c r="F1315" s="69" t="s">
        <v>613</v>
      </c>
      <c r="G1315" s="69" t="s">
        <v>2842</v>
      </c>
      <c r="H1315" s="69" t="s">
        <v>541</v>
      </c>
      <c r="I1315" s="70" t="s">
        <v>11</v>
      </c>
      <c r="J1315" s="92"/>
      <c r="K1315" s="92"/>
      <c r="L1315" s="72" t="s">
        <v>208</v>
      </c>
      <c r="M1315" s="86"/>
      <c r="N1315" s="67"/>
      <c r="O1315" s="67"/>
      <c r="P1315" s="67"/>
      <c r="Q1315" s="67"/>
      <c r="R1315" s="67"/>
      <c r="S1315" s="67"/>
      <c r="T1315" s="67"/>
      <c r="U1315" s="67"/>
      <c r="V1315" s="67"/>
      <c r="W1315" s="67"/>
      <c r="X1315" s="67"/>
      <c r="Y1315" s="67"/>
      <c r="Z1315" s="67"/>
      <c r="AA1315" s="67"/>
      <c r="AB1315" s="67"/>
      <c r="AC1315" s="67"/>
      <c r="AD1315" s="67"/>
      <c r="AE1315" s="67"/>
      <c r="AF1315" s="67"/>
      <c r="AG1315" s="67"/>
    </row>
    <row r="1316" spans="1:33" ht="72.5">
      <c r="A1316" s="68" t="s">
        <v>2800</v>
      </c>
      <c r="B1316" s="69" t="s">
        <v>2801</v>
      </c>
      <c r="C1316" s="68" t="s">
        <v>438</v>
      </c>
      <c r="D1316" s="365"/>
      <c r="E1316" s="364" t="s">
        <v>2843</v>
      </c>
      <c r="F1316" s="69" t="s">
        <v>2844</v>
      </c>
      <c r="G1316" s="69" t="s">
        <v>2845</v>
      </c>
      <c r="H1316" s="69" t="s">
        <v>2846</v>
      </c>
      <c r="I1316" s="70" t="s">
        <v>11</v>
      </c>
      <c r="J1316" s="92"/>
      <c r="K1316" s="92"/>
      <c r="L1316" s="72" t="s">
        <v>208</v>
      </c>
      <c r="M1316" s="86"/>
      <c r="N1316" s="67"/>
      <c r="O1316" s="67"/>
      <c r="P1316" s="67"/>
      <c r="Q1316" s="67"/>
      <c r="R1316" s="67"/>
      <c r="S1316" s="67"/>
      <c r="T1316" s="67"/>
      <c r="U1316" s="67"/>
      <c r="V1316" s="67"/>
      <c r="W1316" s="67"/>
      <c r="X1316" s="67"/>
      <c r="Y1316" s="67"/>
      <c r="Z1316" s="67"/>
      <c r="AA1316" s="67"/>
      <c r="AB1316" s="67"/>
      <c r="AC1316" s="67"/>
      <c r="AD1316" s="67"/>
      <c r="AE1316" s="67"/>
      <c r="AF1316" s="67"/>
      <c r="AG1316" s="67"/>
    </row>
    <row r="1317" spans="1:33" ht="87">
      <c r="A1317" s="68" t="s">
        <v>2800</v>
      </c>
      <c r="B1317" s="69" t="s">
        <v>2801</v>
      </c>
      <c r="C1317" s="68" t="s">
        <v>441</v>
      </c>
      <c r="D1317" s="365"/>
      <c r="E1317" s="365"/>
      <c r="F1317" s="69" t="s">
        <v>2847</v>
      </c>
      <c r="G1317" s="69" t="s">
        <v>2848</v>
      </c>
      <c r="H1317" s="69" t="s">
        <v>2849</v>
      </c>
      <c r="I1317" s="70" t="s">
        <v>11</v>
      </c>
      <c r="J1317" s="92"/>
      <c r="K1317" s="92"/>
      <c r="L1317" s="72" t="s">
        <v>208</v>
      </c>
      <c r="M1317" s="86"/>
      <c r="N1317" s="67"/>
      <c r="O1317" s="67"/>
      <c r="P1317" s="67"/>
      <c r="Q1317" s="67"/>
      <c r="R1317" s="67"/>
      <c r="S1317" s="67"/>
      <c r="T1317" s="67"/>
      <c r="U1317" s="67"/>
      <c r="V1317" s="67"/>
      <c r="W1317" s="67"/>
      <c r="X1317" s="67"/>
      <c r="Y1317" s="67"/>
      <c r="Z1317" s="67"/>
      <c r="AA1317" s="67"/>
      <c r="AB1317" s="67"/>
      <c r="AC1317" s="67"/>
      <c r="AD1317" s="67"/>
      <c r="AE1317" s="67"/>
      <c r="AF1317" s="67"/>
      <c r="AG1317" s="67"/>
    </row>
    <row r="1318" spans="1:33" ht="87">
      <c r="A1318" s="68" t="s">
        <v>2800</v>
      </c>
      <c r="B1318" s="69" t="s">
        <v>2801</v>
      </c>
      <c r="C1318" s="68" t="s">
        <v>446</v>
      </c>
      <c r="D1318" s="365"/>
      <c r="E1318" s="365"/>
      <c r="F1318" s="69" t="s">
        <v>627</v>
      </c>
      <c r="G1318" s="69" t="s">
        <v>2850</v>
      </c>
      <c r="H1318" s="69" t="s">
        <v>554</v>
      </c>
      <c r="I1318" s="70" t="s">
        <v>11</v>
      </c>
      <c r="J1318" s="92"/>
      <c r="K1318" s="92"/>
      <c r="L1318" s="72" t="s">
        <v>208</v>
      </c>
      <c r="M1318" s="86"/>
      <c r="N1318" s="67"/>
      <c r="O1318" s="67"/>
      <c r="P1318" s="67"/>
      <c r="Q1318" s="67"/>
      <c r="R1318" s="67"/>
      <c r="S1318" s="67"/>
      <c r="T1318" s="67"/>
      <c r="U1318" s="67"/>
      <c r="V1318" s="67"/>
      <c r="W1318" s="67"/>
      <c r="X1318" s="67"/>
      <c r="Y1318" s="67"/>
      <c r="Z1318" s="67"/>
      <c r="AA1318" s="67"/>
      <c r="AB1318" s="67"/>
      <c r="AC1318" s="67"/>
      <c r="AD1318" s="67"/>
      <c r="AE1318" s="67"/>
      <c r="AF1318" s="67"/>
      <c r="AG1318" s="67"/>
    </row>
    <row r="1319" spans="1:33" ht="87">
      <c r="A1319" s="68" t="s">
        <v>2800</v>
      </c>
      <c r="B1319" s="69" t="s">
        <v>2801</v>
      </c>
      <c r="C1319" s="68" t="s">
        <v>449</v>
      </c>
      <c r="D1319" s="365"/>
      <c r="E1319" s="365"/>
      <c r="F1319" s="69" t="s">
        <v>2851</v>
      </c>
      <c r="G1319" s="69" t="s">
        <v>2852</v>
      </c>
      <c r="H1319" s="69" t="s">
        <v>554</v>
      </c>
      <c r="I1319" s="70" t="s">
        <v>11</v>
      </c>
      <c r="J1319" s="92"/>
      <c r="K1319" s="92"/>
      <c r="L1319" s="72" t="s">
        <v>208</v>
      </c>
      <c r="M1319" s="86"/>
      <c r="N1319" s="67"/>
      <c r="O1319" s="67"/>
      <c r="P1319" s="67"/>
      <c r="Q1319" s="67"/>
      <c r="R1319" s="67"/>
      <c r="S1319" s="67"/>
      <c r="T1319" s="67"/>
      <c r="U1319" s="67"/>
      <c r="V1319" s="67"/>
      <c r="W1319" s="67"/>
      <c r="X1319" s="67"/>
      <c r="Y1319" s="67"/>
      <c r="Z1319" s="67"/>
      <c r="AA1319" s="67"/>
      <c r="AB1319" s="67"/>
      <c r="AC1319" s="67"/>
      <c r="AD1319" s="67"/>
      <c r="AE1319" s="67"/>
      <c r="AF1319" s="67"/>
      <c r="AG1319" s="67"/>
    </row>
    <row r="1320" spans="1:33" ht="101.5">
      <c r="A1320" s="68" t="s">
        <v>2800</v>
      </c>
      <c r="B1320" s="69" t="s">
        <v>2801</v>
      </c>
      <c r="C1320" s="68" t="s">
        <v>452</v>
      </c>
      <c r="D1320" s="365"/>
      <c r="E1320" s="355"/>
      <c r="F1320" s="69" t="s">
        <v>563</v>
      </c>
      <c r="G1320" s="69" t="s">
        <v>2853</v>
      </c>
      <c r="H1320" s="69" t="s">
        <v>554</v>
      </c>
      <c r="I1320" s="70" t="s">
        <v>11</v>
      </c>
      <c r="J1320" s="92"/>
      <c r="K1320" s="92"/>
      <c r="L1320" s="72" t="s">
        <v>208</v>
      </c>
      <c r="M1320" s="86"/>
      <c r="N1320" s="67"/>
      <c r="O1320" s="67"/>
      <c r="P1320" s="67"/>
      <c r="Q1320" s="67"/>
      <c r="R1320" s="67"/>
      <c r="S1320" s="67"/>
      <c r="T1320" s="67"/>
      <c r="U1320" s="67"/>
      <c r="V1320" s="67"/>
      <c r="W1320" s="67"/>
      <c r="X1320" s="67"/>
      <c r="Y1320" s="67"/>
      <c r="Z1320" s="67"/>
      <c r="AA1320" s="67"/>
      <c r="AB1320" s="67"/>
      <c r="AC1320" s="67"/>
      <c r="AD1320" s="67"/>
      <c r="AE1320" s="67"/>
      <c r="AF1320" s="67"/>
      <c r="AG1320" s="67"/>
    </row>
    <row r="1321" spans="1:33" ht="58">
      <c r="A1321" s="68" t="s">
        <v>2800</v>
      </c>
      <c r="B1321" s="69" t="s">
        <v>2801</v>
      </c>
      <c r="C1321" s="68" t="s">
        <v>455</v>
      </c>
      <c r="D1321" s="365"/>
      <c r="E1321" s="364" t="s">
        <v>2854</v>
      </c>
      <c r="F1321" s="69" t="s">
        <v>643</v>
      </c>
      <c r="G1321" s="69" t="s">
        <v>2855</v>
      </c>
      <c r="H1321" s="69" t="s">
        <v>645</v>
      </c>
      <c r="I1321" s="70" t="s">
        <v>11</v>
      </c>
      <c r="J1321" s="92"/>
      <c r="K1321" s="92"/>
      <c r="L1321" s="72" t="s">
        <v>208</v>
      </c>
      <c r="M1321" s="86"/>
      <c r="N1321" s="67"/>
      <c r="O1321" s="67"/>
      <c r="P1321" s="67"/>
      <c r="Q1321" s="67"/>
      <c r="R1321" s="67"/>
      <c r="S1321" s="67"/>
      <c r="T1321" s="67"/>
      <c r="U1321" s="67"/>
      <c r="V1321" s="67"/>
      <c r="W1321" s="67"/>
      <c r="X1321" s="67"/>
      <c r="Y1321" s="67"/>
      <c r="Z1321" s="67"/>
      <c r="AA1321" s="67"/>
      <c r="AB1321" s="67"/>
      <c r="AC1321" s="67"/>
      <c r="AD1321" s="67"/>
      <c r="AE1321" s="67"/>
      <c r="AF1321" s="67"/>
      <c r="AG1321" s="67"/>
    </row>
    <row r="1322" spans="1:33" ht="72.5">
      <c r="A1322" s="68" t="s">
        <v>2800</v>
      </c>
      <c r="B1322" s="69" t="s">
        <v>2801</v>
      </c>
      <c r="C1322" s="68" t="s">
        <v>460</v>
      </c>
      <c r="D1322" s="365"/>
      <c r="E1322" s="365"/>
      <c r="F1322" s="69" t="s">
        <v>2856</v>
      </c>
      <c r="G1322" s="69" t="s">
        <v>2857</v>
      </c>
      <c r="H1322" s="69" t="s">
        <v>645</v>
      </c>
      <c r="I1322" s="70" t="s">
        <v>11</v>
      </c>
      <c r="J1322" s="92"/>
      <c r="K1322" s="92"/>
      <c r="L1322" s="72" t="s">
        <v>208</v>
      </c>
      <c r="M1322" s="86"/>
      <c r="N1322" s="67"/>
      <c r="O1322" s="67"/>
      <c r="P1322" s="67"/>
      <c r="Q1322" s="67"/>
      <c r="R1322" s="67"/>
      <c r="S1322" s="67"/>
      <c r="T1322" s="67"/>
      <c r="U1322" s="67"/>
      <c r="V1322" s="67"/>
      <c r="W1322" s="67"/>
      <c r="X1322" s="67"/>
      <c r="Y1322" s="67"/>
      <c r="Z1322" s="67"/>
      <c r="AA1322" s="67"/>
      <c r="AB1322" s="67"/>
      <c r="AC1322" s="67"/>
      <c r="AD1322" s="67"/>
      <c r="AE1322" s="67"/>
      <c r="AF1322" s="67"/>
      <c r="AG1322" s="67"/>
    </row>
    <row r="1323" spans="1:33" ht="101.5">
      <c r="A1323" s="68" t="s">
        <v>2800</v>
      </c>
      <c r="B1323" s="69" t="s">
        <v>2801</v>
      </c>
      <c r="C1323" s="68" t="s">
        <v>463</v>
      </c>
      <c r="D1323" s="365"/>
      <c r="E1323" s="365"/>
      <c r="F1323" s="69" t="s">
        <v>2858</v>
      </c>
      <c r="G1323" s="69" t="s">
        <v>2859</v>
      </c>
      <c r="H1323" s="69" t="s">
        <v>645</v>
      </c>
      <c r="I1323" s="70" t="s">
        <v>11</v>
      </c>
      <c r="J1323" s="92"/>
      <c r="K1323" s="92"/>
      <c r="L1323" s="72" t="s">
        <v>208</v>
      </c>
      <c r="M1323" s="86"/>
      <c r="N1323" s="67"/>
      <c r="O1323" s="67"/>
      <c r="P1323" s="67"/>
      <c r="Q1323" s="67"/>
      <c r="R1323" s="67"/>
      <c r="S1323" s="67"/>
      <c r="T1323" s="67"/>
      <c r="U1323" s="67"/>
      <c r="V1323" s="67"/>
      <c r="W1323" s="67"/>
      <c r="X1323" s="67"/>
      <c r="Y1323" s="67"/>
      <c r="Z1323" s="67"/>
      <c r="AA1323" s="67"/>
      <c r="AB1323" s="67"/>
      <c r="AC1323" s="67"/>
      <c r="AD1323" s="67"/>
      <c r="AE1323" s="67"/>
      <c r="AF1323" s="67"/>
      <c r="AG1323" s="67"/>
    </row>
    <row r="1324" spans="1:33" ht="87">
      <c r="A1324" s="68" t="s">
        <v>2800</v>
      </c>
      <c r="B1324" s="69" t="s">
        <v>2801</v>
      </c>
      <c r="C1324" s="68" t="s">
        <v>467</v>
      </c>
      <c r="D1324" s="365"/>
      <c r="E1324" s="365"/>
      <c r="F1324" s="69" t="s">
        <v>2860</v>
      </c>
      <c r="G1324" s="69" t="s">
        <v>2861</v>
      </c>
      <c r="H1324" s="69" t="s">
        <v>2862</v>
      </c>
      <c r="I1324" s="70" t="s">
        <v>11</v>
      </c>
      <c r="J1324" s="92"/>
      <c r="K1324" s="92"/>
      <c r="L1324" s="72" t="s">
        <v>208</v>
      </c>
      <c r="M1324" s="86"/>
      <c r="N1324" s="67"/>
      <c r="O1324" s="67"/>
      <c r="P1324" s="67"/>
      <c r="Q1324" s="67"/>
      <c r="R1324" s="67"/>
      <c r="S1324" s="67"/>
      <c r="T1324" s="67"/>
      <c r="U1324" s="67"/>
      <c r="V1324" s="67"/>
      <c r="W1324" s="67"/>
      <c r="X1324" s="67"/>
      <c r="Y1324" s="67"/>
      <c r="Z1324" s="67"/>
      <c r="AA1324" s="67"/>
      <c r="AB1324" s="67"/>
      <c r="AC1324" s="67"/>
      <c r="AD1324" s="67"/>
      <c r="AE1324" s="67"/>
      <c r="AF1324" s="67"/>
      <c r="AG1324" s="67"/>
    </row>
    <row r="1325" spans="1:33" ht="87">
      <c r="A1325" s="68" t="s">
        <v>2800</v>
      </c>
      <c r="B1325" s="69" t="s">
        <v>2801</v>
      </c>
      <c r="C1325" s="68" t="s">
        <v>471</v>
      </c>
      <c r="D1325" s="365"/>
      <c r="E1325" s="365"/>
      <c r="F1325" s="69" t="s">
        <v>2863</v>
      </c>
      <c r="G1325" s="69" t="s">
        <v>2864</v>
      </c>
      <c r="H1325" s="69" t="s">
        <v>2865</v>
      </c>
      <c r="I1325" s="70" t="s">
        <v>11</v>
      </c>
      <c r="J1325" s="92"/>
      <c r="K1325" s="92"/>
      <c r="L1325" s="72" t="s">
        <v>208</v>
      </c>
      <c r="M1325" s="86"/>
      <c r="N1325" s="67"/>
      <c r="O1325" s="67"/>
      <c r="P1325" s="67"/>
      <c r="Q1325" s="67"/>
      <c r="R1325" s="67"/>
      <c r="S1325" s="67"/>
      <c r="T1325" s="67"/>
      <c r="U1325" s="67"/>
      <c r="V1325" s="67"/>
      <c r="W1325" s="67"/>
      <c r="X1325" s="67"/>
      <c r="Y1325" s="67"/>
      <c r="Z1325" s="67"/>
      <c r="AA1325" s="67"/>
      <c r="AB1325" s="67"/>
      <c r="AC1325" s="67"/>
      <c r="AD1325" s="67"/>
      <c r="AE1325" s="67"/>
      <c r="AF1325" s="67"/>
      <c r="AG1325" s="67"/>
    </row>
    <row r="1326" spans="1:33" ht="145">
      <c r="A1326" s="68" t="s">
        <v>2800</v>
      </c>
      <c r="B1326" s="69" t="s">
        <v>2801</v>
      </c>
      <c r="C1326" s="68" t="s">
        <v>476</v>
      </c>
      <c r="D1326" s="365"/>
      <c r="E1326" s="365"/>
      <c r="F1326" s="69" t="s">
        <v>2866</v>
      </c>
      <c r="G1326" s="69" t="s">
        <v>2867</v>
      </c>
      <c r="H1326" s="69" t="s">
        <v>641</v>
      </c>
      <c r="I1326" s="70" t="s">
        <v>11</v>
      </c>
      <c r="J1326" s="92"/>
      <c r="K1326" s="92"/>
      <c r="L1326" s="72" t="s">
        <v>208</v>
      </c>
      <c r="M1326" s="86"/>
      <c r="N1326" s="67"/>
      <c r="O1326" s="67"/>
      <c r="P1326" s="67"/>
      <c r="Q1326" s="67"/>
      <c r="R1326" s="67"/>
      <c r="S1326" s="67"/>
      <c r="T1326" s="67"/>
      <c r="U1326" s="67"/>
      <c r="V1326" s="67"/>
      <c r="W1326" s="67"/>
      <c r="X1326" s="67"/>
      <c r="Y1326" s="67"/>
      <c r="Z1326" s="67"/>
      <c r="AA1326" s="67"/>
      <c r="AB1326" s="67"/>
      <c r="AC1326" s="67"/>
      <c r="AD1326" s="67"/>
      <c r="AE1326" s="67"/>
      <c r="AF1326" s="67"/>
      <c r="AG1326" s="67"/>
    </row>
    <row r="1327" spans="1:33" ht="130.5">
      <c r="A1327" s="68" t="s">
        <v>2800</v>
      </c>
      <c r="B1327" s="69" t="s">
        <v>2801</v>
      </c>
      <c r="C1327" s="68" t="s">
        <v>478</v>
      </c>
      <c r="D1327" s="365"/>
      <c r="E1327" s="365"/>
      <c r="F1327" s="69" t="s">
        <v>2868</v>
      </c>
      <c r="G1327" s="69" t="s">
        <v>2869</v>
      </c>
      <c r="H1327" s="69" t="s">
        <v>2870</v>
      </c>
      <c r="I1327" s="70" t="s">
        <v>11</v>
      </c>
      <c r="J1327" s="92"/>
      <c r="K1327" s="92"/>
      <c r="L1327" s="72" t="s">
        <v>208</v>
      </c>
      <c r="M1327" s="86"/>
      <c r="N1327" s="67"/>
      <c r="O1327" s="67"/>
      <c r="P1327" s="67"/>
      <c r="Q1327" s="67"/>
      <c r="R1327" s="67"/>
      <c r="S1327" s="67"/>
      <c r="T1327" s="67"/>
      <c r="U1327" s="67"/>
      <c r="V1327" s="67"/>
      <c r="W1327" s="67"/>
      <c r="X1327" s="67"/>
      <c r="Y1327" s="67"/>
      <c r="Z1327" s="67"/>
      <c r="AA1327" s="67"/>
      <c r="AB1327" s="67"/>
      <c r="AC1327" s="67"/>
      <c r="AD1327" s="67"/>
      <c r="AE1327" s="67"/>
      <c r="AF1327" s="67"/>
      <c r="AG1327" s="67"/>
    </row>
    <row r="1328" spans="1:33" ht="130.5">
      <c r="A1328" s="68" t="s">
        <v>2800</v>
      </c>
      <c r="B1328" s="69" t="s">
        <v>2801</v>
      </c>
      <c r="C1328" s="68" t="s">
        <v>480</v>
      </c>
      <c r="D1328" s="365"/>
      <c r="E1328" s="365"/>
      <c r="F1328" s="69" t="s">
        <v>2871</v>
      </c>
      <c r="G1328" s="69" t="s">
        <v>2872</v>
      </c>
      <c r="H1328" s="69" t="s">
        <v>2873</v>
      </c>
      <c r="I1328" s="70" t="s">
        <v>11</v>
      </c>
      <c r="J1328" s="92"/>
      <c r="K1328" s="92"/>
      <c r="L1328" s="72" t="s">
        <v>208</v>
      </c>
      <c r="M1328" s="86"/>
      <c r="N1328" s="67"/>
      <c r="O1328" s="67"/>
      <c r="P1328" s="67"/>
      <c r="Q1328" s="67"/>
      <c r="R1328" s="67"/>
      <c r="S1328" s="67"/>
      <c r="T1328" s="67"/>
      <c r="U1328" s="67"/>
      <c r="V1328" s="67"/>
      <c r="W1328" s="67"/>
      <c r="X1328" s="67"/>
      <c r="Y1328" s="67"/>
      <c r="Z1328" s="67"/>
      <c r="AA1328" s="67"/>
      <c r="AB1328" s="67"/>
      <c r="AC1328" s="67"/>
      <c r="AD1328" s="67"/>
      <c r="AE1328" s="67"/>
      <c r="AF1328" s="67"/>
      <c r="AG1328" s="67"/>
    </row>
    <row r="1329" spans="1:33" ht="145">
      <c r="A1329" s="68" t="s">
        <v>2800</v>
      </c>
      <c r="B1329" s="69" t="s">
        <v>2801</v>
      </c>
      <c r="C1329" s="68" t="s">
        <v>485</v>
      </c>
      <c r="D1329" s="365"/>
      <c r="E1329" s="365"/>
      <c r="F1329" s="69" t="s">
        <v>2874</v>
      </c>
      <c r="G1329" s="69" t="s">
        <v>2875</v>
      </c>
      <c r="H1329" s="69" t="s">
        <v>2873</v>
      </c>
      <c r="I1329" s="70" t="s">
        <v>11</v>
      </c>
      <c r="J1329" s="92"/>
      <c r="K1329" s="92"/>
      <c r="L1329" s="72" t="s">
        <v>208</v>
      </c>
      <c r="M1329" s="86"/>
      <c r="N1329" s="67"/>
      <c r="O1329" s="67"/>
      <c r="P1329" s="67"/>
      <c r="Q1329" s="67"/>
      <c r="R1329" s="67"/>
      <c r="S1329" s="67"/>
      <c r="T1329" s="67"/>
      <c r="U1329" s="67"/>
      <c r="V1329" s="67"/>
      <c r="W1329" s="67"/>
      <c r="X1329" s="67"/>
      <c r="Y1329" s="67"/>
      <c r="Z1329" s="67"/>
      <c r="AA1329" s="67"/>
      <c r="AB1329" s="67"/>
      <c r="AC1329" s="67"/>
      <c r="AD1329" s="67"/>
      <c r="AE1329" s="67"/>
      <c r="AF1329" s="67"/>
      <c r="AG1329" s="67"/>
    </row>
    <row r="1330" spans="1:33" ht="58">
      <c r="A1330" s="68" t="s">
        <v>2800</v>
      </c>
      <c r="B1330" s="69" t="s">
        <v>2801</v>
      </c>
      <c r="C1330" s="68" t="s">
        <v>489</v>
      </c>
      <c r="D1330" s="365"/>
      <c r="E1330" s="365"/>
      <c r="F1330" s="69" t="s">
        <v>2876</v>
      </c>
      <c r="G1330" s="69" t="s">
        <v>2855</v>
      </c>
      <c r="H1330" s="69" t="s">
        <v>2873</v>
      </c>
      <c r="I1330" s="70" t="s">
        <v>11</v>
      </c>
      <c r="J1330" s="92"/>
      <c r="K1330" s="92"/>
      <c r="L1330" s="72" t="s">
        <v>208</v>
      </c>
      <c r="M1330" s="86"/>
      <c r="N1330" s="67"/>
      <c r="O1330" s="67"/>
      <c r="P1330" s="67"/>
      <c r="Q1330" s="67"/>
      <c r="R1330" s="67"/>
      <c r="S1330" s="67"/>
      <c r="T1330" s="67"/>
      <c r="U1330" s="67"/>
      <c r="V1330" s="67"/>
      <c r="W1330" s="67"/>
      <c r="X1330" s="67"/>
      <c r="Y1330" s="67"/>
      <c r="Z1330" s="67"/>
      <c r="AA1330" s="67"/>
      <c r="AB1330" s="67"/>
      <c r="AC1330" s="67"/>
      <c r="AD1330" s="67"/>
      <c r="AE1330" s="67"/>
      <c r="AF1330" s="67"/>
      <c r="AG1330" s="67"/>
    </row>
    <row r="1331" spans="1:33" ht="159.5">
      <c r="A1331" s="68" t="s">
        <v>2800</v>
      </c>
      <c r="B1331" s="69" t="s">
        <v>2801</v>
      </c>
      <c r="C1331" s="68" t="s">
        <v>492</v>
      </c>
      <c r="D1331" s="365"/>
      <c r="E1331" s="355"/>
      <c r="F1331" s="69" t="s">
        <v>2877</v>
      </c>
      <c r="G1331" s="69" t="s">
        <v>2878</v>
      </c>
      <c r="H1331" s="69" t="s">
        <v>641</v>
      </c>
      <c r="I1331" s="70" t="s">
        <v>11</v>
      </c>
      <c r="J1331" s="92"/>
      <c r="K1331" s="92"/>
      <c r="L1331" s="72" t="s">
        <v>208</v>
      </c>
      <c r="M1331" s="86"/>
      <c r="N1331" s="67"/>
      <c r="O1331" s="67"/>
      <c r="P1331" s="67"/>
      <c r="Q1331" s="67"/>
      <c r="R1331" s="67"/>
      <c r="S1331" s="67"/>
      <c r="T1331" s="67"/>
      <c r="U1331" s="67"/>
      <c r="V1331" s="67"/>
      <c r="W1331" s="67"/>
      <c r="X1331" s="67"/>
      <c r="Y1331" s="67"/>
      <c r="Z1331" s="67"/>
      <c r="AA1331" s="67"/>
      <c r="AB1331" s="67"/>
      <c r="AC1331" s="67"/>
      <c r="AD1331" s="67"/>
      <c r="AE1331" s="67"/>
      <c r="AF1331" s="67"/>
      <c r="AG1331" s="67"/>
    </row>
    <row r="1332" spans="1:33" ht="87">
      <c r="A1332" s="68" t="s">
        <v>2800</v>
      </c>
      <c r="B1332" s="69" t="s">
        <v>2801</v>
      </c>
      <c r="C1332" s="68" t="s">
        <v>496</v>
      </c>
      <c r="D1332" s="365"/>
      <c r="E1332" s="364" t="s">
        <v>2879</v>
      </c>
      <c r="F1332" s="69" t="s">
        <v>2880</v>
      </c>
      <c r="G1332" s="69" t="s">
        <v>2881</v>
      </c>
      <c r="H1332" s="69" t="s">
        <v>2882</v>
      </c>
      <c r="I1332" s="70" t="s">
        <v>11</v>
      </c>
      <c r="J1332" s="91"/>
      <c r="K1332" s="91"/>
      <c r="L1332" s="72" t="s">
        <v>208</v>
      </c>
      <c r="M1332" s="86"/>
      <c r="N1332" s="67"/>
      <c r="O1332" s="67"/>
      <c r="P1332" s="67"/>
      <c r="Q1332" s="67"/>
      <c r="R1332" s="67"/>
      <c r="S1332" s="67"/>
      <c r="T1332" s="67"/>
      <c r="U1332" s="67"/>
      <c r="V1332" s="67"/>
      <c r="W1332" s="67"/>
      <c r="X1332" s="67"/>
      <c r="Y1332" s="67"/>
      <c r="Z1332" s="67"/>
      <c r="AA1332" s="67"/>
      <c r="AB1332" s="67"/>
      <c r="AC1332" s="67"/>
      <c r="AD1332" s="67"/>
      <c r="AE1332" s="67"/>
      <c r="AF1332" s="67"/>
      <c r="AG1332" s="67"/>
    </row>
    <row r="1333" spans="1:33" ht="87">
      <c r="A1333" s="68" t="s">
        <v>2800</v>
      </c>
      <c r="B1333" s="69" t="s">
        <v>2801</v>
      </c>
      <c r="C1333" s="68" t="s">
        <v>500</v>
      </c>
      <c r="D1333" s="365"/>
      <c r="E1333" s="365"/>
      <c r="F1333" s="69" t="s">
        <v>2883</v>
      </c>
      <c r="G1333" s="69" t="s">
        <v>2881</v>
      </c>
      <c r="H1333" s="69" t="s">
        <v>2882</v>
      </c>
      <c r="I1333" s="70" t="s">
        <v>11</v>
      </c>
      <c r="J1333" s="91"/>
      <c r="K1333" s="91"/>
      <c r="L1333" s="72" t="s">
        <v>208</v>
      </c>
      <c r="M1333" s="86"/>
      <c r="N1333" s="67"/>
      <c r="O1333" s="67"/>
      <c r="P1333" s="67"/>
      <c r="Q1333" s="67"/>
      <c r="R1333" s="67"/>
      <c r="S1333" s="67"/>
      <c r="T1333" s="67"/>
      <c r="U1333" s="67"/>
      <c r="V1333" s="67"/>
      <c r="W1333" s="67"/>
      <c r="X1333" s="67"/>
      <c r="Y1333" s="67"/>
      <c r="Z1333" s="67"/>
      <c r="AA1333" s="67"/>
      <c r="AB1333" s="67"/>
      <c r="AC1333" s="67"/>
      <c r="AD1333" s="67"/>
      <c r="AE1333" s="67"/>
      <c r="AF1333" s="67"/>
      <c r="AG1333" s="67"/>
    </row>
    <row r="1334" spans="1:33" ht="87">
      <c r="A1334" s="68" t="s">
        <v>2800</v>
      </c>
      <c r="B1334" s="69" t="s">
        <v>2801</v>
      </c>
      <c r="C1334" s="68" t="s">
        <v>503</v>
      </c>
      <c r="D1334" s="365"/>
      <c r="E1334" s="365"/>
      <c r="F1334" s="69" t="s">
        <v>2884</v>
      </c>
      <c r="G1334" s="69" t="s">
        <v>2881</v>
      </c>
      <c r="H1334" s="69" t="s">
        <v>2885</v>
      </c>
      <c r="I1334" s="70" t="s">
        <v>11</v>
      </c>
      <c r="J1334" s="91"/>
      <c r="K1334" s="91"/>
      <c r="L1334" s="72" t="s">
        <v>208</v>
      </c>
      <c r="M1334" s="86"/>
      <c r="N1334" s="67"/>
      <c r="O1334" s="67"/>
      <c r="P1334" s="67"/>
      <c r="Q1334" s="67"/>
      <c r="R1334" s="67"/>
      <c r="S1334" s="67"/>
      <c r="T1334" s="67"/>
      <c r="U1334" s="67"/>
      <c r="V1334" s="67"/>
      <c r="W1334" s="67"/>
      <c r="X1334" s="67"/>
      <c r="Y1334" s="67"/>
      <c r="Z1334" s="67"/>
      <c r="AA1334" s="67"/>
      <c r="AB1334" s="67"/>
      <c r="AC1334" s="67"/>
      <c r="AD1334" s="67"/>
      <c r="AE1334" s="67"/>
      <c r="AF1334" s="67"/>
      <c r="AG1334" s="67"/>
    </row>
    <row r="1335" spans="1:33" ht="101.5">
      <c r="A1335" s="68" t="s">
        <v>2800</v>
      </c>
      <c r="B1335" s="69" t="s">
        <v>2801</v>
      </c>
      <c r="C1335" s="68" t="s">
        <v>507</v>
      </c>
      <c r="D1335" s="365"/>
      <c r="E1335" s="365"/>
      <c r="F1335" s="69" t="s">
        <v>2886</v>
      </c>
      <c r="G1335" s="69" t="s">
        <v>2887</v>
      </c>
      <c r="H1335" s="69" t="s">
        <v>2888</v>
      </c>
      <c r="I1335" s="70" t="s">
        <v>11</v>
      </c>
      <c r="J1335" s="91"/>
      <c r="K1335" s="91"/>
      <c r="L1335" s="72" t="s">
        <v>208</v>
      </c>
      <c r="M1335" s="86"/>
      <c r="N1335" s="67"/>
      <c r="O1335" s="67"/>
      <c r="P1335" s="67"/>
      <c r="Q1335" s="67"/>
      <c r="R1335" s="67"/>
      <c r="S1335" s="67"/>
      <c r="T1335" s="67"/>
      <c r="U1335" s="67"/>
      <c r="V1335" s="67"/>
      <c r="W1335" s="67"/>
      <c r="X1335" s="67"/>
      <c r="Y1335" s="67"/>
      <c r="Z1335" s="67"/>
      <c r="AA1335" s="67"/>
      <c r="AB1335" s="67"/>
      <c r="AC1335" s="67"/>
      <c r="AD1335" s="67"/>
      <c r="AE1335" s="67"/>
      <c r="AF1335" s="67"/>
      <c r="AG1335" s="67"/>
    </row>
    <row r="1336" spans="1:33" ht="145">
      <c r="A1336" s="68" t="s">
        <v>2800</v>
      </c>
      <c r="B1336" s="69" t="s">
        <v>2801</v>
      </c>
      <c r="C1336" s="68" t="s">
        <v>509</v>
      </c>
      <c r="D1336" s="365"/>
      <c r="E1336" s="365"/>
      <c r="F1336" s="69" t="s">
        <v>2889</v>
      </c>
      <c r="G1336" s="69" t="s">
        <v>2881</v>
      </c>
      <c r="H1336" s="69" t="s">
        <v>2890</v>
      </c>
      <c r="I1336" s="70" t="s">
        <v>11</v>
      </c>
      <c r="J1336" s="91"/>
      <c r="K1336" s="91"/>
      <c r="L1336" s="72" t="s">
        <v>208</v>
      </c>
      <c r="M1336" s="86"/>
      <c r="N1336" s="67"/>
      <c r="O1336" s="67"/>
      <c r="P1336" s="67"/>
      <c r="Q1336" s="67"/>
      <c r="R1336" s="67"/>
      <c r="S1336" s="67"/>
      <c r="T1336" s="67"/>
      <c r="U1336" s="67"/>
      <c r="V1336" s="67"/>
      <c r="W1336" s="67"/>
      <c r="X1336" s="67"/>
      <c r="Y1336" s="67"/>
      <c r="Z1336" s="67"/>
      <c r="AA1336" s="67"/>
      <c r="AB1336" s="67"/>
      <c r="AC1336" s="67"/>
      <c r="AD1336" s="67"/>
      <c r="AE1336" s="67"/>
      <c r="AF1336" s="67"/>
      <c r="AG1336" s="67"/>
    </row>
    <row r="1337" spans="1:33" ht="116">
      <c r="A1337" s="68" t="s">
        <v>2800</v>
      </c>
      <c r="B1337" s="69" t="s">
        <v>2801</v>
      </c>
      <c r="C1337" s="68" t="s">
        <v>512</v>
      </c>
      <c r="D1337" s="365"/>
      <c r="E1337" s="355"/>
      <c r="F1337" s="69" t="s">
        <v>2891</v>
      </c>
      <c r="G1337" s="69" t="s">
        <v>2892</v>
      </c>
      <c r="H1337" s="69" t="s">
        <v>2893</v>
      </c>
      <c r="I1337" s="70" t="s">
        <v>11</v>
      </c>
      <c r="J1337" s="91"/>
      <c r="K1337" s="91"/>
      <c r="L1337" s="72" t="s">
        <v>208</v>
      </c>
      <c r="M1337" s="86"/>
      <c r="N1337" s="67"/>
      <c r="O1337" s="67"/>
      <c r="P1337" s="67"/>
      <c r="Q1337" s="67"/>
      <c r="R1337" s="67"/>
      <c r="S1337" s="67"/>
      <c r="T1337" s="67"/>
      <c r="U1337" s="67"/>
      <c r="V1337" s="67"/>
      <c r="W1337" s="67"/>
      <c r="X1337" s="67"/>
      <c r="Y1337" s="67"/>
      <c r="Z1337" s="67"/>
      <c r="AA1337" s="67"/>
      <c r="AB1337" s="67"/>
      <c r="AC1337" s="67"/>
      <c r="AD1337" s="67"/>
      <c r="AE1337" s="67"/>
      <c r="AF1337" s="67"/>
      <c r="AG1337" s="67"/>
    </row>
    <row r="1338" spans="1:33" ht="145">
      <c r="A1338" s="68" t="s">
        <v>2800</v>
      </c>
      <c r="B1338" s="69" t="s">
        <v>2801</v>
      </c>
      <c r="C1338" s="68" t="s">
        <v>514</v>
      </c>
      <c r="D1338" s="365"/>
      <c r="E1338" s="364" t="s">
        <v>2894</v>
      </c>
      <c r="F1338" s="69" t="s">
        <v>2895</v>
      </c>
      <c r="G1338" s="69" t="s">
        <v>2896</v>
      </c>
      <c r="H1338" s="69" t="s">
        <v>2897</v>
      </c>
      <c r="I1338" s="70" t="s">
        <v>11</v>
      </c>
      <c r="J1338" s="91"/>
      <c r="K1338" s="91"/>
      <c r="L1338" s="72" t="s">
        <v>208</v>
      </c>
      <c r="M1338" s="86"/>
      <c r="N1338" s="67"/>
      <c r="O1338" s="67"/>
      <c r="P1338" s="67"/>
      <c r="Q1338" s="67"/>
      <c r="R1338" s="67"/>
      <c r="S1338" s="67"/>
      <c r="T1338" s="67"/>
      <c r="U1338" s="67"/>
      <c r="V1338" s="67"/>
      <c r="W1338" s="67"/>
      <c r="X1338" s="67"/>
      <c r="Y1338" s="67"/>
      <c r="Z1338" s="67"/>
      <c r="AA1338" s="67"/>
      <c r="AB1338" s="67"/>
      <c r="AC1338" s="67"/>
      <c r="AD1338" s="67"/>
      <c r="AE1338" s="67"/>
      <c r="AF1338" s="67"/>
      <c r="AG1338" s="67"/>
    </row>
    <row r="1339" spans="1:33" ht="101.5">
      <c r="A1339" s="68" t="s">
        <v>2800</v>
      </c>
      <c r="B1339" s="69" t="s">
        <v>2801</v>
      </c>
      <c r="C1339" s="68" t="s">
        <v>518</v>
      </c>
      <c r="D1339" s="365"/>
      <c r="E1339" s="365"/>
      <c r="F1339" s="69" t="s">
        <v>2898</v>
      </c>
      <c r="G1339" s="69" t="s">
        <v>2896</v>
      </c>
      <c r="H1339" s="69" t="s">
        <v>2899</v>
      </c>
      <c r="I1339" s="70" t="s">
        <v>11</v>
      </c>
      <c r="J1339" s="91"/>
      <c r="K1339" s="91"/>
      <c r="L1339" s="72" t="s">
        <v>208</v>
      </c>
      <c r="M1339" s="86"/>
      <c r="N1339" s="67"/>
      <c r="O1339" s="67"/>
      <c r="P1339" s="67"/>
      <c r="Q1339" s="67"/>
      <c r="R1339" s="67"/>
      <c r="S1339" s="67"/>
      <c r="T1339" s="67"/>
      <c r="U1339" s="67"/>
      <c r="V1339" s="67"/>
      <c r="W1339" s="67"/>
      <c r="X1339" s="67"/>
      <c r="Y1339" s="67"/>
      <c r="Z1339" s="67"/>
      <c r="AA1339" s="67"/>
      <c r="AB1339" s="67"/>
      <c r="AC1339" s="67"/>
      <c r="AD1339" s="67"/>
      <c r="AE1339" s="67"/>
      <c r="AF1339" s="67"/>
      <c r="AG1339" s="67"/>
    </row>
    <row r="1340" spans="1:33" ht="101.5">
      <c r="A1340" s="68" t="s">
        <v>2800</v>
      </c>
      <c r="B1340" s="69" t="s">
        <v>2801</v>
      </c>
      <c r="C1340" s="68" t="s">
        <v>521</v>
      </c>
      <c r="D1340" s="365"/>
      <c r="E1340" s="365"/>
      <c r="F1340" s="69" t="s">
        <v>2900</v>
      </c>
      <c r="G1340" s="69" t="s">
        <v>2896</v>
      </c>
      <c r="H1340" s="69" t="s">
        <v>2901</v>
      </c>
      <c r="I1340" s="70" t="s">
        <v>11</v>
      </c>
      <c r="J1340" s="91"/>
      <c r="K1340" s="91"/>
      <c r="L1340" s="72" t="s">
        <v>208</v>
      </c>
      <c r="M1340" s="86"/>
      <c r="N1340" s="67"/>
      <c r="O1340" s="67"/>
      <c r="P1340" s="67"/>
      <c r="Q1340" s="67"/>
      <c r="R1340" s="67"/>
      <c r="S1340" s="67"/>
      <c r="T1340" s="67"/>
      <c r="U1340" s="67"/>
      <c r="V1340" s="67"/>
      <c r="W1340" s="67"/>
      <c r="X1340" s="67"/>
      <c r="Y1340" s="67"/>
      <c r="Z1340" s="67"/>
      <c r="AA1340" s="67"/>
      <c r="AB1340" s="67"/>
      <c r="AC1340" s="67"/>
      <c r="AD1340" s="67"/>
      <c r="AE1340" s="67"/>
      <c r="AF1340" s="67"/>
      <c r="AG1340" s="67"/>
    </row>
    <row r="1341" spans="1:33" ht="159.5">
      <c r="A1341" s="68" t="s">
        <v>2800</v>
      </c>
      <c r="B1341" s="69" t="s">
        <v>2801</v>
      </c>
      <c r="C1341" s="68" t="s">
        <v>525</v>
      </c>
      <c r="D1341" s="365"/>
      <c r="E1341" s="365"/>
      <c r="F1341" s="69" t="s">
        <v>2902</v>
      </c>
      <c r="G1341" s="69" t="s">
        <v>2896</v>
      </c>
      <c r="H1341" s="69" t="s">
        <v>2899</v>
      </c>
      <c r="I1341" s="70" t="s">
        <v>11</v>
      </c>
      <c r="J1341" s="91"/>
      <c r="K1341" s="91"/>
      <c r="L1341" s="72" t="s">
        <v>208</v>
      </c>
      <c r="M1341" s="86"/>
      <c r="N1341" s="67"/>
      <c r="O1341" s="67"/>
      <c r="P1341" s="67"/>
      <c r="Q1341" s="67"/>
      <c r="R1341" s="67"/>
      <c r="S1341" s="67"/>
      <c r="T1341" s="67"/>
      <c r="U1341" s="67"/>
      <c r="V1341" s="67"/>
      <c r="W1341" s="67"/>
      <c r="X1341" s="67"/>
      <c r="Y1341" s="67"/>
      <c r="Z1341" s="67"/>
      <c r="AA1341" s="67"/>
      <c r="AB1341" s="67"/>
      <c r="AC1341" s="67"/>
      <c r="AD1341" s="67"/>
      <c r="AE1341" s="67"/>
      <c r="AF1341" s="67"/>
      <c r="AG1341" s="67"/>
    </row>
    <row r="1342" spans="1:33" ht="159.5">
      <c r="A1342" s="68" t="s">
        <v>2800</v>
      </c>
      <c r="B1342" s="69" t="s">
        <v>2801</v>
      </c>
      <c r="C1342" s="68" t="s">
        <v>530</v>
      </c>
      <c r="D1342" s="365"/>
      <c r="E1342" s="365"/>
      <c r="F1342" s="69" t="s">
        <v>2903</v>
      </c>
      <c r="G1342" s="69" t="s">
        <v>2896</v>
      </c>
      <c r="H1342" s="69" t="s">
        <v>2899</v>
      </c>
      <c r="I1342" s="70" t="s">
        <v>11</v>
      </c>
      <c r="J1342" s="91"/>
      <c r="K1342" s="91"/>
      <c r="L1342" s="72" t="s">
        <v>208</v>
      </c>
      <c r="M1342" s="86"/>
      <c r="N1342" s="67"/>
      <c r="O1342" s="67"/>
      <c r="P1342" s="67"/>
      <c r="Q1342" s="67"/>
      <c r="R1342" s="67"/>
      <c r="S1342" s="67"/>
      <c r="T1342" s="67"/>
      <c r="U1342" s="67"/>
      <c r="V1342" s="67"/>
      <c r="W1342" s="67"/>
      <c r="X1342" s="67"/>
      <c r="Y1342" s="67"/>
      <c r="Z1342" s="67"/>
      <c r="AA1342" s="67"/>
      <c r="AB1342" s="67"/>
      <c r="AC1342" s="67"/>
      <c r="AD1342" s="67"/>
      <c r="AE1342" s="67"/>
      <c r="AF1342" s="67"/>
      <c r="AG1342" s="67"/>
    </row>
    <row r="1343" spans="1:33" ht="101.5">
      <c r="A1343" s="68" t="s">
        <v>2800</v>
      </c>
      <c r="B1343" s="69" t="s">
        <v>2801</v>
      </c>
      <c r="C1343" s="68" t="s">
        <v>612</v>
      </c>
      <c r="D1343" s="365"/>
      <c r="E1343" s="355"/>
      <c r="F1343" s="69" t="s">
        <v>2904</v>
      </c>
      <c r="G1343" s="69" t="s">
        <v>2905</v>
      </c>
      <c r="H1343" s="69" t="s">
        <v>2906</v>
      </c>
      <c r="I1343" s="70" t="s">
        <v>11</v>
      </c>
      <c r="J1343" s="91"/>
      <c r="K1343" s="91"/>
      <c r="L1343" s="72" t="s">
        <v>208</v>
      </c>
      <c r="M1343" s="86"/>
      <c r="N1343" s="67"/>
      <c r="O1343" s="67"/>
      <c r="P1343" s="67"/>
      <c r="Q1343" s="67"/>
      <c r="R1343" s="67"/>
      <c r="S1343" s="67"/>
      <c r="T1343" s="67"/>
      <c r="U1343" s="67"/>
      <c r="V1343" s="67"/>
      <c r="W1343" s="67"/>
      <c r="X1343" s="67"/>
      <c r="Y1343" s="67"/>
      <c r="Z1343" s="67"/>
      <c r="AA1343" s="67"/>
      <c r="AB1343" s="67"/>
      <c r="AC1343" s="67"/>
      <c r="AD1343" s="67"/>
      <c r="AE1343" s="67"/>
      <c r="AF1343" s="67"/>
      <c r="AG1343" s="67"/>
    </row>
    <row r="1344" spans="1:33" ht="72.5">
      <c r="A1344" s="68" t="s">
        <v>2800</v>
      </c>
      <c r="B1344" s="69" t="s">
        <v>2801</v>
      </c>
      <c r="C1344" s="68" t="s">
        <v>615</v>
      </c>
      <c r="D1344" s="365"/>
      <c r="E1344" s="69" t="s">
        <v>2907</v>
      </c>
      <c r="F1344" s="69" t="s">
        <v>2908</v>
      </c>
      <c r="G1344" s="69" t="s">
        <v>2909</v>
      </c>
      <c r="H1344" s="69" t="s">
        <v>2910</v>
      </c>
      <c r="I1344" s="70" t="s">
        <v>11</v>
      </c>
      <c r="J1344" s="91"/>
      <c r="K1344" s="91"/>
      <c r="L1344" s="74" t="s">
        <v>255</v>
      </c>
      <c r="M1344" s="86"/>
      <c r="N1344" s="67"/>
      <c r="O1344" s="67"/>
      <c r="P1344" s="67"/>
      <c r="Q1344" s="67"/>
      <c r="R1344" s="67"/>
      <c r="S1344" s="67"/>
      <c r="T1344" s="67"/>
      <c r="U1344" s="67"/>
      <c r="V1344" s="67"/>
      <c r="W1344" s="67"/>
      <c r="X1344" s="67"/>
      <c r="Y1344" s="67"/>
      <c r="Z1344" s="67"/>
      <c r="AA1344" s="67"/>
      <c r="AB1344" s="67"/>
      <c r="AC1344" s="67"/>
      <c r="AD1344" s="67"/>
      <c r="AE1344" s="67"/>
      <c r="AF1344" s="67"/>
      <c r="AG1344" s="67"/>
    </row>
    <row r="1345" spans="1:33" ht="116">
      <c r="A1345" s="68" t="s">
        <v>2800</v>
      </c>
      <c r="B1345" s="69" t="s">
        <v>2801</v>
      </c>
      <c r="C1345" s="68" t="s">
        <v>617</v>
      </c>
      <c r="D1345" s="365"/>
      <c r="E1345" s="364" t="s">
        <v>2911</v>
      </c>
      <c r="F1345" s="69" t="s">
        <v>2912</v>
      </c>
      <c r="G1345" s="69" t="s">
        <v>2913</v>
      </c>
      <c r="H1345" s="69" t="s">
        <v>2914</v>
      </c>
      <c r="I1345" s="70" t="s">
        <v>11</v>
      </c>
      <c r="J1345" s="91"/>
      <c r="K1345" s="91"/>
      <c r="L1345" s="72" t="s">
        <v>208</v>
      </c>
      <c r="M1345" s="86"/>
      <c r="N1345" s="67"/>
      <c r="O1345" s="67"/>
      <c r="P1345" s="67"/>
      <c r="Q1345" s="67"/>
      <c r="R1345" s="67"/>
      <c r="S1345" s="67"/>
      <c r="T1345" s="67"/>
      <c r="U1345" s="67"/>
      <c r="V1345" s="67"/>
      <c r="W1345" s="67"/>
      <c r="X1345" s="67"/>
      <c r="Y1345" s="67"/>
      <c r="Z1345" s="67"/>
      <c r="AA1345" s="67"/>
      <c r="AB1345" s="67"/>
      <c r="AC1345" s="67"/>
      <c r="AD1345" s="67"/>
      <c r="AE1345" s="67"/>
      <c r="AF1345" s="67"/>
      <c r="AG1345" s="67"/>
    </row>
    <row r="1346" spans="1:33" ht="116">
      <c r="A1346" s="68" t="s">
        <v>2800</v>
      </c>
      <c r="B1346" s="69" t="s">
        <v>2801</v>
      </c>
      <c r="C1346" s="68" t="s">
        <v>618</v>
      </c>
      <c r="D1346" s="365"/>
      <c r="E1346" s="365"/>
      <c r="F1346" s="69" t="s">
        <v>2915</v>
      </c>
      <c r="G1346" s="69" t="s">
        <v>2913</v>
      </c>
      <c r="H1346" s="69" t="s">
        <v>2916</v>
      </c>
      <c r="I1346" s="70" t="s">
        <v>11</v>
      </c>
      <c r="J1346" s="91"/>
      <c r="K1346" s="91"/>
      <c r="L1346" s="72" t="s">
        <v>208</v>
      </c>
      <c r="M1346" s="86"/>
      <c r="N1346" s="67"/>
      <c r="O1346" s="67"/>
      <c r="P1346" s="67"/>
      <c r="Q1346" s="67"/>
      <c r="R1346" s="67"/>
      <c r="S1346" s="67"/>
      <c r="T1346" s="67"/>
      <c r="U1346" s="67"/>
      <c r="V1346" s="67"/>
      <c r="W1346" s="67"/>
      <c r="X1346" s="67"/>
      <c r="Y1346" s="67"/>
      <c r="Z1346" s="67"/>
      <c r="AA1346" s="67"/>
      <c r="AB1346" s="67"/>
      <c r="AC1346" s="67"/>
      <c r="AD1346" s="67"/>
      <c r="AE1346" s="67"/>
      <c r="AF1346" s="67"/>
      <c r="AG1346" s="67"/>
    </row>
    <row r="1347" spans="1:33" ht="116">
      <c r="A1347" s="68" t="s">
        <v>2800</v>
      </c>
      <c r="B1347" s="69" t="s">
        <v>2801</v>
      </c>
      <c r="C1347" s="68" t="s">
        <v>619</v>
      </c>
      <c r="D1347" s="365"/>
      <c r="E1347" s="355"/>
      <c r="F1347" s="69" t="s">
        <v>2917</v>
      </c>
      <c r="G1347" s="69" t="s">
        <v>2918</v>
      </c>
      <c r="H1347" s="69" t="s">
        <v>2919</v>
      </c>
      <c r="I1347" s="70" t="s">
        <v>11</v>
      </c>
      <c r="J1347" s="91"/>
      <c r="K1347" s="91"/>
      <c r="L1347" s="72" t="s">
        <v>208</v>
      </c>
      <c r="M1347" s="86"/>
      <c r="N1347" s="67"/>
      <c r="O1347" s="67"/>
      <c r="P1347" s="67"/>
      <c r="Q1347" s="67"/>
      <c r="R1347" s="67"/>
      <c r="S1347" s="67"/>
      <c r="T1347" s="67"/>
      <c r="U1347" s="67"/>
      <c r="V1347" s="67"/>
      <c r="W1347" s="67"/>
      <c r="X1347" s="67"/>
      <c r="Y1347" s="67"/>
      <c r="Z1347" s="67"/>
      <c r="AA1347" s="67"/>
      <c r="AB1347" s="67"/>
      <c r="AC1347" s="67"/>
      <c r="AD1347" s="67"/>
      <c r="AE1347" s="67"/>
      <c r="AF1347" s="67"/>
      <c r="AG1347" s="67"/>
    </row>
    <row r="1348" spans="1:33" ht="130.5">
      <c r="A1348" s="68" t="s">
        <v>2800</v>
      </c>
      <c r="B1348" s="69" t="s">
        <v>2801</v>
      </c>
      <c r="C1348" s="68" t="s">
        <v>620</v>
      </c>
      <c r="D1348" s="365"/>
      <c r="E1348" s="364" t="s">
        <v>2920</v>
      </c>
      <c r="F1348" s="69" t="s">
        <v>2921</v>
      </c>
      <c r="G1348" s="69" t="s">
        <v>2922</v>
      </c>
      <c r="H1348" s="69" t="s">
        <v>2923</v>
      </c>
      <c r="I1348" s="70" t="s">
        <v>11</v>
      </c>
      <c r="J1348" s="91"/>
      <c r="K1348" s="91"/>
      <c r="L1348" s="72" t="s">
        <v>208</v>
      </c>
      <c r="M1348" s="86"/>
      <c r="N1348" s="67"/>
      <c r="O1348" s="67"/>
      <c r="P1348" s="67"/>
      <c r="Q1348" s="67"/>
      <c r="R1348" s="67"/>
      <c r="S1348" s="67"/>
      <c r="T1348" s="67"/>
      <c r="U1348" s="67"/>
      <c r="V1348" s="67"/>
      <c r="W1348" s="67"/>
      <c r="X1348" s="67"/>
      <c r="Y1348" s="67"/>
      <c r="Z1348" s="67"/>
      <c r="AA1348" s="67"/>
      <c r="AB1348" s="67"/>
      <c r="AC1348" s="67"/>
      <c r="AD1348" s="67"/>
      <c r="AE1348" s="67"/>
      <c r="AF1348" s="67"/>
      <c r="AG1348" s="67"/>
    </row>
    <row r="1349" spans="1:33" ht="130.5">
      <c r="A1349" s="68" t="s">
        <v>2800</v>
      </c>
      <c r="B1349" s="69" t="s">
        <v>2801</v>
      </c>
      <c r="C1349" s="68" t="s">
        <v>621</v>
      </c>
      <c r="D1349" s="365"/>
      <c r="E1349" s="365"/>
      <c r="F1349" s="69" t="s">
        <v>2924</v>
      </c>
      <c r="G1349" s="69" t="s">
        <v>2922</v>
      </c>
      <c r="H1349" s="69" t="s">
        <v>2923</v>
      </c>
      <c r="I1349" s="70" t="s">
        <v>11</v>
      </c>
      <c r="J1349" s="91"/>
      <c r="K1349" s="91"/>
      <c r="L1349" s="72" t="s">
        <v>208</v>
      </c>
      <c r="M1349" s="86"/>
      <c r="N1349" s="67"/>
      <c r="O1349" s="67"/>
      <c r="P1349" s="67"/>
      <c r="Q1349" s="67"/>
      <c r="R1349" s="67"/>
      <c r="S1349" s="67"/>
      <c r="T1349" s="67"/>
      <c r="U1349" s="67"/>
      <c r="V1349" s="67"/>
      <c r="W1349" s="67"/>
      <c r="X1349" s="67"/>
      <c r="Y1349" s="67"/>
      <c r="Z1349" s="67"/>
      <c r="AA1349" s="67"/>
      <c r="AB1349" s="67"/>
      <c r="AC1349" s="67"/>
      <c r="AD1349" s="67"/>
      <c r="AE1349" s="67"/>
      <c r="AF1349" s="67"/>
      <c r="AG1349" s="67"/>
    </row>
    <row r="1350" spans="1:33" ht="130.5">
      <c r="A1350" s="68" t="s">
        <v>2800</v>
      </c>
      <c r="B1350" s="69" t="s">
        <v>2801</v>
      </c>
      <c r="C1350" s="68" t="s">
        <v>622</v>
      </c>
      <c r="D1350" s="365"/>
      <c r="E1350" s="365"/>
      <c r="F1350" s="69" t="s">
        <v>2925</v>
      </c>
      <c r="G1350" s="69" t="s">
        <v>2922</v>
      </c>
      <c r="H1350" s="69" t="s">
        <v>2923</v>
      </c>
      <c r="I1350" s="70" t="s">
        <v>11</v>
      </c>
      <c r="J1350" s="91"/>
      <c r="K1350" s="91"/>
      <c r="L1350" s="72" t="s">
        <v>208</v>
      </c>
      <c r="M1350" s="86"/>
      <c r="N1350" s="67"/>
      <c r="O1350" s="67"/>
      <c r="P1350" s="67"/>
      <c r="Q1350" s="67"/>
      <c r="R1350" s="67"/>
      <c r="S1350" s="67"/>
      <c r="T1350" s="67"/>
      <c r="U1350" s="67"/>
      <c r="V1350" s="67"/>
      <c r="W1350" s="67"/>
      <c r="X1350" s="67"/>
      <c r="Y1350" s="67"/>
      <c r="Z1350" s="67"/>
      <c r="AA1350" s="67"/>
      <c r="AB1350" s="67"/>
      <c r="AC1350" s="67"/>
      <c r="AD1350" s="67"/>
      <c r="AE1350" s="67"/>
      <c r="AF1350" s="67"/>
      <c r="AG1350" s="67"/>
    </row>
    <row r="1351" spans="1:33" ht="130.5">
      <c r="A1351" s="68" t="s">
        <v>2800</v>
      </c>
      <c r="B1351" s="69" t="s">
        <v>2801</v>
      </c>
      <c r="C1351" s="68" t="s">
        <v>623</v>
      </c>
      <c r="D1351" s="365"/>
      <c r="E1351" s="365"/>
      <c r="F1351" s="69" t="s">
        <v>2926</v>
      </c>
      <c r="G1351" s="69" t="s">
        <v>2922</v>
      </c>
      <c r="H1351" s="69" t="s">
        <v>2927</v>
      </c>
      <c r="I1351" s="70" t="s">
        <v>11</v>
      </c>
      <c r="J1351" s="91"/>
      <c r="K1351" s="91"/>
      <c r="L1351" s="72" t="s">
        <v>208</v>
      </c>
      <c r="M1351" s="86"/>
      <c r="N1351" s="67"/>
      <c r="O1351" s="67"/>
      <c r="P1351" s="67"/>
      <c r="Q1351" s="67"/>
      <c r="R1351" s="67"/>
      <c r="S1351" s="67"/>
      <c r="T1351" s="67"/>
      <c r="U1351" s="67"/>
      <c r="V1351" s="67"/>
      <c r="W1351" s="67"/>
      <c r="X1351" s="67"/>
      <c r="Y1351" s="67"/>
      <c r="Z1351" s="67"/>
      <c r="AA1351" s="67"/>
      <c r="AB1351" s="67"/>
      <c r="AC1351" s="67"/>
      <c r="AD1351" s="67"/>
      <c r="AE1351" s="67"/>
      <c r="AF1351" s="67"/>
      <c r="AG1351" s="67"/>
    </row>
    <row r="1352" spans="1:33" ht="130.5">
      <c r="A1352" s="68" t="s">
        <v>2800</v>
      </c>
      <c r="B1352" s="69" t="s">
        <v>2801</v>
      </c>
      <c r="C1352" s="68" t="s">
        <v>626</v>
      </c>
      <c r="D1352" s="365"/>
      <c r="E1352" s="365"/>
      <c r="F1352" s="69" t="s">
        <v>2928</v>
      </c>
      <c r="G1352" s="69" t="s">
        <v>2922</v>
      </c>
      <c r="H1352" s="69" t="s">
        <v>2927</v>
      </c>
      <c r="I1352" s="70" t="s">
        <v>11</v>
      </c>
      <c r="J1352" s="91"/>
      <c r="K1352" s="91"/>
      <c r="L1352" s="72" t="s">
        <v>208</v>
      </c>
      <c r="M1352" s="86"/>
      <c r="N1352" s="67"/>
      <c r="O1352" s="67"/>
      <c r="P1352" s="67"/>
      <c r="Q1352" s="67"/>
      <c r="R1352" s="67"/>
      <c r="S1352" s="67"/>
      <c r="T1352" s="67"/>
      <c r="U1352" s="67"/>
      <c r="V1352" s="67"/>
      <c r="W1352" s="67"/>
      <c r="X1352" s="67"/>
      <c r="Y1352" s="67"/>
      <c r="Z1352" s="67"/>
      <c r="AA1352" s="67"/>
      <c r="AB1352" s="67"/>
      <c r="AC1352" s="67"/>
      <c r="AD1352" s="67"/>
      <c r="AE1352" s="67"/>
      <c r="AF1352" s="67"/>
      <c r="AG1352" s="67"/>
    </row>
    <row r="1353" spans="1:33" ht="130.5">
      <c r="A1353" s="68" t="s">
        <v>2800</v>
      </c>
      <c r="B1353" s="69" t="s">
        <v>2801</v>
      </c>
      <c r="C1353" s="68" t="s">
        <v>629</v>
      </c>
      <c r="D1353" s="365"/>
      <c r="E1353" s="355"/>
      <c r="F1353" s="69" t="s">
        <v>2929</v>
      </c>
      <c r="G1353" s="69" t="s">
        <v>2922</v>
      </c>
      <c r="H1353" s="69" t="s">
        <v>2916</v>
      </c>
      <c r="I1353" s="70" t="s">
        <v>11</v>
      </c>
      <c r="J1353" s="91"/>
      <c r="K1353" s="91"/>
      <c r="L1353" s="72" t="s">
        <v>208</v>
      </c>
      <c r="M1353" s="86"/>
      <c r="N1353" s="67"/>
      <c r="O1353" s="67"/>
      <c r="P1353" s="67"/>
      <c r="Q1353" s="67"/>
      <c r="R1353" s="67"/>
      <c r="S1353" s="67"/>
      <c r="T1353" s="67"/>
      <c r="U1353" s="67"/>
      <c r="V1353" s="67"/>
      <c r="W1353" s="67"/>
      <c r="X1353" s="67"/>
      <c r="Y1353" s="67"/>
      <c r="Z1353" s="67"/>
      <c r="AA1353" s="67"/>
      <c r="AB1353" s="67"/>
      <c r="AC1353" s="67"/>
      <c r="AD1353" s="67"/>
      <c r="AE1353" s="67"/>
      <c r="AF1353" s="67"/>
      <c r="AG1353" s="67"/>
    </row>
    <row r="1354" spans="1:33" ht="116">
      <c r="A1354" s="68" t="s">
        <v>2800</v>
      </c>
      <c r="B1354" s="69" t="s">
        <v>2801</v>
      </c>
      <c r="C1354" s="68" t="s">
        <v>632</v>
      </c>
      <c r="D1354" s="365"/>
      <c r="E1354" s="364" t="s">
        <v>2930</v>
      </c>
      <c r="F1354" s="69" t="s">
        <v>2931</v>
      </c>
      <c r="G1354" s="69" t="s">
        <v>2913</v>
      </c>
      <c r="H1354" s="69" t="s">
        <v>2932</v>
      </c>
      <c r="I1354" s="70" t="s">
        <v>11</v>
      </c>
      <c r="J1354" s="91"/>
      <c r="K1354" s="91"/>
      <c r="L1354" s="72" t="s">
        <v>208</v>
      </c>
      <c r="M1354" s="86"/>
      <c r="N1354" s="67"/>
      <c r="O1354" s="67"/>
      <c r="P1354" s="67"/>
      <c r="Q1354" s="67"/>
      <c r="R1354" s="67"/>
      <c r="S1354" s="67"/>
      <c r="T1354" s="67"/>
      <c r="U1354" s="67"/>
      <c r="V1354" s="67"/>
      <c r="W1354" s="67"/>
      <c r="X1354" s="67"/>
      <c r="Y1354" s="67"/>
      <c r="Z1354" s="67"/>
      <c r="AA1354" s="67"/>
      <c r="AB1354" s="67"/>
      <c r="AC1354" s="67"/>
      <c r="AD1354" s="67"/>
      <c r="AE1354" s="67"/>
      <c r="AF1354" s="67"/>
      <c r="AG1354" s="67"/>
    </row>
    <row r="1355" spans="1:33" ht="116">
      <c r="A1355" s="68" t="s">
        <v>2800</v>
      </c>
      <c r="B1355" s="69" t="s">
        <v>2801</v>
      </c>
      <c r="C1355" s="68" t="s">
        <v>635</v>
      </c>
      <c r="D1355" s="365"/>
      <c r="E1355" s="365"/>
      <c r="F1355" s="69" t="s">
        <v>2933</v>
      </c>
      <c r="G1355" s="69" t="s">
        <v>2913</v>
      </c>
      <c r="H1355" s="69" t="s">
        <v>2934</v>
      </c>
      <c r="I1355" s="70" t="s">
        <v>11</v>
      </c>
      <c r="J1355" s="91"/>
      <c r="K1355" s="91"/>
      <c r="L1355" s="72" t="s">
        <v>208</v>
      </c>
      <c r="M1355" s="86"/>
      <c r="N1355" s="67"/>
      <c r="O1355" s="67"/>
      <c r="P1355" s="67"/>
      <c r="Q1355" s="67"/>
      <c r="R1355" s="67"/>
      <c r="S1355" s="67"/>
      <c r="T1355" s="67"/>
      <c r="U1355" s="67"/>
      <c r="V1355" s="67"/>
      <c r="W1355" s="67"/>
      <c r="X1355" s="67"/>
      <c r="Y1355" s="67"/>
      <c r="Z1355" s="67"/>
      <c r="AA1355" s="67"/>
      <c r="AB1355" s="67"/>
      <c r="AC1355" s="67"/>
      <c r="AD1355" s="67"/>
      <c r="AE1355" s="67"/>
      <c r="AF1355" s="67"/>
      <c r="AG1355" s="67"/>
    </row>
    <row r="1356" spans="1:33" ht="116">
      <c r="A1356" s="68" t="s">
        <v>2800</v>
      </c>
      <c r="B1356" s="69" t="s">
        <v>2801</v>
      </c>
      <c r="C1356" s="68" t="s">
        <v>637</v>
      </c>
      <c r="D1356" s="365"/>
      <c r="E1356" s="365"/>
      <c r="F1356" s="69" t="s">
        <v>2935</v>
      </c>
      <c r="G1356" s="69" t="s">
        <v>2913</v>
      </c>
      <c r="H1356" s="69" t="s">
        <v>2934</v>
      </c>
      <c r="I1356" s="70" t="s">
        <v>11</v>
      </c>
      <c r="J1356" s="91"/>
      <c r="K1356" s="91"/>
      <c r="L1356" s="72" t="s">
        <v>208</v>
      </c>
      <c r="M1356" s="86"/>
      <c r="N1356" s="67"/>
      <c r="O1356" s="67"/>
      <c r="P1356" s="67"/>
      <c r="Q1356" s="67"/>
      <c r="R1356" s="67"/>
      <c r="S1356" s="67"/>
      <c r="T1356" s="67"/>
      <c r="U1356" s="67"/>
      <c r="V1356" s="67"/>
      <c r="W1356" s="67"/>
      <c r="X1356" s="67"/>
      <c r="Y1356" s="67"/>
      <c r="Z1356" s="67"/>
      <c r="AA1356" s="67"/>
      <c r="AB1356" s="67"/>
      <c r="AC1356" s="67"/>
      <c r="AD1356" s="67"/>
      <c r="AE1356" s="67"/>
      <c r="AF1356" s="67"/>
      <c r="AG1356" s="67"/>
    </row>
    <row r="1357" spans="1:33" ht="116">
      <c r="A1357" s="68" t="s">
        <v>2800</v>
      </c>
      <c r="B1357" s="69" t="s">
        <v>2801</v>
      </c>
      <c r="C1357" s="68" t="s">
        <v>642</v>
      </c>
      <c r="D1357" s="365"/>
      <c r="E1357" s="355"/>
      <c r="F1357" s="69" t="s">
        <v>2936</v>
      </c>
      <c r="G1357" s="69" t="s">
        <v>2913</v>
      </c>
      <c r="H1357" s="69" t="s">
        <v>2934</v>
      </c>
      <c r="I1357" s="70" t="s">
        <v>11</v>
      </c>
      <c r="J1357" s="91"/>
      <c r="K1357" s="91"/>
      <c r="L1357" s="72" t="s">
        <v>208</v>
      </c>
      <c r="M1357" s="86"/>
      <c r="N1357" s="67"/>
      <c r="O1357" s="67"/>
      <c r="P1357" s="67"/>
      <c r="Q1357" s="67"/>
      <c r="R1357" s="67"/>
      <c r="S1357" s="67"/>
      <c r="T1357" s="67"/>
      <c r="U1357" s="67"/>
      <c r="V1357" s="67"/>
      <c r="W1357" s="67"/>
      <c r="X1357" s="67"/>
      <c r="Y1357" s="67"/>
      <c r="Z1357" s="67"/>
      <c r="AA1357" s="67"/>
      <c r="AB1357" s="67"/>
      <c r="AC1357" s="67"/>
      <c r="AD1357" s="67"/>
      <c r="AE1357" s="67"/>
      <c r="AF1357" s="67"/>
      <c r="AG1357" s="67"/>
    </row>
    <row r="1358" spans="1:33" ht="116">
      <c r="A1358" s="68" t="s">
        <v>2800</v>
      </c>
      <c r="B1358" s="69" t="s">
        <v>2801</v>
      </c>
      <c r="C1358" s="68" t="s">
        <v>646</v>
      </c>
      <c r="D1358" s="365"/>
      <c r="E1358" s="364" t="s">
        <v>2937</v>
      </c>
      <c r="F1358" s="69" t="s">
        <v>2938</v>
      </c>
      <c r="G1358" s="69" t="s">
        <v>2913</v>
      </c>
      <c r="H1358" s="69" t="s">
        <v>2939</v>
      </c>
      <c r="I1358" s="70" t="s">
        <v>11</v>
      </c>
      <c r="J1358" s="91"/>
      <c r="K1358" s="91"/>
      <c r="L1358" s="72" t="s">
        <v>208</v>
      </c>
      <c r="M1358" s="86"/>
      <c r="N1358" s="67"/>
      <c r="O1358" s="67"/>
      <c r="P1358" s="67"/>
      <c r="Q1358" s="67"/>
      <c r="R1358" s="67"/>
      <c r="S1358" s="67"/>
      <c r="T1358" s="67"/>
      <c r="U1358" s="67"/>
      <c r="V1358" s="67"/>
      <c r="W1358" s="67"/>
      <c r="X1358" s="67"/>
      <c r="Y1358" s="67"/>
      <c r="Z1358" s="67"/>
      <c r="AA1358" s="67"/>
      <c r="AB1358" s="67"/>
      <c r="AC1358" s="67"/>
      <c r="AD1358" s="67"/>
      <c r="AE1358" s="67"/>
      <c r="AF1358" s="67"/>
      <c r="AG1358" s="67"/>
    </row>
    <row r="1359" spans="1:33" ht="116">
      <c r="A1359" s="68" t="s">
        <v>2800</v>
      </c>
      <c r="B1359" s="69" t="s">
        <v>2801</v>
      </c>
      <c r="C1359" s="68" t="s">
        <v>649</v>
      </c>
      <c r="D1359" s="365"/>
      <c r="E1359" s="365"/>
      <c r="F1359" s="69" t="s">
        <v>2940</v>
      </c>
      <c r="G1359" s="69" t="s">
        <v>2913</v>
      </c>
      <c r="H1359" s="69" t="s">
        <v>2941</v>
      </c>
      <c r="I1359" s="70" t="s">
        <v>11</v>
      </c>
      <c r="J1359" s="91"/>
      <c r="K1359" s="91"/>
      <c r="L1359" s="72" t="s">
        <v>208</v>
      </c>
      <c r="M1359" s="86"/>
      <c r="N1359" s="67"/>
      <c r="O1359" s="67"/>
      <c r="P1359" s="67"/>
      <c r="Q1359" s="67"/>
      <c r="R1359" s="67"/>
      <c r="S1359" s="67"/>
      <c r="T1359" s="67"/>
      <c r="U1359" s="67"/>
      <c r="V1359" s="67"/>
      <c r="W1359" s="67"/>
      <c r="X1359" s="67"/>
      <c r="Y1359" s="67"/>
      <c r="Z1359" s="67"/>
      <c r="AA1359" s="67"/>
      <c r="AB1359" s="67"/>
      <c r="AC1359" s="67"/>
      <c r="AD1359" s="67"/>
      <c r="AE1359" s="67"/>
      <c r="AF1359" s="67"/>
      <c r="AG1359" s="67"/>
    </row>
    <row r="1360" spans="1:33" ht="116">
      <c r="A1360" s="68" t="s">
        <v>2800</v>
      </c>
      <c r="B1360" s="69" t="s">
        <v>2801</v>
      </c>
      <c r="C1360" s="68" t="s">
        <v>652</v>
      </c>
      <c r="D1360" s="365"/>
      <c r="E1360" s="365"/>
      <c r="F1360" s="69" t="s">
        <v>2942</v>
      </c>
      <c r="G1360" s="69" t="s">
        <v>2913</v>
      </c>
      <c r="H1360" s="69" t="s">
        <v>2939</v>
      </c>
      <c r="I1360" s="70" t="s">
        <v>11</v>
      </c>
      <c r="J1360" s="91"/>
      <c r="K1360" s="91"/>
      <c r="L1360" s="72" t="s">
        <v>208</v>
      </c>
      <c r="M1360" s="86"/>
      <c r="N1360" s="67"/>
      <c r="O1360" s="67"/>
      <c r="P1360" s="67"/>
      <c r="Q1360" s="67"/>
      <c r="R1360" s="67"/>
      <c r="S1360" s="67"/>
      <c r="T1360" s="67"/>
      <c r="U1360" s="67"/>
      <c r="V1360" s="67"/>
      <c r="W1360" s="67"/>
      <c r="X1360" s="67"/>
      <c r="Y1360" s="67"/>
      <c r="Z1360" s="67"/>
      <c r="AA1360" s="67"/>
      <c r="AB1360" s="67"/>
      <c r="AC1360" s="67"/>
      <c r="AD1360" s="67"/>
      <c r="AE1360" s="67"/>
      <c r="AF1360" s="67"/>
      <c r="AG1360" s="67"/>
    </row>
    <row r="1361" spans="1:33" ht="116">
      <c r="A1361" s="68" t="s">
        <v>2800</v>
      </c>
      <c r="B1361" s="69" t="s">
        <v>2801</v>
      </c>
      <c r="C1361" s="68" t="s">
        <v>656</v>
      </c>
      <c r="D1361" s="365"/>
      <c r="E1361" s="365"/>
      <c r="F1361" s="69" t="s">
        <v>2943</v>
      </c>
      <c r="G1361" s="69" t="s">
        <v>2913</v>
      </c>
      <c r="H1361" s="69" t="s">
        <v>2941</v>
      </c>
      <c r="I1361" s="70" t="s">
        <v>11</v>
      </c>
      <c r="J1361" s="91"/>
      <c r="K1361" s="91"/>
      <c r="L1361" s="72" t="s">
        <v>208</v>
      </c>
      <c r="M1361" s="86"/>
      <c r="N1361" s="67"/>
      <c r="O1361" s="67"/>
      <c r="P1361" s="67"/>
      <c r="Q1361" s="67"/>
      <c r="R1361" s="67"/>
      <c r="S1361" s="67"/>
      <c r="T1361" s="67"/>
      <c r="U1361" s="67"/>
      <c r="V1361" s="67"/>
      <c r="W1361" s="67"/>
      <c r="X1361" s="67"/>
      <c r="Y1361" s="67"/>
      <c r="Z1361" s="67"/>
      <c r="AA1361" s="67"/>
      <c r="AB1361" s="67"/>
      <c r="AC1361" s="67"/>
      <c r="AD1361" s="67"/>
      <c r="AE1361" s="67"/>
      <c r="AF1361" s="67"/>
      <c r="AG1361" s="67"/>
    </row>
    <row r="1362" spans="1:33" ht="116">
      <c r="A1362" s="68" t="s">
        <v>2800</v>
      </c>
      <c r="B1362" s="69" t="s">
        <v>2801</v>
      </c>
      <c r="C1362" s="68" t="s">
        <v>659</v>
      </c>
      <c r="D1362" s="365"/>
      <c r="E1362" s="365"/>
      <c r="F1362" s="69" t="s">
        <v>2944</v>
      </c>
      <c r="G1362" s="69" t="s">
        <v>2913</v>
      </c>
      <c r="H1362" s="69" t="s">
        <v>2941</v>
      </c>
      <c r="I1362" s="70" t="s">
        <v>11</v>
      </c>
      <c r="J1362" s="91"/>
      <c r="K1362" s="91"/>
      <c r="L1362" s="72" t="s">
        <v>208</v>
      </c>
      <c r="M1362" s="86"/>
      <c r="N1362" s="67"/>
      <c r="O1362" s="67"/>
      <c r="P1362" s="67"/>
      <c r="Q1362" s="67"/>
      <c r="R1362" s="67"/>
      <c r="S1362" s="67"/>
      <c r="T1362" s="67"/>
      <c r="U1362" s="67"/>
      <c r="V1362" s="67"/>
      <c r="W1362" s="67"/>
      <c r="X1362" s="67"/>
      <c r="Y1362" s="67"/>
      <c r="Z1362" s="67"/>
      <c r="AA1362" s="67"/>
      <c r="AB1362" s="67"/>
      <c r="AC1362" s="67"/>
      <c r="AD1362" s="67"/>
      <c r="AE1362" s="67"/>
      <c r="AF1362" s="67"/>
      <c r="AG1362" s="67"/>
    </row>
    <row r="1363" spans="1:33" ht="116">
      <c r="A1363" s="68" t="s">
        <v>2800</v>
      </c>
      <c r="B1363" s="69" t="s">
        <v>2801</v>
      </c>
      <c r="C1363" s="68" t="s">
        <v>662</v>
      </c>
      <c r="D1363" s="365"/>
      <c r="E1363" s="365"/>
      <c r="F1363" s="69" t="s">
        <v>2945</v>
      </c>
      <c r="G1363" s="69" t="s">
        <v>2913</v>
      </c>
      <c r="H1363" s="69" t="s">
        <v>2941</v>
      </c>
      <c r="I1363" s="70" t="s">
        <v>11</v>
      </c>
      <c r="J1363" s="91"/>
      <c r="K1363" s="91"/>
      <c r="L1363" s="72" t="s">
        <v>208</v>
      </c>
      <c r="M1363" s="86"/>
      <c r="N1363" s="67"/>
      <c r="O1363" s="67"/>
      <c r="P1363" s="67"/>
      <c r="Q1363" s="67"/>
      <c r="R1363" s="67"/>
      <c r="S1363" s="67"/>
      <c r="T1363" s="67"/>
      <c r="U1363" s="67"/>
      <c r="V1363" s="67"/>
      <c r="W1363" s="67"/>
      <c r="X1363" s="67"/>
      <c r="Y1363" s="67"/>
      <c r="Z1363" s="67"/>
      <c r="AA1363" s="67"/>
      <c r="AB1363" s="67"/>
      <c r="AC1363" s="67"/>
      <c r="AD1363" s="67"/>
      <c r="AE1363" s="67"/>
      <c r="AF1363" s="67"/>
      <c r="AG1363" s="67"/>
    </row>
    <row r="1364" spans="1:33" ht="116">
      <c r="A1364" s="68" t="s">
        <v>2800</v>
      </c>
      <c r="B1364" s="69" t="s">
        <v>2801</v>
      </c>
      <c r="C1364" s="68" t="s">
        <v>664</v>
      </c>
      <c r="D1364" s="365"/>
      <c r="E1364" s="365"/>
      <c r="F1364" s="69" t="s">
        <v>2946</v>
      </c>
      <c r="G1364" s="69" t="s">
        <v>2913</v>
      </c>
      <c r="H1364" s="69" t="s">
        <v>2939</v>
      </c>
      <c r="I1364" s="70" t="s">
        <v>11</v>
      </c>
      <c r="J1364" s="91"/>
      <c r="K1364" s="91"/>
      <c r="L1364" s="72" t="s">
        <v>208</v>
      </c>
      <c r="M1364" s="86"/>
      <c r="N1364" s="67"/>
      <c r="O1364" s="67"/>
      <c r="P1364" s="67"/>
      <c r="Q1364" s="67"/>
      <c r="R1364" s="67"/>
      <c r="S1364" s="67"/>
      <c r="T1364" s="67"/>
      <c r="U1364" s="67"/>
      <c r="V1364" s="67"/>
      <c r="W1364" s="67"/>
      <c r="X1364" s="67"/>
      <c r="Y1364" s="67"/>
      <c r="Z1364" s="67"/>
      <c r="AA1364" s="67"/>
      <c r="AB1364" s="67"/>
      <c r="AC1364" s="67"/>
      <c r="AD1364" s="67"/>
      <c r="AE1364" s="67"/>
      <c r="AF1364" s="67"/>
      <c r="AG1364" s="67"/>
    </row>
    <row r="1365" spans="1:33" ht="116">
      <c r="A1365" s="68" t="s">
        <v>2800</v>
      </c>
      <c r="B1365" s="69" t="s">
        <v>2801</v>
      </c>
      <c r="C1365" s="68" t="s">
        <v>667</v>
      </c>
      <c r="D1365" s="365"/>
      <c r="E1365" s="365"/>
      <c r="F1365" s="69" t="s">
        <v>2947</v>
      </c>
      <c r="G1365" s="69" t="s">
        <v>2913</v>
      </c>
      <c r="H1365" s="69" t="s">
        <v>2939</v>
      </c>
      <c r="I1365" s="70" t="s">
        <v>11</v>
      </c>
      <c r="J1365" s="91"/>
      <c r="K1365" s="91"/>
      <c r="L1365" s="72" t="s">
        <v>208</v>
      </c>
      <c r="M1365" s="86"/>
      <c r="N1365" s="67"/>
      <c r="O1365" s="67"/>
      <c r="P1365" s="67"/>
      <c r="Q1365" s="67"/>
      <c r="R1365" s="67"/>
      <c r="S1365" s="67"/>
      <c r="T1365" s="67"/>
      <c r="U1365" s="67"/>
      <c r="V1365" s="67"/>
      <c r="W1365" s="67"/>
      <c r="X1365" s="67"/>
      <c r="Y1365" s="67"/>
      <c r="Z1365" s="67"/>
      <c r="AA1365" s="67"/>
      <c r="AB1365" s="67"/>
      <c r="AC1365" s="67"/>
      <c r="AD1365" s="67"/>
      <c r="AE1365" s="67"/>
      <c r="AF1365" s="67"/>
      <c r="AG1365" s="67"/>
    </row>
    <row r="1366" spans="1:33" ht="116">
      <c r="A1366" s="68" t="s">
        <v>2800</v>
      </c>
      <c r="B1366" s="69" t="s">
        <v>2801</v>
      </c>
      <c r="C1366" s="68" t="s">
        <v>670</v>
      </c>
      <c r="D1366" s="365"/>
      <c r="E1366" s="365"/>
      <c r="F1366" s="69" t="s">
        <v>2948</v>
      </c>
      <c r="G1366" s="69" t="s">
        <v>2913</v>
      </c>
      <c r="H1366" s="69" t="s">
        <v>2939</v>
      </c>
      <c r="I1366" s="70" t="s">
        <v>11</v>
      </c>
      <c r="J1366" s="91"/>
      <c r="K1366" s="91"/>
      <c r="L1366" s="72" t="s">
        <v>208</v>
      </c>
      <c r="M1366" s="86"/>
      <c r="N1366" s="67"/>
      <c r="O1366" s="67"/>
      <c r="P1366" s="67"/>
      <c r="Q1366" s="67"/>
      <c r="R1366" s="67"/>
      <c r="S1366" s="67"/>
      <c r="T1366" s="67"/>
      <c r="U1366" s="67"/>
      <c r="V1366" s="67"/>
      <c r="W1366" s="67"/>
      <c r="X1366" s="67"/>
      <c r="Y1366" s="67"/>
      <c r="Z1366" s="67"/>
      <c r="AA1366" s="67"/>
      <c r="AB1366" s="67"/>
      <c r="AC1366" s="67"/>
      <c r="AD1366" s="67"/>
      <c r="AE1366" s="67"/>
      <c r="AF1366" s="67"/>
      <c r="AG1366" s="67"/>
    </row>
    <row r="1367" spans="1:33" ht="130.5">
      <c r="A1367" s="68" t="s">
        <v>2800</v>
      </c>
      <c r="B1367" s="69" t="s">
        <v>2801</v>
      </c>
      <c r="C1367" s="68" t="s">
        <v>672</v>
      </c>
      <c r="D1367" s="365"/>
      <c r="E1367" s="365"/>
      <c r="F1367" s="69" t="s">
        <v>2949</v>
      </c>
      <c r="G1367" s="69" t="s">
        <v>2922</v>
      </c>
      <c r="H1367" s="69" t="s">
        <v>2941</v>
      </c>
      <c r="I1367" s="70" t="s">
        <v>11</v>
      </c>
      <c r="J1367" s="91"/>
      <c r="K1367" s="91"/>
      <c r="L1367" s="72" t="s">
        <v>208</v>
      </c>
      <c r="M1367" s="86"/>
      <c r="N1367" s="67"/>
      <c r="O1367" s="67"/>
      <c r="P1367" s="67"/>
      <c r="Q1367" s="67"/>
      <c r="R1367" s="67"/>
      <c r="S1367" s="67"/>
      <c r="T1367" s="67"/>
      <c r="U1367" s="67"/>
      <c r="V1367" s="67"/>
      <c r="W1367" s="67"/>
      <c r="X1367" s="67"/>
      <c r="Y1367" s="67"/>
      <c r="Z1367" s="67"/>
      <c r="AA1367" s="67"/>
      <c r="AB1367" s="67"/>
      <c r="AC1367" s="67"/>
      <c r="AD1367" s="67"/>
      <c r="AE1367" s="67"/>
      <c r="AF1367" s="67"/>
      <c r="AG1367" s="67"/>
    </row>
    <row r="1368" spans="1:33" ht="116">
      <c r="A1368" s="68" t="s">
        <v>2800</v>
      </c>
      <c r="B1368" s="69" t="s">
        <v>2801</v>
      </c>
      <c r="C1368" s="68" t="s">
        <v>674</v>
      </c>
      <c r="D1368" s="365"/>
      <c r="E1368" s="355"/>
      <c r="F1368" s="69" t="s">
        <v>2950</v>
      </c>
      <c r="G1368" s="69" t="s">
        <v>2913</v>
      </c>
      <c r="H1368" s="69" t="s">
        <v>2941</v>
      </c>
      <c r="I1368" s="70" t="s">
        <v>11</v>
      </c>
      <c r="J1368" s="91"/>
      <c r="K1368" s="91"/>
      <c r="L1368" s="72" t="s">
        <v>208</v>
      </c>
      <c r="M1368" s="86"/>
      <c r="N1368" s="67"/>
      <c r="O1368" s="67"/>
      <c r="P1368" s="67"/>
      <c r="Q1368" s="67"/>
      <c r="R1368" s="67"/>
      <c r="S1368" s="67"/>
      <c r="T1368" s="67"/>
      <c r="U1368" s="67"/>
      <c r="V1368" s="67"/>
      <c r="W1368" s="67"/>
      <c r="X1368" s="67"/>
      <c r="Y1368" s="67"/>
      <c r="Z1368" s="67"/>
      <c r="AA1368" s="67"/>
      <c r="AB1368" s="67"/>
      <c r="AC1368" s="67"/>
      <c r="AD1368" s="67"/>
      <c r="AE1368" s="67"/>
      <c r="AF1368" s="67"/>
      <c r="AG1368" s="67"/>
    </row>
    <row r="1369" spans="1:33" ht="72.5">
      <c r="A1369" s="68" t="s">
        <v>2800</v>
      </c>
      <c r="B1369" s="69" t="s">
        <v>2801</v>
      </c>
      <c r="C1369" s="68" t="s">
        <v>676</v>
      </c>
      <c r="D1369" s="365"/>
      <c r="E1369" s="69" t="s">
        <v>2951</v>
      </c>
      <c r="F1369" s="69" t="s">
        <v>2952</v>
      </c>
      <c r="G1369" s="69" t="s">
        <v>2953</v>
      </c>
      <c r="H1369" s="69" t="s">
        <v>2954</v>
      </c>
      <c r="I1369" s="70" t="s">
        <v>11</v>
      </c>
      <c r="J1369" s="91"/>
      <c r="K1369" s="91"/>
      <c r="L1369" s="72" t="s">
        <v>208</v>
      </c>
      <c r="M1369" s="86"/>
      <c r="N1369" s="67"/>
      <c r="O1369" s="67"/>
      <c r="P1369" s="67"/>
      <c r="Q1369" s="67"/>
      <c r="R1369" s="67"/>
      <c r="S1369" s="67"/>
      <c r="T1369" s="67"/>
      <c r="U1369" s="67"/>
      <c r="V1369" s="67"/>
      <c r="W1369" s="67"/>
      <c r="X1369" s="67"/>
      <c r="Y1369" s="67"/>
      <c r="Z1369" s="67"/>
      <c r="AA1369" s="67"/>
      <c r="AB1369" s="67"/>
      <c r="AC1369" s="67"/>
      <c r="AD1369" s="67"/>
      <c r="AE1369" s="67"/>
      <c r="AF1369" s="67"/>
      <c r="AG1369" s="67"/>
    </row>
    <row r="1370" spans="1:33" ht="348">
      <c r="A1370" s="68" t="s">
        <v>2800</v>
      </c>
      <c r="B1370" s="69" t="s">
        <v>2801</v>
      </c>
      <c r="C1370" s="68" t="s">
        <v>678</v>
      </c>
      <c r="D1370" s="365"/>
      <c r="E1370" s="364" t="s">
        <v>2955</v>
      </c>
      <c r="F1370" s="69" t="s">
        <v>2956</v>
      </c>
      <c r="G1370" s="69" t="s">
        <v>2957</v>
      </c>
      <c r="H1370" s="69" t="s">
        <v>2958</v>
      </c>
      <c r="I1370" s="70" t="s">
        <v>11</v>
      </c>
      <c r="J1370" s="91"/>
      <c r="K1370" s="91"/>
      <c r="L1370" s="74" t="s">
        <v>255</v>
      </c>
      <c r="M1370" s="86"/>
      <c r="N1370" s="67"/>
      <c r="O1370" s="67"/>
      <c r="P1370" s="67"/>
      <c r="Q1370" s="67"/>
      <c r="R1370" s="67"/>
      <c r="S1370" s="67"/>
      <c r="T1370" s="67"/>
      <c r="U1370" s="67"/>
      <c r="V1370" s="67"/>
      <c r="W1370" s="67"/>
      <c r="X1370" s="67"/>
      <c r="Y1370" s="67"/>
      <c r="Z1370" s="67"/>
      <c r="AA1370" s="67"/>
      <c r="AB1370" s="67"/>
      <c r="AC1370" s="67"/>
      <c r="AD1370" s="67"/>
      <c r="AE1370" s="67"/>
      <c r="AF1370" s="67"/>
      <c r="AG1370" s="67"/>
    </row>
    <row r="1371" spans="1:33" ht="101.5">
      <c r="A1371" s="68" t="s">
        <v>2800</v>
      </c>
      <c r="B1371" s="69" t="s">
        <v>2801</v>
      </c>
      <c r="C1371" s="68" t="s">
        <v>680</v>
      </c>
      <c r="D1371" s="365"/>
      <c r="E1371" s="365"/>
      <c r="F1371" s="69" t="s">
        <v>2959</v>
      </c>
      <c r="G1371" s="69" t="s">
        <v>2812</v>
      </c>
      <c r="H1371" s="69" t="s">
        <v>2960</v>
      </c>
      <c r="I1371" s="70" t="s">
        <v>11</v>
      </c>
      <c r="J1371" s="91"/>
      <c r="K1371" s="91"/>
      <c r="L1371" s="72" t="s">
        <v>208</v>
      </c>
      <c r="M1371" s="86"/>
      <c r="N1371" s="67"/>
      <c r="O1371" s="67"/>
      <c r="P1371" s="67"/>
      <c r="Q1371" s="67"/>
      <c r="R1371" s="67"/>
      <c r="S1371" s="67"/>
      <c r="T1371" s="67"/>
      <c r="U1371" s="67"/>
      <c r="V1371" s="67"/>
      <c r="W1371" s="67"/>
      <c r="X1371" s="67"/>
      <c r="Y1371" s="67"/>
      <c r="Z1371" s="67"/>
      <c r="AA1371" s="67"/>
      <c r="AB1371" s="67"/>
      <c r="AC1371" s="67"/>
      <c r="AD1371" s="67"/>
      <c r="AE1371" s="67"/>
      <c r="AF1371" s="67"/>
      <c r="AG1371" s="67"/>
    </row>
    <row r="1372" spans="1:33" ht="87">
      <c r="A1372" s="68" t="s">
        <v>2800</v>
      </c>
      <c r="B1372" s="69" t="s">
        <v>2801</v>
      </c>
      <c r="C1372" s="68" t="s">
        <v>682</v>
      </c>
      <c r="D1372" s="365"/>
      <c r="E1372" s="365"/>
      <c r="F1372" s="69" t="s">
        <v>2880</v>
      </c>
      <c r="G1372" s="69" t="s">
        <v>2881</v>
      </c>
      <c r="H1372" s="69" t="s">
        <v>2882</v>
      </c>
      <c r="I1372" s="70" t="s">
        <v>11</v>
      </c>
      <c r="J1372" s="91"/>
      <c r="K1372" s="91"/>
      <c r="L1372" s="72" t="s">
        <v>208</v>
      </c>
      <c r="M1372" s="86"/>
      <c r="N1372" s="67"/>
      <c r="O1372" s="67"/>
      <c r="P1372" s="67"/>
      <c r="Q1372" s="67"/>
      <c r="R1372" s="67"/>
      <c r="S1372" s="67"/>
      <c r="T1372" s="67"/>
      <c r="U1372" s="67"/>
      <c r="V1372" s="67"/>
      <c r="W1372" s="67"/>
      <c r="X1372" s="67"/>
      <c r="Y1372" s="67"/>
      <c r="Z1372" s="67"/>
      <c r="AA1372" s="67"/>
      <c r="AB1372" s="67"/>
      <c r="AC1372" s="67"/>
      <c r="AD1372" s="67"/>
      <c r="AE1372" s="67"/>
      <c r="AF1372" s="67"/>
      <c r="AG1372" s="67"/>
    </row>
    <row r="1373" spans="1:33" ht="145">
      <c r="A1373" s="68" t="s">
        <v>2800</v>
      </c>
      <c r="B1373" s="69" t="s">
        <v>2801</v>
      </c>
      <c r="C1373" s="68" t="s">
        <v>683</v>
      </c>
      <c r="D1373" s="365"/>
      <c r="E1373" s="365"/>
      <c r="F1373" s="69" t="s">
        <v>2895</v>
      </c>
      <c r="G1373" s="69" t="s">
        <v>2896</v>
      </c>
      <c r="H1373" s="69" t="s">
        <v>2961</v>
      </c>
      <c r="I1373" s="70" t="s">
        <v>11</v>
      </c>
      <c r="J1373" s="91"/>
      <c r="K1373" s="91"/>
      <c r="L1373" s="72" t="s">
        <v>208</v>
      </c>
      <c r="M1373" s="86"/>
      <c r="N1373" s="67"/>
      <c r="O1373" s="67"/>
      <c r="P1373" s="67"/>
      <c r="Q1373" s="67"/>
      <c r="R1373" s="67"/>
      <c r="S1373" s="67"/>
      <c r="T1373" s="67"/>
      <c r="U1373" s="67"/>
      <c r="V1373" s="67"/>
      <c r="W1373" s="67"/>
      <c r="X1373" s="67"/>
      <c r="Y1373" s="67"/>
      <c r="Z1373" s="67"/>
      <c r="AA1373" s="67"/>
      <c r="AB1373" s="67"/>
      <c r="AC1373" s="67"/>
      <c r="AD1373" s="67"/>
      <c r="AE1373" s="67"/>
      <c r="AF1373" s="67"/>
      <c r="AG1373" s="67"/>
    </row>
    <row r="1374" spans="1:33" ht="58">
      <c r="A1374" s="68" t="s">
        <v>2800</v>
      </c>
      <c r="B1374" s="69" t="s">
        <v>2801</v>
      </c>
      <c r="C1374" s="68" t="s">
        <v>684</v>
      </c>
      <c r="D1374" s="365"/>
      <c r="E1374" s="365"/>
      <c r="F1374" s="69" t="s">
        <v>2962</v>
      </c>
      <c r="G1374" s="69" t="s">
        <v>2963</v>
      </c>
      <c r="H1374" s="69" t="s">
        <v>2964</v>
      </c>
      <c r="I1374" s="70" t="s">
        <v>11</v>
      </c>
      <c r="J1374" s="91"/>
      <c r="K1374" s="91"/>
      <c r="L1374" s="74" t="s">
        <v>255</v>
      </c>
      <c r="M1374" s="86"/>
      <c r="N1374" s="67"/>
      <c r="O1374" s="67"/>
      <c r="P1374" s="67"/>
      <c r="Q1374" s="67"/>
      <c r="R1374" s="67"/>
      <c r="S1374" s="67"/>
      <c r="T1374" s="67"/>
      <c r="U1374" s="67"/>
      <c r="V1374" s="67"/>
      <c r="W1374" s="67"/>
      <c r="X1374" s="67"/>
      <c r="Y1374" s="67"/>
      <c r="Z1374" s="67"/>
      <c r="AA1374" s="67"/>
      <c r="AB1374" s="67"/>
      <c r="AC1374" s="67"/>
      <c r="AD1374" s="67"/>
      <c r="AE1374" s="67"/>
      <c r="AF1374" s="67"/>
      <c r="AG1374" s="67"/>
    </row>
    <row r="1375" spans="1:33" ht="116">
      <c r="A1375" s="68" t="s">
        <v>2800</v>
      </c>
      <c r="B1375" s="69" t="s">
        <v>2801</v>
      </c>
      <c r="C1375" s="68" t="s">
        <v>687</v>
      </c>
      <c r="D1375" s="365"/>
      <c r="E1375" s="365"/>
      <c r="F1375" s="69" t="s">
        <v>2965</v>
      </c>
      <c r="G1375" s="69" t="s">
        <v>2913</v>
      </c>
      <c r="H1375" s="69" t="s">
        <v>2914</v>
      </c>
      <c r="I1375" s="70" t="s">
        <v>11</v>
      </c>
      <c r="J1375" s="91"/>
      <c r="K1375" s="91"/>
      <c r="L1375" s="72" t="s">
        <v>208</v>
      </c>
      <c r="M1375" s="86"/>
      <c r="N1375" s="67"/>
      <c r="O1375" s="67"/>
      <c r="P1375" s="67"/>
      <c r="Q1375" s="67"/>
      <c r="R1375" s="67"/>
      <c r="S1375" s="67"/>
      <c r="T1375" s="67"/>
      <c r="U1375" s="67"/>
      <c r="V1375" s="67"/>
      <c r="W1375" s="67"/>
      <c r="X1375" s="67"/>
      <c r="Y1375" s="67"/>
      <c r="Z1375" s="67"/>
      <c r="AA1375" s="67"/>
      <c r="AB1375" s="67"/>
      <c r="AC1375" s="67"/>
      <c r="AD1375" s="67"/>
      <c r="AE1375" s="67"/>
      <c r="AF1375" s="67"/>
      <c r="AG1375" s="67"/>
    </row>
    <row r="1376" spans="1:33" ht="116">
      <c r="A1376" s="68" t="s">
        <v>2800</v>
      </c>
      <c r="B1376" s="69" t="s">
        <v>2801</v>
      </c>
      <c r="C1376" s="68" t="s">
        <v>689</v>
      </c>
      <c r="D1376" s="365"/>
      <c r="E1376" s="355"/>
      <c r="F1376" s="69" t="s">
        <v>2966</v>
      </c>
      <c r="G1376" s="69" t="s">
        <v>2913</v>
      </c>
      <c r="H1376" s="69" t="s">
        <v>2967</v>
      </c>
      <c r="I1376" s="70" t="s">
        <v>11</v>
      </c>
      <c r="J1376" s="91"/>
      <c r="K1376" s="91"/>
      <c r="L1376" s="72" t="s">
        <v>208</v>
      </c>
      <c r="M1376" s="86"/>
      <c r="N1376" s="67"/>
      <c r="O1376" s="67"/>
      <c r="P1376" s="67"/>
      <c r="Q1376" s="67"/>
      <c r="R1376" s="67"/>
      <c r="S1376" s="67"/>
      <c r="T1376" s="67"/>
      <c r="U1376" s="67"/>
      <c r="V1376" s="67"/>
      <c r="W1376" s="67"/>
      <c r="X1376" s="67"/>
      <c r="Y1376" s="67"/>
      <c r="Z1376" s="67"/>
      <c r="AA1376" s="67"/>
      <c r="AB1376" s="67"/>
      <c r="AC1376" s="67"/>
      <c r="AD1376" s="67"/>
      <c r="AE1376" s="67"/>
      <c r="AF1376" s="67"/>
      <c r="AG1376" s="67"/>
    </row>
    <row r="1377" spans="1:33" ht="116">
      <c r="A1377" s="68" t="s">
        <v>2800</v>
      </c>
      <c r="B1377" s="69" t="s">
        <v>2801</v>
      </c>
      <c r="C1377" s="68" t="s">
        <v>691</v>
      </c>
      <c r="D1377" s="365"/>
      <c r="E1377" s="364" t="s">
        <v>2968</v>
      </c>
      <c r="F1377" s="69" t="s">
        <v>2969</v>
      </c>
      <c r="G1377" s="69" t="s">
        <v>2913</v>
      </c>
      <c r="H1377" s="69" t="s">
        <v>2970</v>
      </c>
      <c r="I1377" s="70" t="s">
        <v>11</v>
      </c>
      <c r="J1377" s="91"/>
      <c r="K1377" s="91"/>
      <c r="L1377" s="72" t="s">
        <v>208</v>
      </c>
      <c r="M1377" s="86"/>
      <c r="N1377" s="67"/>
      <c r="O1377" s="67"/>
      <c r="P1377" s="67"/>
      <c r="Q1377" s="67"/>
      <c r="R1377" s="67"/>
      <c r="S1377" s="67"/>
      <c r="T1377" s="67"/>
      <c r="U1377" s="67"/>
      <c r="V1377" s="67"/>
      <c r="W1377" s="67"/>
      <c r="X1377" s="67"/>
      <c r="Y1377" s="67"/>
      <c r="Z1377" s="67"/>
      <c r="AA1377" s="67"/>
      <c r="AB1377" s="67"/>
      <c r="AC1377" s="67"/>
      <c r="AD1377" s="67"/>
      <c r="AE1377" s="67"/>
      <c r="AF1377" s="67"/>
      <c r="AG1377" s="67"/>
    </row>
    <row r="1378" spans="1:33" ht="116">
      <c r="A1378" s="68" t="s">
        <v>2800</v>
      </c>
      <c r="B1378" s="69" t="s">
        <v>2801</v>
      </c>
      <c r="C1378" s="68" t="s">
        <v>692</v>
      </c>
      <c r="D1378" s="365"/>
      <c r="E1378" s="355"/>
      <c r="F1378" s="69" t="s">
        <v>2971</v>
      </c>
      <c r="G1378" s="69" t="s">
        <v>2913</v>
      </c>
      <c r="H1378" s="69" t="s">
        <v>2972</v>
      </c>
      <c r="I1378" s="70" t="s">
        <v>11</v>
      </c>
      <c r="J1378" s="91"/>
      <c r="K1378" s="91"/>
      <c r="L1378" s="72" t="s">
        <v>208</v>
      </c>
      <c r="M1378" s="86"/>
      <c r="N1378" s="67"/>
      <c r="O1378" s="67"/>
      <c r="P1378" s="67"/>
      <c r="Q1378" s="67"/>
      <c r="R1378" s="67"/>
      <c r="S1378" s="67"/>
      <c r="T1378" s="67"/>
      <c r="U1378" s="67"/>
      <c r="V1378" s="67"/>
      <c r="W1378" s="67"/>
      <c r="X1378" s="67"/>
      <c r="Y1378" s="67"/>
      <c r="Z1378" s="67"/>
      <c r="AA1378" s="67"/>
      <c r="AB1378" s="67"/>
      <c r="AC1378" s="67"/>
      <c r="AD1378" s="67"/>
      <c r="AE1378" s="67"/>
      <c r="AF1378" s="67"/>
      <c r="AG1378" s="67"/>
    </row>
    <row r="1379" spans="1:33" ht="203">
      <c r="A1379" s="68" t="s">
        <v>2800</v>
      </c>
      <c r="B1379" s="69" t="s">
        <v>2801</v>
      </c>
      <c r="C1379" s="68" t="s">
        <v>695</v>
      </c>
      <c r="D1379" s="365"/>
      <c r="E1379" s="364" t="s">
        <v>2973</v>
      </c>
      <c r="F1379" s="69" t="s">
        <v>2974</v>
      </c>
      <c r="G1379" s="69" t="s">
        <v>2975</v>
      </c>
      <c r="H1379" s="69" t="s">
        <v>2976</v>
      </c>
      <c r="I1379" s="70" t="s">
        <v>11</v>
      </c>
      <c r="J1379" s="91"/>
      <c r="K1379" s="91"/>
      <c r="L1379" s="72" t="s">
        <v>208</v>
      </c>
      <c r="M1379" s="86"/>
      <c r="N1379" s="67"/>
      <c r="O1379" s="67"/>
      <c r="P1379" s="67"/>
      <c r="Q1379" s="67"/>
      <c r="R1379" s="67"/>
      <c r="S1379" s="67"/>
      <c r="T1379" s="67"/>
      <c r="U1379" s="67"/>
      <c r="V1379" s="67"/>
      <c r="W1379" s="67"/>
      <c r="X1379" s="67"/>
      <c r="Y1379" s="67"/>
      <c r="Z1379" s="67"/>
      <c r="AA1379" s="67"/>
      <c r="AB1379" s="67"/>
      <c r="AC1379" s="67"/>
      <c r="AD1379" s="67"/>
      <c r="AE1379" s="67"/>
      <c r="AF1379" s="67"/>
      <c r="AG1379" s="67"/>
    </row>
    <row r="1380" spans="1:33" ht="217.5">
      <c r="A1380" s="68" t="s">
        <v>2800</v>
      </c>
      <c r="B1380" s="69" t="s">
        <v>2801</v>
      </c>
      <c r="C1380" s="68" t="s">
        <v>697</v>
      </c>
      <c r="D1380" s="365"/>
      <c r="E1380" s="365"/>
      <c r="F1380" s="69" t="s">
        <v>2977</v>
      </c>
      <c r="G1380" s="69" t="s">
        <v>2978</v>
      </c>
      <c r="H1380" s="69" t="s">
        <v>2979</v>
      </c>
      <c r="I1380" s="70" t="s">
        <v>11</v>
      </c>
      <c r="J1380" s="91"/>
      <c r="K1380" s="91"/>
      <c r="L1380" s="72" t="s">
        <v>208</v>
      </c>
      <c r="M1380" s="86"/>
      <c r="N1380" s="67"/>
      <c r="O1380" s="67"/>
      <c r="P1380" s="67"/>
      <c r="Q1380" s="67"/>
      <c r="R1380" s="67"/>
      <c r="S1380" s="67"/>
      <c r="T1380" s="67"/>
      <c r="U1380" s="67"/>
      <c r="V1380" s="67"/>
      <c r="W1380" s="67"/>
      <c r="X1380" s="67"/>
      <c r="Y1380" s="67"/>
      <c r="Z1380" s="67"/>
      <c r="AA1380" s="67"/>
      <c r="AB1380" s="67"/>
      <c r="AC1380" s="67"/>
      <c r="AD1380" s="67"/>
      <c r="AE1380" s="67"/>
      <c r="AF1380" s="67"/>
      <c r="AG1380" s="67"/>
    </row>
    <row r="1381" spans="1:33" ht="217.5">
      <c r="A1381" s="68" t="s">
        <v>2800</v>
      </c>
      <c r="B1381" s="69" t="s">
        <v>2801</v>
      </c>
      <c r="C1381" s="68" t="s">
        <v>960</v>
      </c>
      <c r="D1381" s="365"/>
      <c r="E1381" s="365"/>
      <c r="F1381" s="69" t="s">
        <v>2980</v>
      </c>
      <c r="G1381" s="69" t="s">
        <v>2981</v>
      </c>
      <c r="H1381" s="69" t="s">
        <v>2972</v>
      </c>
      <c r="I1381" s="70" t="s">
        <v>11</v>
      </c>
      <c r="J1381" s="91"/>
      <c r="K1381" s="91"/>
      <c r="L1381" s="72" t="s">
        <v>208</v>
      </c>
      <c r="M1381" s="86"/>
      <c r="N1381" s="67"/>
      <c r="O1381" s="67"/>
      <c r="P1381" s="67"/>
      <c r="Q1381" s="67"/>
      <c r="R1381" s="67"/>
      <c r="S1381" s="67"/>
      <c r="T1381" s="67"/>
      <c r="U1381" s="67"/>
      <c r="V1381" s="67"/>
      <c r="W1381" s="67"/>
      <c r="X1381" s="67"/>
      <c r="Y1381" s="67"/>
      <c r="Z1381" s="67"/>
      <c r="AA1381" s="67"/>
      <c r="AB1381" s="67"/>
      <c r="AC1381" s="67"/>
      <c r="AD1381" s="67"/>
      <c r="AE1381" s="67"/>
      <c r="AF1381" s="67"/>
      <c r="AG1381" s="67"/>
    </row>
    <row r="1382" spans="1:33" ht="275.5">
      <c r="A1382" s="68" t="s">
        <v>2800</v>
      </c>
      <c r="B1382" s="69" t="s">
        <v>2801</v>
      </c>
      <c r="C1382" s="68" t="s">
        <v>963</v>
      </c>
      <c r="D1382" s="365"/>
      <c r="E1382" s="365"/>
      <c r="F1382" s="69" t="s">
        <v>2982</v>
      </c>
      <c r="G1382" s="69" t="s">
        <v>2983</v>
      </c>
      <c r="H1382" s="69" t="s">
        <v>2972</v>
      </c>
      <c r="I1382" s="70" t="s">
        <v>11</v>
      </c>
      <c r="J1382" s="91"/>
      <c r="K1382" s="91"/>
      <c r="L1382" s="74" t="s">
        <v>255</v>
      </c>
      <c r="M1382" s="86"/>
      <c r="N1382" s="67"/>
      <c r="O1382" s="67"/>
      <c r="P1382" s="67"/>
      <c r="Q1382" s="67"/>
      <c r="R1382" s="67"/>
      <c r="S1382" s="67"/>
      <c r="T1382" s="67"/>
      <c r="U1382" s="67"/>
      <c r="V1382" s="67"/>
      <c r="W1382" s="67"/>
      <c r="X1382" s="67"/>
      <c r="Y1382" s="67"/>
      <c r="Z1382" s="67"/>
      <c r="AA1382" s="67"/>
      <c r="AB1382" s="67"/>
      <c r="AC1382" s="67"/>
      <c r="AD1382" s="67"/>
      <c r="AE1382" s="67"/>
      <c r="AF1382" s="67"/>
      <c r="AG1382" s="67"/>
    </row>
    <row r="1383" spans="1:33" ht="333.5">
      <c r="A1383" s="68" t="s">
        <v>2800</v>
      </c>
      <c r="B1383" s="69" t="s">
        <v>2801</v>
      </c>
      <c r="C1383" s="68" t="s">
        <v>966</v>
      </c>
      <c r="D1383" s="365"/>
      <c r="E1383" s="365"/>
      <c r="F1383" s="69" t="s">
        <v>2984</v>
      </c>
      <c r="G1383" s="69" t="s">
        <v>2985</v>
      </c>
      <c r="H1383" s="69" t="s">
        <v>2986</v>
      </c>
      <c r="I1383" s="70" t="s">
        <v>11</v>
      </c>
      <c r="J1383" s="91"/>
      <c r="K1383" s="91"/>
      <c r="L1383" s="74" t="s">
        <v>255</v>
      </c>
      <c r="M1383" s="86"/>
      <c r="N1383" s="67"/>
      <c r="O1383" s="67"/>
      <c r="P1383" s="67"/>
      <c r="Q1383" s="67"/>
      <c r="R1383" s="67"/>
      <c r="S1383" s="67"/>
      <c r="T1383" s="67"/>
      <c r="U1383" s="67"/>
      <c r="V1383" s="67"/>
      <c r="W1383" s="67"/>
      <c r="X1383" s="67"/>
      <c r="Y1383" s="67"/>
      <c r="Z1383" s="67"/>
      <c r="AA1383" s="67"/>
      <c r="AB1383" s="67"/>
      <c r="AC1383" s="67"/>
      <c r="AD1383" s="67"/>
      <c r="AE1383" s="67"/>
      <c r="AF1383" s="67"/>
      <c r="AG1383" s="67"/>
    </row>
    <row r="1384" spans="1:33" ht="188.5">
      <c r="A1384" s="68" t="s">
        <v>2800</v>
      </c>
      <c r="B1384" s="69" t="s">
        <v>2801</v>
      </c>
      <c r="C1384" s="68" t="s">
        <v>969</v>
      </c>
      <c r="D1384" s="365"/>
      <c r="E1384" s="355"/>
      <c r="F1384" s="69" t="s">
        <v>2987</v>
      </c>
      <c r="G1384" s="69" t="s">
        <v>2988</v>
      </c>
      <c r="H1384" s="69" t="s">
        <v>2989</v>
      </c>
      <c r="I1384" s="70" t="s">
        <v>11</v>
      </c>
      <c r="J1384" s="91"/>
      <c r="K1384" s="91"/>
      <c r="L1384" s="72" t="s">
        <v>208</v>
      </c>
      <c r="M1384" s="86"/>
      <c r="N1384" s="67"/>
      <c r="O1384" s="67"/>
      <c r="P1384" s="67"/>
      <c r="Q1384" s="67"/>
      <c r="R1384" s="67"/>
      <c r="S1384" s="67"/>
      <c r="T1384" s="67"/>
      <c r="U1384" s="67"/>
      <c r="V1384" s="67"/>
      <c r="W1384" s="67"/>
      <c r="X1384" s="67"/>
      <c r="Y1384" s="67"/>
      <c r="Z1384" s="67"/>
      <c r="AA1384" s="67"/>
      <c r="AB1384" s="67"/>
      <c r="AC1384" s="67"/>
      <c r="AD1384" s="67"/>
      <c r="AE1384" s="67"/>
      <c r="AF1384" s="67"/>
      <c r="AG1384" s="67"/>
    </row>
    <row r="1385" spans="1:33" ht="174">
      <c r="A1385" s="68" t="s">
        <v>2800</v>
      </c>
      <c r="B1385" s="69" t="s">
        <v>2801</v>
      </c>
      <c r="C1385" s="68" t="s">
        <v>973</v>
      </c>
      <c r="D1385" s="365"/>
      <c r="E1385" s="364" t="s">
        <v>2990</v>
      </c>
      <c r="F1385" s="69" t="s">
        <v>2991</v>
      </c>
      <c r="G1385" s="69" t="s">
        <v>2913</v>
      </c>
      <c r="H1385" s="69" t="s">
        <v>2970</v>
      </c>
      <c r="I1385" s="70" t="s">
        <v>11</v>
      </c>
      <c r="J1385" s="91"/>
      <c r="K1385" s="91"/>
      <c r="L1385" s="72" t="s">
        <v>208</v>
      </c>
      <c r="M1385" s="86"/>
      <c r="N1385" s="67"/>
      <c r="O1385" s="67"/>
      <c r="P1385" s="67"/>
      <c r="Q1385" s="67"/>
      <c r="R1385" s="67"/>
      <c r="S1385" s="67"/>
      <c r="T1385" s="67"/>
      <c r="U1385" s="67"/>
      <c r="V1385" s="67"/>
      <c r="W1385" s="67"/>
      <c r="X1385" s="67"/>
      <c r="Y1385" s="67"/>
      <c r="Z1385" s="67"/>
      <c r="AA1385" s="67"/>
      <c r="AB1385" s="67"/>
      <c r="AC1385" s="67"/>
      <c r="AD1385" s="67"/>
      <c r="AE1385" s="67"/>
      <c r="AF1385" s="67"/>
      <c r="AG1385" s="67"/>
    </row>
    <row r="1386" spans="1:33" ht="159.5">
      <c r="A1386" s="68" t="s">
        <v>2800</v>
      </c>
      <c r="B1386" s="69" t="s">
        <v>2801</v>
      </c>
      <c r="C1386" s="68" t="s">
        <v>975</v>
      </c>
      <c r="D1386" s="365"/>
      <c r="E1386" s="365"/>
      <c r="F1386" s="69" t="s">
        <v>2992</v>
      </c>
      <c r="G1386" s="69" t="s">
        <v>2913</v>
      </c>
      <c r="H1386" s="69" t="s">
        <v>2970</v>
      </c>
      <c r="I1386" s="70" t="s">
        <v>11</v>
      </c>
      <c r="J1386" s="91"/>
      <c r="K1386" s="91"/>
      <c r="L1386" s="72" t="s">
        <v>208</v>
      </c>
      <c r="M1386" s="86"/>
      <c r="N1386" s="67"/>
      <c r="O1386" s="67"/>
      <c r="P1386" s="67"/>
      <c r="Q1386" s="67"/>
      <c r="R1386" s="67"/>
      <c r="S1386" s="67"/>
      <c r="T1386" s="67"/>
      <c r="U1386" s="67"/>
      <c r="V1386" s="67"/>
      <c r="W1386" s="67"/>
      <c r="X1386" s="67"/>
      <c r="Y1386" s="67"/>
      <c r="Z1386" s="67"/>
      <c r="AA1386" s="67"/>
      <c r="AB1386" s="67"/>
      <c r="AC1386" s="67"/>
      <c r="AD1386" s="67"/>
      <c r="AE1386" s="67"/>
      <c r="AF1386" s="67"/>
      <c r="AG1386" s="67"/>
    </row>
    <row r="1387" spans="1:33" ht="203">
      <c r="A1387" s="68" t="s">
        <v>2800</v>
      </c>
      <c r="B1387" s="69" t="s">
        <v>2801</v>
      </c>
      <c r="C1387" s="68" t="s">
        <v>977</v>
      </c>
      <c r="D1387" s="365"/>
      <c r="E1387" s="365"/>
      <c r="F1387" s="69" t="s">
        <v>2993</v>
      </c>
      <c r="G1387" s="69" t="s">
        <v>2913</v>
      </c>
      <c r="H1387" s="69" t="s">
        <v>2970</v>
      </c>
      <c r="I1387" s="70" t="s">
        <v>11</v>
      </c>
      <c r="J1387" s="91"/>
      <c r="K1387" s="91"/>
      <c r="L1387" s="72" t="s">
        <v>208</v>
      </c>
      <c r="M1387" s="86"/>
      <c r="N1387" s="67"/>
      <c r="O1387" s="67"/>
      <c r="P1387" s="67"/>
      <c r="Q1387" s="67"/>
      <c r="R1387" s="67"/>
      <c r="S1387" s="67"/>
      <c r="T1387" s="67"/>
      <c r="U1387" s="67"/>
      <c r="V1387" s="67"/>
      <c r="W1387" s="67"/>
      <c r="X1387" s="67"/>
      <c r="Y1387" s="67"/>
      <c r="Z1387" s="67"/>
      <c r="AA1387" s="67"/>
      <c r="AB1387" s="67"/>
      <c r="AC1387" s="67"/>
      <c r="AD1387" s="67"/>
      <c r="AE1387" s="67"/>
      <c r="AF1387" s="67"/>
      <c r="AG1387" s="67"/>
    </row>
    <row r="1388" spans="1:33" ht="159.5">
      <c r="A1388" s="68" t="s">
        <v>2800</v>
      </c>
      <c r="B1388" s="69" t="s">
        <v>2801</v>
      </c>
      <c r="C1388" s="68" t="s">
        <v>979</v>
      </c>
      <c r="D1388" s="365"/>
      <c r="E1388" s="365"/>
      <c r="F1388" s="69" t="s">
        <v>2994</v>
      </c>
      <c r="G1388" s="69" t="s">
        <v>2913</v>
      </c>
      <c r="H1388" s="69" t="s">
        <v>2970</v>
      </c>
      <c r="I1388" s="70" t="s">
        <v>11</v>
      </c>
      <c r="J1388" s="91"/>
      <c r="K1388" s="91"/>
      <c r="L1388" s="72" t="s">
        <v>208</v>
      </c>
      <c r="M1388" s="86"/>
      <c r="N1388" s="67"/>
      <c r="O1388" s="67"/>
      <c r="P1388" s="67"/>
      <c r="Q1388" s="67"/>
      <c r="R1388" s="67"/>
      <c r="S1388" s="67"/>
      <c r="T1388" s="67"/>
      <c r="U1388" s="67"/>
      <c r="V1388" s="67"/>
      <c r="W1388" s="67"/>
      <c r="X1388" s="67"/>
      <c r="Y1388" s="67"/>
      <c r="Z1388" s="67"/>
      <c r="AA1388" s="67"/>
      <c r="AB1388" s="67"/>
      <c r="AC1388" s="67"/>
      <c r="AD1388" s="67"/>
      <c r="AE1388" s="67"/>
      <c r="AF1388" s="67"/>
      <c r="AG1388" s="67"/>
    </row>
    <row r="1389" spans="1:33" ht="174">
      <c r="A1389" s="68" t="s">
        <v>2800</v>
      </c>
      <c r="B1389" s="69" t="s">
        <v>2801</v>
      </c>
      <c r="C1389" s="68" t="s">
        <v>981</v>
      </c>
      <c r="D1389" s="365"/>
      <c r="E1389" s="355"/>
      <c r="F1389" s="69" t="s">
        <v>2995</v>
      </c>
      <c r="G1389" s="69" t="s">
        <v>2913</v>
      </c>
      <c r="H1389" s="69" t="s">
        <v>2970</v>
      </c>
      <c r="I1389" s="70" t="s">
        <v>11</v>
      </c>
      <c r="J1389" s="91"/>
      <c r="K1389" s="91"/>
      <c r="L1389" s="72" t="s">
        <v>208</v>
      </c>
      <c r="M1389" s="86"/>
      <c r="N1389" s="67"/>
      <c r="O1389" s="67"/>
      <c r="P1389" s="67"/>
      <c r="Q1389" s="67"/>
      <c r="R1389" s="67"/>
      <c r="S1389" s="67"/>
      <c r="T1389" s="67"/>
      <c r="U1389" s="67"/>
      <c r="V1389" s="67"/>
      <c r="W1389" s="67"/>
      <c r="X1389" s="67"/>
      <c r="Y1389" s="67"/>
      <c r="Z1389" s="67"/>
      <c r="AA1389" s="67"/>
      <c r="AB1389" s="67"/>
      <c r="AC1389" s="67"/>
      <c r="AD1389" s="67"/>
      <c r="AE1389" s="67"/>
      <c r="AF1389" s="67"/>
      <c r="AG1389" s="67"/>
    </row>
    <row r="1390" spans="1:33" ht="174">
      <c r="A1390" s="68" t="s">
        <v>2800</v>
      </c>
      <c r="B1390" s="69" t="s">
        <v>2801</v>
      </c>
      <c r="C1390" s="68" t="s">
        <v>982</v>
      </c>
      <c r="D1390" s="365"/>
      <c r="E1390" s="364" t="s">
        <v>2996</v>
      </c>
      <c r="F1390" s="69" t="s">
        <v>2997</v>
      </c>
      <c r="G1390" s="69" t="s">
        <v>2913</v>
      </c>
      <c r="H1390" s="69" t="s">
        <v>2970</v>
      </c>
      <c r="I1390" s="70" t="s">
        <v>11</v>
      </c>
      <c r="J1390" s="91"/>
      <c r="K1390" s="91"/>
      <c r="L1390" s="72" t="s">
        <v>208</v>
      </c>
      <c r="M1390" s="86"/>
      <c r="N1390" s="67"/>
      <c r="O1390" s="67"/>
      <c r="P1390" s="67"/>
      <c r="Q1390" s="67"/>
      <c r="R1390" s="67"/>
      <c r="S1390" s="67"/>
      <c r="T1390" s="67"/>
      <c r="U1390" s="67"/>
      <c r="V1390" s="67"/>
      <c r="W1390" s="67"/>
      <c r="X1390" s="67"/>
      <c r="Y1390" s="67"/>
      <c r="Z1390" s="67"/>
      <c r="AA1390" s="67"/>
      <c r="AB1390" s="67"/>
      <c r="AC1390" s="67"/>
      <c r="AD1390" s="67"/>
      <c r="AE1390" s="67"/>
      <c r="AF1390" s="67"/>
      <c r="AG1390" s="67"/>
    </row>
    <row r="1391" spans="1:33" ht="116">
      <c r="A1391" s="68" t="s">
        <v>2800</v>
      </c>
      <c r="B1391" s="69" t="s">
        <v>2801</v>
      </c>
      <c r="C1391" s="68" t="s">
        <v>984</v>
      </c>
      <c r="D1391" s="365"/>
      <c r="E1391" s="365"/>
      <c r="F1391" s="69" t="s">
        <v>2998</v>
      </c>
      <c r="G1391" s="69" t="s">
        <v>2913</v>
      </c>
      <c r="H1391" s="69" t="s">
        <v>2970</v>
      </c>
      <c r="I1391" s="70" t="s">
        <v>11</v>
      </c>
      <c r="J1391" s="91"/>
      <c r="K1391" s="91"/>
      <c r="L1391" s="72" t="s">
        <v>208</v>
      </c>
      <c r="M1391" s="86"/>
      <c r="N1391" s="67"/>
      <c r="O1391" s="67"/>
      <c r="P1391" s="67"/>
      <c r="Q1391" s="67"/>
      <c r="R1391" s="67"/>
      <c r="S1391" s="67"/>
      <c r="T1391" s="67"/>
      <c r="U1391" s="67"/>
      <c r="V1391" s="67"/>
      <c r="W1391" s="67"/>
      <c r="X1391" s="67"/>
      <c r="Y1391" s="67"/>
      <c r="Z1391" s="67"/>
      <c r="AA1391" s="67"/>
      <c r="AB1391" s="67"/>
      <c r="AC1391" s="67"/>
      <c r="AD1391" s="67"/>
      <c r="AE1391" s="67"/>
      <c r="AF1391" s="67"/>
      <c r="AG1391" s="67"/>
    </row>
    <row r="1392" spans="1:33" ht="116">
      <c r="A1392" s="68" t="s">
        <v>2800</v>
      </c>
      <c r="B1392" s="69" t="s">
        <v>2801</v>
      </c>
      <c r="C1392" s="68" t="s">
        <v>986</v>
      </c>
      <c r="D1392" s="365"/>
      <c r="E1392" s="365"/>
      <c r="F1392" s="69" t="s">
        <v>2999</v>
      </c>
      <c r="G1392" s="69" t="s">
        <v>2913</v>
      </c>
      <c r="H1392" s="69" t="s">
        <v>2970</v>
      </c>
      <c r="I1392" s="70" t="s">
        <v>11</v>
      </c>
      <c r="J1392" s="91"/>
      <c r="K1392" s="91"/>
      <c r="L1392" s="72" t="s">
        <v>208</v>
      </c>
      <c r="M1392" s="86"/>
      <c r="N1392" s="67"/>
      <c r="O1392" s="67"/>
      <c r="P1392" s="67"/>
      <c r="Q1392" s="67"/>
      <c r="R1392" s="67"/>
      <c r="S1392" s="67"/>
      <c r="T1392" s="67"/>
      <c r="U1392" s="67"/>
      <c r="V1392" s="67"/>
      <c r="W1392" s="67"/>
      <c r="X1392" s="67"/>
      <c r="Y1392" s="67"/>
      <c r="Z1392" s="67"/>
      <c r="AA1392" s="67"/>
      <c r="AB1392" s="67"/>
      <c r="AC1392" s="67"/>
      <c r="AD1392" s="67"/>
      <c r="AE1392" s="67"/>
      <c r="AF1392" s="67"/>
      <c r="AG1392" s="67"/>
    </row>
    <row r="1393" spans="1:33" ht="116">
      <c r="A1393" s="68" t="s">
        <v>2800</v>
      </c>
      <c r="B1393" s="69" t="s">
        <v>2801</v>
      </c>
      <c r="C1393" s="68" t="s">
        <v>988</v>
      </c>
      <c r="D1393" s="365"/>
      <c r="E1393" s="365"/>
      <c r="F1393" s="69" t="s">
        <v>3000</v>
      </c>
      <c r="G1393" s="69" t="s">
        <v>2913</v>
      </c>
      <c r="H1393" s="69" t="s">
        <v>2970</v>
      </c>
      <c r="I1393" s="70" t="s">
        <v>11</v>
      </c>
      <c r="J1393" s="91"/>
      <c r="K1393" s="91"/>
      <c r="L1393" s="72" t="s">
        <v>208</v>
      </c>
      <c r="M1393" s="86"/>
      <c r="N1393" s="67"/>
      <c r="O1393" s="67"/>
      <c r="P1393" s="67"/>
      <c r="Q1393" s="67"/>
      <c r="R1393" s="67"/>
      <c r="S1393" s="67"/>
      <c r="T1393" s="67"/>
      <c r="U1393" s="67"/>
      <c r="V1393" s="67"/>
      <c r="W1393" s="67"/>
      <c r="X1393" s="67"/>
      <c r="Y1393" s="67"/>
      <c r="Z1393" s="67"/>
      <c r="AA1393" s="67"/>
      <c r="AB1393" s="67"/>
      <c r="AC1393" s="67"/>
      <c r="AD1393" s="67"/>
      <c r="AE1393" s="67"/>
      <c r="AF1393" s="67"/>
      <c r="AG1393" s="67"/>
    </row>
    <row r="1394" spans="1:33" ht="116">
      <c r="A1394" s="68" t="s">
        <v>2800</v>
      </c>
      <c r="B1394" s="69" t="s">
        <v>2801</v>
      </c>
      <c r="C1394" s="68" t="s">
        <v>990</v>
      </c>
      <c r="D1394" s="365"/>
      <c r="E1394" s="365"/>
      <c r="F1394" s="69" t="s">
        <v>3001</v>
      </c>
      <c r="G1394" s="69" t="s">
        <v>2913</v>
      </c>
      <c r="H1394" s="69" t="s">
        <v>2970</v>
      </c>
      <c r="I1394" s="70" t="s">
        <v>11</v>
      </c>
      <c r="J1394" s="91"/>
      <c r="K1394" s="91"/>
      <c r="L1394" s="72" t="s">
        <v>208</v>
      </c>
      <c r="M1394" s="86"/>
      <c r="N1394" s="67"/>
      <c r="O1394" s="67"/>
      <c r="P1394" s="67"/>
      <c r="Q1394" s="67"/>
      <c r="R1394" s="67"/>
      <c r="S1394" s="67"/>
      <c r="T1394" s="67"/>
      <c r="U1394" s="67"/>
      <c r="V1394" s="67"/>
      <c r="W1394" s="67"/>
      <c r="X1394" s="67"/>
      <c r="Y1394" s="67"/>
      <c r="Z1394" s="67"/>
      <c r="AA1394" s="67"/>
      <c r="AB1394" s="67"/>
      <c r="AC1394" s="67"/>
      <c r="AD1394" s="67"/>
      <c r="AE1394" s="67"/>
      <c r="AF1394" s="67"/>
      <c r="AG1394" s="67"/>
    </row>
    <row r="1395" spans="1:33" ht="116">
      <c r="A1395" s="68" t="s">
        <v>2800</v>
      </c>
      <c r="B1395" s="69" t="s">
        <v>2801</v>
      </c>
      <c r="C1395" s="68" t="s">
        <v>992</v>
      </c>
      <c r="D1395" s="365"/>
      <c r="E1395" s="365"/>
      <c r="F1395" s="69" t="s">
        <v>3002</v>
      </c>
      <c r="G1395" s="69" t="s">
        <v>2913</v>
      </c>
      <c r="H1395" s="69" t="s">
        <v>2970</v>
      </c>
      <c r="I1395" s="70" t="s">
        <v>11</v>
      </c>
      <c r="J1395" s="91"/>
      <c r="K1395" s="91"/>
      <c r="L1395" s="72" t="s">
        <v>208</v>
      </c>
      <c r="M1395" s="86"/>
      <c r="N1395" s="67"/>
      <c r="O1395" s="67"/>
      <c r="P1395" s="67"/>
      <c r="Q1395" s="67"/>
      <c r="R1395" s="67"/>
      <c r="S1395" s="67"/>
      <c r="T1395" s="67"/>
      <c r="U1395" s="67"/>
      <c r="V1395" s="67"/>
      <c r="W1395" s="67"/>
      <c r="X1395" s="67"/>
      <c r="Y1395" s="67"/>
      <c r="Z1395" s="67"/>
      <c r="AA1395" s="67"/>
      <c r="AB1395" s="67"/>
      <c r="AC1395" s="67"/>
      <c r="AD1395" s="67"/>
      <c r="AE1395" s="67"/>
      <c r="AF1395" s="67"/>
      <c r="AG1395" s="67"/>
    </row>
    <row r="1396" spans="1:33" ht="116">
      <c r="A1396" s="68" t="s">
        <v>2800</v>
      </c>
      <c r="B1396" s="69" t="s">
        <v>2801</v>
      </c>
      <c r="C1396" s="68" t="s">
        <v>994</v>
      </c>
      <c r="D1396" s="365"/>
      <c r="E1396" s="355"/>
      <c r="F1396" s="69" t="s">
        <v>3003</v>
      </c>
      <c r="G1396" s="69" t="s">
        <v>2913</v>
      </c>
      <c r="H1396" s="69" t="s">
        <v>2970</v>
      </c>
      <c r="I1396" s="70" t="s">
        <v>11</v>
      </c>
      <c r="J1396" s="91"/>
      <c r="K1396" s="91"/>
      <c r="L1396" s="72" t="s">
        <v>208</v>
      </c>
      <c r="M1396" s="86"/>
      <c r="N1396" s="67"/>
      <c r="O1396" s="67"/>
      <c r="P1396" s="67"/>
      <c r="Q1396" s="67"/>
      <c r="R1396" s="67"/>
      <c r="S1396" s="67"/>
      <c r="T1396" s="67"/>
      <c r="U1396" s="67"/>
      <c r="V1396" s="67"/>
      <c r="W1396" s="67"/>
      <c r="X1396" s="67"/>
      <c r="Y1396" s="67"/>
      <c r="Z1396" s="67"/>
      <c r="AA1396" s="67"/>
      <c r="AB1396" s="67"/>
      <c r="AC1396" s="67"/>
      <c r="AD1396" s="67"/>
      <c r="AE1396" s="67"/>
      <c r="AF1396" s="67"/>
      <c r="AG1396" s="67"/>
    </row>
    <row r="1397" spans="1:33" ht="116">
      <c r="A1397" s="68" t="s">
        <v>2800</v>
      </c>
      <c r="B1397" s="69" t="s">
        <v>2801</v>
      </c>
      <c r="C1397" s="68" t="s">
        <v>998</v>
      </c>
      <c r="D1397" s="365"/>
      <c r="E1397" s="69" t="s">
        <v>3004</v>
      </c>
      <c r="F1397" s="93" t="s">
        <v>3005</v>
      </c>
      <c r="G1397" s="69" t="s">
        <v>2913</v>
      </c>
      <c r="H1397" s="69" t="s">
        <v>2970</v>
      </c>
      <c r="I1397" s="70" t="s">
        <v>11</v>
      </c>
      <c r="J1397" s="91"/>
      <c r="K1397" s="91"/>
      <c r="L1397" s="74" t="s">
        <v>255</v>
      </c>
      <c r="M1397" s="86"/>
      <c r="N1397" s="67"/>
      <c r="O1397" s="67"/>
      <c r="P1397" s="67"/>
      <c r="Q1397" s="67"/>
      <c r="R1397" s="67"/>
      <c r="S1397" s="67"/>
      <c r="T1397" s="67"/>
      <c r="U1397" s="67"/>
      <c r="V1397" s="67"/>
      <c r="W1397" s="67"/>
      <c r="X1397" s="67"/>
      <c r="Y1397" s="67"/>
      <c r="Z1397" s="67"/>
      <c r="AA1397" s="67"/>
      <c r="AB1397" s="67"/>
      <c r="AC1397" s="67"/>
      <c r="AD1397" s="67"/>
      <c r="AE1397" s="67"/>
      <c r="AF1397" s="67"/>
      <c r="AG1397" s="67"/>
    </row>
    <row r="1398" spans="1:33" ht="116">
      <c r="A1398" s="68" t="s">
        <v>2800</v>
      </c>
      <c r="B1398" s="69" t="s">
        <v>2801</v>
      </c>
      <c r="C1398" s="68" t="s">
        <v>1000</v>
      </c>
      <c r="D1398" s="365"/>
      <c r="E1398" s="364" t="s">
        <v>3006</v>
      </c>
      <c r="F1398" s="69" t="s">
        <v>3007</v>
      </c>
      <c r="G1398" s="69" t="s">
        <v>3008</v>
      </c>
      <c r="H1398" s="69" t="s">
        <v>3009</v>
      </c>
      <c r="I1398" s="70" t="s">
        <v>11</v>
      </c>
      <c r="J1398" s="91"/>
      <c r="K1398" s="91"/>
      <c r="L1398" s="72" t="s">
        <v>208</v>
      </c>
      <c r="M1398" s="86"/>
      <c r="N1398" s="67"/>
      <c r="O1398" s="67"/>
      <c r="P1398" s="67"/>
      <c r="Q1398" s="67"/>
      <c r="R1398" s="67"/>
      <c r="S1398" s="67"/>
      <c r="T1398" s="67"/>
      <c r="U1398" s="67"/>
      <c r="V1398" s="67"/>
      <c r="W1398" s="67"/>
      <c r="X1398" s="67"/>
      <c r="Y1398" s="67"/>
      <c r="Z1398" s="67"/>
      <c r="AA1398" s="67"/>
      <c r="AB1398" s="67"/>
      <c r="AC1398" s="67"/>
      <c r="AD1398" s="67"/>
      <c r="AE1398" s="67"/>
      <c r="AF1398" s="67"/>
      <c r="AG1398" s="67"/>
    </row>
    <row r="1399" spans="1:33" ht="29">
      <c r="A1399" s="68" t="s">
        <v>2800</v>
      </c>
      <c r="B1399" s="69" t="s">
        <v>2801</v>
      </c>
      <c r="C1399" s="68" t="s">
        <v>1002</v>
      </c>
      <c r="D1399" s="365"/>
      <c r="E1399" s="365"/>
      <c r="F1399" s="69" t="s">
        <v>3010</v>
      </c>
      <c r="G1399" s="69"/>
      <c r="H1399" s="84" t="s">
        <v>3011</v>
      </c>
      <c r="I1399" s="70" t="s">
        <v>11</v>
      </c>
      <c r="J1399" s="91"/>
      <c r="K1399" s="91"/>
      <c r="L1399" s="72" t="s">
        <v>208</v>
      </c>
      <c r="M1399" s="86"/>
      <c r="N1399" s="67"/>
      <c r="O1399" s="67"/>
      <c r="P1399" s="67"/>
      <c r="Q1399" s="67"/>
      <c r="R1399" s="67"/>
      <c r="S1399" s="67"/>
      <c r="T1399" s="67"/>
      <c r="U1399" s="67"/>
      <c r="V1399" s="67"/>
      <c r="W1399" s="67"/>
      <c r="X1399" s="67"/>
      <c r="Y1399" s="67"/>
      <c r="Z1399" s="67"/>
      <c r="AA1399" s="67"/>
      <c r="AB1399" s="67"/>
      <c r="AC1399" s="67"/>
      <c r="AD1399" s="67"/>
      <c r="AE1399" s="67"/>
      <c r="AF1399" s="67"/>
      <c r="AG1399" s="67"/>
    </row>
    <row r="1400" spans="1:33" ht="43.5">
      <c r="A1400" s="68" t="s">
        <v>2800</v>
      </c>
      <c r="B1400" s="69" t="s">
        <v>2801</v>
      </c>
      <c r="C1400" s="68" t="s">
        <v>3012</v>
      </c>
      <c r="D1400" s="365"/>
      <c r="E1400" s="355"/>
      <c r="F1400" s="69" t="s">
        <v>3013</v>
      </c>
      <c r="G1400" s="69"/>
      <c r="H1400" s="84" t="s">
        <v>3014</v>
      </c>
      <c r="I1400" s="70" t="s">
        <v>11</v>
      </c>
      <c r="J1400" s="91"/>
      <c r="K1400" s="91"/>
      <c r="L1400" s="72" t="s">
        <v>208</v>
      </c>
      <c r="M1400" s="86"/>
      <c r="N1400" s="67"/>
      <c r="O1400" s="67"/>
      <c r="P1400" s="67"/>
      <c r="Q1400" s="67"/>
      <c r="R1400" s="67"/>
      <c r="S1400" s="67"/>
      <c r="T1400" s="67"/>
      <c r="U1400" s="67"/>
      <c r="V1400" s="67"/>
      <c r="W1400" s="67"/>
      <c r="X1400" s="67"/>
      <c r="Y1400" s="67"/>
      <c r="Z1400" s="67"/>
      <c r="AA1400" s="67"/>
      <c r="AB1400" s="67"/>
      <c r="AC1400" s="67"/>
      <c r="AD1400" s="67"/>
      <c r="AE1400" s="67"/>
      <c r="AF1400" s="67"/>
      <c r="AG1400" s="67"/>
    </row>
    <row r="1401" spans="1:33" ht="116">
      <c r="A1401" s="68" t="s">
        <v>2800</v>
      </c>
      <c r="B1401" s="69" t="s">
        <v>2801</v>
      </c>
      <c r="C1401" s="68" t="s">
        <v>3015</v>
      </c>
      <c r="D1401" s="365"/>
      <c r="E1401" s="94" t="s">
        <v>3016</v>
      </c>
      <c r="F1401" s="69" t="s">
        <v>3017</v>
      </c>
      <c r="G1401" s="69" t="s">
        <v>2913</v>
      </c>
      <c r="H1401" s="78" t="s">
        <v>3018</v>
      </c>
      <c r="I1401" s="70" t="s">
        <v>11</v>
      </c>
      <c r="J1401" s="91"/>
      <c r="K1401" s="91"/>
      <c r="L1401" s="74" t="s">
        <v>255</v>
      </c>
      <c r="M1401" s="86"/>
      <c r="N1401" s="67"/>
      <c r="O1401" s="67"/>
      <c r="P1401" s="67"/>
      <c r="Q1401" s="67"/>
      <c r="R1401" s="67"/>
      <c r="S1401" s="67"/>
      <c r="T1401" s="67"/>
      <c r="U1401" s="67"/>
      <c r="V1401" s="67"/>
      <c r="W1401" s="67"/>
      <c r="X1401" s="67"/>
      <c r="Y1401" s="67"/>
      <c r="Z1401" s="67"/>
      <c r="AA1401" s="67"/>
      <c r="AB1401" s="67"/>
      <c r="AC1401" s="67"/>
      <c r="AD1401" s="67"/>
      <c r="AE1401" s="67"/>
      <c r="AF1401" s="67"/>
      <c r="AG1401" s="67"/>
    </row>
    <row r="1402" spans="1:33" ht="116">
      <c r="A1402" s="68" t="s">
        <v>2800</v>
      </c>
      <c r="B1402" s="69" t="s">
        <v>2801</v>
      </c>
      <c r="C1402" s="68" t="s">
        <v>3019</v>
      </c>
      <c r="D1402" s="365"/>
      <c r="E1402" s="364" t="s">
        <v>3020</v>
      </c>
      <c r="F1402" s="69" t="s">
        <v>3021</v>
      </c>
      <c r="G1402" s="69" t="s">
        <v>2913</v>
      </c>
      <c r="H1402" s="69" t="s">
        <v>2979</v>
      </c>
      <c r="I1402" s="70" t="s">
        <v>11</v>
      </c>
      <c r="J1402" s="91"/>
      <c r="K1402" s="91"/>
      <c r="L1402" s="72" t="s">
        <v>208</v>
      </c>
      <c r="M1402" s="86"/>
      <c r="N1402" s="67"/>
      <c r="O1402" s="67"/>
      <c r="P1402" s="67"/>
      <c r="Q1402" s="67"/>
      <c r="R1402" s="67"/>
      <c r="S1402" s="67"/>
      <c r="T1402" s="67"/>
      <c r="U1402" s="67"/>
      <c r="V1402" s="67"/>
      <c r="W1402" s="67"/>
      <c r="X1402" s="67"/>
      <c r="Y1402" s="67"/>
      <c r="Z1402" s="67"/>
      <c r="AA1402" s="67"/>
      <c r="AB1402" s="67"/>
      <c r="AC1402" s="67"/>
      <c r="AD1402" s="67"/>
      <c r="AE1402" s="67"/>
      <c r="AF1402" s="67"/>
      <c r="AG1402" s="67"/>
    </row>
    <row r="1403" spans="1:33" ht="116">
      <c r="A1403" s="68" t="s">
        <v>2800</v>
      </c>
      <c r="B1403" s="69" t="s">
        <v>2801</v>
      </c>
      <c r="C1403" s="68" t="s">
        <v>3022</v>
      </c>
      <c r="D1403" s="365"/>
      <c r="E1403" s="365"/>
      <c r="F1403" s="69" t="s">
        <v>3023</v>
      </c>
      <c r="G1403" s="69" t="s">
        <v>2913</v>
      </c>
      <c r="H1403" s="69" t="s">
        <v>3024</v>
      </c>
      <c r="I1403" s="70" t="s">
        <v>11</v>
      </c>
      <c r="J1403" s="91"/>
      <c r="K1403" s="91"/>
      <c r="L1403" s="72" t="s">
        <v>208</v>
      </c>
      <c r="M1403" s="86"/>
      <c r="N1403" s="67"/>
      <c r="O1403" s="67"/>
      <c r="P1403" s="67"/>
      <c r="Q1403" s="67"/>
      <c r="R1403" s="67"/>
      <c r="S1403" s="67"/>
      <c r="T1403" s="67"/>
      <c r="U1403" s="67"/>
      <c r="V1403" s="67"/>
      <c r="W1403" s="67"/>
      <c r="X1403" s="67"/>
      <c r="Y1403" s="67"/>
      <c r="Z1403" s="67"/>
      <c r="AA1403" s="67"/>
      <c r="AB1403" s="67"/>
      <c r="AC1403" s="67"/>
      <c r="AD1403" s="67"/>
      <c r="AE1403" s="67"/>
      <c r="AF1403" s="67"/>
      <c r="AG1403" s="67"/>
    </row>
    <row r="1404" spans="1:33" ht="116">
      <c r="A1404" s="68" t="s">
        <v>2800</v>
      </c>
      <c r="B1404" s="69" t="s">
        <v>2801</v>
      </c>
      <c r="C1404" s="68" t="s">
        <v>3025</v>
      </c>
      <c r="D1404" s="365"/>
      <c r="E1404" s="365"/>
      <c r="F1404" s="69" t="s">
        <v>3026</v>
      </c>
      <c r="G1404" s="69" t="s">
        <v>2913</v>
      </c>
      <c r="H1404" s="69" t="s">
        <v>3024</v>
      </c>
      <c r="I1404" s="70" t="s">
        <v>11</v>
      </c>
      <c r="J1404" s="91"/>
      <c r="K1404" s="91"/>
      <c r="L1404" s="72" t="s">
        <v>208</v>
      </c>
      <c r="M1404" s="86"/>
      <c r="N1404" s="67"/>
      <c r="O1404" s="67"/>
      <c r="P1404" s="67"/>
      <c r="Q1404" s="67"/>
      <c r="R1404" s="67"/>
      <c r="S1404" s="67"/>
      <c r="T1404" s="67"/>
      <c r="U1404" s="67"/>
      <c r="V1404" s="67"/>
      <c r="W1404" s="67"/>
      <c r="X1404" s="67"/>
      <c r="Y1404" s="67"/>
      <c r="Z1404" s="67"/>
      <c r="AA1404" s="67"/>
      <c r="AB1404" s="67"/>
      <c r="AC1404" s="67"/>
      <c r="AD1404" s="67"/>
      <c r="AE1404" s="67"/>
      <c r="AF1404" s="67"/>
      <c r="AG1404" s="67"/>
    </row>
    <row r="1405" spans="1:33" ht="130.5">
      <c r="A1405" s="68" t="s">
        <v>2800</v>
      </c>
      <c r="B1405" s="69" t="s">
        <v>2801</v>
      </c>
      <c r="C1405" s="68" t="s">
        <v>3027</v>
      </c>
      <c r="D1405" s="365"/>
      <c r="E1405" s="355"/>
      <c r="F1405" s="69" t="s">
        <v>3028</v>
      </c>
      <c r="G1405" s="69" t="s">
        <v>3029</v>
      </c>
      <c r="H1405" s="69" t="s">
        <v>3024</v>
      </c>
      <c r="I1405" s="70" t="s">
        <v>11</v>
      </c>
      <c r="J1405" s="91"/>
      <c r="K1405" s="91"/>
      <c r="L1405" s="72" t="s">
        <v>208</v>
      </c>
      <c r="M1405" s="86"/>
      <c r="N1405" s="67"/>
      <c r="O1405" s="67"/>
      <c r="P1405" s="67"/>
      <c r="Q1405" s="67"/>
      <c r="R1405" s="67"/>
      <c r="S1405" s="67"/>
      <c r="T1405" s="67"/>
      <c r="U1405" s="67"/>
      <c r="V1405" s="67"/>
      <c r="W1405" s="67"/>
      <c r="X1405" s="67"/>
      <c r="Y1405" s="67"/>
      <c r="Z1405" s="67"/>
      <c r="AA1405" s="67"/>
      <c r="AB1405" s="67"/>
      <c r="AC1405" s="67"/>
      <c r="AD1405" s="67"/>
      <c r="AE1405" s="67"/>
      <c r="AF1405" s="67"/>
      <c r="AG1405" s="67"/>
    </row>
    <row r="1406" spans="1:33" ht="116">
      <c r="A1406" s="68" t="s">
        <v>2800</v>
      </c>
      <c r="B1406" s="69" t="s">
        <v>2801</v>
      </c>
      <c r="C1406" s="68" t="s">
        <v>3030</v>
      </c>
      <c r="D1406" s="365"/>
      <c r="E1406" s="364" t="s">
        <v>3031</v>
      </c>
      <c r="F1406" s="69" t="s">
        <v>3032</v>
      </c>
      <c r="G1406" s="69" t="s">
        <v>2913</v>
      </c>
      <c r="H1406" s="69" t="s">
        <v>3033</v>
      </c>
      <c r="I1406" s="70" t="s">
        <v>11</v>
      </c>
      <c r="J1406" s="91"/>
      <c r="K1406" s="91"/>
      <c r="L1406" s="72" t="s">
        <v>208</v>
      </c>
      <c r="M1406" s="86"/>
      <c r="N1406" s="67"/>
      <c r="O1406" s="67"/>
      <c r="P1406" s="67"/>
      <c r="Q1406" s="67"/>
      <c r="R1406" s="67"/>
      <c r="S1406" s="67"/>
      <c r="T1406" s="67"/>
      <c r="U1406" s="67"/>
      <c r="V1406" s="67"/>
      <c r="W1406" s="67"/>
      <c r="X1406" s="67"/>
      <c r="Y1406" s="67"/>
      <c r="Z1406" s="67"/>
      <c r="AA1406" s="67"/>
      <c r="AB1406" s="67"/>
      <c r="AC1406" s="67"/>
      <c r="AD1406" s="67"/>
      <c r="AE1406" s="67"/>
      <c r="AF1406" s="67"/>
      <c r="AG1406" s="67"/>
    </row>
    <row r="1407" spans="1:33" ht="116">
      <c r="A1407" s="68" t="s">
        <v>2800</v>
      </c>
      <c r="B1407" s="69" t="s">
        <v>2801</v>
      </c>
      <c r="C1407" s="68" t="s">
        <v>3034</v>
      </c>
      <c r="D1407" s="365"/>
      <c r="E1407" s="365"/>
      <c r="F1407" s="69" t="s">
        <v>3035</v>
      </c>
      <c r="G1407" s="69" t="s">
        <v>2913</v>
      </c>
      <c r="H1407" s="69" t="s">
        <v>3036</v>
      </c>
      <c r="I1407" s="70" t="s">
        <v>11</v>
      </c>
      <c r="J1407" s="91"/>
      <c r="K1407" s="91"/>
      <c r="L1407" s="72" t="s">
        <v>208</v>
      </c>
      <c r="M1407" s="86"/>
      <c r="N1407" s="67"/>
      <c r="O1407" s="67"/>
      <c r="P1407" s="67"/>
      <c r="Q1407" s="67"/>
      <c r="R1407" s="67"/>
      <c r="S1407" s="67"/>
      <c r="T1407" s="67"/>
      <c r="U1407" s="67"/>
      <c r="V1407" s="67"/>
      <c r="W1407" s="67"/>
      <c r="X1407" s="67"/>
      <c r="Y1407" s="67"/>
      <c r="Z1407" s="67"/>
      <c r="AA1407" s="67"/>
      <c r="AB1407" s="67"/>
      <c r="AC1407" s="67"/>
      <c r="AD1407" s="67"/>
      <c r="AE1407" s="67"/>
      <c r="AF1407" s="67"/>
      <c r="AG1407" s="67"/>
    </row>
    <row r="1408" spans="1:33" ht="87">
      <c r="A1408" s="68" t="s">
        <v>2800</v>
      </c>
      <c r="B1408" s="69" t="s">
        <v>2801</v>
      </c>
      <c r="C1408" s="68" t="s">
        <v>3037</v>
      </c>
      <c r="D1408" s="355"/>
      <c r="E1408" s="355"/>
      <c r="F1408" s="69" t="s">
        <v>3038</v>
      </c>
      <c r="G1408" s="69" t="s">
        <v>2812</v>
      </c>
      <c r="H1408" s="69" t="s">
        <v>3039</v>
      </c>
      <c r="I1408" s="70" t="s">
        <v>11</v>
      </c>
      <c r="J1408" s="91"/>
      <c r="K1408" s="91"/>
      <c r="L1408" s="72" t="s">
        <v>208</v>
      </c>
      <c r="M1408" s="86"/>
      <c r="N1408" s="67"/>
      <c r="O1408" s="67"/>
      <c r="P1408" s="67"/>
      <c r="Q1408" s="67"/>
      <c r="R1408" s="67"/>
      <c r="S1408" s="67"/>
      <c r="T1408" s="67"/>
      <c r="U1408" s="67"/>
      <c r="V1408" s="67"/>
      <c r="W1408" s="67"/>
      <c r="X1408" s="67"/>
      <c r="Y1408" s="67"/>
      <c r="Z1408" s="67"/>
      <c r="AA1408" s="67"/>
      <c r="AB1408" s="67"/>
      <c r="AC1408" s="67"/>
      <c r="AD1408" s="67"/>
      <c r="AE1408" s="67"/>
      <c r="AF1408" s="67"/>
      <c r="AG1408" s="67"/>
    </row>
    <row r="1409" spans="1:33" ht="14.5">
      <c r="A1409" s="68" t="s">
        <v>3040</v>
      </c>
      <c r="B1409" s="95" t="s">
        <v>3041</v>
      </c>
      <c r="C1409" s="68" t="s">
        <v>534</v>
      </c>
      <c r="D1409" s="95" t="s">
        <v>3042</v>
      </c>
      <c r="E1409" s="368" t="s">
        <v>3043</v>
      </c>
      <c r="F1409" s="96" t="s">
        <v>3044</v>
      </c>
      <c r="G1409" s="96" t="s">
        <v>3045</v>
      </c>
      <c r="H1409" s="96" t="s">
        <v>3046</v>
      </c>
      <c r="I1409" s="70" t="s">
        <v>11</v>
      </c>
      <c r="J1409" s="71"/>
      <c r="K1409" s="71"/>
      <c r="L1409" s="79" t="s">
        <v>1196</v>
      </c>
      <c r="M1409" s="75" t="s">
        <v>3047</v>
      </c>
      <c r="N1409" s="67"/>
      <c r="O1409" s="67"/>
      <c r="P1409" s="67"/>
      <c r="Q1409" s="67"/>
      <c r="R1409" s="67"/>
      <c r="S1409" s="67"/>
      <c r="T1409" s="67"/>
      <c r="U1409" s="67"/>
      <c r="V1409" s="67"/>
      <c r="W1409" s="67"/>
      <c r="X1409" s="67"/>
      <c r="Y1409" s="67"/>
      <c r="Z1409" s="67"/>
      <c r="AA1409" s="67"/>
      <c r="AB1409" s="67"/>
      <c r="AC1409" s="67"/>
      <c r="AD1409" s="67"/>
      <c r="AE1409" s="67"/>
      <c r="AF1409" s="67"/>
      <c r="AG1409" s="67"/>
    </row>
    <row r="1410" spans="1:33" ht="14.5">
      <c r="A1410" s="68" t="s">
        <v>3040</v>
      </c>
      <c r="B1410" s="95" t="s">
        <v>3041</v>
      </c>
      <c r="C1410" s="68" t="s">
        <v>379</v>
      </c>
      <c r="D1410" s="95" t="s">
        <v>3042</v>
      </c>
      <c r="E1410" s="365"/>
      <c r="F1410" s="96" t="s">
        <v>3048</v>
      </c>
      <c r="G1410" s="96" t="s">
        <v>3049</v>
      </c>
      <c r="H1410" s="96" t="s">
        <v>3050</v>
      </c>
      <c r="I1410" s="70" t="s">
        <v>11</v>
      </c>
      <c r="J1410" s="71"/>
      <c r="K1410" s="71"/>
      <c r="L1410" s="79" t="s">
        <v>1196</v>
      </c>
      <c r="M1410" s="75" t="s">
        <v>3047</v>
      </c>
      <c r="N1410" s="67"/>
      <c r="O1410" s="67"/>
      <c r="P1410" s="67"/>
      <c r="Q1410" s="67"/>
      <c r="R1410" s="67"/>
      <c r="S1410" s="67"/>
      <c r="T1410" s="67"/>
      <c r="U1410" s="67"/>
      <c r="V1410" s="67"/>
      <c r="W1410" s="67"/>
      <c r="X1410" s="67"/>
      <c r="Y1410" s="67"/>
      <c r="Z1410" s="67"/>
      <c r="AA1410" s="67"/>
      <c r="AB1410" s="67"/>
      <c r="AC1410" s="67"/>
      <c r="AD1410" s="67"/>
      <c r="AE1410" s="67"/>
      <c r="AF1410" s="67"/>
      <c r="AG1410" s="67"/>
    </row>
    <row r="1411" spans="1:33" ht="14.5">
      <c r="A1411" s="68" t="s">
        <v>3040</v>
      </c>
      <c r="B1411" s="95" t="s">
        <v>3041</v>
      </c>
      <c r="C1411" s="68" t="s">
        <v>384</v>
      </c>
      <c r="D1411" s="95" t="s">
        <v>3042</v>
      </c>
      <c r="E1411" s="365"/>
      <c r="F1411" s="95" t="s">
        <v>3051</v>
      </c>
      <c r="G1411" s="96" t="s">
        <v>3052</v>
      </c>
      <c r="H1411" s="96" t="s">
        <v>3053</v>
      </c>
      <c r="I1411" s="70" t="s">
        <v>11</v>
      </c>
      <c r="J1411" s="71"/>
      <c r="K1411" s="71"/>
      <c r="L1411" s="79" t="s">
        <v>1196</v>
      </c>
      <c r="M1411" s="75" t="s">
        <v>3047</v>
      </c>
      <c r="N1411" s="67"/>
      <c r="O1411" s="67"/>
      <c r="P1411" s="67"/>
      <c r="Q1411" s="67"/>
      <c r="R1411" s="67"/>
      <c r="S1411" s="67"/>
      <c r="T1411" s="67"/>
      <c r="U1411" s="67"/>
      <c r="V1411" s="67"/>
      <c r="W1411" s="67"/>
      <c r="X1411" s="67"/>
      <c r="Y1411" s="67"/>
      <c r="Z1411" s="67"/>
      <c r="AA1411" s="67"/>
      <c r="AB1411" s="67"/>
      <c r="AC1411" s="67"/>
      <c r="AD1411" s="67"/>
      <c r="AE1411" s="67"/>
      <c r="AF1411" s="67"/>
      <c r="AG1411" s="67"/>
    </row>
    <row r="1412" spans="1:33" ht="14.5">
      <c r="A1412" s="68" t="s">
        <v>3040</v>
      </c>
      <c r="B1412" s="95" t="s">
        <v>3041</v>
      </c>
      <c r="C1412" s="68" t="s">
        <v>544</v>
      </c>
      <c r="D1412" s="95" t="s">
        <v>3042</v>
      </c>
      <c r="E1412" s="365"/>
      <c r="F1412" s="95" t="s">
        <v>3054</v>
      </c>
      <c r="G1412" s="96" t="s">
        <v>3055</v>
      </c>
      <c r="H1412" s="96" t="s">
        <v>1227</v>
      </c>
      <c r="I1412" s="70" t="s">
        <v>11</v>
      </c>
      <c r="J1412" s="71"/>
      <c r="K1412" s="71"/>
      <c r="L1412" s="79" t="s">
        <v>1196</v>
      </c>
      <c r="M1412" s="75" t="s">
        <v>3047</v>
      </c>
      <c r="N1412" s="67"/>
      <c r="O1412" s="67"/>
      <c r="P1412" s="67"/>
      <c r="Q1412" s="67"/>
      <c r="R1412" s="67"/>
      <c r="S1412" s="67"/>
      <c r="T1412" s="67"/>
      <c r="U1412" s="67"/>
      <c r="V1412" s="67"/>
      <c r="W1412" s="67"/>
      <c r="X1412" s="67"/>
      <c r="Y1412" s="67"/>
      <c r="Z1412" s="67"/>
      <c r="AA1412" s="67"/>
      <c r="AB1412" s="67"/>
      <c r="AC1412" s="67"/>
      <c r="AD1412" s="67"/>
      <c r="AE1412" s="67"/>
      <c r="AF1412" s="67"/>
      <c r="AG1412" s="67"/>
    </row>
    <row r="1413" spans="1:33" ht="14.5">
      <c r="A1413" s="68" t="s">
        <v>3040</v>
      </c>
      <c r="B1413" s="95" t="s">
        <v>3041</v>
      </c>
      <c r="C1413" s="68" t="s">
        <v>546</v>
      </c>
      <c r="D1413" s="95" t="s">
        <v>3042</v>
      </c>
      <c r="E1413" s="365"/>
      <c r="F1413" s="95" t="s">
        <v>3056</v>
      </c>
      <c r="G1413" s="96" t="s">
        <v>3057</v>
      </c>
      <c r="H1413" s="96" t="s">
        <v>3046</v>
      </c>
      <c r="I1413" s="70" t="s">
        <v>11</v>
      </c>
      <c r="J1413" s="71"/>
      <c r="K1413" s="71"/>
      <c r="L1413" s="79" t="s">
        <v>1196</v>
      </c>
      <c r="M1413" s="75" t="s">
        <v>3047</v>
      </c>
      <c r="N1413" s="67"/>
      <c r="O1413" s="67"/>
      <c r="P1413" s="67"/>
      <c r="Q1413" s="67"/>
      <c r="R1413" s="67"/>
      <c r="S1413" s="67"/>
      <c r="T1413" s="67"/>
      <c r="U1413" s="67"/>
      <c r="V1413" s="67"/>
      <c r="W1413" s="67"/>
      <c r="X1413" s="67"/>
      <c r="Y1413" s="67"/>
      <c r="Z1413" s="67"/>
      <c r="AA1413" s="67"/>
      <c r="AB1413" s="67"/>
      <c r="AC1413" s="67"/>
      <c r="AD1413" s="67"/>
      <c r="AE1413" s="67"/>
      <c r="AF1413" s="67"/>
      <c r="AG1413" s="67"/>
    </row>
    <row r="1414" spans="1:33" ht="14.5">
      <c r="A1414" s="68" t="s">
        <v>3040</v>
      </c>
      <c r="B1414" s="95" t="s">
        <v>3041</v>
      </c>
      <c r="C1414" s="68" t="s">
        <v>388</v>
      </c>
      <c r="D1414" s="95" t="s">
        <v>3042</v>
      </c>
      <c r="E1414" s="365"/>
      <c r="F1414" s="95" t="s">
        <v>3058</v>
      </c>
      <c r="G1414" s="96" t="s">
        <v>3052</v>
      </c>
      <c r="H1414" s="96" t="s">
        <v>3059</v>
      </c>
      <c r="I1414" s="70" t="s">
        <v>11</v>
      </c>
      <c r="J1414" s="71"/>
      <c r="K1414" s="71"/>
      <c r="L1414" s="79" t="s">
        <v>1196</v>
      </c>
      <c r="M1414" s="75" t="s">
        <v>3047</v>
      </c>
      <c r="N1414" s="67"/>
      <c r="O1414" s="67"/>
      <c r="P1414" s="67"/>
      <c r="Q1414" s="67"/>
      <c r="R1414" s="67"/>
      <c r="S1414" s="67"/>
      <c r="T1414" s="67"/>
      <c r="U1414" s="67"/>
      <c r="V1414" s="67"/>
      <c r="W1414" s="67"/>
      <c r="X1414" s="67"/>
      <c r="Y1414" s="67"/>
      <c r="Z1414" s="67"/>
      <c r="AA1414" s="67"/>
      <c r="AB1414" s="67"/>
      <c r="AC1414" s="67"/>
      <c r="AD1414" s="67"/>
      <c r="AE1414" s="67"/>
      <c r="AF1414" s="67"/>
      <c r="AG1414" s="67"/>
    </row>
    <row r="1415" spans="1:33" ht="14.5">
      <c r="A1415" s="68" t="s">
        <v>3040</v>
      </c>
      <c r="B1415" s="95" t="s">
        <v>3041</v>
      </c>
      <c r="C1415" s="68" t="s">
        <v>393</v>
      </c>
      <c r="D1415" s="95" t="s">
        <v>3042</v>
      </c>
      <c r="E1415" s="365"/>
      <c r="F1415" s="95" t="s">
        <v>3060</v>
      </c>
      <c r="G1415" s="96" t="s">
        <v>3052</v>
      </c>
      <c r="H1415" s="95" t="s">
        <v>3061</v>
      </c>
      <c r="I1415" s="70" t="s">
        <v>11</v>
      </c>
      <c r="J1415" s="71"/>
      <c r="K1415" s="71"/>
      <c r="L1415" s="79" t="s">
        <v>1196</v>
      </c>
      <c r="M1415" s="75" t="s">
        <v>3047</v>
      </c>
      <c r="N1415" s="67"/>
      <c r="O1415" s="67"/>
      <c r="P1415" s="67"/>
      <c r="Q1415" s="67"/>
      <c r="R1415" s="67"/>
      <c r="S1415" s="67"/>
      <c r="T1415" s="67"/>
      <c r="U1415" s="67"/>
      <c r="V1415" s="67"/>
      <c r="W1415" s="67"/>
      <c r="X1415" s="67"/>
      <c r="Y1415" s="67"/>
      <c r="Z1415" s="67"/>
      <c r="AA1415" s="67"/>
      <c r="AB1415" s="67"/>
      <c r="AC1415" s="67"/>
      <c r="AD1415" s="67"/>
      <c r="AE1415" s="67"/>
      <c r="AF1415" s="67"/>
      <c r="AG1415" s="67"/>
    </row>
    <row r="1416" spans="1:33" ht="14.5">
      <c r="A1416" s="68" t="s">
        <v>3040</v>
      </c>
      <c r="B1416" s="95" t="s">
        <v>3041</v>
      </c>
      <c r="C1416" s="68" t="s">
        <v>397</v>
      </c>
      <c r="D1416" s="95" t="s">
        <v>3042</v>
      </c>
      <c r="E1416" s="365"/>
      <c r="F1416" s="95" t="s">
        <v>1239</v>
      </c>
      <c r="G1416" s="96" t="s">
        <v>3052</v>
      </c>
      <c r="H1416" s="95" t="s">
        <v>1240</v>
      </c>
      <c r="I1416" s="70" t="s">
        <v>11</v>
      </c>
      <c r="J1416" s="71"/>
      <c r="K1416" s="71"/>
      <c r="L1416" s="79" t="s">
        <v>1196</v>
      </c>
      <c r="M1416" s="75" t="s">
        <v>3047</v>
      </c>
      <c r="N1416" s="67"/>
      <c r="O1416" s="67"/>
      <c r="P1416" s="67"/>
      <c r="Q1416" s="67"/>
      <c r="R1416" s="67"/>
      <c r="S1416" s="67"/>
      <c r="T1416" s="67"/>
      <c r="U1416" s="67"/>
      <c r="V1416" s="67"/>
      <c r="W1416" s="67"/>
      <c r="X1416" s="67"/>
      <c r="Y1416" s="67"/>
      <c r="Z1416" s="67"/>
      <c r="AA1416" s="67"/>
      <c r="AB1416" s="67"/>
      <c r="AC1416" s="67"/>
      <c r="AD1416" s="67"/>
      <c r="AE1416" s="67"/>
      <c r="AF1416" s="67"/>
      <c r="AG1416" s="67"/>
    </row>
    <row r="1417" spans="1:33" ht="14.5">
      <c r="A1417" s="68" t="s">
        <v>3040</v>
      </c>
      <c r="B1417" s="95" t="s">
        <v>3041</v>
      </c>
      <c r="C1417" s="68" t="s">
        <v>400</v>
      </c>
      <c r="D1417" s="95" t="s">
        <v>3042</v>
      </c>
      <c r="E1417" s="365"/>
      <c r="F1417" s="95" t="s">
        <v>3062</v>
      </c>
      <c r="G1417" s="96" t="s">
        <v>3063</v>
      </c>
      <c r="H1417" s="95" t="s">
        <v>3064</v>
      </c>
      <c r="I1417" s="70" t="s">
        <v>11</v>
      </c>
      <c r="J1417" s="71"/>
      <c r="K1417" s="71"/>
      <c r="L1417" s="79" t="s">
        <v>1196</v>
      </c>
      <c r="M1417" s="75" t="s">
        <v>3047</v>
      </c>
      <c r="N1417" s="67"/>
      <c r="O1417" s="67"/>
      <c r="P1417" s="67"/>
      <c r="Q1417" s="67"/>
      <c r="R1417" s="67"/>
      <c r="S1417" s="67"/>
      <c r="T1417" s="67"/>
      <c r="U1417" s="67"/>
      <c r="V1417" s="67"/>
      <c r="W1417" s="67"/>
      <c r="X1417" s="67"/>
      <c r="Y1417" s="67"/>
      <c r="Z1417" s="67"/>
      <c r="AA1417" s="67"/>
      <c r="AB1417" s="67"/>
      <c r="AC1417" s="67"/>
      <c r="AD1417" s="67"/>
      <c r="AE1417" s="67"/>
      <c r="AF1417" s="67"/>
      <c r="AG1417" s="67"/>
    </row>
    <row r="1418" spans="1:33" ht="14.5">
      <c r="A1418" s="68" t="s">
        <v>3040</v>
      </c>
      <c r="B1418" s="95" t="s">
        <v>3041</v>
      </c>
      <c r="C1418" s="68" t="s">
        <v>403</v>
      </c>
      <c r="D1418" s="95" t="s">
        <v>3042</v>
      </c>
      <c r="E1418" s="365"/>
      <c r="F1418" s="95" t="s">
        <v>3065</v>
      </c>
      <c r="G1418" s="96" t="s">
        <v>3066</v>
      </c>
      <c r="H1418" s="95" t="s">
        <v>3067</v>
      </c>
      <c r="I1418" s="70" t="s">
        <v>11</v>
      </c>
      <c r="J1418" s="71"/>
      <c r="K1418" s="71"/>
      <c r="L1418" s="79" t="s">
        <v>1196</v>
      </c>
      <c r="M1418" s="75" t="s">
        <v>3047</v>
      </c>
      <c r="N1418" s="67"/>
      <c r="O1418" s="67"/>
      <c r="P1418" s="67"/>
      <c r="Q1418" s="67"/>
      <c r="R1418" s="67"/>
      <c r="S1418" s="67"/>
      <c r="T1418" s="67"/>
      <c r="U1418" s="67"/>
      <c r="V1418" s="67"/>
      <c r="W1418" s="67"/>
      <c r="X1418" s="67"/>
      <c r="Y1418" s="67"/>
      <c r="Z1418" s="67"/>
      <c r="AA1418" s="67"/>
      <c r="AB1418" s="67"/>
      <c r="AC1418" s="67"/>
      <c r="AD1418" s="67"/>
      <c r="AE1418" s="67"/>
      <c r="AF1418" s="67"/>
      <c r="AG1418" s="67"/>
    </row>
    <row r="1419" spans="1:33" ht="14.5">
      <c r="A1419" s="68" t="s">
        <v>3040</v>
      </c>
      <c r="B1419" s="95" t="s">
        <v>3041</v>
      </c>
      <c r="C1419" s="68" t="s">
        <v>408</v>
      </c>
      <c r="D1419" s="95" t="s">
        <v>3042</v>
      </c>
      <c r="E1419" s="365"/>
      <c r="F1419" s="95" t="s">
        <v>3068</v>
      </c>
      <c r="G1419" s="96" t="s">
        <v>3069</v>
      </c>
      <c r="H1419" s="95" t="s">
        <v>3067</v>
      </c>
      <c r="I1419" s="70" t="s">
        <v>11</v>
      </c>
      <c r="J1419" s="71"/>
      <c r="K1419" s="71"/>
      <c r="L1419" s="79" t="s">
        <v>1196</v>
      </c>
      <c r="M1419" s="75" t="s">
        <v>3047</v>
      </c>
      <c r="N1419" s="67"/>
      <c r="O1419" s="67"/>
      <c r="P1419" s="67"/>
      <c r="Q1419" s="67"/>
      <c r="R1419" s="67"/>
      <c r="S1419" s="67"/>
      <c r="T1419" s="67"/>
      <c r="U1419" s="67"/>
      <c r="V1419" s="67"/>
      <c r="W1419" s="67"/>
      <c r="X1419" s="67"/>
      <c r="Y1419" s="67"/>
      <c r="Z1419" s="67"/>
      <c r="AA1419" s="67"/>
      <c r="AB1419" s="67"/>
      <c r="AC1419" s="67"/>
      <c r="AD1419" s="67"/>
      <c r="AE1419" s="67"/>
      <c r="AF1419" s="67"/>
      <c r="AG1419" s="67"/>
    </row>
    <row r="1420" spans="1:33" ht="14.5">
      <c r="A1420" s="68" t="s">
        <v>3040</v>
      </c>
      <c r="B1420" s="95" t="s">
        <v>3041</v>
      </c>
      <c r="C1420" s="68" t="s">
        <v>411</v>
      </c>
      <c r="D1420" s="95" t="s">
        <v>3042</v>
      </c>
      <c r="E1420" s="365"/>
      <c r="F1420" s="95" t="s">
        <v>3070</v>
      </c>
      <c r="G1420" s="96" t="s">
        <v>3071</v>
      </c>
      <c r="H1420" s="95" t="s">
        <v>3067</v>
      </c>
      <c r="I1420" s="70" t="s">
        <v>11</v>
      </c>
      <c r="J1420" s="71"/>
      <c r="K1420" s="71"/>
      <c r="L1420" s="79" t="s">
        <v>1196</v>
      </c>
      <c r="M1420" s="75" t="s">
        <v>3047</v>
      </c>
      <c r="N1420" s="67"/>
      <c r="O1420" s="67"/>
      <c r="P1420" s="67"/>
      <c r="Q1420" s="67"/>
      <c r="R1420" s="67"/>
      <c r="S1420" s="67"/>
      <c r="T1420" s="67"/>
      <c r="U1420" s="67"/>
      <c r="V1420" s="67"/>
      <c r="W1420" s="67"/>
      <c r="X1420" s="67"/>
      <c r="Y1420" s="67"/>
      <c r="Z1420" s="67"/>
      <c r="AA1420" s="67"/>
      <c r="AB1420" s="67"/>
      <c r="AC1420" s="67"/>
      <c r="AD1420" s="67"/>
      <c r="AE1420" s="67"/>
      <c r="AF1420" s="67"/>
      <c r="AG1420" s="67"/>
    </row>
    <row r="1421" spans="1:33" ht="14.5">
      <c r="A1421" s="68" t="s">
        <v>3040</v>
      </c>
      <c r="B1421" s="95" t="s">
        <v>3041</v>
      </c>
      <c r="C1421" s="68" t="s">
        <v>414</v>
      </c>
      <c r="D1421" s="95" t="s">
        <v>3042</v>
      </c>
      <c r="E1421" s="355"/>
      <c r="F1421" s="95" t="s">
        <v>3072</v>
      </c>
      <c r="G1421" s="96" t="s">
        <v>3052</v>
      </c>
      <c r="H1421" s="95" t="s">
        <v>1244</v>
      </c>
      <c r="I1421" s="70" t="s">
        <v>11</v>
      </c>
      <c r="J1421" s="71"/>
      <c r="K1421" s="71"/>
      <c r="L1421" s="79" t="s">
        <v>1196</v>
      </c>
      <c r="M1421" s="75" t="s">
        <v>3047</v>
      </c>
      <c r="N1421" s="67"/>
      <c r="O1421" s="67"/>
      <c r="P1421" s="67"/>
      <c r="Q1421" s="67"/>
      <c r="R1421" s="67"/>
      <c r="S1421" s="67"/>
      <c r="T1421" s="67"/>
      <c r="U1421" s="67"/>
      <c r="V1421" s="67"/>
      <c r="W1421" s="67"/>
      <c r="X1421" s="67"/>
      <c r="Y1421" s="67"/>
      <c r="Z1421" s="67"/>
      <c r="AA1421" s="67"/>
      <c r="AB1421" s="67"/>
      <c r="AC1421" s="67"/>
      <c r="AD1421" s="67"/>
      <c r="AE1421" s="67"/>
      <c r="AF1421" s="67"/>
      <c r="AG1421" s="67"/>
    </row>
    <row r="1422" spans="1:33" ht="14.5">
      <c r="A1422" s="68" t="s">
        <v>3040</v>
      </c>
      <c r="B1422" s="95" t="s">
        <v>3041</v>
      </c>
      <c r="C1422" s="68" t="s">
        <v>419</v>
      </c>
      <c r="D1422" s="95" t="s">
        <v>3042</v>
      </c>
      <c r="E1422" s="368" t="s">
        <v>3073</v>
      </c>
      <c r="F1422" s="96" t="s">
        <v>3044</v>
      </c>
      <c r="G1422" s="96" t="s">
        <v>3045</v>
      </c>
      <c r="H1422" s="96" t="s">
        <v>3046</v>
      </c>
      <c r="I1422" s="70" t="s">
        <v>11</v>
      </c>
      <c r="J1422" s="71"/>
      <c r="K1422" s="71"/>
      <c r="L1422" s="79" t="s">
        <v>1196</v>
      </c>
      <c r="M1422" s="75" t="s">
        <v>3047</v>
      </c>
      <c r="N1422" s="67"/>
      <c r="O1422" s="67"/>
      <c r="P1422" s="67"/>
      <c r="Q1422" s="67"/>
      <c r="R1422" s="67"/>
      <c r="S1422" s="67"/>
      <c r="T1422" s="67"/>
      <c r="U1422" s="67"/>
      <c r="V1422" s="67"/>
      <c r="W1422" s="67"/>
      <c r="X1422" s="67"/>
      <c r="Y1422" s="67"/>
      <c r="Z1422" s="67"/>
      <c r="AA1422" s="67"/>
      <c r="AB1422" s="67"/>
      <c r="AC1422" s="67"/>
      <c r="AD1422" s="67"/>
      <c r="AE1422" s="67"/>
      <c r="AF1422" s="67"/>
      <c r="AG1422" s="67"/>
    </row>
    <row r="1423" spans="1:33" ht="14.5">
      <c r="A1423" s="68" t="s">
        <v>3040</v>
      </c>
      <c r="B1423" s="95" t="s">
        <v>3041</v>
      </c>
      <c r="C1423" s="68" t="s">
        <v>422</v>
      </c>
      <c r="D1423" s="95" t="s">
        <v>3042</v>
      </c>
      <c r="E1423" s="365"/>
      <c r="F1423" s="96" t="s">
        <v>3048</v>
      </c>
      <c r="G1423" s="96" t="s">
        <v>3049</v>
      </c>
      <c r="H1423" s="96" t="s">
        <v>3050</v>
      </c>
      <c r="I1423" s="70" t="s">
        <v>11</v>
      </c>
      <c r="J1423" s="71"/>
      <c r="K1423" s="71"/>
      <c r="L1423" s="79" t="s">
        <v>1196</v>
      </c>
      <c r="M1423" s="75" t="s">
        <v>3047</v>
      </c>
      <c r="N1423" s="67"/>
      <c r="O1423" s="67"/>
      <c r="P1423" s="67"/>
      <c r="Q1423" s="67"/>
      <c r="R1423" s="67"/>
      <c r="S1423" s="67"/>
      <c r="T1423" s="67"/>
      <c r="U1423" s="67"/>
      <c r="V1423" s="67"/>
      <c r="W1423" s="67"/>
      <c r="X1423" s="67"/>
      <c r="Y1423" s="67"/>
      <c r="Z1423" s="67"/>
      <c r="AA1423" s="67"/>
      <c r="AB1423" s="67"/>
      <c r="AC1423" s="67"/>
      <c r="AD1423" s="67"/>
      <c r="AE1423" s="67"/>
      <c r="AF1423" s="67"/>
      <c r="AG1423" s="67"/>
    </row>
    <row r="1424" spans="1:33" ht="14.5">
      <c r="A1424" s="68" t="s">
        <v>3040</v>
      </c>
      <c r="B1424" s="95" t="s">
        <v>3041</v>
      </c>
      <c r="C1424" s="68" t="s">
        <v>425</v>
      </c>
      <c r="D1424" s="95" t="s">
        <v>3042</v>
      </c>
      <c r="E1424" s="365"/>
      <c r="F1424" s="95" t="s">
        <v>3051</v>
      </c>
      <c r="G1424" s="96" t="s">
        <v>3052</v>
      </c>
      <c r="H1424" s="96" t="s">
        <v>3053</v>
      </c>
      <c r="I1424" s="70" t="s">
        <v>11</v>
      </c>
      <c r="J1424" s="71"/>
      <c r="K1424" s="71"/>
      <c r="L1424" s="79" t="s">
        <v>1196</v>
      </c>
      <c r="M1424" s="75" t="s">
        <v>3047</v>
      </c>
      <c r="N1424" s="67"/>
      <c r="O1424" s="67"/>
      <c r="P1424" s="67"/>
      <c r="Q1424" s="67"/>
      <c r="R1424" s="67"/>
      <c r="S1424" s="67"/>
      <c r="T1424" s="67"/>
      <c r="U1424" s="67"/>
      <c r="V1424" s="67"/>
      <c r="W1424" s="67"/>
      <c r="X1424" s="67"/>
      <c r="Y1424" s="67"/>
      <c r="Z1424" s="67"/>
      <c r="AA1424" s="67"/>
      <c r="AB1424" s="67"/>
      <c r="AC1424" s="67"/>
      <c r="AD1424" s="67"/>
      <c r="AE1424" s="67"/>
      <c r="AF1424" s="67"/>
      <c r="AG1424" s="67"/>
    </row>
    <row r="1425" spans="1:33" ht="14.5">
      <c r="A1425" s="68" t="s">
        <v>3040</v>
      </c>
      <c r="B1425" s="95" t="s">
        <v>3041</v>
      </c>
      <c r="C1425" s="68" t="s">
        <v>430</v>
      </c>
      <c r="D1425" s="95" t="s">
        <v>3042</v>
      </c>
      <c r="E1425" s="365"/>
      <c r="F1425" s="95" t="s">
        <v>3054</v>
      </c>
      <c r="G1425" s="96" t="s">
        <v>3055</v>
      </c>
      <c r="H1425" s="96" t="s">
        <v>1227</v>
      </c>
      <c r="I1425" s="70" t="s">
        <v>11</v>
      </c>
      <c r="J1425" s="71"/>
      <c r="K1425" s="71"/>
      <c r="L1425" s="79" t="s">
        <v>1196</v>
      </c>
      <c r="M1425" s="75" t="s">
        <v>3047</v>
      </c>
      <c r="N1425" s="67"/>
      <c r="O1425" s="67"/>
      <c r="P1425" s="67"/>
      <c r="Q1425" s="67"/>
      <c r="R1425" s="67"/>
      <c r="S1425" s="67"/>
      <c r="T1425" s="67"/>
      <c r="U1425" s="67"/>
      <c r="V1425" s="67"/>
      <c r="W1425" s="67"/>
      <c r="X1425" s="67"/>
      <c r="Y1425" s="67"/>
      <c r="Z1425" s="67"/>
      <c r="AA1425" s="67"/>
      <c r="AB1425" s="67"/>
      <c r="AC1425" s="67"/>
      <c r="AD1425" s="67"/>
      <c r="AE1425" s="67"/>
      <c r="AF1425" s="67"/>
      <c r="AG1425" s="67"/>
    </row>
    <row r="1426" spans="1:33" ht="14.5">
      <c r="A1426" s="68" t="s">
        <v>3040</v>
      </c>
      <c r="B1426" s="95" t="s">
        <v>3041</v>
      </c>
      <c r="C1426" s="68" t="s">
        <v>432</v>
      </c>
      <c r="D1426" s="95" t="s">
        <v>3042</v>
      </c>
      <c r="E1426" s="365"/>
      <c r="F1426" s="95" t="s">
        <v>3056</v>
      </c>
      <c r="G1426" s="96" t="s">
        <v>3057</v>
      </c>
      <c r="H1426" s="96" t="s">
        <v>3046</v>
      </c>
      <c r="I1426" s="70" t="s">
        <v>11</v>
      </c>
      <c r="J1426" s="71"/>
      <c r="K1426" s="71"/>
      <c r="L1426" s="79" t="s">
        <v>1196</v>
      </c>
      <c r="M1426" s="75" t="s">
        <v>3047</v>
      </c>
      <c r="N1426" s="67"/>
      <c r="O1426" s="67"/>
      <c r="P1426" s="67"/>
      <c r="Q1426" s="67"/>
      <c r="R1426" s="67"/>
      <c r="S1426" s="67"/>
      <c r="T1426" s="67"/>
      <c r="U1426" s="67"/>
      <c r="V1426" s="67"/>
      <c r="W1426" s="67"/>
      <c r="X1426" s="67"/>
      <c r="Y1426" s="67"/>
      <c r="Z1426" s="67"/>
      <c r="AA1426" s="67"/>
      <c r="AB1426" s="67"/>
      <c r="AC1426" s="67"/>
      <c r="AD1426" s="67"/>
      <c r="AE1426" s="67"/>
      <c r="AF1426" s="67"/>
      <c r="AG1426" s="67"/>
    </row>
    <row r="1427" spans="1:33" ht="14.5">
      <c r="A1427" s="68" t="s">
        <v>3040</v>
      </c>
      <c r="B1427" s="95" t="s">
        <v>3041</v>
      </c>
      <c r="C1427" s="68" t="s">
        <v>435</v>
      </c>
      <c r="D1427" s="95" t="s">
        <v>3042</v>
      </c>
      <c r="E1427" s="365"/>
      <c r="F1427" s="95" t="s">
        <v>3058</v>
      </c>
      <c r="G1427" s="96" t="s">
        <v>3052</v>
      </c>
      <c r="H1427" s="96" t="s">
        <v>3059</v>
      </c>
      <c r="I1427" s="70" t="s">
        <v>11</v>
      </c>
      <c r="J1427" s="71"/>
      <c r="K1427" s="71"/>
      <c r="L1427" s="79" t="s">
        <v>1196</v>
      </c>
      <c r="M1427" s="75" t="s">
        <v>3047</v>
      </c>
      <c r="N1427" s="67"/>
      <c r="O1427" s="67"/>
      <c r="P1427" s="67"/>
      <c r="Q1427" s="67"/>
      <c r="R1427" s="67"/>
      <c r="S1427" s="67"/>
      <c r="T1427" s="67"/>
      <c r="U1427" s="67"/>
      <c r="V1427" s="67"/>
      <c r="W1427" s="67"/>
      <c r="X1427" s="67"/>
      <c r="Y1427" s="67"/>
      <c r="Z1427" s="67"/>
      <c r="AA1427" s="67"/>
      <c r="AB1427" s="67"/>
      <c r="AC1427" s="67"/>
      <c r="AD1427" s="67"/>
      <c r="AE1427" s="67"/>
      <c r="AF1427" s="67"/>
      <c r="AG1427" s="67"/>
    </row>
    <row r="1428" spans="1:33" ht="14.5">
      <c r="A1428" s="68" t="s">
        <v>3040</v>
      </c>
      <c r="B1428" s="95" t="s">
        <v>3041</v>
      </c>
      <c r="C1428" s="68" t="s">
        <v>438</v>
      </c>
      <c r="D1428" s="95" t="s">
        <v>3042</v>
      </c>
      <c r="E1428" s="365"/>
      <c r="F1428" s="95" t="s">
        <v>3060</v>
      </c>
      <c r="G1428" s="96" t="s">
        <v>3052</v>
      </c>
      <c r="H1428" s="95" t="s">
        <v>3061</v>
      </c>
      <c r="I1428" s="70" t="s">
        <v>11</v>
      </c>
      <c r="J1428" s="71"/>
      <c r="K1428" s="71"/>
      <c r="L1428" s="79" t="s">
        <v>1196</v>
      </c>
      <c r="M1428" s="75" t="s">
        <v>3047</v>
      </c>
      <c r="N1428" s="67"/>
      <c r="O1428" s="67"/>
      <c r="P1428" s="67"/>
      <c r="Q1428" s="67"/>
      <c r="R1428" s="67"/>
      <c r="S1428" s="67"/>
      <c r="T1428" s="67"/>
      <c r="U1428" s="67"/>
      <c r="V1428" s="67"/>
      <c r="W1428" s="67"/>
      <c r="X1428" s="67"/>
      <c r="Y1428" s="67"/>
      <c r="Z1428" s="67"/>
      <c r="AA1428" s="67"/>
      <c r="AB1428" s="67"/>
      <c r="AC1428" s="67"/>
      <c r="AD1428" s="67"/>
      <c r="AE1428" s="67"/>
      <c r="AF1428" s="67"/>
      <c r="AG1428" s="67"/>
    </row>
    <row r="1429" spans="1:33" ht="14.5">
      <c r="A1429" s="68" t="s">
        <v>3040</v>
      </c>
      <c r="B1429" s="95" t="s">
        <v>3041</v>
      </c>
      <c r="C1429" s="68" t="s">
        <v>441</v>
      </c>
      <c r="D1429" s="95" t="s">
        <v>3042</v>
      </c>
      <c r="E1429" s="365"/>
      <c r="F1429" s="95" t="s">
        <v>1239</v>
      </c>
      <c r="G1429" s="96" t="s">
        <v>3052</v>
      </c>
      <c r="H1429" s="95" t="s">
        <v>1240</v>
      </c>
      <c r="I1429" s="70" t="s">
        <v>11</v>
      </c>
      <c r="J1429" s="71"/>
      <c r="K1429" s="71"/>
      <c r="L1429" s="79" t="s">
        <v>1196</v>
      </c>
      <c r="M1429" s="75" t="s">
        <v>3047</v>
      </c>
      <c r="N1429" s="67"/>
      <c r="O1429" s="67"/>
      <c r="P1429" s="67"/>
      <c r="Q1429" s="67"/>
      <c r="R1429" s="67"/>
      <c r="S1429" s="67"/>
      <c r="T1429" s="67"/>
      <c r="U1429" s="67"/>
      <c r="V1429" s="67"/>
      <c r="W1429" s="67"/>
      <c r="X1429" s="67"/>
      <c r="Y1429" s="67"/>
      <c r="Z1429" s="67"/>
      <c r="AA1429" s="67"/>
      <c r="AB1429" s="67"/>
      <c r="AC1429" s="67"/>
      <c r="AD1429" s="67"/>
      <c r="AE1429" s="67"/>
      <c r="AF1429" s="67"/>
      <c r="AG1429" s="67"/>
    </row>
    <row r="1430" spans="1:33" ht="14.5">
      <c r="A1430" s="68" t="s">
        <v>3040</v>
      </c>
      <c r="B1430" s="95" t="s">
        <v>3041</v>
      </c>
      <c r="C1430" s="68" t="s">
        <v>446</v>
      </c>
      <c r="D1430" s="95" t="s">
        <v>3042</v>
      </c>
      <c r="E1430" s="365"/>
      <c r="F1430" s="95" t="s">
        <v>3062</v>
      </c>
      <c r="G1430" s="96" t="s">
        <v>3063</v>
      </c>
      <c r="H1430" s="95" t="s">
        <v>3064</v>
      </c>
      <c r="I1430" s="70" t="s">
        <v>11</v>
      </c>
      <c r="J1430" s="71"/>
      <c r="K1430" s="71"/>
      <c r="L1430" s="79" t="s">
        <v>1196</v>
      </c>
      <c r="M1430" s="75" t="s">
        <v>3047</v>
      </c>
      <c r="N1430" s="67"/>
      <c r="O1430" s="67"/>
      <c r="P1430" s="67"/>
      <c r="Q1430" s="67"/>
      <c r="R1430" s="67"/>
      <c r="S1430" s="67"/>
      <c r="T1430" s="67"/>
      <c r="U1430" s="67"/>
      <c r="V1430" s="67"/>
      <c r="W1430" s="67"/>
      <c r="X1430" s="67"/>
      <c r="Y1430" s="67"/>
      <c r="Z1430" s="67"/>
      <c r="AA1430" s="67"/>
      <c r="AB1430" s="67"/>
      <c r="AC1430" s="67"/>
      <c r="AD1430" s="67"/>
      <c r="AE1430" s="67"/>
      <c r="AF1430" s="67"/>
      <c r="AG1430" s="67"/>
    </row>
    <row r="1431" spans="1:33" ht="14.5">
      <c r="A1431" s="68" t="s">
        <v>3040</v>
      </c>
      <c r="B1431" s="95" t="s">
        <v>3041</v>
      </c>
      <c r="C1431" s="68" t="s">
        <v>449</v>
      </c>
      <c r="D1431" s="95" t="s">
        <v>3042</v>
      </c>
      <c r="E1431" s="365"/>
      <c r="F1431" s="95" t="s">
        <v>3074</v>
      </c>
      <c r="G1431" s="96" t="s">
        <v>3075</v>
      </c>
      <c r="H1431" s="95" t="s">
        <v>3067</v>
      </c>
      <c r="I1431" s="70" t="s">
        <v>11</v>
      </c>
      <c r="J1431" s="71"/>
      <c r="K1431" s="71"/>
      <c r="L1431" s="79" t="s">
        <v>1196</v>
      </c>
      <c r="M1431" s="75" t="s">
        <v>3047</v>
      </c>
      <c r="N1431" s="67"/>
      <c r="O1431" s="67"/>
      <c r="P1431" s="67"/>
      <c r="Q1431" s="67"/>
      <c r="R1431" s="67"/>
      <c r="S1431" s="67"/>
      <c r="T1431" s="67"/>
      <c r="U1431" s="67"/>
      <c r="V1431" s="67"/>
      <c r="W1431" s="67"/>
      <c r="X1431" s="67"/>
      <c r="Y1431" s="67"/>
      <c r="Z1431" s="67"/>
      <c r="AA1431" s="67"/>
      <c r="AB1431" s="67"/>
      <c r="AC1431" s="67"/>
      <c r="AD1431" s="67"/>
      <c r="AE1431" s="67"/>
      <c r="AF1431" s="67"/>
      <c r="AG1431" s="67"/>
    </row>
    <row r="1432" spans="1:33" ht="14.5">
      <c r="A1432" s="68" t="s">
        <v>3040</v>
      </c>
      <c r="B1432" s="95" t="s">
        <v>3041</v>
      </c>
      <c r="C1432" s="68" t="s">
        <v>452</v>
      </c>
      <c r="D1432" s="95" t="s">
        <v>3042</v>
      </c>
      <c r="E1432" s="365"/>
      <c r="F1432" s="95" t="s">
        <v>3068</v>
      </c>
      <c r="G1432" s="96" t="s">
        <v>3069</v>
      </c>
      <c r="H1432" s="95" t="s">
        <v>3067</v>
      </c>
      <c r="I1432" s="70" t="s">
        <v>11</v>
      </c>
      <c r="J1432" s="71"/>
      <c r="K1432" s="71"/>
      <c r="L1432" s="79" t="s">
        <v>1196</v>
      </c>
      <c r="M1432" s="75" t="s">
        <v>3047</v>
      </c>
      <c r="N1432" s="67"/>
      <c r="O1432" s="67"/>
      <c r="P1432" s="67"/>
      <c r="Q1432" s="67"/>
      <c r="R1432" s="67"/>
      <c r="S1432" s="67"/>
      <c r="T1432" s="67"/>
      <c r="U1432" s="67"/>
      <c r="V1432" s="67"/>
      <c r="W1432" s="67"/>
      <c r="X1432" s="67"/>
      <c r="Y1432" s="67"/>
      <c r="Z1432" s="67"/>
      <c r="AA1432" s="67"/>
      <c r="AB1432" s="67"/>
      <c r="AC1432" s="67"/>
      <c r="AD1432" s="67"/>
      <c r="AE1432" s="67"/>
      <c r="AF1432" s="67"/>
      <c r="AG1432" s="67"/>
    </row>
    <row r="1433" spans="1:33" ht="14.5">
      <c r="A1433" s="68" t="s">
        <v>3040</v>
      </c>
      <c r="B1433" s="95" t="s">
        <v>3041</v>
      </c>
      <c r="C1433" s="68" t="s">
        <v>455</v>
      </c>
      <c r="D1433" s="95" t="s">
        <v>3042</v>
      </c>
      <c r="E1433" s="365"/>
      <c r="F1433" s="95" t="s">
        <v>3070</v>
      </c>
      <c r="G1433" s="96" t="s">
        <v>3071</v>
      </c>
      <c r="H1433" s="95" t="s">
        <v>3067</v>
      </c>
      <c r="I1433" s="70" t="s">
        <v>11</v>
      </c>
      <c r="J1433" s="71"/>
      <c r="K1433" s="71"/>
      <c r="L1433" s="79" t="s">
        <v>1196</v>
      </c>
      <c r="M1433" s="75" t="s">
        <v>3047</v>
      </c>
      <c r="N1433" s="67"/>
      <c r="O1433" s="67"/>
      <c r="P1433" s="67"/>
      <c r="Q1433" s="67"/>
      <c r="R1433" s="67"/>
      <c r="S1433" s="67"/>
      <c r="T1433" s="67"/>
      <c r="U1433" s="67"/>
      <c r="V1433" s="67"/>
      <c r="W1433" s="67"/>
      <c r="X1433" s="67"/>
      <c r="Y1433" s="67"/>
      <c r="Z1433" s="67"/>
      <c r="AA1433" s="67"/>
      <c r="AB1433" s="67"/>
      <c r="AC1433" s="67"/>
      <c r="AD1433" s="67"/>
      <c r="AE1433" s="67"/>
      <c r="AF1433" s="67"/>
      <c r="AG1433" s="67"/>
    </row>
    <row r="1434" spans="1:33" ht="14.5">
      <c r="A1434" s="68" t="s">
        <v>3040</v>
      </c>
      <c r="B1434" s="95" t="s">
        <v>3041</v>
      </c>
      <c r="C1434" s="68" t="s">
        <v>460</v>
      </c>
      <c r="D1434" s="95" t="s">
        <v>3042</v>
      </c>
      <c r="E1434" s="355"/>
      <c r="F1434" s="95" t="s">
        <v>3072</v>
      </c>
      <c r="G1434" s="96" t="s">
        <v>3052</v>
      </c>
      <c r="H1434" s="95" t="s">
        <v>1244</v>
      </c>
      <c r="I1434" s="70" t="s">
        <v>11</v>
      </c>
      <c r="J1434" s="71"/>
      <c r="K1434" s="71"/>
      <c r="L1434" s="79" t="s">
        <v>1196</v>
      </c>
      <c r="M1434" s="75" t="s">
        <v>3047</v>
      </c>
      <c r="N1434" s="67"/>
      <c r="O1434" s="67"/>
      <c r="P1434" s="67"/>
      <c r="Q1434" s="67"/>
      <c r="R1434" s="67"/>
      <c r="S1434" s="67"/>
      <c r="T1434" s="67"/>
      <c r="U1434" s="67"/>
      <c r="V1434" s="67"/>
      <c r="W1434" s="67"/>
      <c r="X1434" s="67"/>
      <c r="Y1434" s="67"/>
      <c r="Z1434" s="67"/>
      <c r="AA1434" s="67"/>
      <c r="AB1434" s="67"/>
      <c r="AC1434" s="67"/>
      <c r="AD1434" s="67"/>
      <c r="AE1434" s="67"/>
      <c r="AF1434" s="67"/>
      <c r="AG1434" s="67"/>
    </row>
    <row r="1435" spans="1:33" ht="29">
      <c r="A1435" s="68" t="s">
        <v>3076</v>
      </c>
      <c r="B1435" s="69" t="s">
        <v>3077</v>
      </c>
      <c r="C1435" s="68" t="s">
        <v>534</v>
      </c>
      <c r="D1435" s="368" t="s">
        <v>3078</v>
      </c>
      <c r="E1435" s="368" t="s">
        <v>3079</v>
      </c>
      <c r="F1435" s="95" t="s">
        <v>3080</v>
      </c>
      <c r="G1435" s="95" t="s">
        <v>3081</v>
      </c>
      <c r="H1435" s="95" t="s">
        <v>3082</v>
      </c>
      <c r="I1435" s="70" t="s">
        <v>11</v>
      </c>
      <c r="J1435" s="71"/>
      <c r="K1435" s="71"/>
      <c r="L1435" s="79" t="s">
        <v>1196</v>
      </c>
      <c r="M1435" s="69"/>
      <c r="N1435" s="67"/>
      <c r="O1435" s="67"/>
      <c r="P1435" s="67"/>
      <c r="Q1435" s="67"/>
      <c r="R1435" s="67"/>
      <c r="S1435" s="67"/>
      <c r="T1435" s="67"/>
      <c r="U1435" s="67"/>
      <c r="V1435" s="67"/>
      <c r="W1435" s="67"/>
      <c r="X1435" s="67"/>
      <c r="Y1435" s="67"/>
      <c r="Z1435" s="67"/>
      <c r="AA1435" s="67"/>
      <c r="AB1435" s="67"/>
      <c r="AC1435" s="67"/>
      <c r="AD1435" s="67"/>
      <c r="AE1435" s="67"/>
      <c r="AF1435" s="67"/>
      <c r="AG1435" s="67"/>
    </row>
    <row r="1436" spans="1:33" ht="29">
      <c r="A1436" s="68" t="s">
        <v>3076</v>
      </c>
      <c r="B1436" s="69" t="s">
        <v>3077</v>
      </c>
      <c r="C1436" s="68" t="s">
        <v>379</v>
      </c>
      <c r="D1436" s="365"/>
      <c r="E1436" s="365"/>
      <c r="F1436" s="95" t="s">
        <v>3083</v>
      </c>
      <c r="G1436" s="95" t="s">
        <v>3084</v>
      </c>
      <c r="H1436" s="95" t="s">
        <v>3085</v>
      </c>
      <c r="I1436" s="70" t="s">
        <v>11</v>
      </c>
      <c r="J1436" s="71"/>
      <c r="K1436" s="71"/>
      <c r="L1436" s="79" t="s">
        <v>1196</v>
      </c>
      <c r="M1436" s="69"/>
      <c r="N1436" s="67"/>
      <c r="O1436" s="67"/>
      <c r="P1436" s="67"/>
      <c r="Q1436" s="67"/>
      <c r="R1436" s="67"/>
      <c r="S1436" s="67"/>
      <c r="T1436" s="67"/>
      <c r="U1436" s="67"/>
      <c r="V1436" s="67"/>
      <c r="W1436" s="67"/>
      <c r="X1436" s="67"/>
      <c r="Y1436" s="67"/>
      <c r="Z1436" s="67"/>
      <c r="AA1436" s="67"/>
      <c r="AB1436" s="67"/>
      <c r="AC1436" s="67"/>
      <c r="AD1436" s="67"/>
      <c r="AE1436" s="67"/>
      <c r="AF1436" s="67"/>
      <c r="AG1436" s="67"/>
    </row>
    <row r="1437" spans="1:33" ht="29">
      <c r="A1437" s="68" t="s">
        <v>3076</v>
      </c>
      <c r="B1437" s="69" t="s">
        <v>3077</v>
      </c>
      <c r="C1437" s="68" t="s">
        <v>384</v>
      </c>
      <c r="D1437" s="365"/>
      <c r="E1437" s="365"/>
      <c r="F1437" s="95" t="s">
        <v>3086</v>
      </c>
      <c r="G1437" s="95" t="s">
        <v>3087</v>
      </c>
      <c r="H1437" s="95" t="s">
        <v>3085</v>
      </c>
      <c r="I1437" s="70" t="s">
        <v>11</v>
      </c>
      <c r="J1437" s="71"/>
      <c r="K1437" s="71"/>
      <c r="L1437" s="79" t="s">
        <v>1196</v>
      </c>
      <c r="M1437" s="69"/>
      <c r="N1437" s="67"/>
      <c r="O1437" s="67"/>
      <c r="P1437" s="67"/>
      <c r="Q1437" s="67"/>
      <c r="R1437" s="67"/>
      <c r="S1437" s="67"/>
      <c r="T1437" s="67"/>
      <c r="U1437" s="67"/>
      <c r="V1437" s="67"/>
      <c r="W1437" s="67"/>
      <c r="X1437" s="67"/>
      <c r="Y1437" s="67"/>
      <c r="Z1437" s="67"/>
      <c r="AA1437" s="67"/>
      <c r="AB1437" s="67"/>
      <c r="AC1437" s="67"/>
      <c r="AD1437" s="67"/>
      <c r="AE1437" s="67"/>
      <c r="AF1437" s="67"/>
      <c r="AG1437" s="67"/>
    </row>
    <row r="1438" spans="1:33" ht="29">
      <c r="A1438" s="68" t="s">
        <v>3076</v>
      </c>
      <c r="B1438" s="69" t="s">
        <v>3077</v>
      </c>
      <c r="C1438" s="68" t="s">
        <v>544</v>
      </c>
      <c r="D1438" s="365"/>
      <c r="E1438" s="365"/>
      <c r="F1438" s="95" t="s">
        <v>3088</v>
      </c>
      <c r="G1438" s="95" t="s">
        <v>3089</v>
      </c>
      <c r="H1438" s="95" t="s">
        <v>3085</v>
      </c>
      <c r="I1438" s="70" t="s">
        <v>11</v>
      </c>
      <c r="J1438" s="71"/>
      <c r="K1438" s="71"/>
      <c r="L1438" s="79" t="s">
        <v>1196</v>
      </c>
      <c r="M1438" s="69"/>
      <c r="N1438" s="67"/>
      <c r="O1438" s="67"/>
      <c r="P1438" s="67"/>
      <c r="Q1438" s="67"/>
      <c r="R1438" s="67"/>
      <c r="S1438" s="67"/>
      <c r="T1438" s="67"/>
      <c r="U1438" s="67"/>
      <c r="V1438" s="67"/>
      <c r="W1438" s="67"/>
      <c r="X1438" s="67"/>
      <c r="Y1438" s="67"/>
      <c r="Z1438" s="67"/>
      <c r="AA1438" s="67"/>
      <c r="AB1438" s="67"/>
      <c r="AC1438" s="67"/>
      <c r="AD1438" s="67"/>
      <c r="AE1438" s="67"/>
      <c r="AF1438" s="67"/>
      <c r="AG1438" s="67"/>
    </row>
    <row r="1439" spans="1:33" ht="29">
      <c r="A1439" s="68" t="s">
        <v>3076</v>
      </c>
      <c r="B1439" s="69" t="s">
        <v>3077</v>
      </c>
      <c r="C1439" s="68" t="s">
        <v>546</v>
      </c>
      <c r="D1439" s="365"/>
      <c r="E1439" s="355"/>
      <c r="F1439" s="95" t="s">
        <v>3090</v>
      </c>
      <c r="G1439" s="95" t="s">
        <v>3091</v>
      </c>
      <c r="H1439" s="95" t="s">
        <v>3085</v>
      </c>
      <c r="I1439" s="70" t="s">
        <v>11</v>
      </c>
      <c r="J1439" s="71"/>
      <c r="K1439" s="71"/>
      <c r="L1439" s="79" t="s">
        <v>1196</v>
      </c>
      <c r="M1439" s="69"/>
      <c r="N1439" s="67"/>
      <c r="O1439" s="67"/>
      <c r="P1439" s="67"/>
      <c r="Q1439" s="67"/>
      <c r="R1439" s="67"/>
      <c r="S1439" s="67"/>
      <c r="T1439" s="67"/>
      <c r="U1439" s="67"/>
      <c r="V1439" s="67"/>
      <c r="W1439" s="67"/>
      <c r="X1439" s="67"/>
      <c r="Y1439" s="67"/>
      <c r="Z1439" s="67"/>
      <c r="AA1439" s="67"/>
      <c r="AB1439" s="67"/>
      <c r="AC1439" s="67"/>
      <c r="AD1439" s="67"/>
      <c r="AE1439" s="67"/>
      <c r="AF1439" s="67"/>
      <c r="AG1439" s="67"/>
    </row>
    <row r="1440" spans="1:33" ht="29">
      <c r="A1440" s="68" t="s">
        <v>3076</v>
      </c>
      <c r="B1440" s="69" t="s">
        <v>3077</v>
      </c>
      <c r="C1440" s="68" t="s">
        <v>388</v>
      </c>
      <c r="D1440" s="365"/>
      <c r="E1440" s="368" t="s">
        <v>3092</v>
      </c>
      <c r="F1440" s="95" t="s">
        <v>3093</v>
      </c>
      <c r="G1440" s="95" t="s">
        <v>3094</v>
      </c>
      <c r="H1440" s="95" t="s">
        <v>3085</v>
      </c>
      <c r="I1440" s="70" t="s">
        <v>11</v>
      </c>
      <c r="J1440" s="71"/>
      <c r="K1440" s="71"/>
      <c r="L1440" s="79" t="s">
        <v>1196</v>
      </c>
      <c r="M1440" s="69"/>
      <c r="N1440" s="67"/>
      <c r="O1440" s="67"/>
      <c r="P1440" s="67"/>
      <c r="Q1440" s="67"/>
      <c r="R1440" s="67"/>
      <c r="S1440" s="67"/>
      <c r="T1440" s="67"/>
      <c r="U1440" s="67"/>
      <c r="V1440" s="67"/>
      <c r="W1440" s="67"/>
      <c r="X1440" s="67"/>
      <c r="Y1440" s="67"/>
      <c r="Z1440" s="67"/>
      <c r="AA1440" s="67"/>
      <c r="AB1440" s="67"/>
      <c r="AC1440" s="67"/>
      <c r="AD1440" s="67"/>
      <c r="AE1440" s="67"/>
      <c r="AF1440" s="67"/>
      <c r="AG1440" s="67"/>
    </row>
    <row r="1441" spans="1:33" ht="29">
      <c r="A1441" s="68" t="s">
        <v>3076</v>
      </c>
      <c r="B1441" s="69" t="s">
        <v>3077</v>
      </c>
      <c r="C1441" s="68" t="s">
        <v>393</v>
      </c>
      <c r="D1441" s="365"/>
      <c r="E1441" s="365"/>
      <c r="F1441" s="95" t="s">
        <v>3095</v>
      </c>
      <c r="G1441" s="95"/>
      <c r="H1441" s="95" t="s">
        <v>3085</v>
      </c>
      <c r="I1441" s="70" t="s">
        <v>11</v>
      </c>
      <c r="J1441" s="71"/>
      <c r="K1441" s="71"/>
      <c r="L1441" s="79" t="s">
        <v>1196</v>
      </c>
      <c r="M1441" s="69"/>
      <c r="N1441" s="67"/>
      <c r="O1441" s="67"/>
      <c r="P1441" s="67"/>
      <c r="Q1441" s="67"/>
      <c r="R1441" s="67"/>
      <c r="S1441" s="67"/>
      <c r="T1441" s="67"/>
      <c r="U1441" s="67"/>
      <c r="V1441" s="67"/>
      <c r="W1441" s="67"/>
      <c r="X1441" s="67"/>
      <c r="Y1441" s="67"/>
      <c r="Z1441" s="67"/>
      <c r="AA1441" s="67"/>
      <c r="AB1441" s="67"/>
      <c r="AC1441" s="67"/>
      <c r="AD1441" s="67"/>
      <c r="AE1441" s="67"/>
      <c r="AF1441" s="67"/>
      <c r="AG1441" s="67"/>
    </row>
    <row r="1442" spans="1:33" ht="29">
      <c r="A1442" s="68" t="s">
        <v>3076</v>
      </c>
      <c r="B1442" s="69" t="s">
        <v>3077</v>
      </c>
      <c r="C1442" s="68" t="s">
        <v>397</v>
      </c>
      <c r="D1442" s="365"/>
      <c r="E1442" s="365"/>
      <c r="F1442" s="95" t="s">
        <v>3096</v>
      </c>
      <c r="G1442" s="95" t="s">
        <v>3097</v>
      </c>
      <c r="H1442" s="95" t="s">
        <v>3085</v>
      </c>
      <c r="I1442" s="70" t="s">
        <v>11</v>
      </c>
      <c r="J1442" s="71"/>
      <c r="K1442" s="71"/>
      <c r="L1442" s="79" t="s">
        <v>1196</v>
      </c>
      <c r="M1442" s="69"/>
      <c r="N1442" s="67"/>
      <c r="O1442" s="67"/>
      <c r="P1442" s="67"/>
      <c r="Q1442" s="67"/>
      <c r="R1442" s="67"/>
      <c r="S1442" s="67"/>
      <c r="T1442" s="67"/>
      <c r="U1442" s="67"/>
      <c r="V1442" s="67"/>
      <c r="W1442" s="67"/>
      <c r="X1442" s="67"/>
      <c r="Y1442" s="67"/>
      <c r="Z1442" s="67"/>
      <c r="AA1442" s="67"/>
      <c r="AB1442" s="67"/>
      <c r="AC1442" s="67"/>
      <c r="AD1442" s="67"/>
      <c r="AE1442" s="67"/>
      <c r="AF1442" s="67"/>
      <c r="AG1442" s="67"/>
    </row>
    <row r="1443" spans="1:33" ht="29">
      <c r="A1443" s="68" t="s">
        <v>3076</v>
      </c>
      <c r="B1443" s="69" t="s">
        <v>3077</v>
      </c>
      <c r="C1443" s="68" t="s">
        <v>400</v>
      </c>
      <c r="D1443" s="365"/>
      <c r="E1443" s="355"/>
      <c r="F1443" s="95" t="s">
        <v>3098</v>
      </c>
      <c r="G1443" s="95" t="s">
        <v>3099</v>
      </c>
      <c r="H1443" s="95" t="s">
        <v>3085</v>
      </c>
      <c r="I1443" s="70" t="s">
        <v>11</v>
      </c>
      <c r="J1443" s="71"/>
      <c r="K1443" s="71"/>
      <c r="L1443" s="79" t="s">
        <v>1196</v>
      </c>
      <c r="M1443" s="69"/>
      <c r="N1443" s="67"/>
      <c r="O1443" s="67"/>
      <c r="P1443" s="67"/>
      <c r="Q1443" s="67"/>
      <c r="R1443" s="67"/>
      <c r="S1443" s="67"/>
      <c r="T1443" s="67"/>
      <c r="U1443" s="67"/>
      <c r="V1443" s="67"/>
      <c r="W1443" s="67"/>
      <c r="X1443" s="67"/>
      <c r="Y1443" s="67"/>
      <c r="Z1443" s="67"/>
      <c r="AA1443" s="67"/>
      <c r="AB1443" s="67"/>
      <c r="AC1443" s="67"/>
      <c r="AD1443" s="67"/>
      <c r="AE1443" s="67"/>
      <c r="AF1443" s="67"/>
      <c r="AG1443" s="67"/>
    </row>
    <row r="1444" spans="1:33" ht="29">
      <c r="A1444" s="68" t="s">
        <v>3076</v>
      </c>
      <c r="B1444" s="69" t="s">
        <v>3077</v>
      </c>
      <c r="C1444" s="68" t="s">
        <v>403</v>
      </c>
      <c r="D1444" s="365"/>
      <c r="E1444" s="368" t="s">
        <v>3100</v>
      </c>
      <c r="F1444" s="95" t="s">
        <v>3101</v>
      </c>
      <c r="G1444" s="95" t="s">
        <v>3102</v>
      </c>
      <c r="H1444" s="95" t="s">
        <v>529</v>
      </c>
      <c r="I1444" s="70" t="s">
        <v>11</v>
      </c>
      <c r="J1444" s="71"/>
      <c r="K1444" s="71"/>
      <c r="L1444" s="79" t="s">
        <v>1196</v>
      </c>
      <c r="M1444" s="69"/>
      <c r="N1444" s="67"/>
      <c r="O1444" s="67"/>
      <c r="P1444" s="67"/>
      <c r="Q1444" s="67"/>
      <c r="R1444" s="67"/>
      <c r="S1444" s="67"/>
      <c r="T1444" s="67"/>
      <c r="U1444" s="67"/>
      <c r="V1444" s="67"/>
      <c r="W1444" s="67"/>
      <c r="X1444" s="67"/>
      <c r="Y1444" s="67"/>
      <c r="Z1444" s="67"/>
      <c r="AA1444" s="67"/>
      <c r="AB1444" s="67"/>
      <c r="AC1444" s="67"/>
      <c r="AD1444" s="67"/>
      <c r="AE1444" s="67"/>
      <c r="AF1444" s="67"/>
      <c r="AG1444" s="67"/>
    </row>
    <row r="1445" spans="1:33" ht="29">
      <c r="A1445" s="68" t="s">
        <v>3076</v>
      </c>
      <c r="B1445" s="69" t="s">
        <v>3077</v>
      </c>
      <c r="C1445" s="68" t="s">
        <v>408</v>
      </c>
      <c r="D1445" s="365"/>
      <c r="E1445" s="365"/>
      <c r="F1445" s="95" t="s">
        <v>859</v>
      </c>
      <c r="G1445" s="95" t="s">
        <v>3103</v>
      </c>
      <c r="H1445" s="95" t="s">
        <v>529</v>
      </c>
      <c r="I1445" s="70" t="s">
        <v>11</v>
      </c>
      <c r="J1445" s="71"/>
      <c r="K1445" s="71"/>
      <c r="L1445" s="79" t="s">
        <v>1196</v>
      </c>
      <c r="M1445" s="69"/>
      <c r="N1445" s="67"/>
      <c r="O1445" s="67"/>
      <c r="P1445" s="67"/>
      <c r="Q1445" s="67"/>
      <c r="R1445" s="67"/>
      <c r="S1445" s="67"/>
      <c r="T1445" s="67"/>
      <c r="U1445" s="67"/>
      <c r="V1445" s="67"/>
      <c r="W1445" s="67"/>
      <c r="X1445" s="67"/>
      <c r="Y1445" s="67"/>
      <c r="Z1445" s="67"/>
      <c r="AA1445" s="67"/>
      <c r="AB1445" s="67"/>
      <c r="AC1445" s="67"/>
      <c r="AD1445" s="67"/>
      <c r="AE1445" s="67"/>
      <c r="AF1445" s="67"/>
      <c r="AG1445" s="67"/>
    </row>
    <row r="1446" spans="1:33" ht="29">
      <c r="A1446" s="68" t="s">
        <v>3076</v>
      </c>
      <c r="B1446" s="69" t="s">
        <v>3077</v>
      </c>
      <c r="C1446" s="68" t="s">
        <v>411</v>
      </c>
      <c r="D1446" s="365"/>
      <c r="E1446" s="365"/>
      <c r="F1446" s="95" t="s">
        <v>861</v>
      </c>
      <c r="G1446" s="95" t="s">
        <v>3104</v>
      </c>
      <c r="H1446" s="95" t="s">
        <v>529</v>
      </c>
      <c r="I1446" s="70" t="s">
        <v>11</v>
      </c>
      <c r="J1446" s="71"/>
      <c r="K1446" s="71"/>
      <c r="L1446" s="79" t="s">
        <v>1196</v>
      </c>
      <c r="M1446" s="69"/>
      <c r="N1446" s="67"/>
      <c r="O1446" s="67"/>
      <c r="P1446" s="67"/>
      <c r="Q1446" s="67"/>
      <c r="R1446" s="67"/>
      <c r="S1446" s="67"/>
      <c r="T1446" s="67"/>
      <c r="U1446" s="67"/>
      <c r="V1446" s="67"/>
      <c r="W1446" s="67"/>
      <c r="X1446" s="67"/>
      <c r="Y1446" s="67"/>
      <c r="Z1446" s="67"/>
      <c r="AA1446" s="67"/>
      <c r="AB1446" s="67"/>
      <c r="AC1446" s="67"/>
      <c r="AD1446" s="67"/>
      <c r="AE1446" s="67"/>
      <c r="AF1446" s="67"/>
      <c r="AG1446" s="67"/>
    </row>
    <row r="1447" spans="1:33" ht="29">
      <c r="A1447" s="68" t="s">
        <v>3076</v>
      </c>
      <c r="B1447" s="69" t="s">
        <v>3077</v>
      </c>
      <c r="C1447" s="68" t="s">
        <v>414</v>
      </c>
      <c r="D1447" s="365"/>
      <c r="E1447" s="365"/>
      <c r="F1447" s="95" t="s">
        <v>864</v>
      </c>
      <c r="G1447" s="95" t="s">
        <v>3105</v>
      </c>
      <c r="H1447" s="95" t="s">
        <v>529</v>
      </c>
      <c r="I1447" s="70" t="s">
        <v>11</v>
      </c>
      <c r="J1447" s="71"/>
      <c r="K1447" s="71"/>
      <c r="L1447" s="79" t="s">
        <v>1196</v>
      </c>
      <c r="M1447" s="69"/>
      <c r="N1447" s="67"/>
      <c r="O1447" s="67"/>
      <c r="P1447" s="67"/>
      <c r="Q1447" s="67"/>
      <c r="R1447" s="67"/>
      <c r="S1447" s="67"/>
      <c r="T1447" s="67"/>
      <c r="U1447" s="67"/>
      <c r="V1447" s="67"/>
      <c r="W1447" s="67"/>
      <c r="X1447" s="67"/>
      <c r="Y1447" s="67"/>
      <c r="Z1447" s="67"/>
      <c r="AA1447" s="67"/>
      <c r="AB1447" s="67"/>
      <c r="AC1447" s="67"/>
      <c r="AD1447" s="67"/>
      <c r="AE1447" s="67"/>
      <c r="AF1447" s="67"/>
      <c r="AG1447" s="67"/>
    </row>
    <row r="1448" spans="1:33" ht="29">
      <c r="A1448" s="68" t="s">
        <v>3076</v>
      </c>
      <c r="B1448" s="69" t="s">
        <v>3077</v>
      </c>
      <c r="C1448" s="68" t="s">
        <v>419</v>
      </c>
      <c r="D1448" s="365"/>
      <c r="E1448" s="355"/>
      <c r="F1448" s="95" t="s">
        <v>3106</v>
      </c>
      <c r="G1448" s="95" t="s">
        <v>3107</v>
      </c>
      <c r="H1448" s="95" t="s">
        <v>529</v>
      </c>
      <c r="I1448" s="70" t="s">
        <v>11</v>
      </c>
      <c r="J1448" s="71"/>
      <c r="K1448" s="71"/>
      <c r="L1448" s="79" t="s">
        <v>1196</v>
      </c>
      <c r="M1448" s="69"/>
      <c r="N1448" s="67"/>
      <c r="O1448" s="67"/>
      <c r="P1448" s="67"/>
      <c r="Q1448" s="67"/>
      <c r="R1448" s="67"/>
      <c r="S1448" s="67"/>
      <c r="T1448" s="67"/>
      <c r="U1448" s="67"/>
      <c r="V1448" s="67"/>
      <c r="W1448" s="67"/>
      <c r="X1448" s="67"/>
      <c r="Y1448" s="67"/>
      <c r="Z1448" s="67"/>
      <c r="AA1448" s="67"/>
      <c r="AB1448" s="67"/>
      <c r="AC1448" s="67"/>
      <c r="AD1448" s="67"/>
      <c r="AE1448" s="67"/>
      <c r="AF1448" s="67"/>
      <c r="AG1448" s="67"/>
    </row>
    <row r="1449" spans="1:33" ht="29">
      <c r="A1449" s="68" t="s">
        <v>3076</v>
      </c>
      <c r="B1449" s="69" t="s">
        <v>3077</v>
      </c>
      <c r="C1449" s="68" t="s">
        <v>422</v>
      </c>
      <c r="D1449" s="365"/>
      <c r="E1449" s="368" t="s">
        <v>3108</v>
      </c>
      <c r="F1449" s="95" t="s">
        <v>3109</v>
      </c>
      <c r="G1449" s="95" t="s">
        <v>3110</v>
      </c>
      <c r="H1449" s="95" t="s">
        <v>529</v>
      </c>
      <c r="I1449" s="70" t="s">
        <v>11</v>
      </c>
      <c r="J1449" s="71"/>
      <c r="K1449" s="71"/>
      <c r="L1449" s="79" t="s">
        <v>1196</v>
      </c>
      <c r="M1449" s="69"/>
      <c r="N1449" s="67"/>
      <c r="O1449" s="67"/>
      <c r="P1449" s="67"/>
      <c r="Q1449" s="67"/>
      <c r="R1449" s="67"/>
      <c r="S1449" s="67"/>
      <c r="T1449" s="67"/>
      <c r="U1449" s="67"/>
      <c r="V1449" s="67"/>
      <c r="W1449" s="67"/>
      <c r="X1449" s="67"/>
      <c r="Y1449" s="67"/>
      <c r="Z1449" s="67"/>
      <c r="AA1449" s="67"/>
      <c r="AB1449" s="67"/>
      <c r="AC1449" s="67"/>
      <c r="AD1449" s="67"/>
      <c r="AE1449" s="67"/>
      <c r="AF1449" s="67"/>
      <c r="AG1449" s="67"/>
    </row>
    <row r="1450" spans="1:33" ht="29">
      <c r="A1450" s="68" t="s">
        <v>3076</v>
      </c>
      <c r="B1450" s="69" t="s">
        <v>3077</v>
      </c>
      <c r="C1450" s="68" t="s">
        <v>425</v>
      </c>
      <c r="D1450" s="365"/>
      <c r="E1450" s="365"/>
      <c r="F1450" s="95" t="s">
        <v>3111</v>
      </c>
      <c r="G1450" s="95" t="s">
        <v>3112</v>
      </c>
      <c r="H1450" s="95" t="s">
        <v>529</v>
      </c>
      <c r="I1450" s="70" t="s">
        <v>11</v>
      </c>
      <c r="J1450" s="71"/>
      <c r="K1450" s="71"/>
      <c r="L1450" s="79" t="s">
        <v>1196</v>
      </c>
      <c r="M1450" s="69"/>
      <c r="N1450" s="67"/>
      <c r="O1450" s="67"/>
      <c r="P1450" s="67"/>
      <c r="Q1450" s="67"/>
      <c r="R1450" s="67"/>
      <c r="S1450" s="67"/>
      <c r="T1450" s="67"/>
      <c r="U1450" s="67"/>
      <c r="V1450" s="67"/>
      <c r="W1450" s="67"/>
      <c r="X1450" s="67"/>
      <c r="Y1450" s="67"/>
      <c r="Z1450" s="67"/>
      <c r="AA1450" s="67"/>
      <c r="AB1450" s="67"/>
      <c r="AC1450" s="67"/>
      <c r="AD1450" s="67"/>
      <c r="AE1450" s="67"/>
      <c r="AF1450" s="67"/>
      <c r="AG1450" s="67"/>
    </row>
    <row r="1451" spans="1:33" ht="29">
      <c r="A1451" s="68" t="s">
        <v>3076</v>
      </c>
      <c r="B1451" s="69" t="s">
        <v>3077</v>
      </c>
      <c r="C1451" s="68" t="s">
        <v>430</v>
      </c>
      <c r="D1451" s="365"/>
      <c r="E1451" s="365"/>
      <c r="F1451" s="95" t="s">
        <v>3113</v>
      </c>
      <c r="G1451" s="95" t="s">
        <v>3114</v>
      </c>
      <c r="H1451" s="95" t="s">
        <v>529</v>
      </c>
      <c r="I1451" s="70" t="s">
        <v>11</v>
      </c>
      <c r="J1451" s="71"/>
      <c r="K1451" s="71"/>
      <c r="L1451" s="79" t="s">
        <v>1196</v>
      </c>
      <c r="M1451" s="69"/>
      <c r="N1451" s="67"/>
      <c r="O1451" s="67"/>
      <c r="P1451" s="67"/>
      <c r="Q1451" s="67"/>
      <c r="R1451" s="67"/>
      <c r="S1451" s="67"/>
      <c r="T1451" s="67"/>
      <c r="U1451" s="67"/>
      <c r="V1451" s="67"/>
      <c r="W1451" s="67"/>
      <c r="X1451" s="67"/>
      <c r="Y1451" s="67"/>
      <c r="Z1451" s="67"/>
      <c r="AA1451" s="67"/>
      <c r="AB1451" s="67"/>
      <c r="AC1451" s="67"/>
      <c r="AD1451" s="67"/>
      <c r="AE1451" s="67"/>
      <c r="AF1451" s="67"/>
      <c r="AG1451" s="67"/>
    </row>
    <row r="1452" spans="1:33" ht="29">
      <c r="A1452" s="68" t="s">
        <v>3076</v>
      </c>
      <c r="B1452" s="69" t="s">
        <v>3077</v>
      </c>
      <c r="C1452" s="68" t="s">
        <v>432</v>
      </c>
      <c r="D1452" s="365"/>
      <c r="E1452" s="355"/>
      <c r="F1452" s="95" t="s">
        <v>3115</v>
      </c>
      <c r="G1452" s="95" t="s">
        <v>3116</v>
      </c>
      <c r="H1452" s="95" t="s">
        <v>529</v>
      </c>
      <c r="I1452" s="70" t="s">
        <v>11</v>
      </c>
      <c r="J1452" s="71"/>
      <c r="K1452" s="71"/>
      <c r="L1452" s="79" t="s">
        <v>1196</v>
      </c>
      <c r="M1452" s="69"/>
      <c r="N1452" s="67"/>
      <c r="O1452" s="67"/>
      <c r="P1452" s="67"/>
      <c r="Q1452" s="67"/>
      <c r="R1452" s="67"/>
      <c r="S1452" s="67"/>
      <c r="T1452" s="67"/>
      <c r="U1452" s="67"/>
      <c r="V1452" s="67"/>
      <c r="W1452" s="67"/>
      <c r="X1452" s="67"/>
      <c r="Y1452" s="67"/>
      <c r="Z1452" s="67"/>
      <c r="AA1452" s="67"/>
      <c r="AB1452" s="67"/>
      <c r="AC1452" s="67"/>
      <c r="AD1452" s="67"/>
      <c r="AE1452" s="67"/>
      <c r="AF1452" s="67"/>
      <c r="AG1452" s="67"/>
    </row>
    <row r="1453" spans="1:33" ht="29">
      <c r="A1453" s="68" t="s">
        <v>3076</v>
      </c>
      <c r="B1453" s="69" t="s">
        <v>3077</v>
      </c>
      <c r="C1453" s="68" t="s">
        <v>435</v>
      </c>
      <c r="D1453" s="365"/>
      <c r="E1453" s="368" t="s">
        <v>3117</v>
      </c>
      <c r="F1453" s="95" t="s">
        <v>3109</v>
      </c>
      <c r="G1453" s="95" t="s">
        <v>3110</v>
      </c>
      <c r="H1453" s="95" t="s">
        <v>529</v>
      </c>
      <c r="I1453" s="70" t="s">
        <v>11</v>
      </c>
      <c r="J1453" s="71"/>
      <c r="K1453" s="71"/>
      <c r="L1453" s="79" t="s">
        <v>1196</v>
      </c>
      <c r="M1453" s="69"/>
      <c r="N1453" s="67"/>
      <c r="O1453" s="67"/>
      <c r="P1453" s="67"/>
      <c r="Q1453" s="67"/>
      <c r="R1453" s="67"/>
      <c r="S1453" s="67"/>
      <c r="T1453" s="67"/>
      <c r="U1453" s="67"/>
      <c r="V1453" s="67"/>
      <c r="W1453" s="67"/>
      <c r="X1453" s="67"/>
      <c r="Y1453" s="67"/>
      <c r="Z1453" s="67"/>
      <c r="AA1453" s="67"/>
      <c r="AB1453" s="67"/>
      <c r="AC1453" s="67"/>
      <c r="AD1453" s="67"/>
      <c r="AE1453" s="67"/>
      <c r="AF1453" s="67"/>
      <c r="AG1453" s="67"/>
    </row>
    <row r="1454" spans="1:33" ht="29">
      <c r="A1454" s="68" t="s">
        <v>3076</v>
      </c>
      <c r="B1454" s="69" t="s">
        <v>3077</v>
      </c>
      <c r="C1454" s="68" t="s">
        <v>438</v>
      </c>
      <c r="D1454" s="365"/>
      <c r="E1454" s="365"/>
      <c r="F1454" s="95" t="s">
        <v>3111</v>
      </c>
      <c r="G1454" s="95" t="s">
        <v>3112</v>
      </c>
      <c r="H1454" s="95" t="s">
        <v>529</v>
      </c>
      <c r="I1454" s="70" t="s">
        <v>11</v>
      </c>
      <c r="J1454" s="71"/>
      <c r="K1454" s="71"/>
      <c r="L1454" s="79" t="s">
        <v>1196</v>
      </c>
      <c r="M1454" s="69"/>
      <c r="N1454" s="67"/>
      <c r="O1454" s="67"/>
      <c r="P1454" s="67"/>
      <c r="Q1454" s="67"/>
      <c r="R1454" s="67"/>
      <c r="S1454" s="67"/>
      <c r="T1454" s="67"/>
      <c r="U1454" s="67"/>
      <c r="V1454" s="67"/>
      <c r="W1454" s="67"/>
      <c r="X1454" s="67"/>
      <c r="Y1454" s="67"/>
      <c r="Z1454" s="67"/>
      <c r="AA1454" s="67"/>
      <c r="AB1454" s="67"/>
      <c r="AC1454" s="67"/>
      <c r="AD1454" s="67"/>
      <c r="AE1454" s="67"/>
      <c r="AF1454" s="67"/>
      <c r="AG1454" s="67"/>
    </row>
    <row r="1455" spans="1:33" ht="29">
      <c r="A1455" s="68" t="s">
        <v>3076</v>
      </c>
      <c r="B1455" s="69" t="s">
        <v>3077</v>
      </c>
      <c r="C1455" s="68" t="s">
        <v>441</v>
      </c>
      <c r="D1455" s="365"/>
      <c r="E1455" s="365"/>
      <c r="F1455" s="95" t="s">
        <v>3113</v>
      </c>
      <c r="G1455" s="95" t="s">
        <v>3114</v>
      </c>
      <c r="H1455" s="95" t="s">
        <v>529</v>
      </c>
      <c r="I1455" s="70" t="s">
        <v>11</v>
      </c>
      <c r="J1455" s="71"/>
      <c r="K1455" s="71"/>
      <c r="L1455" s="79" t="s">
        <v>1196</v>
      </c>
      <c r="M1455" s="69"/>
      <c r="N1455" s="67"/>
      <c r="O1455" s="67"/>
      <c r="P1455" s="67"/>
      <c r="Q1455" s="67"/>
      <c r="R1455" s="67"/>
      <c r="S1455" s="67"/>
      <c r="T1455" s="67"/>
      <c r="U1455" s="67"/>
      <c r="V1455" s="67"/>
      <c r="W1455" s="67"/>
      <c r="X1455" s="67"/>
      <c r="Y1455" s="67"/>
      <c r="Z1455" s="67"/>
      <c r="AA1455" s="67"/>
      <c r="AB1455" s="67"/>
      <c r="AC1455" s="67"/>
      <c r="AD1455" s="67"/>
      <c r="AE1455" s="67"/>
      <c r="AF1455" s="67"/>
      <c r="AG1455" s="67"/>
    </row>
    <row r="1456" spans="1:33" ht="29">
      <c r="A1456" s="68" t="s">
        <v>3076</v>
      </c>
      <c r="B1456" s="69" t="s">
        <v>3077</v>
      </c>
      <c r="C1456" s="68" t="s">
        <v>446</v>
      </c>
      <c r="D1456" s="365"/>
      <c r="E1456" s="355"/>
      <c r="F1456" s="95" t="s">
        <v>3115</v>
      </c>
      <c r="G1456" s="95" t="s">
        <v>3116</v>
      </c>
      <c r="H1456" s="95" t="s">
        <v>529</v>
      </c>
      <c r="I1456" s="70" t="s">
        <v>11</v>
      </c>
      <c r="J1456" s="71"/>
      <c r="K1456" s="71"/>
      <c r="L1456" s="79" t="s">
        <v>1196</v>
      </c>
      <c r="M1456" s="69"/>
      <c r="N1456" s="67"/>
      <c r="O1456" s="67"/>
      <c r="P1456" s="67"/>
      <c r="Q1456" s="67"/>
      <c r="R1456" s="67"/>
      <c r="S1456" s="67"/>
      <c r="T1456" s="67"/>
      <c r="U1456" s="67"/>
      <c r="V1456" s="67"/>
      <c r="W1456" s="67"/>
      <c r="X1456" s="67"/>
      <c r="Y1456" s="67"/>
      <c r="Z1456" s="67"/>
      <c r="AA1456" s="67"/>
      <c r="AB1456" s="67"/>
      <c r="AC1456" s="67"/>
      <c r="AD1456" s="67"/>
      <c r="AE1456" s="67"/>
      <c r="AF1456" s="67"/>
      <c r="AG1456" s="67"/>
    </row>
    <row r="1457" spans="1:33" ht="29">
      <c r="A1457" s="68" t="s">
        <v>3076</v>
      </c>
      <c r="B1457" s="69" t="s">
        <v>3077</v>
      </c>
      <c r="C1457" s="68" t="s">
        <v>449</v>
      </c>
      <c r="D1457" s="365"/>
      <c r="E1457" s="368" t="s">
        <v>3118</v>
      </c>
      <c r="F1457" s="95" t="s">
        <v>3119</v>
      </c>
      <c r="G1457" s="96" t="s">
        <v>3120</v>
      </c>
      <c r="H1457" s="95" t="s">
        <v>3067</v>
      </c>
      <c r="I1457" s="70" t="s">
        <v>11</v>
      </c>
      <c r="J1457" s="71"/>
      <c r="K1457" s="71"/>
      <c r="L1457" s="79" t="s">
        <v>1196</v>
      </c>
      <c r="M1457" s="69"/>
      <c r="N1457" s="67"/>
      <c r="O1457" s="67"/>
      <c r="P1457" s="67"/>
      <c r="Q1457" s="67"/>
      <c r="R1457" s="67"/>
      <c r="S1457" s="67"/>
      <c r="T1457" s="67"/>
      <c r="U1457" s="67"/>
      <c r="V1457" s="67"/>
      <c r="W1457" s="67"/>
      <c r="X1457" s="67"/>
      <c r="Y1457" s="67"/>
      <c r="Z1457" s="67"/>
      <c r="AA1457" s="67"/>
      <c r="AB1457" s="67"/>
      <c r="AC1457" s="67"/>
      <c r="AD1457" s="67"/>
      <c r="AE1457" s="67"/>
      <c r="AF1457" s="67"/>
      <c r="AG1457" s="67"/>
    </row>
    <row r="1458" spans="1:33" ht="29">
      <c r="A1458" s="68" t="s">
        <v>3076</v>
      </c>
      <c r="B1458" s="69" t="s">
        <v>3077</v>
      </c>
      <c r="C1458" s="68" t="s">
        <v>452</v>
      </c>
      <c r="D1458" s="365"/>
      <c r="E1458" s="365"/>
      <c r="F1458" s="95" t="s">
        <v>3121</v>
      </c>
      <c r="G1458" s="96" t="s">
        <v>3122</v>
      </c>
      <c r="H1458" s="95" t="s">
        <v>3067</v>
      </c>
      <c r="I1458" s="70" t="s">
        <v>11</v>
      </c>
      <c r="J1458" s="71"/>
      <c r="K1458" s="71"/>
      <c r="L1458" s="79" t="s">
        <v>1196</v>
      </c>
      <c r="M1458" s="69"/>
      <c r="N1458" s="67"/>
      <c r="O1458" s="67"/>
      <c r="P1458" s="67"/>
      <c r="Q1458" s="67"/>
      <c r="R1458" s="67"/>
      <c r="S1458" s="67"/>
      <c r="T1458" s="67"/>
      <c r="U1458" s="67"/>
      <c r="V1458" s="67"/>
      <c r="W1458" s="67"/>
      <c r="X1458" s="67"/>
      <c r="Y1458" s="67"/>
      <c r="Z1458" s="67"/>
      <c r="AA1458" s="67"/>
      <c r="AB1458" s="67"/>
      <c r="AC1458" s="67"/>
      <c r="AD1458" s="67"/>
      <c r="AE1458" s="67"/>
      <c r="AF1458" s="67"/>
      <c r="AG1458" s="67"/>
    </row>
    <row r="1459" spans="1:33" ht="29">
      <c r="A1459" s="68" t="s">
        <v>3076</v>
      </c>
      <c r="B1459" s="69" t="s">
        <v>3077</v>
      </c>
      <c r="C1459" s="68" t="s">
        <v>455</v>
      </c>
      <c r="D1459" s="365"/>
      <c r="E1459" s="365"/>
      <c r="F1459" s="95" t="s">
        <v>3123</v>
      </c>
      <c r="G1459" s="96" t="s">
        <v>3122</v>
      </c>
      <c r="H1459" s="95" t="s">
        <v>3067</v>
      </c>
      <c r="I1459" s="70" t="s">
        <v>11</v>
      </c>
      <c r="J1459" s="71"/>
      <c r="K1459" s="71"/>
      <c r="L1459" s="79" t="s">
        <v>1196</v>
      </c>
      <c r="M1459" s="69"/>
      <c r="N1459" s="67"/>
      <c r="O1459" s="67"/>
      <c r="P1459" s="67"/>
      <c r="Q1459" s="67"/>
      <c r="R1459" s="67"/>
      <c r="S1459" s="67"/>
      <c r="T1459" s="67"/>
      <c r="U1459" s="67"/>
      <c r="V1459" s="67"/>
      <c r="W1459" s="67"/>
      <c r="X1459" s="67"/>
      <c r="Y1459" s="67"/>
      <c r="Z1459" s="67"/>
      <c r="AA1459" s="67"/>
      <c r="AB1459" s="67"/>
      <c r="AC1459" s="67"/>
      <c r="AD1459" s="67"/>
      <c r="AE1459" s="67"/>
      <c r="AF1459" s="67"/>
      <c r="AG1459" s="67"/>
    </row>
    <row r="1460" spans="1:33" ht="29">
      <c r="A1460" s="68" t="s">
        <v>3076</v>
      </c>
      <c r="B1460" s="69" t="s">
        <v>3077</v>
      </c>
      <c r="C1460" s="68" t="s">
        <v>460</v>
      </c>
      <c r="D1460" s="365"/>
      <c r="E1460" s="365"/>
      <c r="F1460" s="95" t="s">
        <v>3124</v>
      </c>
      <c r="G1460" s="95" t="s">
        <v>3125</v>
      </c>
      <c r="H1460" s="95" t="s">
        <v>3067</v>
      </c>
      <c r="I1460" s="70" t="s">
        <v>11</v>
      </c>
      <c r="J1460" s="71"/>
      <c r="K1460" s="71"/>
      <c r="L1460" s="79" t="s">
        <v>1196</v>
      </c>
      <c r="M1460" s="69"/>
      <c r="N1460" s="67"/>
      <c r="O1460" s="67"/>
      <c r="P1460" s="67"/>
      <c r="Q1460" s="67"/>
      <c r="R1460" s="67"/>
      <c r="S1460" s="67"/>
      <c r="T1460" s="67"/>
      <c r="U1460" s="67"/>
      <c r="V1460" s="67"/>
      <c r="W1460" s="67"/>
      <c r="X1460" s="67"/>
      <c r="Y1460" s="67"/>
      <c r="Z1460" s="67"/>
      <c r="AA1460" s="67"/>
      <c r="AB1460" s="67"/>
      <c r="AC1460" s="67"/>
      <c r="AD1460" s="67"/>
      <c r="AE1460" s="67"/>
      <c r="AF1460" s="67"/>
      <c r="AG1460" s="67"/>
    </row>
    <row r="1461" spans="1:33" ht="29">
      <c r="A1461" s="68" t="s">
        <v>3076</v>
      </c>
      <c r="B1461" s="69" t="s">
        <v>3077</v>
      </c>
      <c r="C1461" s="68" t="s">
        <v>463</v>
      </c>
      <c r="D1461" s="365"/>
      <c r="E1461" s="365"/>
      <c r="F1461" s="95" t="s">
        <v>3126</v>
      </c>
      <c r="G1461" s="95" t="s">
        <v>3127</v>
      </c>
      <c r="H1461" s="95" t="s">
        <v>3067</v>
      </c>
      <c r="I1461" s="70" t="s">
        <v>11</v>
      </c>
      <c r="J1461" s="71"/>
      <c r="K1461" s="71"/>
      <c r="L1461" s="79" t="s">
        <v>1196</v>
      </c>
      <c r="M1461" s="69"/>
      <c r="N1461" s="67"/>
      <c r="O1461" s="67"/>
      <c r="P1461" s="67"/>
      <c r="Q1461" s="67"/>
      <c r="R1461" s="67"/>
      <c r="S1461" s="67"/>
      <c r="T1461" s="67"/>
      <c r="U1461" s="67"/>
      <c r="V1461" s="67"/>
      <c r="W1461" s="67"/>
      <c r="X1461" s="67"/>
      <c r="Y1461" s="67"/>
      <c r="Z1461" s="67"/>
      <c r="AA1461" s="67"/>
      <c r="AB1461" s="67"/>
      <c r="AC1461" s="67"/>
      <c r="AD1461" s="67"/>
      <c r="AE1461" s="67"/>
      <c r="AF1461" s="67"/>
      <c r="AG1461" s="67"/>
    </row>
    <row r="1462" spans="1:33" ht="29">
      <c r="A1462" s="68" t="s">
        <v>3076</v>
      </c>
      <c r="B1462" s="69" t="s">
        <v>3077</v>
      </c>
      <c r="C1462" s="68" t="s">
        <v>467</v>
      </c>
      <c r="D1462" s="365"/>
      <c r="E1462" s="355"/>
      <c r="F1462" s="95" t="s">
        <v>3128</v>
      </c>
      <c r="G1462" s="95"/>
      <c r="H1462" s="95"/>
      <c r="I1462" s="70" t="s">
        <v>11</v>
      </c>
      <c r="J1462" s="71"/>
      <c r="K1462" s="71"/>
      <c r="L1462" s="79" t="s">
        <v>1196</v>
      </c>
      <c r="M1462" s="69"/>
      <c r="N1462" s="67"/>
      <c r="O1462" s="67"/>
      <c r="P1462" s="67"/>
      <c r="Q1462" s="67"/>
      <c r="R1462" s="67"/>
      <c r="S1462" s="67"/>
      <c r="T1462" s="67"/>
      <c r="U1462" s="67"/>
      <c r="V1462" s="67"/>
      <c r="W1462" s="67"/>
      <c r="X1462" s="67"/>
      <c r="Y1462" s="67"/>
      <c r="Z1462" s="67"/>
      <c r="AA1462" s="67"/>
      <c r="AB1462" s="67"/>
      <c r="AC1462" s="67"/>
      <c r="AD1462" s="67"/>
      <c r="AE1462" s="67"/>
      <c r="AF1462" s="67"/>
      <c r="AG1462" s="67"/>
    </row>
    <row r="1463" spans="1:33" ht="29">
      <c r="A1463" s="68" t="s">
        <v>3076</v>
      </c>
      <c r="B1463" s="69" t="s">
        <v>3077</v>
      </c>
      <c r="C1463" s="68" t="s">
        <v>471</v>
      </c>
      <c r="D1463" s="365"/>
      <c r="E1463" s="368" t="s">
        <v>3129</v>
      </c>
      <c r="F1463" s="95" t="s">
        <v>3130</v>
      </c>
      <c r="G1463" s="96" t="s">
        <v>3131</v>
      </c>
      <c r="H1463" s="96" t="s">
        <v>3059</v>
      </c>
      <c r="I1463" s="70" t="s">
        <v>11</v>
      </c>
      <c r="J1463" s="71"/>
      <c r="K1463" s="71"/>
      <c r="L1463" s="79" t="s">
        <v>1196</v>
      </c>
      <c r="M1463" s="69"/>
      <c r="N1463" s="67"/>
      <c r="O1463" s="67"/>
      <c r="P1463" s="67"/>
      <c r="Q1463" s="67"/>
      <c r="R1463" s="67"/>
      <c r="S1463" s="67"/>
      <c r="T1463" s="67"/>
      <c r="U1463" s="67"/>
      <c r="V1463" s="67"/>
      <c r="W1463" s="67"/>
      <c r="X1463" s="67"/>
      <c r="Y1463" s="67"/>
      <c r="Z1463" s="67"/>
      <c r="AA1463" s="67"/>
      <c r="AB1463" s="67"/>
      <c r="AC1463" s="67"/>
      <c r="AD1463" s="67"/>
      <c r="AE1463" s="67"/>
      <c r="AF1463" s="67"/>
      <c r="AG1463" s="67"/>
    </row>
    <row r="1464" spans="1:33" ht="29">
      <c r="A1464" s="68" t="s">
        <v>3076</v>
      </c>
      <c r="B1464" s="69" t="s">
        <v>3077</v>
      </c>
      <c r="C1464" s="68" t="s">
        <v>476</v>
      </c>
      <c r="D1464" s="365"/>
      <c r="E1464" s="365"/>
      <c r="F1464" s="96" t="s">
        <v>3132</v>
      </c>
      <c r="G1464" s="96" t="s">
        <v>3133</v>
      </c>
      <c r="H1464" s="96" t="s">
        <v>3134</v>
      </c>
      <c r="I1464" s="70" t="s">
        <v>11</v>
      </c>
      <c r="J1464" s="71"/>
      <c r="K1464" s="71"/>
      <c r="L1464" s="79" t="s">
        <v>1196</v>
      </c>
      <c r="M1464" s="69"/>
      <c r="N1464" s="67"/>
      <c r="O1464" s="67"/>
      <c r="P1464" s="67"/>
      <c r="Q1464" s="67"/>
      <c r="R1464" s="67"/>
      <c r="S1464" s="67"/>
      <c r="T1464" s="67"/>
      <c r="U1464" s="67"/>
      <c r="V1464" s="67"/>
      <c r="W1464" s="67"/>
      <c r="X1464" s="67"/>
      <c r="Y1464" s="67"/>
      <c r="Z1464" s="67"/>
      <c r="AA1464" s="67"/>
      <c r="AB1464" s="67"/>
      <c r="AC1464" s="67"/>
      <c r="AD1464" s="67"/>
      <c r="AE1464" s="67"/>
      <c r="AF1464" s="67"/>
      <c r="AG1464" s="67"/>
    </row>
    <row r="1465" spans="1:33" ht="29">
      <c r="A1465" s="68" t="s">
        <v>3076</v>
      </c>
      <c r="B1465" s="69" t="s">
        <v>3077</v>
      </c>
      <c r="C1465" s="68" t="s">
        <v>478</v>
      </c>
      <c r="D1465" s="365"/>
      <c r="E1465" s="365"/>
      <c r="F1465" s="95" t="s">
        <v>3135</v>
      </c>
      <c r="G1465" s="96" t="s">
        <v>3136</v>
      </c>
      <c r="H1465" s="95" t="s">
        <v>3064</v>
      </c>
      <c r="I1465" s="70" t="s">
        <v>11</v>
      </c>
      <c r="J1465" s="71"/>
      <c r="K1465" s="71"/>
      <c r="L1465" s="79" t="s">
        <v>1196</v>
      </c>
      <c r="M1465" s="69"/>
      <c r="N1465" s="67"/>
      <c r="O1465" s="67"/>
      <c r="P1465" s="67"/>
      <c r="Q1465" s="67"/>
      <c r="R1465" s="67"/>
      <c r="S1465" s="67"/>
      <c r="T1465" s="67"/>
      <c r="U1465" s="67"/>
      <c r="V1465" s="67"/>
      <c r="W1465" s="67"/>
      <c r="X1465" s="67"/>
      <c r="Y1465" s="67"/>
      <c r="Z1465" s="67"/>
      <c r="AA1465" s="67"/>
      <c r="AB1465" s="67"/>
      <c r="AC1465" s="67"/>
      <c r="AD1465" s="67"/>
      <c r="AE1465" s="67"/>
      <c r="AF1465" s="67"/>
      <c r="AG1465" s="67"/>
    </row>
    <row r="1466" spans="1:33" ht="29">
      <c r="A1466" s="68" t="s">
        <v>3076</v>
      </c>
      <c r="B1466" s="69" t="s">
        <v>3077</v>
      </c>
      <c r="C1466" s="68" t="s">
        <v>480</v>
      </c>
      <c r="D1466" s="365"/>
      <c r="E1466" s="365"/>
      <c r="F1466" s="95" t="s">
        <v>3137</v>
      </c>
      <c r="G1466" s="96" t="s">
        <v>3138</v>
      </c>
      <c r="H1466" s="96" t="s">
        <v>3050</v>
      </c>
      <c r="I1466" s="70" t="s">
        <v>11</v>
      </c>
      <c r="J1466" s="71"/>
      <c r="K1466" s="71"/>
      <c r="L1466" s="79" t="s">
        <v>1196</v>
      </c>
      <c r="M1466" s="69"/>
      <c r="N1466" s="67"/>
      <c r="O1466" s="67"/>
      <c r="P1466" s="67"/>
      <c r="Q1466" s="67"/>
      <c r="R1466" s="67"/>
      <c r="S1466" s="67"/>
      <c r="T1466" s="67"/>
      <c r="U1466" s="67"/>
      <c r="V1466" s="67"/>
      <c r="W1466" s="67"/>
      <c r="X1466" s="67"/>
      <c r="Y1466" s="67"/>
      <c r="Z1466" s="67"/>
      <c r="AA1466" s="67"/>
      <c r="AB1466" s="67"/>
      <c r="AC1466" s="67"/>
      <c r="AD1466" s="67"/>
      <c r="AE1466" s="67"/>
      <c r="AF1466" s="67"/>
      <c r="AG1466" s="67"/>
    </row>
    <row r="1467" spans="1:33" ht="29">
      <c r="A1467" s="68" t="s">
        <v>3076</v>
      </c>
      <c r="B1467" s="69" t="s">
        <v>3077</v>
      </c>
      <c r="C1467" s="68" t="s">
        <v>485</v>
      </c>
      <c r="D1467" s="365"/>
      <c r="E1467" s="365"/>
      <c r="F1467" s="95" t="s">
        <v>3139</v>
      </c>
      <c r="G1467" s="95" t="s">
        <v>3140</v>
      </c>
      <c r="H1467" s="95" t="s">
        <v>3067</v>
      </c>
      <c r="I1467" s="70" t="s">
        <v>11</v>
      </c>
      <c r="J1467" s="71"/>
      <c r="K1467" s="71"/>
      <c r="L1467" s="79" t="s">
        <v>1196</v>
      </c>
      <c r="M1467" s="69"/>
      <c r="N1467" s="67"/>
      <c r="O1467" s="67"/>
      <c r="P1467" s="67"/>
      <c r="Q1467" s="67"/>
      <c r="R1467" s="67"/>
      <c r="S1467" s="67"/>
      <c r="T1467" s="67"/>
      <c r="U1467" s="67"/>
      <c r="V1467" s="67"/>
      <c r="W1467" s="67"/>
      <c r="X1467" s="67"/>
      <c r="Y1467" s="67"/>
      <c r="Z1467" s="67"/>
      <c r="AA1467" s="67"/>
      <c r="AB1467" s="67"/>
      <c r="AC1467" s="67"/>
      <c r="AD1467" s="67"/>
      <c r="AE1467" s="67"/>
      <c r="AF1467" s="67"/>
      <c r="AG1467" s="67"/>
    </row>
    <row r="1468" spans="1:33" ht="29">
      <c r="A1468" s="68" t="s">
        <v>3076</v>
      </c>
      <c r="B1468" s="69" t="s">
        <v>3077</v>
      </c>
      <c r="C1468" s="68" t="s">
        <v>489</v>
      </c>
      <c r="D1468" s="365"/>
      <c r="E1468" s="355"/>
      <c r="F1468" s="95" t="s">
        <v>3141</v>
      </c>
      <c r="G1468" s="95" t="s">
        <v>3142</v>
      </c>
      <c r="H1468" s="95" t="s">
        <v>3067</v>
      </c>
      <c r="I1468" s="70" t="s">
        <v>11</v>
      </c>
      <c r="J1468" s="71"/>
      <c r="K1468" s="71"/>
      <c r="L1468" s="79" t="s">
        <v>1196</v>
      </c>
      <c r="M1468" s="69"/>
      <c r="N1468" s="67"/>
      <c r="O1468" s="67"/>
      <c r="P1468" s="67"/>
      <c r="Q1468" s="67"/>
      <c r="R1468" s="67"/>
      <c r="S1468" s="67"/>
      <c r="T1468" s="67"/>
      <c r="U1468" s="67"/>
      <c r="V1468" s="67"/>
      <c r="W1468" s="67"/>
      <c r="X1468" s="67"/>
      <c r="Y1468" s="67"/>
      <c r="Z1468" s="67"/>
      <c r="AA1468" s="67"/>
      <c r="AB1468" s="67"/>
      <c r="AC1468" s="67"/>
      <c r="AD1468" s="67"/>
      <c r="AE1468" s="67"/>
      <c r="AF1468" s="67"/>
      <c r="AG1468" s="67"/>
    </row>
    <row r="1469" spans="1:33" ht="29">
      <c r="A1469" s="68" t="s">
        <v>3076</v>
      </c>
      <c r="B1469" s="69" t="s">
        <v>3077</v>
      </c>
      <c r="C1469" s="68" t="s">
        <v>492</v>
      </c>
      <c r="D1469" s="365"/>
      <c r="E1469" s="368" t="s">
        <v>3143</v>
      </c>
      <c r="F1469" s="95" t="s">
        <v>3130</v>
      </c>
      <c r="G1469" s="96" t="s">
        <v>3131</v>
      </c>
      <c r="H1469" s="96" t="s">
        <v>3059</v>
      </c>
      <c r="I1469" s="70" t="s">
        <v>11</v>
      </c>
      <c r="J1469" s="71"/>
      <c r="K1469" s="71"/>
      <c r="L1469" s="79" t="s">
        <v>1196</v>
      </c>
      <c r="M1469" s="69"/>
      <c r="N1469" s="67"/>
      <c r="O1469" s="67"/>
      <c r="P1469" s="67"/>
      <c r="Q1469" s="67"/>
      <c r="R1469" s="67"/>
      <c r="S1469" s="67"/>
      <c r="T1469" s="67"/>
      <c r="U1469" s="67"/>
      <c r="V1469" s="67"/>
      <c r="W1469" s="67"/>
      <c r="X1469" s="67"/>
      <c r="Y1469" s="67"/>
      <c r="Z1469" s="67"/>
      <c r="AA1469" s="67"/>
      <c r="AB1469" s="67"/>
      <c r="AC1469" s="67"/>
      <c r="AD1469" s="67"/>
      <c r="AE1469" s="67"/>
      <c r="AF1469" s="67"/>
      <c r="AG1469" s="67"/>
    </row>
    <row r="1470" spans="1:33" ht="29">
      <c r="A1470" s="68" t="s">
        <v>3076</v>
      </c>
      <c r="B1470" s="69" t="s">
        <v>3077</v>
      </c>
      <c r="C1470" s="68" t="s">
        <v>496</v>
      </c>
      <c r="D1470" s="365"/>
      <c r="E1470" s="365"/>
      <c r="F1470" s="96" t="s">
        <v>3132</v>
      </c>
      <c r="G1470" s="96" t="s">
        <v>3133</v>
      </c>
      <c r="H1470" s="96" t="s">
        <v>3134</v>
      </c>
      <c r="I1470" s="70" t="s">
        <v>11</v>
      </c>
      <c r="J1470" s="71"/>
      <c r="K1470" s="71"/>
      <c r="L1470" s="79" t="s">
        <v>1196</v>
      </c>
      <c r="M1470" s="69"/>
      <c r="N1470" s="67"/>
      <c r="O1470" s="67"/>
      <c r="P1470" s="67"/>
      <c r="Q1470" s="67"/>
      <c r="R1470" s="67"/>
      <c r="S1470" s="67"/>
      <c r="T1470" s="67"/>
      <c r="U1470" s="67"/>
      <c r="V1470" s="67"/>
      <c r="W1470" s="67"/>
      <c r="X1470" s="67"/>
      <c r="Y1470" s="67"/>
      <c r="Z1470" s="67"/>
      <c r="AA1470" s="67"/>
      <c r="AB1470" s="67"/>
      <c r="AC1470" s="67"/>
      <c r="AD1470" s="67"/>
      <c r="AE1470" s="67"/>
      <c r="AF1470" s="67"/>
      <c r="AG1470" s="67"/>
    </row>
    <row r="1471" spans="1:33" ht="29">
      <c r="A1471" s="68" t="s">
        <v>3076</v>
      </c>
      <c r="B1471" s="69" t="s">
        <v>3077</v>
      </c>
      <c r="C1471" s="68" t="s">
        <v>500</v>
      </c>
      <c r="D1471" s="365"/>
      <c r="E1471" s="365"/>
      <c r="F1471" s="95" t="s">
        <v>3135</v>
      </c>
      <c r="G1471" s="96" t="s">
        <v>3136</v>
      </c>
      <c r="H1471" s="95" t="s">
        <v>3064</v>
      </c>
      <c r="I1471" s="70" t="s">
        <v>11</v>
      </c>
      <c r="J1471" s="71"/>
      <c r="K1471" s="71"/>
      <c r="L1471" s="79" t="s">
        <v>1196</v>
      </c>
      <c r="M1471" s="69"/>
      <c r="N1471" s="67"/>
      <c r="O1471" s="67"/>
      <c r="P1471" s="67"/>
      <c r="Q1471" s="67"/>
      <c r="R1471" s="67"/>
      <c r="S1471" s="67"/>
      <c r="T1471" s="67"/>
      <c r="U1471" s="67"/>
      <c r="V1471" s="67"/>
      <c r="W1471" s="67"/>
      <c r="X1471" s="67"/>
      <c r="Y1471" s="67"/>
      <c r="Z1471" s="67"/>
      <c r="AA1471" s="67"/>
      <c r="AB1471" s="67"/>
      <c r="AC1471" s="67"/>
      <c r="AD1471" s="67"/>
      <c r="AE1471" s="67"/>
      <c r="AF1471" s="67"/>
      <c r="AG1471" s="67"/>
    </row>
    <row r="1472" spans="1:33" ht="29">
      <c r="A1472" s="68" t="s">
        <v>3076</v>
      </c>
      <c r="B1472" s="69" t="s">
        <v>3077</v>
      </c>
      <c r="C1472" s="68" t="s">
        <v>503</v>
      </c>
      <c r="D1472" s="365"/>
      <c r="E1472" s="365"/>
      <c r="F1472" s="95" t="s">
        <v>3137</v>
      </c>
      <c r="G1472" s="96" t="s">
        <v>3138</v>
      </c>
      <c r="H1472" s="96" t="s">
        <v>3050</v>
      </c>
      <c r="I1472" s="70" t="s">
        <v>11</v>
      </c>
      <c r="J1472" s="71"/>
      <c r="K1472" s="71"/>
      <c r="L1472" s="79" t="s">
        <v>1196</v>
      </c>
      <c r="M1472" s="69"/>
      <c r="N1472" s="67"/>
      <c r="O1472" s="67"/>
      <c r="P1472" s="67"/>
      <c r="Q1472" s="67"/>
      <c r="R1472" s="67"/>
      <c r="S1472" s="67"/>
      <c r="T1472" s="67"/>
      <c r="U1472" s="67"/>
      <c r="V1472" s="67"/>
      <c r="W1472" s="67"/>
      <c r="X1472" s="67"/>
      <c r="Y1472" s="67"/>
      <c r="Z1472" s="67"/>
      <c r="AA1472" s="67"/>
      <c r="AB1472" s="67"/>
      <c r="AC1472" s="67"/>
      <c r="AD1472" s="67"/>
      <c r="AE1472" s="67"/>
      <c r="AF1472" s="67"/>
      <c r="AG1472" s="67"/>
    </row>
    <row r="1473" spans="1:33" ht="29">
      <c r="A1473" s="68" t="s">
        <v>3076</v>
      </c>
      <c r="B1473" s="69" t="s">
        <v>3077</v>
      </c>
      <c r="C1473" s="68" t="s">
        <v>507</v>
      </c>
      <c r="D1473" s="365"/>
      <c r="E1473" s="365"/>
      <c r="F1473" s="95" t="s">
        <v>3139</v>
      </c>
      <c r="G1473" s="95" t="s">
        <v>3140</v>
      </c>
      <c r="H1473" s="95" t="s">
        <v>3067</v>
      </c>
      <c r="I1473" s="70" t="s">
        <v>11</v>
      </c>
      <c r="J1473" s="71"/>
      <c r="K1473" s="71"/>
      <c r="L1473" s="79" t="s">
        <v>1196</v>
      </c>
      <c r="M1473" s="69"/>
      <c r="N1473" s="67"/>
      <c r="O1473" s="67"/>
      <c r="P1473" s="67"/>
      <c r="Q1473" s="67"/>
      <c r="R1473" s="67"/>
      <c r="S1473" s="67"/>
      <c r="T1473" s="67"/>
      <c r="U1473" s="67"/>
      <c r="V1473" s="67"/>
      <c r="W1473" s="67"/>
      <c r="X1473" s="67"/>
      <c r="Y1473" s="67"/>
      <c r="Z1473" s="67"/>
      <c r="AA1473" s="67"/>
      <c r="AB1473" s="67"/>
      <c r="AC1473" s="67"/>
      <c r="AD1473" s="67"/>
      <c r="AE1473" s="67"/>
      <c r="AF1473" s="67"/>
      <c r="AG1473" s="67"/>
    </row>
    <row r="1474" spans="1:33" ht="29">
      <c r="A1474" s="68" t="s">
        <v>3076</v>
      </c>
      <c r="B1474" s="69" t="s">
        <v>3077</v>
      </c>
      <c r="C1474" s="68" t="s">
        <v>509</v>
      </c>
      <c r="D1474" s="365"/>
      <c r="E1474" s="355"/>
      <c r="F1474" s="95" t="s">
        <v>3141</v>
      </c>
      <c r="G1474" s="95" t="s">
        <v>3142</v>
      </c>
      <c r="H1474" s="95" t="s">
        <v>3067</v>
      </c>
      <c r="I1474" s="70" t="s">
        <v>11</v>
      </c>
      <c r="J1474" s="71"/>
      <c r="K1474" s="71"/>
      <c r="L1474" s="79" t="s">
        <v>1196</v>
      </c>
      <c r="M1474" s="69"/>
      <c r="N1474" s="67"/>
      <c r="O1474" s="67"/>
      <c r="P1474" s="67"/>
      <c r="Q1474" s="67"/>
      <c r="R1474" s="67"/>
      <c r="S1474" s="67"/>
      <c r="T1474" s="67"/>
      <c r="U1474" s="67"/>
      <c r="V1474" s="67"/>
      <c r="W1474" s="67"/>
      <c r="X1474" s="67"/>
      <c r="Y1474" s="67"/>
      <c r="Z1474" s="67"/>
      <c r="AA1474" s="67"/>
      <c r="AB1474" s="67"/>
      <c r="AC1474" s="67"/>
      <c r="AD1474" s="67"/>
      <c r="AE1474" s="67"/>
      <c r="AF1474" s="67"/>
      <c r="AG1474" s="67"/>
    </row>
    <row r="1475" spans="1:33" ht="29">
      <c r="A1475" s="68" t="s">
        <v>3076</v>
      </c>
      <c r="B1475" s="69" t="s">
        <v>3077</v>
      </c>
      <c r="C1475" s="68" t="s">
        <v>512</v>
      </c>
      <c r="D1475" s="365"/>
      <c r="E1475" s="368" t="s">
        <v>3144</v>
      </c>
      <c r="F1475" s="95" t="s">
        <v>3145</v>
      </c>
      <c r="G1475" s="95" t="s">
        <v>3140</v>
      </c>
      <c r="H1475" s="95" t="s">
        <v>3067</v>
      </c>
      <c r="I1475" s="70" t="s">
        <v>11</v>
      </c>
      <c r="J1475" s="71"/>
      <c r="K1475" s="71"/>
      <c r="L1475" s="79" t="s">
        <v>1196</v>
      </c>
      <c r="M1475" s="69"/>
      <c r="N1475" s="67"/>
      <c r="O1475" s="67"/>
      <c r="P1475" s="67"/>
      <c r="Q1475" s="67"/>
      <c r="R1475" s="67"/>
      <c r="S1475" s="67"/>
      <c r="T1475" s="67"/>
      <c r="U1475" s="67"/>
      <c r="V1475" s="67"/>
      <c r="W1475" s="67"/>
      <c r="X1475" s="67"/>
      <c r="Y1475" s="67"/>
      <c r="Z1475" s="67"/>
      <c r="AA1475" s="67"/>
      <c r="AB1475" s="67"/>
      <c r="AC1475" s="67"/>
      <c r="AD1475" s="67"/>
      <c r="AE1475" s="67"/>
      <c r="AF1475" s="67"/>
      <c r="AG1475" s="67"/>
    </row>
    <row r="1476" spans="1:33" ht="29">
      <c r="A1476" s="68" t="s">
        <v>3076</v>
      </c>
      <c r="B1476" s="69" t="s">
        <v>3077</v>
      </c>
      <c r="C1476" s="68" t="s">
        <v>514</v>
      </c>
      <c r="D1476" s="365"/>
      <c r="E1476" s="365"/>
      <c r="F1476" s="95" t="s">
        <v>3146</v>
      </c>
      <c r="G1476" s="95" t="s">
        <v>3142</v>
      </c>
      <c r="H1476" s="95" t="s">
        <v>3067</v>
      </c>
      <c r="I1476" s="70" t="s">
        <v>11</v>
      </c>
      <c r="J1476" s="71"/>
      <c r="K1476" s="71"/>
      <c r="L1476" s="79" t="s">
        <v>1196</v>
      </c>
      <c r="M1476" s="69"/>
      <c r="N1476" s="67"/>
      <c r="O1476" s="67"/>
      <c r="P1476" s="67"/>
      <c r="Q1476" s="67"/>
      <c r="R1476" s="67"/>
      <c r="S1476" s="67"/>
      <c r="T1476" s="67"/>
      <c r="U1476" s="67"/>
      <c r="V1476" s="67"/>
      <c r="W1476" s="67"/>
      <c r="X1476" s="67"/>
      <c r="Y1476" s="67"/>
      <c r="Z1476" s="67"/>
      <c r="AA1476" s="67"/>
      <c r="AB1476" s="67"/>
      <c r="AC1476" s="67"/>
      <c r="AD1476" s="67"/>
      <c r="AE1476" s="67"/>
      <c r="AF1476" s="67"/>
      <c r="AG1476" s="67"/>
    </row>
    <row r="1477" spans="1:33" ht="29">
      <c r="A1477" s="68" t="s">
        <v>3076</v>
      </c>
      <c r="B1477" s="69" t="s">
        <v>3077</v>
      </c>
      <c r="C1477" s="68" t="s">
        <v>518</v>
      </c>
      <c r="D1477" s="365"/>
      <c r="E1477" s="365"/>
      <c r="F1477" s="95" t="s">
        <v>3147</v>
      </c>
      <c r="G1477" s="95"/>
      <c r="H1477" s="95"/>
      <c r="I1477" s="70" t="s">
        <v>11</v>
      </c>
      <c r="J1477" s="71"/>
      <c r="K1477" s="71"/>
      <c r="L1477" s="79" t="s">
        <v>1196</v>
      </c>
      <c r="M1477" s="69"/>
      <c r="N1477" s="67"/>
      <c r="O1477" s="67"/>
      <c r="P1477" s="67"/>
      <c r="Q1477" s="67"/>
      <c r="R1477" s="67"/>
      <c r="S1477" s="67"/>
      <c r="T1477" s="67"/>
      <c r="U1477" s="67"/>
      <c r="V1477" s="67"/>
      <c r="W1477" s="67"/>
      <c r="X1477" s="67"/>
      <c r="Y1477" s="67"/>
      <c r="Z1477" s="67"/>
      <c r="AA1477" s="67"/>
      <c r="AB1477" s="67"/>
      <c r="AC1477" s="67"/>
      <c r="AD1477" s="67"/>
      <c r="AE1477" s="67"/>
      <c r="AF1477" s="67"/>
      <c r="AG1477" s="67"/>
    </row>
    <row r="1478" spans="1:33" ht="29">
      <c r="A1478" s="68" t="s">
        <v>3076</v>
      </c>
      <c r="B1478" s="69" t="s">
        <v>3077</v>
      </c>
      <c r="C1478" s="68" t="s">
        <v>521</v>
      </c>
      <c r="D1478" s="365"/>
      <c r="E1478" s="365"/>
      <c r="F1478" s="95" t="s">
        <v>3148</v>
      </c>
      <c r="G1478" s="95" t="s">
        <v>3149</v>
      </c>
      <c r="H1478" s="95" t="s">
        <v>3150</v>
      </c>
      <c r="I1478" s="70" t="s">
        <v>11</v>
      </c>
      <c r="J1478" s="71"/>
      <c r="K1478" s="71"/>
      <c r="L1478" s="79" t="s">
        <v>1196</v>
      </c>
      <c r="M1478" s="69"/>
      <c r="N1478" s="67"/>
      <c r="O1478" s="67"/>
      <c r="P1478" s="67"/>
      <c r="Q1478" s="67"/>
      <c r="R1478" s="67"/>
      <c r="S1478" s="67"/>
      <c r="T1478" s="67"/>
      <c r="U1478" s="67"/>
      <c r="V1478" s="67"/>
      <c r="W1478" s="67"/>
      <c r="X1478" s="67"/>
      <c r="Y1478" s="67"/>
      <c r="Z1478" s="67"/>
      <c r="AA1478" s="67"/>
      <c r="AB1478" s="67"/>
      <c r="AC1478" s="67"/>
      <c r="AD1478" s="67"/>
      <c r="AE1478" s="67"/>
      <c r="AF1478" s="67"/>
      <c r="AG1478" s="67"/>
    </row>
    <row r="1479" spans="1:33" ht="29">
      <c r="A1479" s="68" t="s">
        <v>3076</v>
      </c>
      <c r="B1479" s="69" t="s">
        <v>3077</v>
      </c>
      <c r="C1479" s="68" t="s">
        <v>525</v>
      </c>
      <c r="D1479" s="365"/>
      <c r="E1479" s="365"/>
      <c r="F1479" s="95" t="s">
        <v>3151</v>
      </c>
      <c r="G1479" s="95" t="s">
        <v>3152</v>
      </c>
      <c r="H1479" s="95" t="s">
        <v>3150</v>
      </c>
      <c r="I1479" s="70" t="s">
        <v>11</v>
      </c>
      <c r="J1479" s="71"/>
      <c r="K1479" s="71"/>
      <c r="L1479" s="79" t="s">
        <v>1196</v>
      </c>
      <c r="M1479" s="69"/>
      <c r="N1479" s="67"/>
      <c r="O1479" s="67"/>
      <c r="P1479" s="67"/>
      <c r="Q1479" s="67"/>
      <c r="R1479" s="67"/>
      <c r="S1479" s="67"/>
      <c r="T1479" s="67"/>
      <c r="U1479" s="67"/>
      <c r="V1479" s="67"/>
      <c r="W1479" s="67"/>
      <c r="X1479" s="67"/>
      <c r="Y1479" s="67"/>
      <c r="Z1479" s="67"/>
      <c r="AA1479" s="67"/>
      <c r="AB1479" s="67"/>
      <c r="AC1479" s="67"/>
      <c r="AD1479" s="67"/>
      <c r="AE1479" s="67"/>
      <c r="AF1479" s="67"/>
      <c r="AG1479" s="67"/>
    </row>
    <row r="1480" spans="1:33" ht="29">
      <c r="A1480" s="68" t="s">
        <v>3076</v>
      </c>
      <c r="B1480" s="69" t="s">
        <v>3077</v>
      </c>
      <c r="C1480" s="68" t="s">
        <v>530</v>
      </c>
      <c r="D1480" s="365"/>
      <c r="E1480" s="365"/>
      <c r="F1480" s="95" t="s">
        <v>3153</v>
      </c>
      <c r="G1480" s="95" t="s">
        <v>3154</v>
      </c>
      <c r="H1480" s="95" t="s">
        <v>3155</v>
      </c>
      <c r="I1480" s="70" t="s">
        <v>11</v>
      </c>
      <c r="J1480" s="71"/>
      <c r="K1480" s="71"/>
      <c r="L1480" s="79" t="s">
        <v>1196</v>
      </c>
      <c r="M1480" s="69"/>
      <c r="N1480" s="67"/>
      <c r="O1480" s="67"/>
      <c r="P1480" s="67"/>
      <c r="Q1480" s="67"/>
      <c r="R1480" s="67"/>
      <c r="S1480" s="67"/>
      <c r="T1480" s="67"/>
      <c r="U1480" s="67"/>
      <c r="V1480" s="67"/>
      <c r="W1480" s="67"/>
      <c r="X1480" s="67"/>
      <c r="Y1480" s="67"/>
      <c r="Z1480" s="67"/>
      <c r="AA1480" s="67"/>
      <c r="AB1480" s="67"/>
      <c r="AC1480" s="67"/>
      <c r="AD1480" s="67"/>
      <c r="AE1480" s="67"/>
      <c r="AF1480" s="67"/>
      <c r="AG1480" s="67"/>
    </row>
    <row r="1481" spans="1:33" ht="29">
      <c r="A1481" s="68" t="s">
        <v>3076</v>
      </c>
      <c r="B1481" s="69" t="s">
        <v>3077</v>
      </c>
      <c r="C1481" s="68" t="s">
        <v>612</v>
      </c>
      <c r="D1481" s="365"/>
      <c r="E1481" s="365"/>
      <c r="F1481" s="95" t="s">
        <v>3156</v>
      </c>
      <c r="G1481" s="95" t="s">
        <v>3157</v>
      </c>
      <c r="H1481" s="95" t="s">
        <v>3155</v>
      </c>
      <c r="I1481" s="70" t="s">
        <v>11</v>
      </c>
      <c r="J1481" s="71"/>
      <c r="K1481" s="71"/>
      <c r="L1481" s="79" t="s">
        <v>1196</v>
      </c>
      <c r="M1481" s="69"/>
      <c r="N1481" s="67"/>
      <c r="O1481" s="67"/>
      <c r="P1481" s="67"/>
      <c r="Q1481" s="67"/>
      <c r="R1481" s="67"/>
      <c r="S1481" s="67"/>
      <c r="T1481" s="67"/>
      <c r="U1481" s="67"/>
      <c r="V1481" s="67"/>
      <c r="W1481" s="67"/>
      <c r="X1481" s="67"/>
      <c r="Y1481" s="67"/>
      <c r="Z1481" s="67"/>
      <c r="AA1481" s="67"/>
      <c r="AB1481" s="67"/>
      <c r="AC1481" s="67"/>
      <c r="AD1481" s="67"/>
      <c r="AE1481" s="67"/>
      <c r="AF1481" s="67"/>
      <c r="AG1481" s="67"/>
    </row>
    <row r="1482" spans="1:33" ht="29">
      <c r="A1482" s="68" t="s">
        <v>3076</v>
      </c>
      <c r="B1482" s="69" t="s">
        <v>3077</v>
      </c>
      <c r="C1482" s="68" t="s">
        <v>615</v>
      </c>
      <c r="D1482" s="365"/>
      <c r="E1482" s="355"/>
      <c r="F1482" s="95" t="s">
        <v>3158</v>
      </c>
      <c r="G1482" s="95" t="s">
        <v>3159</v>
      </c>
      <c r="H1482" s="95" t="s">
        <v>3155</v>
      </c>
      <c r="I1482" s="70" t="s">
        <v>11</v>
      </c>
      <c r="J1482" s="71"/>
      <c r="K1482" s="71"/>
      <c r="L1482" s="79" t="s">
        <v>1196</v>
      </c>
      <c r="M1482" s="69"/>
      <c r="N1482" s="67"/>
      <c r="O1482" s="67"/>
      <c r="P1482" s="67"/>
      <c r="Q1482" s="67"/>
      <c r="R1482" s="67"/>
      <c r="S1482" s="67"/>
      <c r="T1482" s="67"/>
      <c r="U1482" s="67"/>
      <c r="V1482" s="67"/>
      <c r="W1482" s="67"/>
      <c r="X1482" s="67"/>
      <c r="Y1482" s="67"/>
      <c r="Z1482" s="67"/>
      <c r="AA1482" s="67"/>
      <c r="AB1482" s="67"/>
      <c r="AC1482" s="67"/>
      <c r="AD1482" s="67"/>
      <c r="AE1482" s="67"/>
      <c r="AF1482" s="67"/>
      <c r="AG1482" s="67"/>
    </row>
    <row r="1483" spans="1:33" ht="29">
      <c r="A1483" s="68" t="s">
        <v>3076</v>
      </c>
      <c r="B1483" s="69" t="s">
        <v>3077</v>
      </c>
      <c r="C1483" s="68" t="s">
        <v>617</v>
      </c>
      <c r="D1483" s="365"/>
      <c r="E1483" s="368" t="s">
        <v>3160</v>
      </c>
      <c r="F1483" s="95" t="s">
        <v>3161</v>
      </c>
      <c r="G1483" s="95" t="s">
        <v>3162</v>
      </c>
      <c r="H1483" s="95" t="s">
        <v>3163</v>
      </c>
      <c r="I1483" s="70" t="s">
        <v>11</v>
      </c>
      <c r="J1483" s="71"/>
      <c r="K1483" s="71"/>
      <c r="L1483" s="79" t="s">
        <v>1196</v>
      </c>
      <c r="M1483" s="69"/>
      <c r="N1483" s="67"/>
      <c r="O1483" s="67"/>
      <c r="P1483" s="67"/>
      <c r="Q1483" s="67"/>
      <c r="R1483" s="67"/>
      <c r="S1483" s="67"/>
      <c r="T1483" s="67"/>
      <c r="U1483" s="67"/>
      <c r="V1483" s="67"/>
      <c r="W1483" s="67"/>
      <c r="X1483" s="67"/>
      <c r="Y1483" s="67"/>
      <c r="Z1483" s="67"/>
      <c r="AA1483" s="67"/>
      <c r="AB1483" s="67"/>
      <c r="AC1483" s="67"/>
      <c r="AD1483" s="67"/>
      <c r="AE1483" s="67"/>
      <c r="AF1483" s="67"/>
      <c r="AG1483" s="67"/>
    </row>
    <row r="1484" spans="1:33" ht="29">
      <c r="A1484" s="68" t="s">
        <v>3076</v>
      </c>
      <c r="B1484" s="69" t="s">
        <v>3077</v>
      </c>
      <c r="C1484" s="68" t="s">
        <v>618</v>
      </c>
      <c r="D1484" s="365"/>
      <c r="E1484" s="365"/>
      <c r="F1484" s="95" t="s">
        <v>3164</v>
      </c>
      <c r="G1484" s="95" t="s">
        <v>3165</v>
      </c>
      <c r="H1484" s="95" t="s">
        <v>3163</v>
      </c>
      <c r="I1484" s="70" t="s">
        <v>11</v>
      </c>
      <c r="J1484" s="71"/>
      <c r="K1484" s="71"/>
      <c r="L1484" s="79" t="s">
        <v>1196</v>
      </c>
      <c r="M1484" s="69"/>
      <c r="N1484" s="67"/>
      <c r="O1484" s="67"/>
      <c r="P1484" s="67"/>
      <c r="Q1484" s="67"/>
      <c r="R1484" s="67"/>
      <c r="S1484" s="67"/>
      <c r="T1484" s="67"/>
      <c r="U1484" s="67"/>
      <c r="V1484" s="67"/>
      <c r="W1484" s="67"/>
      <c r="X1484" s="67"/>
      <c r="Y1484" s="67"/>
      <c r="Z1484" s="67"/>
      <c r="AA1484" s="67"/>
      <c r="AB1484" s="67"/>
      <c r="AC1484" s="67"/>
      <c r="AD1484" s="67"/>
      <c r="AE1484" s="67"/>
      <c r="AF1484" s="67"/>
      <c r="AG1484" s="67"/>
    </row>
    <row r="1485" spans="1:33" ht="29">
      <c r="A1485" s="68" t="s">
        <v>3076</v>
      </c>
      <c r="B1485" s="69" t="s">
        <v>3077</v>
      </c>
      <c r="C1485" s="68" t="s">
        <v>619</v>
      </c>
      <c r="D1485" s="365"/>
      <c r="E1485" s="355"/>
      <c r="F1485" s="95" t="s">
        <v>3166</v>
      </c>
      <c r="G1485" s="95" t="s">
        <v>3167</v>
      </c>
      <c r="H1485" s="95" t="s">
        <v>3163</v>
      </c>
      <c r="I1485" s="70" t="s">
        <v>11</v>
      </c>
      <c r="J1485" s="71"/>
      <c r="K1485" s="71"/>
      <c r="L1485" s="79" t="s">
        <v>1196</v>
      </c>
      <c r="M1485" s="69"/>
      <c r="N1485" s="67"/>
      <c r="O1485" s="67"/>
      <c r="P1485" s="67"/>
      <c r="Q1485" s="67"/>
      <c r="R1485" s="67"/>
      <c r="S1485" s="67"/>
      <c r="T1485" s="67"/>
      <c r="U1485" s="67"/>
      <c r="V1485" s="67"/>
      <c r="W1485" s="67"/>
      <c r="X1485" s="67"/>
      <c r="Y1485" s="67"/>
      <c r="Z1485" s="67"/>
      <c r="AA1485" s="67"/>
      <c r="AB1485" s="67"/>
      <c r="AC1485" s="67"/>
      <c r="AD1485" s="67"/>
      <c r="AE1485" s="67"/>
      <c r="AF1485" s="67"/>
      <c r="AG1485" s="67"/>
    </row>
    <row r="1486" spans="1:33" ht="29">
      <c r="A1486" s="68" t="s">
        <v>3076</v>
      </c>
      <c r="B1486" s="69" t="s">
        <v>3077</v>
      </c>
      <c r="C1486" s="68" t="s">
        <v>620</v>
      </c>
      <c r="D1486" s="365"/>
      <c r="E1486" s="368" t="s">
        <v>3168</v>
      </c>
      <c r="F1486" s="95" t="s">
        <v>3161</v>
      </c>
      <c r="G1486" s="95" t="s">
        <v>3162</v>
      </c>
      <c r="H1486" s="95" t="s">
        <v>3163</v>
      </c>
      <c r="I1486" s="70" t="s">
        <v>11</v>
      </c>
      <c r="J1486" s="71"/>
      <c r="K1486" s="71"/>
      <c r="L1486" s="79" t="s">
        <v>1196</v>
      </c>
      <c r="M1486" s="69"/>
      <c r="N1486" s="67"/>
      <c r="O1486" s="67"/>
      <c r="P1486" s="67"/>
      <c r="Q1486" s="67"/>
      <c r="R1486" s="67"/>
      <c r="S1486" s="67"/>
      <c r="T1486" s="67"/>
      <c r="U1486" s="67"/>
      <c r="V1486" s="67"/>
      <c r="W1486" s="67"/>
      <c r="X1486" s="67"/>
      <c r="Y1486" s="67"/>
      <c r="Z1486" s="67"/>
      <c r="AA1486" s="67"/>
      <c r="AB1486" s="67"/>
      <c r="AC1486" s="67"/>
      <c r="AD1486" s="67"/>
      <c r="AE1486" s="67"/>
      <c r="AF1486" s="67"/>
      <c r="AG1486" s="67"/>
    </row>
    <row r="1487" spans="1:33" ht="29">
      <c r="A1487" s="68" t="s">
        <v>3076</v>
      </c>
      <c r="B1487" s="69" t="s">
        <v>3077</v>
      </c>
      <c r="C1487" s="68" t="s">
        <v>621</v>
      </c>
      <c r="D1487" s="365"/>
      <c r="E1487" s="365"/>
      <c r="F1487" s="95" t="s">
        <v>3164</v>
      </c>
      <c r="G1487" s="95" t="s">
        <v>3165</v>
      </c>
      <c r="H1487" s="95" t="s">
        <v>3163</v>
      </c>
      <c r="I1487" s="70" t="s">
        <v>11</v>
      </c>
      <c r="J1487" s="71"/>
      <c r="K1487" s="71"/>
      <c r="L1487" s="79" t="s">
        <v>1196</v>
      </c>
      <c r="M1487" s="69"/>
      <c r="N1487" s="67"/>
      <c r="O1487" s="67"/>
      <c r="P1487" s="67"/>
      <c r="Q1487" s="67"/>
      <c r="R1487" s="67"/>
      <c r="S1487" s="67"/>
      <c r="T1487" s="67"/>
      <c r="U1487" s="67"/>
      <c r="V1487" s="67"/>
      <c r="W1487" s="67"/>
      <c r="X1487" s="67"/>
      <c r="Y1487" s="67"/>
      <c r="Z1487" s="67"/>
      <c r="AA1487" s="67"/>
      <c r="AB1487" s="67"/>
      <c r="AC1487" s="67"/>
      <c r="AD1487" s="67"/>
      <c r="AE1487" s="67"/>
      <c r="AF1487" s="67"/>
      <c r="AG1487" s="67"/>
    </row>
    <row r="1488" spans="1:33" ht="29">
      <c r="A1488" s="68" t="s">
        <v>3076</v>
      </c>
      <c r="B1488" s="69" t="s">
        <v>3077</v>
      </c>
      <c r="C1488" s="68" t="s">
        <v>622</v>
      </c>
      <c r="D1488" s="365"/>
      <c r="E1488" s="355"/>
      <c r="F1488" s="95" t="s">
        <v>3166</v>
      </c>
      <c r="G1488" s="95" t="s">
        <v>3167</v>
      </c>
      <c r="H1488" s="95" t="s">
        <v>3163</v>
      </c>
      <c r="I1488" s="70" t="s">
        <v>11</v>
      </c>
      <c r="J1488" s="71"/>
      <c r="K1488" s="71"/>
      <c r="L1488" s="79" t="s">
        <v>1196</v>
      </c>
      <c r="M1488" s="69"/>
      <c r="N1488" s="67"/>
      <c r="O1488" s="67"/>
      <c r="P1488" s="67"/>
      <c r="Q1488" s="67"/>
      <c r="R1488" s="67"/>
      <c r="S1488" s="67"/>
      <c r="T1488" s="67"/>
      <c r="U1488" s="67"/>
      <c r="V1488" s="67"/>
      <c r="W1488" s="67"/>
      <c r="X1488" s="67"/>
      <c r="Y1488" s="67"/>
      <c r="Z1488" s="67"/>
      <c r="AA1488" s="67"/>
      <c r="AB1488" s="67"/>
      <c r="AC1488" s="67"/>
      <c r="AD1488" s="67"/>
      <c r="AE1488" s="67"/>
      <c r="AF1488" s="67"/>
      <c r="AG1488" s="67"/>
    </row>
    <row r="1489" spans="1:33" ht="29">
      <c r="A1489" s="68" t="s">
        <v>3076</v>
      </c>
      <c r="B1489" s="69" t="s">
        <v>3077</v>
      </c>
      <c r="C1489" s="68" t="s">
        <v>623</v>
      </c>
      <c r="D1489" s="365"/>
      <c r="E1489" s="95" t="s">
        <v>3169</v>
      </c>
      <c r="F1489" s="95" t="s">
        <v>3170</v>
      </c>
      <c r="G1489" s="95" t="s">
        <v>3171</v>
      </c>
      <c r="H1489" s="95" t="s">
        <v>3163</v>
      </c>
      <c r="I1489" s="70" t="s">
        <v>11</v>
      </c>
      <c r="J1489" s="71"/>
      <c r="K1489" s="71"/>
      <c r="L1489" s="79" t="s">
        <v>1196</v>
      </c>
      <c r="M1489" s="69"/>
      <c r="N1489" s="67"/>
      <c r="O1489" s="67"/>
      <c r="P1489" s="67"/>
      <c r="Q1489" s="67"/>
      <c r="R1489" s="67"/>
      <c r="S1489" s="67"/>
      <c r="T1489" s="67"/>
      <c r="U1489" s="67"/>
      <c r="V1489" s="67"/>
      <c r="W1489" s="67"/>
      <c r="X1489" s="67"/>
      <c r="Y1489" s="67"/>
      <c r="Z1489" s="67"/>
      <c r="AA1489" s="67"/>
      <c r="AB1489" s="67"/>
      <c r="AC1489" s="67"/>
      <c r="AD1489" s="67"/>
      <c r="AE1489" s="67"/>
      <c r="AF1489" s="67"/>
      <c r="AG1489" s="67"/>
    </row>
    <row r="1490" spans="1:33" ht="29">
      <c r="A1490" s="68" t="s">
        <v>3076</v>
      </c>
      <c r="B1490" s="69" t="s">
        <v>3077</v>
      </c>
      <c r="C1490" s="68" t="s">
        <v>626</v>
      </c>
      <c r="D1490" s="365"/>
      <c r="E1490" s="95" t="s">
        <v>3169</v>
      </c>
      <c r="F1490" s="95" t="s">
        <v>3172</v>
      </c>
      <c r="G1490" s="95" t="s">
        <v>3173</v>
      </c>
      <c r="H1490" s="95" t="s">
        <v>3163</v>
      </c>
      <c r="I1490" s="70" t="s">
        <v>11</v>
      </c>
      <c r="J1490" s="71"/>
      <c r="K1490" s="71"/>
      <c r="L1490" s="79" t="s">
        <v>1196</v>
      </c>
      <c r="M1490" s="69"/>
      <c r="N1490" s="67"/>
      <c r="O1490" s="67"/>
      <c r="P1490" s="67"/>
      <c r="Q1490" s="67"/>
      <c r="R1490" s="67"/>
      <c r="S1490" s="67"/>
      <c r="T1490" s="67"/>
      <c r="U1490" s="67"/>
      <c r="V1490" s="67"/>
      <c r="W1490" s="67"/>
      <c r="X1490" s="67"/>
      <c r="Y1490" s="67"/>
      <c r="Z1490" s="67"/>
      <c r="AA1490" s="67"/>
      <c r="AB1490" s="67"/>
      <c r="AC1490" s="67"/>
      <c r="AD1490" s="67"/>
      <c r="AE1490" s="67"/>
      <c r="AF1490" s="67"/>
      <c r="AG1490" s="67"/>
    </row>
    <row r="1491" spans="1:33" ht="29">
      <c r="A1491" s="68" t="s">
        <v>3076</v>
      </c>
      <c r="B1491" s="69" t="s">
        <v>3077</v>
      </c>
      <c r="C1491" s="68" t="s">
        <v>629</v>
      </c>
      <c r="D1491" s="365"/>
      <c r="E1491" s="95" t="s">
        <v>3169</v>
      </c>
      <c r="F1491" s="95" t="s">
        <v>3174</v>
      </c>
      <c r="G1491" s="95" t="s">
        <v>3175</v>
      </c>
      <c r="H1491" s="95" t="s">
        <v>3163</v>
      </c>
      <c r="I1491" s="70" t="s">
        <v>11</v>
      </c>
      <c r="J1491" s="71"/>
      <c r="K1491" s="71"/>
      <c r="L1491" s="79" t="s">
        <v>1196</v>
      </c>
      <c r="M1491" s="69"/>
      <c r="N1491" s="67"/>
      <c r="O1491" s="67"/>
      <c r="P1491" s="67"/>
      <c r="Q1491" s="67"/>
      <c r="R1491" s="67"/>
      <c r="S1491" s="67"/>
      <c r="T1491" s="67"/>
      <c r="U1491" s="67"/>
      <c r="V1491" s="67"/>
      <c r="W1491" s="67"/>
      <c r="X1491" s="67"/>
      <c r="Y1491" s="67"/>
      <c r="Z1491" s="67"/>
      <c r="AA1491" s="67"/>
      <c r="AB1491" s="67"/>
      <c r="AC1491" s="67"/>
      <c r="AD1491" s="67"/>
      <c r="AE1491" s="67"/>
      <c r="AF1491" s="67"/>
      <c r="AG1491" s="67"/>
    </row>
    <row r="1492" spans="1:33" ht="29">
      <c r="A1492" s="68" t="s">
        <v>3076</v>
      </c>
      <c r="B1492" s="69" t="s">
        <v>3077</v>
      </c>
      <c r="C1492" s="68" t="s">
        <v>632</v>
      </c>
      <c r="D1492" s="365"/>
      <c r="E1492" s="95" t="s">
        <v>3176</v>
      </c>
      <c r="F1492" s="95" t="s">
        <v>3177</v>
      </c>
      <c r="G1492" s="95" t="s">
        <v>3178</v>
      </c>
      <c r="H1492" s="95" t="s">
        <v>3179</v>
      </c>
      <c r="I1492" s="70" t="s">
        <v>11</v>
      </c>
      <c r="J1492" s="71"/>
      <c r="K1492" s="71"/>
      <c r="L1492" s="79" t="s">
        <v>1196</v>
      </c>
      <c r="M1492" s="69"/>
      <c r="N1492" s="67"/>
      <c r="O1492" s="67"/>
      <c r="P1492" s="67"/>
      <c r="Q1492" s="67"/>
      <c r="R1492" s="67"/>
      <c r="S1492" s="67"/>
      <c r="T1492" s="67"/>
      <c r="U1492" s="67"/>
      <c r="V1492" s="67"/>
      <c r="W1492" s="67"/>
      <c r="X1492" s="67"/>
      <c r="Y1492" s="67"/>
      <c r="Z1492" s="67"/>
      <c r="AA1492" s="67"/>
      <c r="AB1492" s="67"/>
      <c r="AC1492" s="67"/>
      <c r="AD1492" s="67"/>
      <c r="AE1492" s="67"/>
      <c r="AF1492" s="67"/>
      <c r="AG1492" s="67"/>
    </row>
    <row r="1493" spans="1:33" ht="29">
      <c r="A1493" s="68" t="s">
        <v>3076</v>
      </c>
      <c r="B1493" s="69" t="s">
        <v>3077</v>
      </c>
      <c r="C1493" s="68" t="s">
        <v>635</v>
      </c>
      <c r="D1493" s="365"/>
      <c r="E1493" s="95" t="s">
        <v>3176</v>
      </c>
      <c r="F1493" s="95" t="s">
        <v>3180</v>
      </c>
      <c r="G1493" s="95" t="s">
        <v>3181</v>
      </c>
      <c r="H1493" s="95" t="s">
        <v>3179</v>
      </c>
      <c r="I1493" s="70" t="s">
        <v>11</v>
      </c>
      <c r="J1493" s="71"/>
      <c r="K1493" s="71"/>
      <c r="L1493" s="79" t="s">
        <v>1196</v>
      </c>
      <c r="M1493" s="69"/>
      <c r="N1493" s="67"/>
      <c r="O1493" s="67"/>
      <c r="P1493" s="67"/>
      <c r="Q1493" s="67"/>
      <c r="R1493" s="67"/>
      <c r="S1493" s="67"/>
      <c r="T1493" s="67"/>
      <c r="U1493" s="67"/>
      <c r="V1493" s="67"/>
      <c r="W1493" s="67"/>
      <c r="X1493" s="67"/>
      <c r="Y1493" s="67"/>
      <c r="Z1493" s="67"/>
      <c r="AA1493" s="67"/>
      <c r="AB1493" s="67"/>
      <c r="AC1493" s="67"/>
      <c r="AD1493" s="67"/>
      <c r="AE1493" s="67"/>
      <c r="AF1493" s="67"/>
      <c r="AG1493" s="67"/>
    </row>
    <row r="1494" spans="1:33" ht="29">
      <c r="A1494" s="68" t="s">
        <v>3076</v>
      </c>
      <c r="B1494" s="69" t="s">
        <v>3077</v>
      </c>
      <c r="C1494" s="68" t="s">
        <v>637</v>
      </c>
      <c r="D1494" s="365"/>
      <c r="E1494" s="95" t="s">
        <v>3176</v>
      </c>
      <c r="F1494" s="95" t="s">
        <v>3182</v>
      </c>
      <c r="G1494" s="95" t="s">
        <v>3183</v>
      </c>
      <c r="H1494" s="95" t="s">
        <v>3163</v>
      </c>
      <c r="I1494" s="70" t="s">
        <v>11</v>
      </c>
      <c r="J1494" s="71"/>
      <c r="K1494" s="71"/>
      <c r="L1494" s="79" t="s">
        <v>1196</v>
      </c>
      <c r="M1494" s="69"/>
      <c r="N1494" s="67"/>
      <c r="O1494" s="67"/>
      <c r="P1494" s="67"/>
      <c r="Q1494" s="67"/>
      <c r="R1494" s="67"/>
      <c r="S1494" s="67"/>
      <c r="T1494" s="67"/>
      <c r="U1494" s="67"/>
      <c r="V1494" s="67"/>
      <c r="W1494" s="67"/>
      <c r="X1494" s="67"/>
      <c r="Y1494" s="67"/>
      <c r="Z1494" s="67"/>
      <c r="AA1494" s="67"/>
      <c r="AB1494" s="67"/>
      <c r="AC1494" s="67"/>
      <c r="AD1494" s="67"/>
      <c r="AE1494" s="67"/>
      <c r="AF1494" s="67"/>
      <c r="AG1494" s="67"/>
    </row>
    <row r="1495" spans="1:33" ht="29">
      <c r="A1495" s="68" t="s">
        <v>3076</v>
      </c>
      <c r="B1495" s="69" t="s">
        <v>3077</v>
      </c>
      <c r="C1495" s="68" t="s">
        <v>642</v>
      </c>
      <c r="D1495" s="365"/>
      <c r="E1495" s="95" t="s">
        <v>3176</v>
      </c>
      <c r="F1495" s="95" t="s">
        <v>3184</v>
      </c>
      <c r="G1495" s="95" t="s">
        <v>3185</v>
      </c>
      <c r="H1495" s="95" t="s">
        <v>3163</v>
      </c>
      <c r="I1495" s="70" t="s">
        <v>11</v>
      </c>
      <c r="J1495" s="71"/>
      <c r="K1495" s="71"/>
      <c r="L1495" s="79" t="s">
        <v>1196</v>
      </c>
      <c r="M1495" s="69"/>
      <c r="N1495" s="67"/>
      <c r="O1495" s="67"/>
      <c r="P1495" s="67"/>
      <c r="Q1495" s="67"/>
      <c r="R1495" s="67"/>
      <c r="S1495" s="67"/>
      <c r="T1495" s="67"/>
      <c r="U1495" s="67"/>
      <c r="V1495" s="67"/>
      <c r="W1495" s="67"/>
      <c r="X1495" s="67"/>
      <c r="Y1495" s="67"/>
      <c r="Z1495" s="67"/>
      <c r="AA1495" s="67"/>
      <c r="AB1495" s="67"/>
      <c r="AC1495" s="67"/>
      <c r="AD1495" s="67"/>
      <c r="AE1495" s="67"/>
      <c r="AF1495" s="67"/>
      <c r="AG1495" s="67"/>
    </row>
    <row r="1496" spans="1:33" ht="29">
      <c r="A1496" s="68" t="s">
        <v>3076</v>
      </c>
      <c r="B1496" s="69" t="s">
        <v>3077</v>
      </c>
      <c r="C1496" s="68" t="s">
        <v>646</v>
      </c>
      <c r="D1496" s="365"/>
      <c r="E1496" s="368" t="s">
        <v>3186</v>
      </c>
      <c r="F1496" s="96" t="s">
        <v>3187</v>
      </c>
      <c r="G1496" s="96" t="s">
        <v>3049</v>
      </c>
      <c r="H1496" s="96" t="s">
        <v>3050</v>
      </c>
      <c r="I1496" s="70" t="s">
        <v>11</v>
      </c>
      <c r="J1496" s="71"/>
      <c r="K1496" s="71"/>
      <c r="L1496" s="79" t="s">
        <v>1196</v>
      </c>
      <c r="M1496" s="69"/>
      <c r="N1496" s="67"/>
      <c r="O1496" s="67"/>
      <c r="P1496" s="67"/>
      <c r="Q1496" s="67"/>
      <c r="R1496" s="67"/>
      <c r="S1496" s="67"/>
      <c r="T1496" s="67"/>
      <c r="U1496" s="67"/>
      <c r="V1496" s="67"/>
      <c r="W1496" s="67"/>
      <c r="X1496" s="67"/>
      <c r="Y1496" s="67"/>
      <c r="Z1496" s="67"/>
      <c r="AA1496" s="67"/>
      <c r="AB1496" s="67"/>
      <c r="AC1496" s="67"/>
      <c r="AD1496" s="67"/>
      <c r="AE1496" s="67"/>
      <c r="AF1496" s="67"/>
      <c r="AG1496" s="67"/>
    </row>
    <row r="1497" spans="1:33" ht="29">
      <c r="A1497" s="68" t="s">
        <v>3076</v>
      </c>
      <c r="B1497" s="69" t="s">
        <v>3077</v>
      </c>
      <c r="C1497" s="68" t="s">
        <v>649</v>
      </c>
      <c r="D1497" s="365"/>
      <c r="E1497" s="365"/>
      <c r="F1497" s="95" t="s">
        <v>3188</v>
      </c>
      <c r="G1497" s="95" t="s">
        <v>3189</v>
      </c>
      <c r="H1497" s="95" t="s">
        <v>3155</v>
      </c>
      <c r="I1497" s="70" t="s">
        <v>11</v>
      </c>
      <c r="J1497" s="71"/>
      <c r="K1497" s="71"/>
      <c r="L1497" s="79" t="s">
        <v>1196</v>
      </c>
      <c r="M1497" s="69"/>
      <c r="N1497" s="67"/>
      <c r="O1497" s="67"/>
      <c r="P1497" s="67"/>
      <c r="Q1497" s="67"/>
      <c r="R1497" s="67"/>
      <c r="S1497" s="67"/>
      <c r="T1497" s="67"/>
      <c r="U1497" s="67"/>
      <c r="V1497" s="67"/>
      <c r="W1497" s="67"/>
      <c r="X1497" s="67"/>
      <c r="Y1497" s="67"/>
      <c r="Z1497" s="67"/>
      <c r="AA1497" s="67"/>
      <c r="AB1497" s="67"/>
      <c r="AC1497" s="67"/>
      <c r="AD1497" s="67"/>
      <c r="AE1497" s="67"/>
      <c r="AF1497" s="67"/>
      <c r="AG1497" s="67"/>
    </row>
    <row r="1498" spans="1:33" ht="29">
      <c r="A1498" s="68" t="s">
        <v>3076</v>
      </c>
      <c r="B1498" s="69" t="s">
        <v>3077</v>
      </c>
      <c r="C1498" s="68" t="s">
        <v>652</v>
      </c>
      <c r="D1498" s="365"/>
      <c r="E1498" s="365"/>
      <c r="F1498" s="95" t="s">
        <v>3190</v>
      </c>
      <c r="G1498" s="95" t="s">
        <v>3191</v>
      </c>
      <c r="H1498" s="95" t="s">
        <v>3155</v>
      </c>
      <c r="I1498" s="70" t="s">
        <v>11</v>
      </c>
      <c r="J1498" s="71"/>
      <c r="K1498" s="71"/>
      <c r="L1498" s="79" t="s">
        <v>1196</v>
      </c>
      <c r="M1498" s="69"/>
      <c r="N1498" s="67"/>
      <c r="O1498" s="67"/>
      <c r="P1498" s="67"/>
      <c r="Q1498" s="67"/>
      <c r="R1498" s="67"/>
      <c r="S1498" s="67"/>
      <c r="T1498" s="67"/>
      <c r="U1498" s="67"/>
      <c r="V1498" s="67"/>
      <c r="W1498" s="67"/>
      <c r="X1498" s="67"/>
      <c r="Y1498" s="67"/>
      <c r="Z1498" s="67"/>
      <c r="AA1498" s="67"/>
      <c r="AB1498" s="67"/>
      <c r="AC1498" s="67"/>
      <c r="AD1498" s="67"/>
      <c r="AE1498" s="67"/>
      <c r="AF1498" s="67"/>
      <c r="AG1498" s="67"/>
    </row>
    <row r="1499" spans="1:33" ht="29">
      <c r="A1499" s="68" t="s">
        <v>3076</v>
      </c>
      <c r="B1499" s="69" t="s">
        <v>3077</v>
      </c>
      <c r="C1499" s="68" t="s">
        <v>656</v>
      </c>
      <c r="D1499" s="365"/>
      <c r="E1499" s="365"/>
      <c r="F1499" s="95" t="s">
        <v>3192</v>
      </c>
      <c r="G1499" s="95" t="s">
        <v>3193</v>
      </c>
      <c r="H1499" s="95" t="s">
        <v>3163</v>
      </c>
      <c r="I1499" s="70" t="s">
        <v>11</v>
      </c>
      <c r="J1499" s="71"/>
      <c r="K1499" s="71"/>
      <c r="L1499" s="79" t="s">
        <v>1196</v>
      </c>
      <c r="M1499" s="69"/>
      <c r="N1499" s="67"/>
      <c r="O1499" s="67"/>
      <c r="P1499" s="67"/>
      <c r="Q1499" s="67"/>
      <c r="R1499" s="67"/>
      <c r="S1499" s="67"/>
      <c r="T1499" s="67"/>
      <c r="U1499" s="67"/>
      <c r="V1499" s="67"/>
      <c r="W1499" s="67"/>
      <c r="X1499" s="67"/>
      <c r="Y1499" s="67"/>
      <c r="Z1499" s="67"/>
      <c r="AA1499" s="67"/>
      <c r="AB1499" s="67"/>
      <c r="AC1499" s="67"/>
      <c r="AD1499" s="67"/>
      <c r="AE1499" s="67"/>
      <c r="AF1499" s="67"/>
      <c r="AG1499" s="67"/>
    </row>
    <row r="1500" spans="1:33" ht="29">
      <c r="A1500" s="68" t="s">
        <v>3076</v>
      </c>
      <c r="B1500" s="69" t="s">
        <v>3077</v>
      </c>
      <c r="C1500" s="68" t="s">
        <v>659</v>
      </c>
      <c r="D1500" s="355"/>
      <c r="E1500" s="355"/>
      <c r="F1500" s="95" t="s">
        <v>3194</v>
      </c>
      <c r="G1500" s="95"/>
      <c r="H1500" s="95" t="s">
        <v>3163</v>
      </c>
      <c r="I1500" s="70" t="s">
        <v>11</v>
      </c>
      <c r="J1500" s="71"/>
      <c r="K1500" s="71"/>
      <c r="L1500" s="79" t="s">
        <v>1196</v>
      </c>
      <c r="M1500" s="69"/>
      <c r="N1500" s="67"/>
      <c r="O1500" s="67"/>
      <c r="P1500" s="67"/>
      <c r="Q1500" s="67"/>
      <c r="R1500" s="67"/>
      <c r="S1500" s="67"/>
      <c r="T1500" s="67"/>
      <c r="U1500" s="67"/>
      <c r="V1500" s="67"/>
      <c r="W1500" s="67"/>
      <c r="X1500" s="67"/>
      <c r="Y1500" s="67"/>
      <c r="Z1500" s="67"/>
      <c r="AA1500" s="67"/>
      <c r="AB1500" s="67"/>
      <c r="AC1500" s="67"/>
      <c r="AD1500" s="67"/>
      <c r="AE1500" s="67"/>
      <c r="AF1500" s="67"/>
      <c r="AG1500" s="67"/>
    </row>
    <row r="1501" spans="1:33" ht="91">
      <c r="A1501" s="97" t="s">
        <v>3195</v>
      </c>
      <c r="B1501" s="98" t="s">
        <v>3196</v>
      </c>
      <c r="C1501" s="99" t="s">
        <v>534</v>
      </c>
      <c r="D1501" s="100"/>
      <c r="E1501" s="98" t="s">
        <v>3197</v>
      </c>
      <c r="F1501" s="98" t="s">
        <v>3198</v>
      </c>
      <c r="G1501" s="98" t="s">
        <v>3199</v>
      </c>
      <c r="H1501" s="98" t="s">
        <v>2305</v>
      </c>
      <c r="I1501" s="70" t="s">
        <v>11</v>
      </c>
      <c r="J1501" s="101"/>
      <c r="K1501" s="101"/>
      <c r="L1501" s="79" t="s">
        <v>1196</v>
      </c>
      <c r="M1501" s="69"/>
      <c r="N1501" s="102"/>
      <c r="O1501" s="103"/>
      <c r="P1501" s="67"/>
      <c r="Q1501" s="67"/>
      <c r="R1501" s="67"/>
      <c r="S1501" s="67"/>
      <c r="T1501" s="67"/>
      <c r="U1501" s="67"/>
      <c r="V1501" s="67"/>
      <c r="W1501" s="67"/>
      <c r="X1501" s="67"/>
      <c r="Y1501" s="67"/>
      <c r="Z1501" s="67"/>
      <c r="AA1501" s="67"/>
      <c r="AB1501" s="67"/>
      <c r="AC1501" s="67"/>
      <c r="AD1501" s="67"/>
      <c r="AE1501" s="67"/>
      <c r="AF1501" s="67"/>
      <c r="AG1501" s="67"/>
    </row>
    <row r="1502" spans="1:33" ht="78">
      <c r="A1502" s="97" t="s">
        <v>3195</v>
      </c>
      <c r="B1502" s="98" t="s">
        <v>3196</v>
      </c>
      <c r="C1502" s="99" t="s">
        <v>379</v>
      </c>
      <c r="D1502" s="100"/>
      <c r="E1502" s="98" t="s">
        <v>3200</v>
      </c>
      <c r="F1502" s="98" t="s">
        <v>3201</v>
      </c>
      <c r="G1502" s="98" t="s">
        <v>3202</v>
      </c>
      <c r="H1502" s="98" t="s">
        <v>3203</v>
      </c>
      <c r="I1502" s="70" t="s">
        <v>11</v>
      </c>
      <c r="J1502" s="101"/>
      <c r="K1502" s="101"/>
      <c r="L1502" s="72" t="s">
        <v>208</v>
      </c>
      <c r="M1502" s="69"/>
      <c r="N1502" s="102"/>
      <c r="O1502" s="103"/>
      <c r="P1502" s="67"/>
      <c r="Q1502" s="67"/>
      <c r="R1502" s="67"/>
      <c r="S1502" s="67"/>
      <c r="T1502" s="67"/>
      <c r="U1502" s="67"/>
      <c r="V1502" s="67"/>
      <c r="W1502" s="67"/>
      <c r="X1502" s="67"/>
      <c r="Y1502" s="67"/>
      <c r="Z1502" s="67"/>
      <c r="AA1502" s="67"/>
      <c r="AB1502" s="67"/>
      <c r="AC1502" s="67"/>
      <c r="AD1502" s="67"/>
      <c r="AE1502" s="67"/>
      <c r="AF1502" s="67"/>
      <c r="AG1502" s="67"/>
    </row>
    <row r="1503" spans="1:33" ht="65">
      <c r="A1503" s="97" t="s">
        <v>3195</v>
      </c>
      <c r="B1503" s="98" t="s">
        <v>3196</v>
      </c>
      <c r="C1503" s="99" t="s">
        <v>384</v>
      </c>
      <c r="D1503" s="100"/>
      <c r="E1503" s="370" t="s">
        <v>3204</v>
      </c>
      <c r="F1503" s="98" t="s">
        <v>3205</v>
      </c>
      <c r="G1503" s="98" t="s">
        <v>3206</v>
      </c>
      <c r="H1503" s="98" t="s">
        <v>3207</v>
      </c>
      <c r="I1503" s="70" t="s">
        <v>11</v>
      </c>
      <c r="J1503" s="101"/>
      <c r="K1503" s="101"/>
      <c r="L1503" s="72" t="s">
        <v>208</v>
      </c>
      <c r="M1503" s="69"/>
      <c r="N1503" s="102"/>
      <c r="O1503" s="103"/>
      <c r="P1503" s="67"/>
      <c r="Q1503" s="67"/>
      <c r="R1503" s="67"/>
      <c r="S1503" s="67"/>
      <c r="T1503" s="67"/>
      <c r="U1503" s="67"/>
      <c r="V1503" s="67"/>
      <c r="W1503" s="67"/>
      <c r="X1503" s="67"/>
      <c r="Y1503" s="67"/>
      <c r="Z1503" s="67"/>
      <c r="AA1503" s="67"/>
      <c r="AB1503" s="67"/>
      <c r="AC1503" s="67"/>
      <c r="AD1503" s="67"/>
      <c r="AE1503" s="67"/>
      <c r="AF1503" s="67"/>
      <c r="AG1503" s="67"/>
    </row>
    <row r="1504" spans="1:33" ht="65">
      <c r="A1504" s="97" t="s">
        <v>3195</v>
      </c>
      <c r="B1504" s="98" t="s">
        <v>3196</v>
      </c>
      <c r="C1504" s="99" t="s">
        <v>544</v>
      </c>
      <c r="D1504" s="100"/>
      <c r="E1504" s="365"/>
      <c r="F1504" s="98" t="s">
        <v>3208</v>
      </c>
      <c r="G1504" s="98" t="s">
        <v>3209</v>
      </c>
      <c r="H1504" s="98" t="s">
        <v>3210</v>
      </c>
      <c r="I1504" s="70" t="s">
        <v>11</v>
      </c>
      <c r="J1504" s="101"/>
      <c r="K1504" s="101"/>
      <c r="L1504" s="72" t="s">
        <v>208</v>
      </c>
      <c r="M1504" s="69"/>
      <c r="N1504" s="102"/>
      <c r="O1504" s="103"/>
      <c r="P1504" s="67"/>
      <c r="Q1504" s="67"/>
      <c r="R1504" s="67"/>
      <c r="S1504" s="67"/>
      <c r="T1504" s="67"/>
      <c r="U1504" s="67"/>
      <c r="V1504" s="67"/>
      <c r="W1504" s="67"/>
      <c r="X1504" s="67"/>
      <c r="Y1504" s="67"/>
      <c r="Z1504" s="67"/>
      <c r="AA1504" s="67"/>
      <c r="AB1504" s="67"/>
      <c r="AC1504" s="67"/>
      <c r="AD1504" s="67"/>
      <c r="AE1504" s="67"/>
      <c r="AF1504" s="67"/>
      <c r="AG1504" s="67"/>
    </row>
    <row r="1505" spans="1:33" ht="65">
      <c r="A1505" s="97" t="s">
        <v>3195</v>
      </c>
      <c r="B1505" s="98" t="s">
        <v>3196</v>
      </c>
      <c r="C1505" s="99" t="s">
        <v>546</v>
      </c>
      <c r="D1505" s="100"/>
      <c r="E1505" s="355"/>
      <c r="F1505" s="98" t="s">
        <v>3211</v>
      </c>
      <c r="G1505" s="98" t="s">
        <v>3206</v>
      </c>
      <c r="H1505" s="98" t="s">
        <v>3212</v>
      </c>
      <c r="I1505" s="70" t="s">
        <v>11</v>
      </c>
      <c r="J1505" s="71" t="s">
        <v>3213</v>
      </c>
      <c r="K1505" s="71"/>
      <c r="L1505" s="72" t="s">
        <v>208</v>
      </c>
      <c r="M1505" s="69"/>
      <c r="N1505" s="102"/>
      <c r="O1505" s="103"/>
      <c r="P1505" s="67"/>
      <c r="Q1505" s="67"/>
      <c r="R1505" s="67"/>
      <c r="S1505" s="67"/>
      <c r="T1505" s="67"/>
      <c r="U1505" s="67"/>
      <c r="V1505" s="67"/>
      <c r="W1505" s="67"/>
      <c r="X1505" s="67"/>
      <c r="Y1505" s="67"/>
      <c r="Z1505" s="67"/>
      <c r="AA1505" s="67"/>
      <c r="AB1505" s="67"/>
      <c r="AC1505" s="67"/>
      <c r="AD1505" s="67"/>
      <c r="AE1505" s="67"/>
      <c r="AF1505" s="67"/>
      <c r="AG1505" s="67"/>
    </row>
    <row r="1506" spans="1:33" ht="117">
      <c r="A1506" s="97" t="s">
        <v>3195</v>
      </c>
      <c r="B1506" s="98" t="s">
        <v>3196</v>
      </c>
      <c r="C1506" s="99" t="s">
        <v>388</v>
      </c>
      <c r="D1506" s="100"/>
      <c r="E1506" s="370" t="s">
        <v>3214</v>
      </c>
      <c r="F1506" s="98" t="s">
        <v>3215</v>
      </c>
      <c r="G1506" s="98" t="s">
        <v>3216</v>
      </c>
      <c r="H1506" s="98" t="s">
        <v>1645</v>
      </c>
      <c r="I1506" s="70" t="s">
        <v>11</v>
      </c>
      <c r="J1506" s="101"/>
      <c r="K1506" s="101"/>
      <c r="L1506" s="72" t="s">
        <v>208</v>
      </c>
      <c r="M1506" s="69"/>
      <c r="N1506" s="102"/>
      <c r="O1506" s="103"/>
      <c r="P1506" s="67"/>
      <c r="Q1506" s="67"/>
      <c r="R1506" s="67"/>
      <c r="S1506" s="67"/>
      <c r="T1506" s="67"/>
      <c r="U1506" s="67"/>
      <c r="V1506" s="67"/>
      <c r="W1506" s="67"/>
      <c r="X1506" s="67"/>
      <c r="Y1506" s="67"/>
      <c r="Z1506" s="67"/>
      <c r="AA1506" s="67"/>
      <c r="AB1506" s="67"/>
      <c r="AC1506" s="67"/>
      <c r="AD1506" s="67"/>
      <c r="AE1506" s="67"/>
      <c r="AF1506" s="67"/>
      <c r="AG1506" s="67"/>
    </row>
    <row r="1507" spans="1:33" ht="143">
      <c r="A1507" s="97" t="s">
        <v>3195</v>
      </c>
      <c r="B1507" s="98" t="s">
        <v>3196</v>
      </c>
      <c r="C1507" s="99" t="s">
        <v>393</v>
      </c>
      <c r="D1507" s="100"/>
      <c r="E1507" s="365"/>
      <c r="F1507" s="98" t="s">
        <v>3217</v>
      </c>
      <c r="G1507" s="98" t="s">
        <v>3218</v>
      </c>
      <c r="H1507" s="98" t="s">
        <v>3219</v>
      </c>
      <c r="I1507" s="70" t="s">
        <v>11</v>
      </c>
      <c r="J1507" s="101"/>
      <c r="K1507" s="101"/>
      <c r="L1507" s="72" t="s">
        <v>208</v>
      </c>
      <c r="M1507" s="69"/>
      <c r="N1507" s="102"/>
      <c r="O1507" s="103"/>
      <c r="P1507" s="67"/>
      <c r="Q1507" s="67"/>
      <c r="R1507" s="67"/>
      <c r="S1507" s="67"/>
      <c r="T1507" s="67"/>
      <c r="U1507" s="67"/>
      <c r="V1507" s="67"/>
      <c r="W1507" s="67"/>
      <c r="X1507" s="67"/>
      <c r="Y1507" s="67"/>
      <c r="Z1507" s="67"/>
      <c r="AA1507" s="67"/>
      <c r="AB1507" s="67"/>
      <c r="AC1507" s="67"/>
      <c r="AD1507" s="67"/>
      <c r="AE1507" s="67"/>
      <c r="AF1507" s="67"/>
      <c r="AG1507" s="67"/>
    </row>
    <row r="1508" spans="1:33" ht="130">
      <c r="A1508" s="97" t="s">
        <v>3195</v>
      </c>
      <c r="B1508" s="98" t="s">
        <v>3196</v>
      </c>
      <c r="C1508" s="99" t="s">
        <v>397</v>
      </c>
      <c r="D1508" s="100"/>
      <c r="E1508" s="365"/>
      <c r="F1508" s="98" t="s">
        <v>3220</v>
      </c>
      <c r="G1508" s="98" t="s">
        <v>3221</v>
      </c>
      <c r="H1508" s="98" t="s">
        <v>1645</v>
      </c>
      <c r="I1508" s="70" t="s">
        <v>11</v>
      </c>
      <c r="J1508" s="101"/>
      <c r="K1508" s="101"/>
      <c r="L1508" s="72" t="s">
        <v>208</v>
      </c>
      <c r="M1508" s="69"/>
      <c r="N1508" s="102"/>
      <c r="O1508" s="103"/>
      <c r="P1508" s="67"/>
      <c r="Q1508" s="67"/>
      <c r="R1508" s="67"/>
      <c r="S1508" s="67"/>
      <c r="T1508" s="67"/>
      <c r="U1508" s="67"/>
      <c r="V1508" s="67"/>
      <c r="W1508" s="67"/>
      <c r="X1508" s="67"/>
      <c r="Y1508" s="67"/>
      <c r="Z1508" s="67"/>
      <c r="AA1508" s="67"/>
      <c r="AB1508" s="67"/>
      <c r="AC1508" s="67"/>
      <c r="AD1508" s="67"/>
      <c r="AE1508" s="67"/>
      <c r="AF1508" s="67"/>
      <c r="AG1508" s="67"/>
    </row>
    <row r="1509" spans="1:33" ht="130">
      <c r="A1509" s="97" t="s">
        <v>3195</v>
      </c>
      <c r="B1509" s="98" t="s">
        <v>3196</v>
      </c>
      <c r="C1509" s="99" t="s">
        <v>400</v>
      </c>
      <c r="D1509" s="100"/>
      <c r="E1509" s="365"/>
      <c r="F1509" s="98" t="s">
        <v>3222</v>
      </c>
      <c r="G1509" s="98" t="s">
        <v>3223</v>
      </c>
      <c r="H1509" s="98" t="s">
        <v>1645</v>
      </c>
      <c r="I1509" s="70" t="s">
        <v>11</v>
      </c>
      <c r="J1509" s="101"/>
      <c r="K1509" s="101"/>
      <c r="L1509" s="72" t="s">
        <v>208</v>
      </c>
      <c r="M1509" s="69"/>
      <c r="N1509" s="102"/>
      <c r="O1509" s="103"/>
      <c r="P1509" s="67"/>
      <c r="Q1509" s="67"/>
      <c r="R1509" s="67"/>
      <c r="S1509" s="67"/>
      <c r="T1509" s="67"/>
      <c r="U1509" s="67"/>
      <c r="V1509" s="67"/>
      <c r="W1509" s="67"/>
      <c r="X1509" s="67"/>
      <c r="Y1509" s="67"/>
      <c r="Z1509" s="67"/>
      <c r="AA1509" s="67"/>
      <c r="AB1509" s="67"/>
      <c r="AC1509" s="67"/>
      <c r="AD1509" s="67"/>
      <c r="AE1509" s="67"/>
      <c r="AF1509" s="67"/>
      <c r="AG1509" s="67"/>
    </row>
    <row r="1510" spans="1:33" ht="130">
      <c r="A1510" s="97" t="s">
        <v>3195</v>
      </c>
      <c r="B1510" s="98" t="s">
        <v>3196</v>
      </c>
      <c r="C1510" s="99" t="s">
        <v>403</v>
      </c>
      <c r="D1510" s="100"/>
      <c r="E1510" s="365"/>
      <c r="F1510" s="98" t="s">
        <v>3224</v>
      </c>
      <c r="G1510" s="98" t="s">
        <v>3225</v>
      </c>
      <c r="H1510" s="98" t="s">
        <v>1645</v>
      </c>
      <c r="I1510" s="70" t="s">
        <v>11</v>
      </c>
      <c r="J1510" s="101"/>
      <c r="K1510" s="101"/>
      <c r="L1510" s="72" t="s">
        <v>208</v>
      </c>
      <c r="M1510" s="69"/>
      <c r="N1510" s="102"/>
      <c r="O1510" s="103"/>
      <c r="P1510" s="67"/>
      <c r="Q1510" s="67"/>
      <c r="R1510" s="67"/>
      <c r="S1510" s="67"/>
      <c r="T1510" s="67"/>
      <c r="U1510" s="67"/>
      <c r="V1510" s="67"/>
      <c r="W1510" s="67"/>
      <c r="X1510" s="67"/>
      <c r="Y1510" s="67"/>
      <c r="Z1510" s="67"/>
      <c r="AA1510" s="67"/>
      <c r="AB1510" s="67"/>
      <c r="AC1510" s="67"/>
      <c r="AD1510" s="67"/>
      <c r="AE1510" s="67"/>
      <c r="AF1510" s="67"/>
      <c r="AG1510" s="67"/>
    </row>
    <row r="1511" spans="1:33" ht="130">
      <c r="A1511" s="97" t="s">
        <v>3195</v>
      </c>
      <c r="B1511" s="98" t="s">
        <v>3196</v>
      </c>
      <c r="C1511" s="99" t="s">
        <v>408</v>
      </c>
      <c r="D1511" s="100"/>
      <c r="E1511" s="365"/>
      <c r="F1511" s="98" t="s">
        <v>3226</v>
      </c>
      <c r="G1511" s="98" t="s">
        <v>3227</v>
      </c>
      <c r="H1511" s="98" t="s">
        <v>1645</v>
      </c>
      <c r="I1511" s="70" t="s">
        <v>11</v>
      </c>
      <c r="J1511" s="101"/>
      <c r="K1511" s="101"/>
      <c r="L1511" s="72" t="s">
        <v>208</v>
      </c>
      <c r="M1511" s="69"/>
      <c r="N1511" s="102"/>
      <c r="O1511" s="103"/>
      <c r="P1511" s="67"/>
      <c r="Q1511" s="67"/>
      <c r="R1511" s="67"/>
      <c r="S1511" s="67"/>
      <c r="T1511" s="67"/>
      <c r="U1511" s="67"/>
      <c r="V1511" s="67"/>
      <c r="W1511" s="67"/>
      <c r="X1511" s="67"/>
      <c r="Y1511" s="67"/>
      <c r="Z1511" s="67"/>
      <c r="AA1511" s="67"/>
      <c r="AB1511" s="67"/>
      <c r="AC1511" s="67"/>
      <c r="AD1511" s="67"/>
      <c r="AE1511" s="67"/>
      <c r="AF1511" s="67"/>
      <c r="AG1511" s="67"/>
    </row>
    <row r="1512" spans="1:33" ht="182">
      <c r="A1512" s="97" t="s">
        <v>3195</v>
      </c>
      <c r="B1512" s="98" t="s">
        <v>3196</v>
      </c>
      <c r="C1512" s="99" t="s">
        <v>411</v>
      </c>
      <c r="D1512" s="100"/>
      <c r="E1512" s="355"/>
      <c r="F1512" s="98" t="s">
        <v>3228</v>
      </c>
      <c r="G1512" s="98" t="s">
        <v>3229</v>
      </c>
      <c r="H1512" s="98" t="s">
        <v>1645</v>
      </c>
      <c r="I1512" s="70" t="s">
        <v>11</v>
      </c>
      <c r="J1512" s="101"/>
      <c r="K1512" s="101"/>
      <c r="L1512" s="72" t="s">
        <v>208</v>
      </c>
      <c r="M1512" s="69"/>
      <c r="N1512" s="102"/>
      <c r="O1512" s="103"/>
      <c r="P1512" s="67"/>
      <c r="Q1512" s="67"/>
      <c r="R1512" s="67"/>
      <c r="S1512" s="67"/>
      <c r="T1512" s="67"/>
      <c r="U1512" s="67"/>
      <c r="V1512" s="67"/>
      <c r="W1512" s="67"/>
      <c r="X1512" s="67"/>
      <c r="Y1512" s="67"/>
      <c r="Z1512" s="67"/>
      <c r="AA1512" s="67"/>
      <c r="AB1512" s="67"/>
      <c r="AC1512" s="67"/>
      <c r="AD1512" s="67"/>
      <c r="AE1512" s="67"/>
      <c r="AF1512" s="67"/>
      <c r="AG1512" s="67"/>
    </row>
    <row r="1513" spans="1:33" ht="117">
      <c r="A1513" s="97" t="s">
        <v>3195</v>
      </c>
      <c r="B1513" s="98" t="s">
        <v>3196</v>
      </c>
      <c r="C1513" s="99" t="s">
        <v>414</v>
      </c>
      <c r="D1513" s="100"/>
      <c r="E1513" s="370" t="s">
        <v>3230</v>
      </c>
      <c r="F1513" s="98" t="s">
        <v>3231</v>
      </c>
      <c r="G1513" s="98" t="s">
        <v>3232</v>
      </c>
      <c r="H1513" s="104" t="s">
        <v>3233</v>
      </c>
      <c r="I1513" s="70" t="s">
        <v>11</v>
      </c>
      <c r="J1513" s="101"/>
      <c r="K1513" s="101"/>
      <c r="L1513" s="72" t="s">
        <v>208</v>
      </c>
      <c r="M1513" s="69"/>
      <c r="N1513" s="102"/>
      <c r="O1513" s="103"/>
      <c r="P1513" s="67"/>
      <c r="Q1513" s="67"/>
      <c r="R1513" s="67"/>
      <c r="S1513" s="67"/>
      <c r="T1513" s="67"/>
      <c r="U1513" s="67"/>
      <c r="V1513" s="67"/>
      <c r="W1513" s="67"/>
      <c r="X1513" s="67"/>
      <c r="Y1513" s="67"/>
      <c r="Z1513" s="67"/>
      <c r="AA1513" s="67"/>
      <c r="AB1513" s="67"/>
      <c r="AC1513" s="67"/>
      <c r="AD1513" s="67"/>
      <c r="AE1513" s="67"/>
      <c r="AF1513" s="67"/>
      <c r="AG1513" s="67"/>
    </row>
    <row r="1514" spans="1:33" ht="78">
      <c r="A1514" s="97" t="s">
        <v>3195</v>
      </c>
      <c r="B1514" s="98" t="s">
        <v>3196</v>
      </c>
      <c r="C1514" s="99" t="s">
        <v>419</v>
      </c>
      <c r="D1514" s="100"/>
      <c r="E1514" s="355"/>
      <c r="F1514" s="98" t="s">
        <v>3234</v>
      </c>
      <c r="G1514" s="98" t="s">
        <v>3232</v>
      </c>
      <c r="H1514" s="98" t="s">
        <v>3235</v>
      </c>
      <c r="I1514" s="70" t="s">
        <v>11</v>
      </c>
      <c r="J1514" s="101"/>
      <c r="K1514" s="101"/>
      <c r="L1514" s="72" t="s">
        <v>208</v>
      </c>
      <c r="M1514" s="69"/>
      <c r="N1514" s="102"/>
      <c r="O1514" s="103"/>
      <c r="P1514" s="67"/>
      <c r="Q1514" s="67"/>
      <c r="R1514" s="67"/>
      <c r="S1514" s="67"/>
      <c r="T1514" s="67"/>
      <c r="U1514" s="67"/>
      <c r="V1514" s="67"/>
      <c r="W1514" s="67"/>
      <c r="X1514" s="67"/>
      <c r="Y1514" s="67"/>
      <c r="Z1514" s="67"/>
      <c r="AA1514" s="67"/>
      <c r="AB1514" s="67"/>
      <c r="AC1514" s="67"/>
      <c r="AD1514" s="67"/>
      <c r="AE1514" s="67"/>
      <c r="AF1514" s="67"/>
      <c r="AG1514" s="67"/>
    </row>
    <row r="1515" spans="1:33" ht="169">
      <c r="A1515" s="97" t="s">
        <v>3195</v>
      </c>
      <c r="B1515" s="98" t="s">
        <v>3196</v>
      </c>
      <c r="C1515" s="99" t="s">
        <v>422</v>
      </c>
      <c r="D1515" s="100"/>
      <c r="E1515" s="370" t="s">
        <v>3236</v>
      </c>
      <c r="F1515" s="98" t="s">
        <v>3237</v>
      </c>
      <c r="G1515" s="98" t="s">
        <v>3238</v>
      </c>
      <c r="H1515" s="98" t="s">
        <v>3239</v>
      </c>
      <c r="I1515" s="70" t="s">
        <v>11</v>
      </c>
      <c r="J1515" s="101"/>
      <c r="K1515" s="101"/>
      <c r="L1515" s="72" t="s">
        <v>208</v>
      </c>
      <c r="M1515" s="69"/>
      <c r="N1515" s="102"/>
      <c r="O1515" s="103"/>
      <c r="P1515" s="67"/>
      <c r="Q1515" s="67"/>
      <c r="R1515" s="67"/>
      <c r="S1515" s="67"/>
      <c r="T1515" s="67"/>
      <c r="U1515" s="67"/>
      <c r="V1515" s="67"/>
      <c r="W1515" s="67"/>
      <c r="X1515" s="67"/>
      <c r="Y1515" s="67"/>
      <c r="Z1515" s="67"/>
      <c r="AA1515" s="67"/>
      <c r="AB1515" s="67"/>
      <c r="AC1515" s="67"/>
      <c r="AD1515" s="67"/>
      <c r="AE1515" s="67"/>
      <c r="AF1515" s="67"/>
      <c r="AG1515" s="67"/>
    </row>
    <row r="1516" spans="1:33" ht="156">
      <c r="A1516" s="97" t="s">
        <v>3195</v>
      </c>
      <c r="B1516" s="98" t="s">
        <v>3196</v>
      </c>
      <c r="C1516" s="99" t="s">
        <v>425</v>
      </c>
      <c r="D1516" s="100"/>
      <c r="E1516" s="365"/>
      <c r="F1516" s="98" t="s">
        <v>3240</v>
      </c>
      <c r="G1516" s="98" t="s">
        <v>3241</v>
      </c>
      <c r="H1516" s="98" t="s">
        <v>3242</v>
      </c>
      <c r="I1516" s="70" t="s">
        <v>11</v>
      </c>
      <c r="J1516" s="101"/>
      <c r="K1516" s="101"/>
      <c r="L1516" s="72" t="s">
        <v>208</v>
      </c>
      <c r="M1516" s="69"/>
      <c r="N1516" s="102"/>
      <c r="O1516" s="103"/>
      <c r="P1516" s="67"/>
      <c r="Q1516" s="67"/>
      <c r="R1516" s="67"/>
      <c r="S1516" s="67"/>
      <c r="T1516" s="67"/>
      <c r="U1516" s="67"/>
      <c r="V1516" s="67"/>
      <c r="W1516" s="67"/>
      <c r="X1516" s="67"/>
      <c r="Y1516" s="67"/>
      <c r="Z1516" s="67"/>
      <c r="AA1516" s="67"/>
      <c r="AB1516" s="67"/>
      <c r="AC1516" s="67"/>
      <c r="AD1516" s="67"/>
      <c r="AE1516" s="67"/>
      <c r="AF1516" s="67"/>
      <c r="AG1516" s="67"/>
    </row>
    <row r="1517" spans="1:33" ht="130">
      <c r="A1517" s="97" t="s">
        <v>3195</v>
      </c>
      <c r="B1517" s="98" t="s">
        <v>3196</v>
      </c>
      <c r="C1517" s="99" t="s">
        <v>430</v>
      </c>
      <c r="D1517" s="100"/>
      <c r="E1517" s="365"/>
      <c r="F1517" s="98" t="s">
        <v>3243</v>
      </c>
      <c r="G1517" s="98" t="s">
        <v>3244</v>
      </c>
      <c r="H1517" s="98" t="s">
        <v>3245</v>
      </c>
      <c r="I1517" s="70" t="s">
        <v>11</v>
      </c>
      <c r="J1517" s="101"/>
      <c r="K1517" s="101"/>
      <c r="L1517" s="72" t="s">
        <v>208</v>
      </c>
      <c r="M1517" s="69"/>
      <c r="N1517" s="102"/>
      <c r="O1517" s="103"/>
      <c r="P1517" s="67"/>
      <c r="Q1517" s="67"/>
      <c r="R1517" s="67"/>
      <c r="S1517" s="67"/>
      <c r="T1517" s="67"/>
      <c r="U1517" s="67"/>
      <c r="V1517" s="67"/>
      <c r="W1517" s="67"/>
      <c r="X1517" s="67"/>
      <c r="Y1517" s="67"/>
      <c r="Z1517" s="67"/>
      <c r="AA1517" s="67"/>
      <c r="AB1517" s="67"/>
      <c r="AC1517" s="67"/>
      <c r="AD1517" s="67"/>
      <c r="AE1517" s="67"/>
      <c r="AF1517" s="67"/>
      <c r="AG1517" s="67"/>
    </row>
    <row r="1518" spans="1:33" ht="169">
      <c r="A1518" s="97" t="s">
        <v>3195</v>
      </c>
      <c r="B1518" s="98" t="s">
        <v>3196</v>
      </c>
      <c r="C1518" s="99" t="s">
        <v>432</v>
      </c>
      <c r="D1518" s="100"/>
      <c r="E1518" s="365"/>
      <c r="F1518" s="98" t="s">
        <v>3246</v>
      </c>
      <c r="G1518" s="98" t="s">
        <v>3247</v>
      </c>
      <c r="H1518" s="98" t="s">
        <v>3242</v>
      </c>
      <c r="I1518" s="70" t="s">
        <v>11</v>
      </c>
      <c r="J1518" s="101"/>
      <c r="K1518" s="101"/>
      <c r="L1518" s="72" t="s">
        <v>208</v>
      </c>
      <c r="M1518" s="69"/>
      <c r="N1518" s="102"/>
      <c r="O1518" s="103"/>
      <c r="P1518" s="67"/>
      <c r="Q1518" s="67"/>
      <c r="R1518" s="67"/>
      <c r="S1518" s="67"/>
      <c r="T1518" s="67"/>
      <c r="U1518" s="67"/>
      <c r="V1518" s="67"/>
      <c r="W1518" s="67"/>
      <c r="X1518" s="67"/>
      <c r="Y1518" s="67"/>
      <c r="Z1518" s="67"/>
      <c r="AA1518" s="67"/>
      <c r="AB1518" s="67"/>
      <c r="AC1518" s="67"/>
      <c r="AD1518" s="67"/>
      <c r="AE1518" s="67"/>
      <c r="AF1518" s="67"/>
      <c r="AG1518" s="67"/>
    </row>
    <row r="1519" spans="1:33" ht="169">
      <c r="A1519" s="97" t="s">
        <v>3195</v>
      </c>
      <c r="B1519" s="98" t="s">
        <v>3196</v>
      </c>
      <c r="C1519" s="99" t="s">
        <v>435</v>
      </c>
      <c r="D1519" s="100"/>
      <c r="E1519" s="365"/>
      <c r="F1519" s="98" t="s">
        <v>3248</v>
      </c>
      <c r="G1519" s="98" t="s">
        <v>3249</v>
      </c>
      <c r="H1519" s="98" t="s">
        <v>3250</v>
      </c>
      <c r="I1519" s="70" t="s">
        <v>11</v>
      </c>
      <c r="J1519" s="101"/>
      <c r="K1519" s="101"/>
      <c r="L1519" s="72" t="s">
        <v>208</v>
      </c>
      <c r="M1519" s="69"/>
      <c r="N1519" s="102"/>
      <c r="O1519" s="103"/>
      <c r="P1519" s="67"/>
      <c r="Q1519" s="67"/>
      <c r="R1519" s="67"/>
      <c r="S1519" s="67"/>
      <c r="T1519" s="67"/>
      <c r="U1519" s="67"/>
      <c r="V1519" s="67"/>
      <c r="W1519" s="67"/>
      <c r="X1519" s="67"/>
      <c r="Y1519" s="67"/>
      <c r="Z1519" s="67"/>
      <c r="AA1519" s="67"/>
      <c r="AB1519" s="67"/>
      <c r="AC1519" s="67"/>
      <c r="AD1519" s="67"/>
      <c r="AE1519" s="67"/>
      <c r="AF1519" s="67"/>
      <c r="AG1519" s="67"/>
    </row>
    <row r="1520" spans="1:33" ht="156">
      <c r="A1520" s="97" t="s">
        <v>3195</v>
      </c>
      <c r="B1520" s="98" t="s">
        <v>3196</v>
      </c>
      <c r="C1520" s="99" t="s">
        <v>438</v>
      </c>
      <c r="D1520" s="100"/>
      <c r="E1520" s="365"/>
      <c r="F1520" s="98" t="s">
        <v>3251</v>
      </c>
      <c r="G1520" s="98" t="s">
        <v>3252</v>
      </c>
      <c r="H1520" s="98" t="s">
        <v>3253</v>
      </c>
      <c r="I1520" s="70" t="s">
        <v>11</v>
      </c>
      <c r="J1520" s="101"/>
      <c r="K1520" s="101"/>
      <c r="L1520" s="72" t="s">
        <v>208</v>
      </c>
      <c r="M1520" s="69"/>
      <c r="N1520" s="102"/>
      <c r="O1520" s="103"/>
      <c r="P1520" s="67"/>
      <c r="Q1520" s="67"/>
      <c r="R1520" s="67"/>
      <c r="S1520" s="67"/>
      <c r="T1520" s="67"/>
      <c r="U1520" s="67"/>
      <c r="V1520" s="67"/>
      <c r="W1520" s="67"/>
      <c r="X1520" s="67"/>
      <c r="Y1520" s="67"/>
      <c r="Z1520" s="67"/>
      <c r="AA1520" s="67"/>
      <c r="AB1520" s="67"/>
      <c r="AC1520" s="67"/>
      <c r="AD1520" s="67"/>
      <c r="AE1520" s="67"/>
      <c r="AF1520" s="67"/>
      <c r="AG1520" s="67"/>
    </row>
    <row r="1521" spans="1:33" ht="156">
      <c r="A1521" s="97" t="s">
        <v>3195</v>
      </c>
      <c r="B1521" s="98" t="s">
        <v>3196</v>
      </c>
      <c r="C1521" s="99" t="s">
        <v>441</v>
      </c>
      <c r="D1521" s="100"/>
      <c r="E1521" s="365"/>
      <c r="F1521" s="98" t="s">
        <v>3254</v>
      </c>
      <c r="G1521" s="98" t="s">
        <v>3255</v>
      </c>
      <c r="H1521" s="98" t="s">
        <v>3256</v>
      </c>
      <c r="I1521" s="70" t="s">
        <v>11</v>
      </c>
      <c r="J1521" s="101"/>
      <c r="K1521" s="101"/>
      <c r="L1521" s="72" t="s">
        <v>208</v>
      </c>
      <c r="M1521" s="69"/>
      <c r="N1521" s="102"/>
      <c r="O1521" s="103"/>
      <c r="P1521" s="67"/>
      <c r="Q1521" s="67"/>
      <c r="R1521" s="67"/>
      <c r="S1521" s="67"/>
      <c r="T1521" s="67"/>
      <c r="U1521" s="67"/>
      <c r="V1521" s="67"/>
      <c r="W1521" s="67"/>
      <c r="X1521" s="67"/>
      <c r="Y1521" s="67"/>
      <c r="Z1521" s="67"/>
      <c r="AA1521" s="67"/>
      <c r="AB1521" s="67"/>
      <c r="AC1521" s="67"/>
      <c r="AD1521" s="67"/>
      <c r="AE1521" s="67"/>
      <c r="AF1521" s="67"/>
      <c r="AG1521" s="67"/>
    </row>
    <row r="1522" spans="1:33" ht="156">
      <c r="A1522" s="97" t="s">
        <v>3195</v>
      </c>
      <c r="B1522" s="98" t="s">
        <v>3196</v>
      </c>
      <c r="C1522" s="99" t="s">
        <v>446</v>
      </c>
      <c r="D1522" s="100"/>
      <c r="E1522" s="365"/>
      <c r="F1522" s="98" t="s">
        <v>3257</v>
      </c>
      <c r="G1522" s="98" t="s">
        <v>3258</v>
      </c>
      <c r="H1522" s="98" t="s">
        <v>3242</v>
      </c>
      <c r="I1522" s="70" t="s">
        <v>11</v>
      </c>
      <c r="J1522" s="101"/>
      <c r="K1522" s="101"/>
      <c r="L1522" s="72" t="s">
        <v>208</v>
      </c>
      <c r="M1522" s="69"/>
      <c r="N1522" s="102"/>
      <c r="O1522" s="103"/>
      <c r="P1522" s="67"/>
      <c r="Q1522" s="67"/>
      <c r="R1522" s="67"/>
      <c r="S1522" s="67"/>
      <c r="T1522" s="67"/>
      <c r="U1522" s="67"/>
      <c r="V1522" s="67"/>
      <c r="W1522" s="67"/>
      <c r="X1522" s="67"/>
      <c r="Y1522" s="67"/>
      <c r="Z1522" s="67"/>
      <c r="AA1522" s="67"/>
      <c r="AB1522" s="67"/>
      <c r="AC1522" s="67"/>
      <c r="AD1522" s="67"/>
      <c r="AE1522" s="67"/>
      <c r="AF1522" s="67"/>
      <c r="AG1522" s="67"/>
    </row>
    <row r="1523" spans="1:33" ht="156">
      <c r="A1523" s="97" t="s">
        <v>3195</v>
      </c>
      <c r="B1523" s="98" t="s">
        <v>3196</v>
      </c>
      <c r="C1523" s="99" t="s">
        <v>449</v>
      </c>
      <c r="D1523" s="100"/>
      <c r="E1523" s="365"/>
      <c r="F1523" s="98" t="s">
        <v>3259</v>
      </c>
      <c r="G1523" s="98" t="s">
        <v>3260</v>
      </c>
      <c r="H1523" s="98" t="s">
        <v>3242</v>
      </c>
      <c r="I1523" s="70" t="s">
        <v>11</v>
      </c>
      <c r="J1523" s="101"/>
      <c r="K1523" s="101"/>
      <c r="L1523" s="74" t="s">
        <v>255</v>
      </c>
      <c r="M1523" s="69"/>
      <c r="N1523" s="102"/>
      <c r="O1523" s="103"/>
      <c r="P1523" s="67"/>
      <c r="Q1523" s="67"/>
      <c r="R1523" s="67"/>
      <c r="S1523" s="67"/>
      <c r="T1523" s="67"/>
      <c r="U1523" s="67"/>
      <c r="V1523" s="67"/>
      <c r="W1523" s="67"/>
      <c r="X1523" s="67"/>
      <c r="Y1523" s="67"/>
      <c r="Z1523" s="67"/>
      <c r="AA1523" s="67"/>
      <c r="AB1523" s="67"/>
      <c r="AC1523" s="67"/>
      <c r="AD1523" s="67"/>
      <c r="AE1523" s="67"/>
      <c r="AF1523" s="67"/>
      <c r="AG1523" s="67"/>
    </row>
    <row r="1524" spans="1:33" ht="156">
      <c r="A1524" s="97" t="s">
        <v>3195</v>
      </c>
      <c r="B1524" s="98" t="s">
        <v>3196</v>
      </c>
      <c r="C1524" s="99" t="s">
        <v>452</v>
      </c>
      <c r="D1524" s="100"/>
      <c r="E1524" s="355"/>
      <c r="F1524" s="98" t="s">
        <v>3261</v>
      </c>
      <c r="G1524" s="98" t="s">
        <v>3262</v>
      </c>
      <c r="H1524" s="98" t="s">
        <v>3253</v>
      </c>
      <c r="I1524" s="70" t="s">
        <v>11</v>
      </c>
      <c r="J1524" s="101"/>
      <c r="K1524" s="101"/>
      <c r="L1524" s="72" t="s">
        <v>208</v>
      </c>
      <c r="M1524" s="69"/>
      <c r="N1524" s="102"/>
      <c r="O1524" s="103"/>
      <c r="P1524" s="67"/>
      <c r="Q1524" s="67"/>
      <c r="R1524" s="67"/>
      <c r="S1524" s="67"/>
      <c r="T1524" s="67"/>
      <c r="U1524" s="67"/>
      <c r="V1524" s="67"/>
      <c r="W1524" s="67"/>
      <c r="X1524" s="67"/>
      <c r="Y1524" s="67"/>
      <c r="Z1524" s="67"/>
      <c r="AA1524" s="67"/>
      <c r="AB1524" s="67"/>
      <c r="AC1524" s="67"/>
      <c r="AD1524" s="67"/>
      <c r="AE1524" s="67"/>
      <c r="AF1524" s="67"/>
      <c r="AG1524" s="67"/>
    </row>
    <row r="1525" spans="1:33" ht="130">
      <c r="A1525" s="97" t="s">
        <v>3195</v>
      </c>
      <c r="B1525" s="98" t="s">
        <v>3196</v>
      </c>
      <c r="C1525" s="99" t="s">
        <v>455</v>
      </c>
      <c r="D1525" s="100"/>
      <c r="E1525" s="370" t="s">
        <v>3263</v>
      </c>
      <c r="F1525" s="105" t="s">
        <v>3264</v>
      </c>
      <c r="G1525" s="98" t="s">
        <v>3265</v>
      </c>
      <c r="H1525" s="98" t="s">
        <v>3266</v>
      </c>
      <c r="I1525" s="70" t="s">
        <v>11</v>
      </c>
      <c r="J1525" s="71" t="s">
        <v>3267</v>
      </c>
      <c r="K1525" s="71"/>
      <c r="L1525" s="72" t="s">
        <v>208</v>
      </c>
      <c r="M1525" s="69"/>
      <c r="N1525" s="102"/>
      <c r="O1525" s="103"/>
      <c r="P1525" s="67"/>
      <c r="Q1525" s="67"/>
      <c r="R1525" s="67"/>
      <c r="S1525" s="67"/>
      <c r="T1525" s="67"/>
      <c r="U1525" s="67"/>
      <c r="V1525" s="67"/>
      <c r="W1525" s="67"/>
      <c r="X1525" s="67"/>
      <c r="Y1525" s="67"/>
      <c r="Z1525" s="67"/>
      <c r="AA1525" s="67"/>
      <c r="AB1525" s="67"/>
      <c r="AC1525" s="67"/>
      <c r="AD1525" s="67"/>
      <c r="AE1525" s="67"/>
      <c r="AF1525" s="67"/>
      <c r="AG1525" s="67"/>
    </row>
    <row r="1526" spans="1:33" ht="143">
      <c r="A1526" s="97" t="s">
        <v>3195</v>
      </c>
      <c r="B1526" s="98" t="s">
        <v>3196</v>
      </c>
      <c r="C1526" s="99" t="s">
        <v>460</v>
      </c>
      <c r="D1526" s="100"/>
      <c r="E1526" s="365"/>
      <c r="F1526" s="98" t="s">
        <v>3268</v>
      </c>
      <c r="G1526" s="98" t="s">
        <v>3269</v>
      </c>
      <c r="H1526" s="98" t="s">
        <v>3239</v>
      </c>
      <c r="I1526" s="70" t="s">
        <v>11</v>
      </c>
      <c r="J1526" s="71"/>
      <c r="K1526" s="71"/>
      <c r="L1526" s="72" t="s">
        <v>208</v>
      </c>
      <c r="M1526" s="69"/>
      <c r="N1526" s="102"/>
      <c r="O1526" s="103"/>
      <c r="P1526" s="67"/>
      <c r="Q1526" s="67"/>
      <c r="R1526" s="67"/>
      <c r="S1526" s="67"/>
      <c r="T1526" s="67"/>
      <c r="U1526" s="67"/>
      <c r="V1526" s="67"/>
      <c r="W1526" s="67"/>
      <c r="X1526" s="67"/>
      <c r="Y1526" s="67"/>
      <c r="Z1526" s="67"/>
      <c r="AA1526" s="67"/>
      <c r="AB1526" s="67"/>
      <c r="AC1526" s="67"/>
      <c r="AD1526" s="67"/>
      <c r="AE1526" s="67"/>
      <c r="AF1526" s="67"/>
      <c r="AG1526" s="67"/>
    </row>
    <row r="1527" spans="1:33" ht="143">
      <c r="A1527" s="97" t="s">
        <v>3195</v>
      </c>
      <c r="B1527" s="98" t="s">
        <v>3196</v>
      </c>
      <c r="C1527" s="99" t="s">
        <v>463</v>
      </c>
      <c r="D1527" s="100"/>
      <c r="E1527" s="365"/>
      <c r="F1527" s="98" t="s">
        <v>3270</v>
      </c>
      <c r="G1527" s="98" t="s">
        <v>3269</v>
      </c>
      <c r="H1527" s="98" t="s">
        <v>3239</v>
      </c>
      <c r="I1527" s="70" t="s">
        <v>11</v>
      </c>
      <c r="J1527" s="71"/>
      <c r="K1527" s="71"/>
      <c r="L1527" s="72" t="s">
        <v>208</v>
      </c>
      <c r="M1527" s="69"/>
      <c r="N1527" s="102"/>
      <c r="O1527" s="103"/>
      <c r="P1527" s="67"/>
      <c r="Q1527" s="67"/>
      <c r="R1527" s="67"/>
      <c r="S1527" s="67"/>
      <c r="T1527" s="67"/>
      <c r="U1527" s="67"/>
      <c r="V1527" s="67"/>
      <c r="W1527" s="67"/>
      <c r="X1527" s="67"/>
      <c r="Y1527" s="67"/>
      <c r="Z1527" s="67"/>
      <c r="AA1527" s="67"/>
      <c r="AB1527" s="67"/>
      <c r="AC1527" s="67"/>
      <c r="AD1527" s="67"/>
      <c r="AE1527" s="67"/>
      <c r="AF1527" s="67"/>
      <c r="AG1527" s="67"/>
    </row>
    <row r="1528" spans="1:33" ht="143">
      <c r="A1528" s="97" t="s">
        <v>3195</v>
      </c>
      <c r="B1528" s="98" t="s">
        <v>3196</v>
      </c>
      <c r="C1528" s="99" t="s">
        <v>467</v>
      </c>
      <c r="D1528" s="100"/>
      <c r="E1528" s="365"/>
      <c r="F1528" s="98" t="s">
        <v>3271</v>
      </c>
      <c r="G1528" s="98" t="s">
        <v>3269</v>
      </c>
      <c r="H1528" s="98" t="s">
        <v>3239</v>
      </c>
      <c r="I1528" s="72" t="s">
        <v>11</v>
      </c>
      <c r="J1528" s="80"/>
      <c r="K1528" s="80"/>
      <c r="L1528" s="72" t="s">
        <v>208</v>
      </c>
      <c r="M1528" s="69"/>
      <c r="N1528" s="106"/>
      <c r="O1528" s="103"/>
      <c r="P1528" s="67"/>
      <c r="Q1528" s="67"/>
      <c r="R1528" s="67"/>
      <c r="S1528" s="67"/>
      <c r="T1528" s="67"/>
      <c r="U1528" s="67"/>
      <c r="V1528" s="67"/>
      <c r="W1528" s="67"/>
      <c r="X1528" s="67"/>
      <c r="Y1528" s="67"/>
      <c r="Z1528" s="67"/>
      <c r="AA1528" s="67"/>
      <c r="AB1528" s="67"/>
      <c r="AC1528" s="67"/>
      <c r="AD1528" s="67"/>
      <c r="AE1528" s="67"/>
      <c r="AF1528" s="67"/>
      <c r="AG1528" s="67"/>
    </row>
    <row r="1529" spans="1:33" ht="130">
      <c r="A1529" s="97" t="s">
        <v>3195</v>
      </c>
      <c r="B1529" s="98" t="s">
        <v>3196</v>
      </c>
      <c r="C1529" s="99" t="s">
        <v>471</v>
      </c>
      <c r="D1529" s="100"/>
      <c r="E1529" s="365"/>
      <c r="F1529" s="98" t="s">
        <v>3272</v>
      </c>
      <c r="G1529" s="98" t="s">
        <v>3273</v>
      </c>
      <c r="H1529" s="98" t="s">
        <v>3219</v>
      </c>
      <c r="I1529" s="70" t="s">
        <v>11</v>
      </c>
      <c r="J1529" s="101"/>
      <c r="K1529" s="101"/>
      <c r="L1529" s="72" t="s">
        <v>208</v>
      </c>
      <c r="M1529" s="69"/>
      <c r="N1529" s="102"/>
      <c r="O1529" s="103"/>
      <c r="P1529" s="67"/>
      <c r="Q1529" s="67"/>
      <c r="R1529" s="67"/>
      <c r="S1529" s="67"/>
      <c r="T1529" s="67"/>
      <c r="U1529" s="67"/>
      <c r="V1529" s="67"/>
      <c r="W1529" s="67"/>
      <c r="X1529" s="67"/>
      <c r="Y1529" s="67"/>
      <c r="Z1529" s="67"/>
      <c r="AA1529" s="67"/>
      <c r="AB1529" s="67"/>
      <c r="AC1529" s="67"/>
      <c r="AD1529" s="67"/>
      <c r="AE1529" s="67"/>
      <c r="AF1529" s="67"/>
      <c r="AG1529" s="67"/>
    </row>
    <row r="1530" spans="1:33" ht="143">
      <c r="A1530" s="97" t="s">
        <v>3195</v>
      </c>
      <c r="B1530" s="98" t="s">
        <v>3196</v>
      </c>
      <c r="C1530" s="99" t="s">
        <v>476</v>
      </c>
      <c r="D1530" s="100"/>
      <c r="E1530" s="365"/>
      <c r="F1530" s="98" t="s">
        <v>3274</v>
      </c>
      <c r="G1530" s="98" t="s">
        <v>3275</v>
      </c>
      <c r="H1530" s="98" t="s">
        <v>3266</v>
      </c>
      <c r="I1530" s="72" t="s">
        <v>11</v>
      </c>
      <c r="J1530" s="107"/>
      <c r="K1530" s="107"/>
      <c r="L1530" s="72" t="s">
        <v>208</v>
      </c>
      <c r="M1530" s="69"/>
      <c r="N1530" s="102"/>
      <c r="O1530" s="103"/>
      <c r="P1530" s="67"/>
      <c r="Q1530" s="67"/>
      <c r="R1530" s="67"/>
      <c r="S1530" s="67"/>
      <c r="T1530" s="67"/>
      <c r="U1530" s="67"/>
      <c r="V1530" s="67"/>
      <c r="W1530" s="67"/>
      <c r="X1530" s="67"/>
      <c r="Y1530" s="67"/>
      <c r="Z1530" s="67"/>
      <c r="AA1530" s="67"/>
      <c r="AB1530" s="67"/>
      <c r="AC1530" s="67"/>
      <c r="AD1530" s="67"/>
      <c r="AE1530" s="67"/>
      <c r="AF1530" s="67"/>
      <c r="AG1530" s="67"/>
    </row>
    <row r="1531" spans="1:33" ht="143">
      <c r="A1531" s="97" t="s">
        <v>3195</v>
      </c>
      <c r="B1531" s="98" t="s">
        <v>3196</v>
      </c>
      <c r="C1531" s="99" t="s">
        <v>478</v>
      </c>
      <c r="D1531" s="100"/>
      <c r="E1531" s="355"/>
      <c r="F1531" s="98" t="s">
        <v>3276</v>
      </c>
      <c r="G1531" s="98" t="s">
        <v>3277</v>
      </c>
      <c r="H1531" s="98" t="s">
        <v>3266</v>
      </c>
      <c r="I1531" s="70" t="s">
        <v>11</v>
      </c>
      <c r="J1531" s="101"/>
      <c r="K1531" s="101"/>
      <c r="L1531" s="72" t="s">
        <v>208</v>
      </c>
      <c r="M1531" s="69"/>
      <c r="N1531" s="102"/>
      <c r="O1531" s="67"/>
      <c r="P1531" s="67"/>
      <c r="Q1531" s="67"/>
      <c r="R1531" s="67"/>
      <c r="S1531" s="67"/>
      <c r="T1531" s="67"/>
      <c r="U1531" s="67"/>
      <c r="V1531" s="67"/>
      <c r="W1531" s="67"/>
      <c r="X1531" s="67"/>
      <c r="Y1531" s="67"/>
      <c r="Z1531" s="67"/>
      <c r="AA1531" s="67"/>
      <c r="AB1531" s="67"/>
      <c r="AC1531" s="67"/>
      <c r="AD1531" s="67"/>
      <c r="AE1531" s="67"/>
      <c r="AF1531" s="67"/>
      <c r="AG1531" s="67"/>
    </row>
    <row r="1532" spans="1:33" ht="65">
      <c r="A1532" s="97" t="s">
        <v>3195</v>
      </c>
      <c r="B1532" s="98" t="s">
        <v>3196</v>
      </c>
      <c r="C1532" s="99" t="s">
        <v>480</v>
      </c>
      <c r="D1532" s="100"/>
      <c r="E1532" s="370" t="s">
        <v>3278</v>
      </c>
      <c r="F1532" s="98" t="s">
        <v>3279</v>
      </c>
      <c r="G1532" s="98" t="s">
        <v>3280</v>
      </c>
      <c r="H1532" s="98" t="s">
        <v>3281</v>
      </c>
      <c r="I1532" s="70" t="s">
        <v>11</v>
      </c>
      <c r="J1532" s="101"/>
      <c r="K1532" s="101"/>
      <c r="L1532" s="72" t="s">
        <v>208</v>
      </c>
      <c r="M1532" s="69"/>
      <c r="N1532" s="102"/>
      <c r="O1532" s="67"/>
      <c r="P1532" s="67"/>
      <c r="Q1532" s="67"/>
      <c r="R1532" s="67"/>
      <c r="S1532" s="67"/>
      <c r="T1532" s="67"/>
      <c r="U1532" s="67"/>
      <c r="V1532" s="67"/>
      <c r="W1532" s="67"/>
      <c r="X1532" s="67"/>
      <c r="Y1532" s="67"/>
      <c r="Z1532" s="67"/>
      <c r="AA1532" s="67"/>
      <c r="AB1532" s="67"/>
      <c r="AC1532" s="67"/>
      <c r="AD1532" s="67"/>
      <c r="AE1532" s="67"/>
      <c r="AF1532" s="67"/>
      <c r="AG1532" s="67"/>
    </row>
    <row r="1533" spans="1:33" ht="65">
      <c r="A1533" s="97" t="s">
        <v>3195</v>
      </c>
      <c r="B1533" s="98" t="s">
        <v>3196</v>
      </c>
      <c r="C1533" s="99" t="s">
        <v>485</v>
      </c>
      <c r="D1533" s="100"/>
      <c r="E1533" s="365"/>
      <c r="F1533" s="98" t="s">
        <v>3282</v>
      </c>
      <c r="G1533" s="98" t="s">
        <v>3280</v>
      </c>
      <c r="H1533" s="98" t="s">
        <v>3283</v>
      </c>
      <c r="I1533" s="70" t="s">
        <v>11</v>
      </c>
      <c r="J1533" s="101"/>
      <c r="K1533" s="101"/>
      <c r="L1533" s="72" t="s">
        <v>208</v>
      </c>
      <c r="M1533" s="69"/>
      <c r="N1533" s="102"/>
      <c r="O1533" s="67"/>
      <c r="P1533" s="67"/>
      <c r="Q1533" s="67"/>
      <c r="R1533" s="67"/>
      <c r="S1533" s="67"/>
      <c r="T1533" s="67"/>
      <c r="U1533" s="67"/>
      <c r="V1533" s="67"/>
      <c r="W1533" s="67"/>
      <c r="X1533" s="67"/>
      <c r="Y1533" s="67"/>
      <c r="Z1533" s="67"/>
      <c r="AA1533" s="67"/>
      <c r="AB1533" s="67"/>
      <c r="AC1533" s="67"/>
      <c r="AD1533" s="67"/>
      <c r="AE1533" s="67"/>
      <c r="AF1533" s="67"/>
      <c r="AG1533" s="67"/>
    </row>
    <row r="1534" spans="1:33" ht="65">
      <c r="A1534" s="97" t="s">
        <v>3195</v>
      </c>
      <c r="B1534" s="98" t="s">
        <v>3196</v>
      </c>
      <c r="C1534" s="99" t="s">
        <v>489</v>
      </c>
      <c r="D1534" s="100"/>
      <c r="E1534" s="365"/>
      <c r="F1534" s="98" t="s">
        <v>3284</v>
      </c>
      <c r="G1534" s="98" t="s">
        <v>3280</v>
      </c>
      <c r="H1534" s="98" t="s">
        <v>517</v>
      </c>
      <c r="I1534" s="70" t="s">
        <v>11</v>
      </c>
      <c r="J1534" s="101"/>
      <c r="K1534" s="101"/>
      <c r="L1534" s="72" t="s">
        <v>208</v>
      </c>
      <c r="M1534" s="69"/>
      <c r="N1534" s="102"/>
      <c r="O1534" s="67"/>
      <c r="P1534" s="67"/>
      <c r="Q1534" s="67"/>
      <c r="R1534" s="67"/>
      <c r="S1534" s="67"/>
      <c r="T1534" s="67"/>
      <c r="U1534" s="67"/>
      <c r="V1534" s="67"/>
      <c r="W1534" s="67"/>
      <c r="X1534" s="67"/>
      <c r="Y1534" s="67"/>
      <c r="Z1534" s="67"/>
      <c r="AA1534" s="67"/>
      <c r="AB1534" s="67"/>
      <c r="AC1534" s="67"/>
      <c r="AD1534" s="67"/>
      <c r="AE1534" s="67"/>
      <c r="AF1534" s="67"/>
      <c r="AG1534" s="67"/>
    </row>
    <row r="1535" spans="1:33" ht="52">
      <c r="A1535" s="97" t="s">
        <v>3195</v>
      </c>
      <c r="B1535" s="98" t="s">
        <v>3196</v>
      </c>
      <c r="C1535" s="99" t="s">
        <v>492</v>
      </c>
      <c r="D1535" s="100"/>
      <c r="E1535" s="365"/>
      <c r="F1535" s="98" t="s">
        <v>1776</v>
      </c>
      <c r="G1535" s="98" t="s">
        <v>3285</v>
      </c>
      <c r="H1535" s="98" t="s">
        <v>3286</v>
      </c>
      <c r="I1535" s="70" t="s">
        <v>11</v>
      </c>
      <c r="J1535" s="101"/>
      <c r="K1535" s="101"/>
      <c r="L1535" s="72" t="s">
        <v>208</v>
      </c>
      <c r="M1535" s="69"/>
      <c r="N1535" s="102"/>
      <c r="O1535" s="67"/>
      <c r="P1535" s="67"/>
      <c r="Q1535" s="67"/>
      <c r="R1535" s="67"/>
      <c r="S1535" s="67"/>
      <c r="T1535" s="67"/>
      <c r="U1535" s="67"/>
      <c r="V1535" s="67"/>
      <c r="W1535" s="67"/>
      <c r="X1535" s="67"/>
      <c r="Y1535" s="67"/>
      <c r="Z1535" s="67"/>
      <c r="AA1535" s="67"/>
      <c r="AB1535" s="67"/>
      <c r="AC1535" s="67"/>
      <c r="AD1535" s="67"/>
      <c r="AE1535" s="67"/>
      <c r="AF1535" s="67"/>
      <c r="AG1535" s="67"/>
    </row>
    <row r="1536" spans="1:33" ht="143">
      <c r="A1536" s="97" t="s">
        <v>3195</v>
      </c>
      <c r="B1536" s="98" t="s">
        <v>3196</v>
      </c>
      <c r="C1536" s="99" t="s">
        <v>496</v>
      </c>
      <c r="D1536" s="100"/>
      <c r="E1536" s="365"/>
      <c r="F1536" s="105" t="s">
        <v>3287</v>
      </c>
      <c r="G1536" s="98" t="s">
        <v>3288</v>
      </c>
      <c r="H1536" s="98" t="s">
        <v>3289</v>
      </c>
      <c r="I1536" s="70" t="s">
        <v>11</v>
      </c>
      <c r="J1536" s="101"/>
      <c r="K1536" s="101"/>
      <c r="L1536" s="79" t="s">
        <v>1196</v>
      </c>
      <c r="M1536" s="69"/>
      <c r="N1536" s="102"/>
      <c r="O1536" s="67"/>
      <c r="P1536" s="67"/>
      <c r="Q1536" s="67"/>
      <c r="R1536" s="67"/>
      <c r="S1536" s="67"/>
      <c r="T1536" s="67"/>
      <c r="U1536" s="67"/>
      <c r="V1536" s="67"/>
      <c r="W1536" s="67"/>
      <c r="X1536" s="67"/>
      <c r="Y1536" s="67"/>
      <c r="Z1536" s="67"/>
      <c r="AA1536" s="67"/>
      <c r="AB1536" s="67"/>
      <c r="AC1536" s="67"/>
      <c r="AD1536" s="67"/>
      <c r="AE1536" s="67"/>
      <c r="AF1536" s="67"/>
      <c r="AG1536" s="67"/>
    </row>
    <row r="1537" spans="1:33" ht="65">
      <c r="A1537" s="97" t="s">
        <v>3195</v>
      </c>
      <c r="B1537" s="98" t="s">
        <v>3196</v>
      </c>
      <c r="C1537" s="99" t="s">
        <v>500</v>
      </c>
      <c r="D1537" s="100"/>
      <c r="E1537" s="365"/>
      <c r="F1537" s="98" t="s">
        <v>3290</v>
      </c>
      <c r="G1537" s="98" t="s">
        <v>3291</v>
      </c>
      <c r="H1537" s="98" t="s">
        <v>3292</v>
      </c>
      <c r="I1537" s="70" t="s">
        <v>11</v>
      </c>
      <c r="J1537" s="101"/>
      <c r="K1537" s="101"/>
      <c r="L1537" s="79" t="s">
        <v>1196</v>
      </c>
      <c r="M1537" s="69"/>
      <c r="N1537" s="102"/>
      <c r="O1537" s="67"/>
      <c r="P1537" s="67"/>
      <c r="Q1537" s="67"/>
      <c r="R1537" s="67"/>
      <c r="S1537" s="67"/>
      <c r="T1537" s="67"/>
      <c r="U1537" s="67"/>
      <c r="V1537" s="67"/>
      <c r="W1537" s="67"/>
      <c r="X1537" s="67"/>
      <c r="Y1537" s="67"/>
      <c r="Z1537" s="67"/>
      <c r="AA1537" s="67"/>
      <c r="AB1537" s="67"/>
      <c r="AC1537" s="67"/>
      <c r="AD1537" s="67"/>
      <c r="AE1537" s="67"/>
      <c r="AF1537" s="67"/>
      <c r="AG1537" s="67"/>
    </row>
    <row r="1538" spans="1:33" ht="65">
      <c r="A1538" s="97" t="s">
        <v>3195</v>
      </c>
      <c r="B1538" s="98" t="s">
        <v>3196</v>
      </c>
      <c r="C1538" s="99" t="s">
        <v>503</v>
      </c>
      <c r="D1538" s="100"/>
      <c r="E1538" s="355"/>
      <c r="F1538" s="105" t="s">
        <v>3293</v>
      </c>
      <c r="G1538" s="98" t="s">
        <v>3280</v>
      </c>
      <c r="H1538" s="98" t="s">
        <v>3294</v>
      </c>
      <c r="I1538" s="70" t="s">
        <v>11</v>
      </c>
      <c r="J1538" s="101"/>
      <c r="K1538" s="101"/>
      <c r="L1538" s="74" t="s">
        <v>255</v>
      </c>
      <c r="M1538" s="69"/>
      <c r="N1538" s="102"/>
      <c r="O1538" s="67"/>
      <c r="P1538" s="67"/>
      <c r="Q1538" s="67"/>
      <c r="R1538" s="67"/>
      <c r="S1538" s="67"/>
      <c r="T1538" s="67"/>
      <c r="U1538" s="67"/>
      <c r="V1538" s="67"/>
      <c r="W1538" s="67"/>
      <c r="X1538" s="67"/>
      <c r="Y1538" s="67"/>
      <c r="Z1538" s="67"/>
      <c r="AA1538" s="67"/>
      <c r="AB1538" s="67"/>
      <c r="AC1538" s="67"/>
      <c r="AD1538" s="67"/>
      <c r="AE1538" s="67"/>
      <c r="AF1538" s="67"/>
      <c r="AG1538" s="67"/>
    </row>
    <row r="1539" spans="1:33" ht="78">
      <c r="A1539" s="99" t="s">
        <v>3295</v>
      </c>
      <c r="B1539" s="108" t="s">
        <v>3296</v>
      </c>
      <c r="C1539" s="99" t="s">
        <v>3297</v>
      </c>
      <c r="D1539" s="108" t="s">
        <v>3298</v>
      </c>
      <c r="E1539" s="108" t="s">
        <v>3299</v>
      </c>
      <c r="F1539" s="108" t="s">
        <v>3300</v>
      </c>
      <c r="G1539" s="108" t="s">
        <v>3301</v>
      </c>
      <c r="H1539" s="108" t="s">
        <v>3302</v>
      </c>
      <c r="I1539" s="70" t="s">
        <v>11</v>
      </c>
      <c r="J1539" s="101"/>
      <c r="K1539" s="101"/>
      <c r="L1539" s="72" t="s">
        <v>208</v>
      </c>
      <c r="M1539" s="69"/>
      <c r="N1539" s="109"/>
      <c r="O1539" s="67"/>
      <c r="P1539" s="67"/>
      <c r="Q1539" s="67"/>
      <c r="R1539" s="67"/>
      <c r="S1539" s="67"/>
      <c r="T1539" s="67"/>
      <c r="U1539" s="67"/>
      <c r="V1539" s="67"/>
      <c r="W1539" s="67"/>
      <c r="X1539" s="67"/>
      <c r="Y1539" s="67"/>
      <c r="Z1539" s="67"/>
      <c r="AA1539" s="67"/>
      <c r="AB1539" s="67"/>
      <c r="AC1539" s="67"/>
      <c r="AD1539" s="67"/>
      <c r="AE1539" s="67"/>
      <c r="AF1539" s="67"/>
      <c r="AG1539" s="67"/>
    </row>
    <row r="1540" spans="1:33" ht="78.5">
      <c r="A1540" s="99" t="s">
        <v>3295</v>
      </c>
      <c r="B1540" s="110" t="s">
        <v>3296</v>
      </c>
      <c r="C1540" s="99" t="s">
        <v>3303</v>
      </c>
      <c r="D1540" s="110" t="s">
        <v>3298</v>
      </c>
      <c r="E1540" s="111"/>
      <c r="F1540" s="110" t="s">
        <v>3304</v>
      </c>
      <c r="G1540" s="110" t="s">
        <v>3301</v>
      </c>
      <c r="H1540" s="110" t="s">
        <v>3305</v>
      </c>
      <c r="I1540" s="70" t="s">
        <v>11</v>
      </c>
      <c r="J1540" s="101"/>
      <c r="K1540" s="101"/>
      <c r="L1540" s="72" t="s">
        <v>208</v>
      </c>
      <c r="M1540" s="112"/>
      <c r="N1540" s="109"/>
      <c r="O1540" s="67"/>
      <c r="P1540" s="67"/>
      <c r="Q1540" s="67"/>
      <c r="R1540" s="67"/>
      <c r="S1540" s="67"/>
      <c r="T1540" s="67"/>
      <c r="U1540" s="67"/>
      <c r="V1540" s="67"/>
      <c r="W1540" s="67"/>
      <c r="X1540" s="67"/>
      <c r="Y1540" s="67"/>
      <c r="Z1540" s="67"/>
      <c r="AA1540" s="67"/>
      <c r="AB1540" s="67"/>
      <c r="AC1540" s="67"/>
      <c r="AD1540" s="67"/>
      <c r="AE1540" s="67"/>
      <c r="AF1540" s="67"/>
      <c r="AG1540" s="67"/>
    </row>
    <row r="1541" spans="1:33" ht="78.5">
      <c r="A1541" s="99" t="s">
        <v>3295</v>
      </c>
      <c r="B1541" s="110" t="s">
        <v>3296</v>
      </c>
      <c r="C1541" s="99" t="s">
        <v>3306</v>
      </c>
      <c r="D1541" s="110" t="s">
        <v>3298</v>
      </c>
      <c r="E1541" s="111"/>
      <c r="F1541" s="110" t="s">
        <v>3307</v>
      </c>
      <c r="G1541" s="110" t="s">
        <v>3301</v>
      </c>
      <c r="H1541" s="110" t="s">
        <v>3305</v>
      </c>
      <c r="I1541" s="70" t="s">
        <v>11</v>
      </c>
      <c r="J1541" s="101"/>
      <c r="K1541" s="101"/>
      <c r="L1541" s="72" t="s">
        <v>208</v>
      </c>
      <c r="M1541" s="112"/>
      <c r="N1541" s="109"/>
      <c r="O1541" s="67"/>
      <c r="P1541" s="67"/>
      <c r="Q1541" s="67"/>
      <c r="R1541" s="67"/>
      <c r="S1541" s="67"/>
      <c r="T1541" s="67"/>
      <c r="U1541" s="67"/>
      <c r="V1541" s="67"/>
      <c r="W1541" s="67"/>
      <c r="X1541" s="67"/>
      <c r="Y1541" s="67"/>
      <c r="Z1541" s="67"/>
      <c r="AA1541" s="67"/>
      <c r="AB1541" s="67"/>
      <c r="AC1541" s="67"/>
      <c r="AD1541" s="67"/>
      <c r="AE1541" s="67"/>
      <c r="AF1541" s="67"/>
      <c r="AG1541" s="67"/>
    </row>
    <row r="1542" spans="1:33" ht="78.5">
      <c r="A1542" s="99" t="s">
        <v>3295</v>
      </c>
      <c r="B1542" s="110" t="s">
        <v>3296</v>
      </c>
      <c r="C1542" s="99" t="s">
        <v>3308</v>
      </c>
      <c r="D1542" s="110" t="s">
        <v>3298</v>
      </c>
      <c r="E1542" s="111"/>
      <c r="F1542" s="110" t="s">
        <v>3309</v>
      </c>
      <c r="G1542" s="110" t="s">
        <v>3301</v>
      </c>
      <c r="H1542" s="110" t="s">
        <v>3305</v>
      </c>
      <c r="I1542" s="70" t="s">
        <v>11</v>
      </c>
      <c r="J1542" s="101"/>
      <c r="K1542" s="101"/>
      <c r="L1542" s="72" t="s">
        <v>208</v>
      </c>
      <c r="M1542" s="112"/>
      <c r="N1542" s="109"/>
      <c r="O1542" s="67"/>
      <c r="P1542" s="67"/>
      <c r="Q1542" s="67"/>
      <c r="R1542" s="67"/>
      <c r="S1542" s="67"/>
      <c r="T1542" s="67"/>
      <c r="U1542" s="67"/>
      <c r="V1542" s="67"/>
      <c r="W1542" s="67"/>
      <c r="X1542" s="67"/>
      <c r="Y1542" s="67"/>
      <c r="Z1542" s="67"/>
      <c r="AA1542" s="67"/>
      <c r="AB1542" s="67"/>
      <c r="AC1542" s="67"/>
      <c r="AD1542" s="67"/>
      <c r="AE1542" s="67"/>
      <c r="AF1542" s="67"/>
      <c r="AG1542" s="67"/>
    </row>
    <row r="1543" spans="1:33" ht="78.5">
      <c r="A1543" s="99" t="s">
        <v>3295</v>
      </c>
      <c r="B1543" s="110" t="s">
        <v>3296</v>
      </c>
      <c r="C1543" s="99" t="s">
        <v>3310</v>
      </c>
      <c r="D1543" s="110" t="s">
        <v>3298</v>
      </c>
      <c r="E1543" s="111"/>
      <c r="F1543" s="110" t="s">
        <v>3311</v>
      </c>
      <c r="G1543" s="110" t="s">
        <v>3301</v>
      </c>
      <c r="H1543" s="110" t="s">
        <v>3305</v>
      </c>
      <c r="I1543" s="70" t="s">
        <v>11</v>
      </c>
      <c r="J1543" s="101"/>
      <c r="K1543" s="101"/>
      <c r="L1543" s="72" t="s">
        <v>208</v>
      </c>
      <c r="M1543" s="112"/>
      <c r="N1543" s="109"/>
      <c r="O1543" s="67"/>
      <c r="P1543" s="67"/>
      <c r="Q1543" s="67"/>
      <c r="R1543" s="67"/>
      <c r="S1543" s="67"/>
      <c r="T1543" s="67"/>
      <c r="U1543" s="67"/>
      <c r="V1543" s="67"/>
      <c r="W1543" s="67"/>
      <c r="X1543" s="67"/>
      <c r="Y1543" s="67"/>
      <c r="Z1543" s="67"/>
      <c r="AA1543" s="67"/>
      <c r="AB1543" s="67"/>
      <c r="AC1543" s="67"/>
      <c r="AD1543" s="67"/>
      <c r="AE1543" s="67"/>
      <c r="AF1543" s="67"/>
      <c r="AG1543" s="67"/>
    </row>
    <row r="1544" spans="1:33" ht="78.5">
      <c r="A1544" s="99" t="s">
        <v>3295</v>
      </c>
      <c r="B1544" s="110" t="s">
        <v>3296</v>
      </c>
      <c r="C1544" s="99" t="s">
        <v>3312</v>
      </c>
      <c r="D1544" s="110" t="s">
        <v>3298</v>
      </c>
      <c r="E1544" s="111"/>
      <c r="F1544" s="110" t="s">
        <v>3313</v>
      </c>
      <c r="G1544" s="110" t="s">
        <v>3301</v>
      </c>
      <c r="H1544" s="110" t="s">
        <v>3305</v>
      </c>
      <c r="I1544" s="70" t="s">
        <v>11</v>
      </c>
      <c r="J1544" s="101" t="s">
        <v>3314</v>
      </c>
      <c r="K1544" s="101"/>
      <c r="L1544" s="113" t="s">
        <v>1196</v>
      </c>
      <c r="M1544" s="112"/>
      <c r="N1544" s="102"/>
      <c r="O1544" s="67"/>
      <c r="P1544" s="67"/>
      <c r="Q1544" s="67"/>
      <c r="R1544" s="67"/>
      <c r="S1544" s="67"/>
      <c r="T1544" s="67"/>
      <c r="U1544" s="67"/>
      <c r="V1544" s="67"/>
      <c r="W1544" s="67"/>
      <c r="X1544" s="67"/>
      <c r="Y1544" s="67"/>
      <c r="Z1544" s="67"/>
      <c r="AA1544" s="67"/>
      <c r="AB1544" s="67"/>
      <c r="AC1544" s="67"/>
      <c r="AD1544" s="67"/>
      <c r="AE1544" s="67"/>
      <c r="AF1544" s="67"/>
      <c r="AG1544" s="67"/>
    </row>
    <row r="1545" spans="1:33" ht="78.5">
      <c r="A1545" s="99" t="s">
        <v>3295</v>
      </c>
      <c r="B1545" s="110" t="s">
        <v>3296</v>
      </c>
      <c r="C1545" s="99" t="s">
        <v>3315</v>
      </c>
      <c r="D1545" s="110" t="s">
        <v>3298</v>
      </c>
      <c r="E1545" s="111"/>
      <c r="F1545" s="110" t="s">
        <v>3316</v>
      </c>
      <c r="G1545" s="110" t="s">
        <v>3301</v>
      </c>
      <c r="H1545" s="110" t="s">
        <v>3305</v>
      </c>
      <c r="I1545" s="70" t="s">
        <v>11</v>
      </c>
      <c r="J1545" s="101" t="s">
        <v>3314</v>
      </c>
      <c r="K1545" s="101"/>
      <c r="L1545" s="113" t="s">
        <v>1196</v>
      </c>
      <c r="M1545" s="112"/>
      <c r="N1545" s="102"/>
      <c r="O1545" s="67"/>
      <c r="P1545" s="67"/>
      <c r="Q1545" s="67"/>
      <c r="R1545" s="67"/>
      <c r="S1545" s="67"/>
      <c r="T1545" s="67"/>
      <c r="U1545" s="67"/>
      <c r="V1545" s="67"/>
      <c r="W1545" s="67"/>
      <c r="X1545" s="67"/>
      <c r="Y1545" s="67"/>
      <c r="Z1545" s="67"/>
      <c r="AA1545" s="67"/>
      <c r="AB1545" s="67"/>
      <c r="AC1545" s="67"/>
      <c r="AD1545" s="67"/>
      <c r="AE1545" s="67"/>
      <c r="AF1545" s="67"/>
      <c r="AG1545" s="67"/>
    </row>
    <row r="1546" spans="1:33" ht="78.5">
      <c r="A1546" s="99" t="s">
        <v>3295</v>
      </c>
      <c r="B1546" s="110" t="s">
        <v>3296</v>
      </c>
      <c r="C1546" s="99" t="s">
        <v>3317</v>
      </c>
      <c r="D1546" s="110" t="s">
        <v>3298</v>
      </c>
      <c r="E1546" s="111"/>
      <c r="F1546" s="110" t="s">
        <v>3318</v>
      </c>
      <c r="G1546" s="110" t="s">
        <v>3301</v>
      </c>
      <c r="H1546" s="110" t="s">
        <v>3305</v>
      </c>
      <c r="I1546" s="70" t="s">
        <v>11</v>
      </c>
      <c r="J1546" s="101" t="s">
        <v>3314</v>
      </c>
      <c r="K1546" s="101"/>
      <c r="L1546" s="113" t="s">
        <v>1196</v>
      </c>
      <c r="M1546" s="112"/>
      <c r="N1546" s="102"/>
      <c r="O1546" s="67"/>
      <c r="P1546" s="67"/>
      <c r="Q1546" s="67"/>
      <c r="R1546" s="67"/>
      <c r="S1546" s="67"/>
      <c r="T1546" s="67"/>
      <c r="U1546" s="67"/>
      <c r="V1546" s="67"/>
      <c r="W1546" s="67"/>
      <c r="X1546" s="67"/>
      <c r="Y1546" s="67"/>
      <c r="Z1546" s="67"/>
      <c r="AA1546" s="67"/>
      <c r="AB1546" s="67"/>
      <c r="AC1546" s="67"/>
      <c r="AD1546" s="67"/>
      <c r="AE1546" s="67"/>
      <c r="AF1546" s="67"/>
      <c r="AG1546" s="67"/>
    </row>
    <row r="1547" spans="1:33" ht="78.5">
      <c r="A1547" s="99" t="s">
        <v>3295</v>
      </c>
      <c r="B1547" s="110" t="s">
        <v>3296</v>
      </c>
      <c r="C1547" s="99" t="s">
        <v>3319</v>
      </c>
      <c r="D1547" s="110" t="s">
        <v>3298</v>
      </c>
      <c r="E1547" s="111"/>
      <c r="F1547" s="110" t="s">
        <v>3320</v>
      </c>
      <c r="G1547" s="110" t="s">
        <v>3301</v>
      </c>
      <c r="H1547" s="110" t="s">
        <v>3305</v>
      </c>
      <c r="I1547" s="70" t="s">
        <v>11</v>
      </c>
      <c r="J1547" s="101" t="s">
        <v>3314</v>
      </c>
      <c r="K1547" s="101"/>
      <c r="L1547" s="113" t="s">
        <v>1196</v>
      </c>
      <c r="M1547" s="112"/>
      <c r="N1547" s="102"/>
      <c r="O1547" s="67"/>
      <c r="P1547" s="67"/>
      <c r="Q1547" s="67"/>
      <c r="R1547" s="67"/>
      <c r="S1547" s="67"/>
      <c r="T1547" s="67"/>
      <c r="U1547" s="67"/>
      <c r="V1547" s="67"/>
      <c r="W1547" s="67"/>
      <c r="X1547" s="67"/>
      <c r="Y1547" s="67"/>
      <c r="Z1547" s="67"/>
      <c r="AA1547" s="67"/>
      <c r="AB1547" s="67"/>
      <c r="AC1547" s="67"/>
      <c r="AD1547" s="67"/>
      <c r="AE1547" s="67"/>
      <c r="AF1547" s="67"/>
      <c r="AG1547" s="67"/>
    </row>
    <row r="1548" spans="1:33" ht="78">
      <c r="A1548" s="99" t="s">
        <v>3295</v>
      </c>
      <c r="B1548" s="108" t="s">
        <v>3296</v>
      </c>
      <c r="C1548" s="99" t="s">
        <v>3321</v>
      </c>
      <c r="D1548" s="108" t="s">
        <v>3298</v>
      </c>
      <c r="E1548" s="114"/>
      <c r="F1548" s="108" t="s">
        <v>3322</v>
      </c>
      <c r="G1548" s="108" t="s">
        <v>3301</v>
      </c>
      <c r="H1548" s="108" t="s">
        <v>3302</v>
      </c>
      <c r="I1548" s="70" t="s">
        <v>11</v>
      </c>
      <c r="J1548" s="101" t="s">
        <v>3314</v>
      </c>
      <c r="K1548" s="101"/>
      <c r="L1548" s="113" t="s">
        <v>1196</v>
      </c>
      <c r="M1548" s="112"/>
      <c r="N1548" s="102"/>
      <c r="O1548" s="67"/>
      <c r="P1548" s="67"/>
      <c r="Q1548" s="67"/>
      <c r="R1548" s="67"/>
      <c r="S1548" s="67"/>
      <c r="T1548" s="67"/>
      <c r="U1548" s="67"/>
      <c r="V1548" s="67"/>
      <c r="W1548" s="67"/>
      <c r="X1548" s="67"/>
      <c r="Y1548" s="67"/>
      <c r="Z1548" s="67"/>
      <c r="AA1548" s="67"/>
      <c r="AB1548" s="67"/>
      <c r="AC1548" s="67"/>
      <c r="AD1548" s="67"/>
      <c r="AE1548" s="67"/>
      <c r="AF1548" s="67"/>
      <c r="AG1548" s="67"/>
    </row>
    <row r="1549" spans="1:33" ht="91">
      <c r="A1549" s="99" t="s">
        <v>3295</v>
      </c>
      <c r="B1549" s="108" t="s">
        <v>3296</v>
      </c>
      <c r="C1549" s="99" t="s">
        <v>3323</v>
      </c>
      <c r="D1549" s="108" t="s">
        <v>3298</v>
      </c>
      <c r="E1549" s="114"/>
      <c r="F1549" s="108" t="s">
        <v>3324</v>
      </c>
      <c r="G1549" s="108" t="s">
        <v>3301</v>
      </c>
      <c r="H1549" s="108" t="s">
        <v>3325</v>
      </c>
      <c r="I1549" s="70" t="s">
        <v>11</v>
      </c>
      <c r="J1549" s="101"/>
      <c r="K1549" s="101"/>
      <c r="L1549" s="72" t="s">
        <v>208</v>
      </c>
      <c r="M1549" s="112"/>
      <c r="N1549" s="109">
        <v>1</v>
      </c>
      <c r="O1549" s="67"/>
      <c r="P1549" s="67"/>
      <c r="Q1549" s="67"/>
      <c r="R1549" s="67"/>
      <c r="S1549" s="67"/>
      <c r="T1549" s="67"/>
      <c r="U1549" s="67"/>
      <c r="V1549" s="67"/>
      <c r="W1549" s="67"/>
      <c r="X1549" s="67"/>
      <c r="Y1549" s="67"/>
      <c r="Z1549" s="67"/>
      <c r="AA1549" s="67"/>
      <c r="AB1549" s="67"/>
      <c r="AC1549" s="67"/>
      <c r="AD1549" s="67"/>
      <c r="AE1549" s="67"/>
      <c r="AF1549" s="67"/>
      <c r="AG1549" s="67"/>
    </row>
    <row r="1550" spans="1:33" ht="78">
      <c r="A1550" s="99" t="s">
        <v>3295</v>
      </c>
      <c r="B1550" s="108" t="s">
        <v>3296</v>
      </c>
      <c r="C1550" s="99" t="s">
        <v>3326</v>
      </c>
      <c r="D1550" s="108" t="s">
        <v>3298</v>
      </c>
      <c r="E1550" s="114"/>
      <c r="F1550" s="108" t="s">
        <v>3327</v>
      </c>
      <c r="G1550" s="108" t="s">
        <v>3301</v>
      </c>
      <c r="H1550" s="108" t="s">
        <v>3328</v>
      </c>
      <c r="I1550" s="70" t="s">
        <v>11</v>
      </c>
      <c r="J1550" s="101"/>
      <c r="K1550" s="101"/>
      <c r="L1550" s="72" t="s">
        <v>208</v>
      </c>
      <c r="M1550" s="112"/>
      <c r="N1550" s="109">
        <v>5</v>
      </c>
      <c r="O1550" s="67"/>
      <c r="P1550" s="67"/>
      <c r="Q1550" s="67"/>
      <c r="R1550" s="67"/>
      <c r="S1550" s="67"/>
      <c r="T1550" s="67"/>
      <c r="U1550" s="67"/>
      <c r="V1550" s="67"/>
      <c r="W1550" s="67"/>
      <c r="X1550" s="67"/>
      <c r="Y1550" s="67"/>
      <c r="Z1550" s="67"/>
      <c r="AA1550" s="67"/>
      <c r="AB1550" s="67"/>
      <c r="AC1550" s="67"/>
      <c r="AD1550" s="67"/>
      <c r="AE1550" s="67"/>
      <c r="AF1550" s="67"/>
      <c r="AG1550" s="67"/>
    </row>
    <row r="1551" spans="1:33" ht="78">
      <c r="A1551" s="99" t="s">
        <v>3295</v>
      </c>
      <c r="B1551" s="108" t="s">
        <v>3296</v>
      </c>
      <c r="C1551" s="99" t="s">
        <v>3329</v>
      </c>
      <c r="D1551" s="108" t="s">
        <v>3298</v>
      </c>
      <c r="E1551" s="114"/>
      <c r="F1551" s="108" t="s">
        <v>3330</v>
      </c>
      <c r="G1551" s="108" t="s">
        <v>3301</v>
      </c>
      <c r="H1551" s="108" t="s">
        <v>3328</v>
      </c>
      <c r="I1551" s="70" t="s">
        <v>11</v>
      </c>
      <c r="J1551" s="101"/>
      <c r="K1551" s="101"/>
      <c r="L1551" s="72" t="s">
        <v>208</v>
      </c>
      <c r="M1551" s="112"/>
      <c r="N1551" s="109">
        <v>2</v>
      </c>
      <c r="O1551" s="67"/>
      <c r="P1551" s="67"/>
      <c r="Q1551" s="67"/>
      <c r="R1551" s="67"/>
      <c r="S1551" s="67"/>
      <c r="T1551" s="67"/>
      <c r="U1551" s="67"/>
      <c r="V1551" s="67"/>
      <c r="W1551" s="67"/>
      <c r="X1551" s="67"/>
      <c r="Y1551" s="67"/>
      <c r="Z1551" s="67"/>
      <c r="AA1551" s="67"/>
      <c r="AB1551" s="67"/>
      <c r="AC1551" s="67"/>
      <c r="AD1551" s="67"/>
      <c r="AE1551" s="67"/>
      <c r="AF1551" s="67"/>
      <c r="AG1551" s="67"/>
    </row>
    <row r="1552" spans="1:33" ht="78">
      <c r="A1552" s="99" t="s">
        <v>3295</v>
      </c>
      <c r="B1552" s="108" t="s">
        <v>3296</v>
      </c>
      <c r="C1552" s="99" t="s">
        <v>3331</v>
      </c>
      <c r="D1552" s="108" t="s">
        <v>3298</v>
      </c>
      <c r="E1552" s="114"/>
      <c r="F1552" s="108" t="s">
        <v>3332</v>
      </c>
      <c r="G1552" s="108" t="s">
        <v>3301</v>
      </c>
      <c r="H1552" s="108" t="s">
        <v>3328</v>
      </c>
      <c r="I1552" s="70" t="s">
        <v>11</v>
      </c>
      <c r="J1552" s="101"/>
      <c r="K1552" s="101"/>
      <c r="L1552" s="72" t="s">
        <v>208</v>
      </c>
      <c r="M1552" s="112"/>
      <c r="N1552" s="109">
        <v>3</v>
      </c>
      <c r="O1552" s="67"/>
      <c r="P1552" s="67"/>
      <c r="Q1552" s="67"/>
      <c r="R1552" s="67"/>
      <c r="S1552" s="67"/>
      <c r="T1552" s="67"/>
      <c r="U1552" s="67"/>
      <c r="V1552" s="67"/>
      <c r="W1552" s="67"/>
      <c r="X1552" s="67"/>
      <c r="Y1552" s="67"/>
      <c r="Z1552" s="67"/>
      <c r="AA1552" s="67"/>
      <c r="AB1552" s="67"/>
      <c r="AC1552" s="67"/>
      <c r="AD1552" s="67"/>
      <c r="AE1552" s="67"/>
      <c r="AF1552" s="67"/>
      <c r="AG1552" s="67"/>
    </row>
    <row r="1553" spans="1:33" ht="78">
      <c r="A1553" s="99" t="s">
        <v>3295</v>
      </c>
      <c r="B1553" s="108" t="s">
        <v>3296</v>
      </c>
      <c r="C1553" s="99" t="s">
        <v>3333</v>
      </c>
      <c r="D1553" s="108" t="s">
        <v>3298</v>
      </c>
      <c r="E1553" s="114"/>
      <c r="F1553" s="108" t="s">
        <v>3334</v>
      </c>
      <c r="G1553" s="108" t="s">
        <v>3301</v>
      </c>
      <c r="H1553" s="108" t="s">
        <v>3328</v>
      </c>
      <c r="I1553" s="70" t="s">
        <v>11</v>
      </c>
      <c r="J1553" s="101"/>
      <c r="K1553" s="101"/>
      <c r="L1553" s="72" t="s">
        <v>208</v>
      </c>
      <c r="M1553" s="112"/>
      <c r="N1553" s="109">
        <v>4</v>
      </c>
      <c r="O1553" s="67"/>
      <c r="P1553" s="67"/>
      <c r="Q1553" s="67"/>
      <c r="R1553" s="67"/>
      <c r="S1553" s="67"/>
      <c r="T1553" s="67"/>
      <c r="U1553" s="67"/>
      <c r="V1553" s="67"/>
      <c r="W1553" s="67"/>
      <c r="X1553" s="67"/>
      <c r="Y1553" s="67"/>
      <c r="Z1553" s="67"/>
      <c r="AA1553" s="67"/>
      <c r="AB1553" s="67"/>
      <c r="AC1553" s="67"/>
      <c r="AD1553" s="67"/>
      <c r="AE1553" s="67"/>
      <c r="AF1553" s="67"/>
      <c r="AG1553" s="67"/>
    </row>
    <row r="1554" spans="1:33" ht="78">
      <c r="A1554" s="99" t="s">
        <v>3295</v>
      </c>
      <c r="B1554" s="108" t="s">
        <v>3296</v>
      </c>
      <c r="C1554" s="99" t="s">
        <v>3335</v>
      </c>
      <c r="D1554" s="108" t="s">
        <v>3298</v>
      </c>
      <c r="E1554" s="114"/>
      <c r="F1554" s="108" t="s">
        <v>3336</v>
      </c>
      <c r="G1554" s="108" t="s">
        <v>3301</v>
      </c>
      <c r="H1554" s="108" t="s">
        <v>3337</v>
      </c>
      <c r="I1554" s="70" t="s">
        <v>11</v>
      </c>
      <c r="J1554" s="101"/>
      <c r="K1554" s="101"/>
      <c r="L1554" s="72" t="s">
        <v>208</v>
      </c>
      <c r="M1554" s="112"/>
      <c r="N1554" s="102"/>
      <c r="O1554" s="67"/>
      <c r="P1554" s="67"/>
      <c r="Q1554" s="67"/>
      <c r="R1554" s="67"/>
      <c r="S1554" s="67"/>
      <c r="T1554" s="67"/>
      <c r="U1554" s="67"/>
      <c r="V1554" s="67"/>
      <c r="W1554" s="67"/>
      <c r="X1554" s="67"/>
      <c r="Y1554" s="67"/>
      <c r="Z1554" s="67"/>
      <c r="AA1554" s="67"/>
      <c r="AB1554" s="67"/>
      <c r="AC1554" s="67"/>
      <c r="AD1554" s="67"/>
      <c r="AE1554" s="67"/>
      <c r="AF1554" s="67"/>
      <c r="AG1554" s="67"/>
    </row>
    <row r="1555" spans="1:33" ht="78">
      <c r="A1555" s="99" t="s">
        <v>3295</v>
      </c>
      <c r="B1555" s="108" t="s">
        <v>3296</v>
      </c>
      <c r="C1555" s="99" t="s">
        <v>3338</v>
      </c>
      <c r="D1555" s="108" t="s">
        <v>3298</v>
      </c>
      <c r="E1555" s="114"/>
      <c r="F1555" s="108" t="s">
        <v>3339</v>
      </c>
      <c r="G1555" s="108" t="s">
        <v>3301</v>
      </c>
      <c r="H1555" s="108" t="s">
        <v>3340</v>
      </c>
      <c r="I1555" s="70" t="s">
        <v>11</v>
      </c>
      <c r="J1555" s="101"/>
      <c r="K1555" s="101"/>
      <c r="L1555" s="74" t="s">
        <v>255</v>
      </c>
      <c r="M1555" s="112"/>
      <c r="N1555" s="102"/>
      <c r="O1555" s="67"/>
      <c r="P1555" s="67"/>
      <c r="Q1555" s="67"/>
      <c r="R1555" s="67"/>
      <c r="S1555" s="67"/>
      <c r="T1555" s="67"/>
      <c r="U1555" s="67"/>
      <c r="V1555" s="67"/>
      <c r="W1555" s="67"/>
      <c r="X1555" s="67"/>
      <c r="Y1555" s="67"/>
      <c r="Z1555" s="67"/>
      <c r="AA1555" s="67"/>
      <c r="AB1555" s="67"/>
      <c r="AC1555" s="67"/>
      <c r="AD1555" s="67"/>
      <c r="AE1555" s="67"/>
      <c r="AF1555" s="67"/>
      <c r="AG1555" s="67"/>
    </row>
    <row r="1556" spans="1:33" ht="78">
      <c r="A1556" s="99" t="s">
        <v>3295</v>
      </c>
      <c r="B1556" s="108" t="s">
        <v>3296</v>
      </c>
      <c r="C1556" s="99" t="s">
        <v>3341</v>
      </c>
      <c r="D1556" s="108" t="s">
        <v>3298</v>
      </c>
      <c r="E1556" s="114"/>
      <c r="F1556" s="108" t="s">
        <v>3342</v>
      </c>
      <c r="G1556" s="108" t="s">
        <v>3301</v>
      </c>
      <c r="H1556" s="108" t="s">
        <v>3340</v>
      </c>
      <c r="I1556" s="70" t="s">
        <v>11</v>
      </c>
      <c r="J1556" s="101"/>
      <c r="K1556" s="101"/>
      <c r="L1556" s="74" t="s">
        <v>255</v>
      </c>
      <c r="M1556" s="112"/>
      <c r="N1556" s="102"/>
      <c r="O1556" s="67"/>
      <c r="P1556" s="67"/>
      <c r="Q1556" s="67"/>
      <c r="R1556" s="67"/>
      <c r="S1556" s="67"/>
      <c r="T1556" s="67"/>
      <c r="U1556" s="67"/>
      <c r="V1556" s="67"/>
      <c r="W1556" s="67"/>
      <c r="X1556" s="67"/>
      <c r="Y1556" s="67"/>
      <c r="Z1556" s="67"/>
      <c r="AA1556" s="67"/>
      <c r="AB1556" s="67"/>
      <c r="AC1556" s="67"/>
      <c r="AD1556" s="67"/>
      <c r="AE1556" s="67"/>
      <c r="AF1556" s="67"/>
      <c r="AG1556" s="67"/>
    </row>
    <row r="1557" spans="1:33" ht="78">
      <c r="A1557" s="99" t="s">
        <v>3295</v>
      </c>
      <c r="B1557" s="108" t="s">
        <v>3296</v>
      </c>
      <c r="C1557" s="99" t="s">
        <v>3343</v>
      </c>
      <c r="D1557" s="108" t="s">
        <v>3298</v>
      </c>
      <c r="E1557" s="108" t="s">
        <v>3344</v>
      </c>
      <c r="F1557" s="108" t="s">
        <v>3345</v>
      </c>
      <c r="G1557" s="108" t="s">
        <v>3301</v>
      </c>
      <c r="H1557" s="108" t="s">
        <v>3346</v>
      </c>
      <c r="I1557" s="70" t="s">
        <v>11</v>
      </c>
      <c r="J1557" s="101"/>
      <c r="K1557" s="101"/>
      <c r="L1557" s="72" t="s">
        <v>208</v>
      </c>
      <c r="M1557" s="112"/>
      <c r="N1557" s="102"/>
      <c r="O1557" s="67"/>
      <c r="P1557" s="67"/>
      <c r="Q1557" s="67"/>
      <c r="R1557" s="67"/>
      <c r="S1557" s="67"/>
      <c r="T1557" s="67"/>
      <c r="U1557" s="67"/>
      <c r="V1557" s="67"/>
      <c r="W1557" s="67"/>
      <c r="X1557" s="67"/>
      <c r="Y1557" s="67"/>
      <c r="Z1557" s="67"/>
      <c r="AA1557" s="67"/>
      <c r="AB1557" s="67"/>
      <c r="AC1557" s="67"/>
      <c r="AD1557" s="67"/>
      <c r="AE1557" s="67"/>
      <c r="AF1557" s="67"/>
      <c r="AG1557" s="67"/>
    </row>
    <row r="1558" spans="1:33" ht="78">
      <c r="A1558" s="99" t="s">
        <v>3295</v>
      </c>
      <c r="B1558" s="108" t="s">
        <v>3296</v>
      </c>
      <c r="C1558" s="99" t="s">
        <v>3347</v>
      </c>
      <c r="D1558" s="108" t="s">
        <v>3298</v>
      </c>
      <c r="E1558" s="108" t="s">
        <v>3348</v>
      </c>
      <c r="F1558" s="108" t="s">
        <v>3349</v>
      </c>
      <c r="G1558" s="108" t="s">
        <v>3301</v>
      </c>
      <c r="H1558" s="108" t="s">
        <v>3350</v>
      </c>
      <c r="I1558" s="70" t="s">
        <v>11</v>
      </c>
      <c r="J1558" s="101"/>
      <c r="K1558" s="101"/>
      <c r="L1558" s="72" t="s">
        <v>208</v>
      </c>
      <c r="M1558" s="112"/>
      <c r="N1558" s="102"/>
      <c r="O1558" s="67"/>
      <c r="P1558" s="67"/>
      <c r="Q1558" s="67"/>
      <c r="R1558" s="67"/>
      <c r="S1558" s="67"/>
      <c r="T1558" s="67"/>
      <c r="U1558" s="67"/>
      <c r="V1558" s="67"/>
      <c r="W1558" s="67"/>
      <c r="X1558" s="67"/>
      <c r="Y1558" s="67"/>
      <c r="Z1558" s="67"/>
      <c r="AA1558" s="67"/>
      <c r="AB1558" s="67"/>
      <c r="AC1558" s="67"/>
      <c r="AD1558" s="67"/>
      <c r="AE1558" s="67"/>
      <c r="AF1558" s="67"/>
      <c r="AG1558" s="67"/>
    </row>
    <row r="1559" spans="1:33" ht="78">
      <c r="A1559" s="99" t="s">
        <v>3295</v>
      </c>
      <c r="B1559" s="108" t="s">
        <v>3296</v>
      </c>
      <c r="C1559" s="99" t="s">
        <v>3351</v>
      </c>
      <c r="D1559" s="108" t="s">
        <v>3298</v>
      </c>
      <c r="E1559" s="114"/>
      <c r="F1559" s="108" t="s">
        <v>3352</v>
      </c>
      <c r="G1559" s="108" t="s">
        <v>3301</v>
      </c>
      <c r="H1559" s="108" t="s">
        <v>3353</v>
      </c>
      <c r="I1559" s="70" t="s">
        <v>11</v>
      </c>
      <c r="J1559" s="101"/>
      <c r="K1559" s="101"/>
      <c r="L1559" s="72" t="s">
        <v>208</v>
      </c>
      <c r="M1559" s="112"/>
      <c r="N1559" s="102"/>
      <c r="O1559" s="67"/>
      <c r="P1559" s="67"/>
      <c r="Q1559" s="67"/>
      <c r="R1559" s="67"/>
      <c r="S1559" s="67"/>
      <c r="T1559" s="67"/>
      <c r="U1559" s="67"/>
      <c r="V1559" s="67"/>
      <c r="W1559" s="67"/>
      <c r="X1559" s="67"/>
      <c r="Y1559" s="67"/>
      <c r="Z1559" s="67"/>
      <c r="AA1559" s="67"/>
      <c r="AB1559" s="67"/>
      <c r="AC1559" s="67"/>
      <c r="AD1559" s="67"/>
      <c r="AE1559" s="67"/>
      <c r="AF1559" s="67"/>
      <c r="AG1559" s="67"/>
    </row>
    <row r="1560" spans="1:33" ht="78">
      <c r="A1560" s="99" t="s">
        <v>3295</v>
      </c>
      <c r="B1560" s="108" t="s">
        <v>3296</v>
      </c>
      <c r="C1560" s="99" t="s">
        <v>3354</v>
      </c>
      <c r="D1560" s="108" t="s">
        <v>3298</v>
      </c>
      <c r="E1560" s="114"/>
      <c r="F1560" s="108" t="s">
        <v>3355</v>
      </c>
      <c r="G1560" s="108" t="s">
        <v>3301</v>
      </c>
      <c r="H1560" s="108" t="s">
        <v>1462</v>
      </c>
      <c r="I1560" s="70" t="s">
        <v>11</v>
      </c>
      <c r="J1560" s="101" t="s">
        <v>3356</v>
      </c>
      <c r="K1560" s="101"/>
      <c r="L1560" s="74" t="s">
        <v>255</v>
      </c>
      <c r="M1560" s="112"/>
      <c r="N1560" s="102"/>
      <c r="O1560" s="67"/>
      <c r="P1560" s="67"/>
      <c r="Q1560" s="67"/>
      <c r="R1560" s="67"/>
      <c r="S1560" s="67"/>
      <c r="T1560" s="67"/>
      <c r="U1560" s="67"/>
      <c r="V1560" s="67"/>
      <c r="W1560" s="67"/>
      <c r="X1560" s="67"/>
      <c r="Y1560" s="67"/>
      <c r="Z1560" s="67"/>
      <c r="AA1560" s="67"/>
      <c r="AB1560" s="67"/>
      <c r="AC1560" s="67"/>
      <c r="AD1560" s="67"/>
      <c r="AE1560" s="67"/>
      <c r="AF1560" s="67"/>
      <c r="AG1560" s="67"/>
    </row>
    <row r="1561" spans="1:33" ht="78">
      <c r="A1561" s="99" t="s">
        <v>3295</v>
      </c>
      <c r="B1561" s="108" t="s">
        <v>3296</v>
      </c>
      <c r="C1561" s="99" t="s">
        <v>3357</v>
      </c>
      <c r="D1561" s="108" t="s">
        <v>3298</v>
      </c>
      <c r="E1561" s="114"/>
      <c r="F1561" s="108" t="s">
        <v>3358</v>
      </c>
      <c r="G1561" s="108" t="s">
        <v>3359</v>
      </c>
      <c r="H1561" s="108" t="s">
        <v>3360</v>
      </c>
      <c r="I1561" s="70" t="s">
        <v>11</v>
      </c>
      <c r="J1561" s="101"/>
      <c r="K1561" s="101"/>
      <c r="L1561" s="72" t="s">
        <v>208</v>
      </c>
      <c r="M1561" s="112"/>
      <c r="N1561" s="102"/>
      <c r="O1561" s="67"/>
      <c r="P1561" s="67"/>
      <c r="Q1561" s="67"/>
      <c r="R1561" s="67"/>
      <c r="S1561" s="67"/>
      <c r="T1561" s="67"/>
      <c r="U1561" s="67"/>
      <c r="V1561" s="67"/>
      <c r="W1561" s="67"/>
      <c r="X1561" s="67"/>
      <c r="Y1561" s="67"/>
      <c r="Z1561" s="67"/>
      <c r="AA1561" s="67"/>
      <c r="AB1561" s="67"/>
      <c r="AC1561" s="67"/>
      <c r="AD1561" s="67"/>
      <c r="AE1561" s="67"/>
      <c r="AF1561" s="67"/>
      <c r="AG1561" s="67"/>
    </row>
    <row r="1562" spans="1:33" ht="78">
      <c r="A1562" s="99" t="s">
        <v>3295</v>
      </c>
      <c r="B1562" s="108" t="s">
        <v>3296</v>
      </c>
      <c r="C1562" s="99" t="s">
        <v>3361</v>
      </c>
      <c r="D1562" s="108" t="s">
        <v>3298</v>
      </c>
      <c r="E1562" s="114"/>
      <c r="F1562" s="108" t="s">
        <v>1470</v>
      </c>
      <c r="G1562" s="108" t="s">
        <v>3362</v>
      </c>
      <c r="H1562" s="108" t="s">
        <v>1469</v>
      </c>
      <c r="I1562" s="70" t="s">
        <v>11</v>
      </c>
      <c r="J1562" s="101"/>
      <c r="K1562" s="101"/>
      <c r="L1562" s="72" t="s">
        <v>208</v>
      </c>
      <c r="M1562" s="112"/>
      <c r="N1562" s="102"/>
      <c r="O1562" s="67"/>
      <c r="P1562" s="67"/>
      <c r="Q1562" s="67"/>
      <c r="R1562" s="67"/>
      <c r="S1562" s="67"/>
      <c r="T1562" s="67"/>
      <c r="U1562" s="67"/>
      <c r="V1562" s="67"/>
      <c r="W1562" s="67"/>
      <c r="X1562" s="67"/>
      <c r="Y1562" s="67"/>
      <c r="Z1562" s="67"/>
      <c r="AA1562" s="67"/>
      <c r="AB1562" s="67"/>
      <c r="AC1562" s="67"/>
      <c r="AD1562" s="67"/>
      <c r="AE1562" s="67"/>
      <c r="AF1562" s="67"/>
      <c r="AG1562" s="67"/>
    </row>
    <row r="1563" spans="1:33" ht="78">
      <c r="A1563" s="99" t="s">
        <v>3295</v>
      </c>
      <c r="B1563" s="108" t="s">
        <v>3296</v>
      </c>
      <c r="C1563" s="99" t="s">
        <v>3363</v>
      </c>
      <c r="D1563" s="108" t="s">
        <v>3298</v>
      </c>
      <c r="E1563" s="114"/>
      <c r="F1563" s="108" t="s">
        <v>3364</v>
      </c>
      <c r="G1563" s="108" t="s">
        <v>3365</v>
      </c>
      <c r="H1563" s="108" t="s">
        <v>1469</v>
      </c>
      <c r="I1563" s="70" t="s">
        <v>11</v>
      </c>
      <c r="J1563" s="101"/>
      <c r="K1563" s="101"/>
      <c r="L1563" s="72" t="s">
        <v>208</v>
      </c>
      <c r="M1563" s="112"/>
      <c r="N1563" s="102"/>
      <c r="O1563" s="67"/>
      <c r="P1563" s="67"/>
      <c r="Q1563" s="67"/>
      <c r="R1563" s="67"/>
      <c r="S1563" s="67"/>
      <c r="T1563" s="67"/>
      <c r="U1563" s="67"/>
      <c r="V1563" s="67"/>
      <c r="W1563" s="67"/>
      <c r="X1563" s="67"/>
      <c r="Y1563" s="67"/>
      <c r="Z1563" s="67"/>
      <c r="AA1563" s="67"/>
      <c r="AB1563" s="67"/>
      <c r="AC1563" s="67"/>
      <c r="AD1563" s="67"/>
      <c r="AE1563" s="67"/>
      <c r="AF1563" s="67"/>
      <c r="AG1563" s="67"/>
    </row>
    <row r="1564" spans="1:33" ht="78">
      <c r="A1564" s="99" t="s">
        <v>3295</v>
      </c>
      <c r="B1564" s="108" t="s">
        <v>3296</v>
      </c>
      <c r="C1564" s="99" t="s">
        <v>3366</v>
      </c>
      <c r="D1564" s="108" t="s">
        <v>3298</v>
      </c>
      <c r="E1564" s="114"/>
      <c r="F1564" s="108" t="s">
        <v>3367</v>
      </c>
      <c r="G1564" s="108" t="s">
        <v>3365</v>
      </c>
      <c r="H1564" s="115" t="s">
        <v>1477</v>
      </c>
      <c r="I1564" s="70" t="s">
        <v>11</v>
      </c>
      <c r="J1564" s="101"/>
      <c r="K1564" s="101"/>
      <c r="L1564" s="72" t="s">
        <v>208</v>
      </c>
      <c r="M1564" s="112"/>
      <c r="N1564" s="102"/>
      <c r="O1564" s="67"/>
      <c r="P1564" s="67"/>
      <c r="Q1564" s="67"/>
      <c r="R1564" s="67"/>
      <c r="S1564" s="67"/>
      <c r="T1564" s="67"/>
      <c r="U1564" s="67"/>
      <c r="V1564" s="67"/>
      <c r="W1564" s="67"/>
      <c r="X1564" s="67"/>
      <c r="Y1564" s="67"/>
      <c r="Z1564" s="67"/>
      <c r="AA1564" s="67"/>
      <c r="AB1564" s="67"/>
      <c r="AC1564" s="67"/>
      <c r="AD1564" s="67"/>
      <c r="AE1564" s="67"/>
      <c r="AF1564" s="67"/>
      <c r="AG1564" s="67"/>
    </row>
    <row r="1565" spans="1:33" ht="78">
      <c r="A1565" s="99" t="s">
        <v>3295</v>
      </c>
      <c r="B1565" s="108" t="s">
        <v>3296</v>
      </c>
      <c r="C1565" s="99" t="s">
        <v>3368</v>
      </c>
      <c r="D1565" s="108" t="s">
        <v>3298</v>
      </c>
      <c r="E1565" s="114"/>
      <c r="F1565" s="116" t="s">
        <v>1481</v>
      </c>
      <c r="G1565" s="108" t="s">
        <v>3365</v>
      </c>
      <c r="H1565" s="108" t="s">
        <v>1482</v>
      </c>
      <c r="I1565" s="70" t="s">
        <v>11</v>
      </c>
      <c r="J1565" s="101"/>
      <c r="K1565" s="101"/>
      <c r="L1565" s="72" t="s">
        <v>208</v>
      </c>
      <c r="M1565" s="112"/>
      <c r="N1565" s="102"/>
      <c r="O1565" s="67"/>
      <c r="P1565" s="67"/>
      <c r="Q1565" s="67"/>
      <c r="R1565" s="67"/>
      <c r="S1565" s="67"/>
      <c r="T1565" s="67"/>
      <c r="U1565" s="67"/>
      <c r="V1565" s="67"/>
      <c r="W1565" s="67"/>
      <c r="X1565" s="67"/>
      <c r="Y1565" s="67"/>
      <c r="Z1565" s="67"/>
      <c r="AA1565" s="67"/>
      <c r="AB1565" s="67"/>
      <c r="AC1565" s="67"/>
      <c r="AD1565" s="67"/>
      <c r="AE1565" s="67"/>
      <c r="AF1565" s="67"/>
      <c r="AG1565" s="67"/>
    </row>
    <row r="1566" spans="1:33" ht="78">
      <c r="A1566" s="99" t="s">
        <v>3295</v>
      </c>
      <c r="B1566" s="108" t="s">
        <v>3296</v>
      </c>
      <c r="C1566" s="99" t="s">
        <v>3369</v>
      </c>
      <c r="D1566" s="108" t="s">
        <v>3298</v>
      </c>
      <c r="E1566" s="114"/>
      <c r="F1566" s="108" t="s">
        <v>3370</v>
      </c>
      <c r="G1566" s="108" t="s">
        <v>3365</v>
      </c>
      <c r="H1566" s="108" t="s">
        <v>3371</v>
      </c>
      <c r="I1566" s="70" t="s">
        <v>11</v>
      </c>
      <c r="J1566" s="101"/>
      <c r="K1566" s="101"/>
      <c r="L1566" s="72" t="s">
        <v>208</v>
      </c>
      <c r="M1566" s="112"/>
      <c r="N1566" s="102"/>
      <c r="O1566" s="67"/>
      <c r="P1566" s="67"/>
      <c r="Q1566" s="67"/>
      <c r="R1566" s="67"/>
      <c r="S1566" s="67"/>
      <c r="T1566" s="67"/>
      <c r="U1566" s="67"/>
      <c r="V1566" s="67"/>
      <c r="W1566" s="67"/>
      <c r="X1566" s="67"/>
      <c r="Y1566" s="67"/>
      <c r="Z1566" s="67"/>
      <c r="AA1566" s="67"/>
      <c r="AB1566" s="67"/>
      <c r="AC1566" s="67"/>
      <c r="AD1566" s="67"/>
      <c r="AE1566" s="67"/>
      <c r="AF1566" s="67"/>
      <c r="AG1566" s="67"/>
    </row>
    <row r="1567" spans="1:33" ht="78">
      <c r="A1567" s="99" t="s">
        <v>3295</v>
      </c>
      <c r="B1567" s="108" t="s">
        <v>3296</v>
      </c>
      <c r="C1567" s="99" t="s">
        <v>3372</v>
      </c>
      <c r="D1567" s="108" t="s">
        <v>3298</v>
      </c>
      <c r="E1567" s="114"/>
      <c r="F1567" s="108" t="s">
        <v>3373</v>
      </c>
      <c r="G1567" s="108" t="s">
        <v>3365</v>
      </c>
      <c r="H1567" s="108" t="s">
        <v>3374</v>
      </c>
      <c r="I1567" s="70" t="s">
        <v>11</v>
      </c>
      <c r="J1567" s="101"/>
      <c r="K1567" s="101"/>
      <c r="L1567" s="72" t="s">
        <v>208</v>
      </c>
      <c r="M1567" s="112"/>
      <c r="N1567" s="102"/>
      <c r="O1567" s="67"/>
      <c r="P1567" s="67"/>
      <c r="Q1567" s="67"/>
      <c r="R1567" s="67"/>
      <c r="S1567" s="67"/>
      <c r="T1567" s="67"/>
      <c r="U1567" s="67"/>
      <c r="V1567" s="67"/>
      <c r="W1567" s="67"/>
      <c r="X1567" s="67"/>
      <c r="Y1567" s="67"/>
      <c r="Z1567" s="67"/>
      <c r="AA1567" s="67"/>
      <c r="AB1567" s="67"/>
      <c r="AC1567" s="67"/>
      <c r="AD1567" s="67"/>
      <c r="AE1567" s="67"/>
      <c r="AF1567" s="67"/>
      <c r="AG1567" s="67"/>
    </row>
    <row r="1568" spans="1:33" ht="78">
      <c r="A1568" s="99" t="s">
        <v>3295</v>
      </c>
      <c r="B1568" s="108" t="s">
        <v>3296</v>
      </c>
      <c r="C1568" s="99" t="s">
        <v>3375</v>
      </c>
      <c r="D1568" s="108" t="s">
        <v>3298</v>
      </c>
      <c r="E1568" s="114"/>
      <c r="F1568" s="108" t="s">
        <v>3376</v>
      </c>
      <c r="G1568" s="108" t="s">
        <v>3365</v>
      </c>
      <c r="H1568" s="108" t="s">
        <v>3377</v>
      </c>
      <c r="I1568" s="70" t="s">
        <v>11</v>
      </c>
      <c r="J1568" s="101"/>
      <c r="K1568" s="101"/>
      <c r="L1568" s="72" t="s">
        <v>208</v>
      </c>
      <c r="M1568" s="112"/>
      <c r="N1568" s="102"/>
      <c r="O1568" s="67"/>
      <c r="P1568" s="67"/>
      <c r="Q1568" s="67"/>
      <c r="R1568" s="67"/>
      <c r="S1568" s="67"/>
      <c r="T1568" s="67"/>
      <c r="U1568" s="67"/>
      <c r="V1568" s="67"/>
      <c r="W1568" s="67"/>
      <c r="X1568" s="67"/>
      <c r="Y1568" s="67"/>
      <c r="Z1568" s="67"/>
      <c r="AA1568" s="67"/>
      <c r="AB1568" s="67"/>
      <c r="AC1568" s="67"/>
      <c r="AD1568" s="67"/>
      <c r="AE1568" s="67"/>
      <c r="AF1568" s="67"/>
      <c r="AG1568" s="67"/>
    </row>
    <row r="1569" spans="1:33" ht="78">
      <c r="A1569" s="99" t="s">
        <v>3295</v>
      </c>
      <c r="B1569" s="108" t="s">
        <v>3296</v>
      </c>
      <c r="C1569" s="99" t="s">
        <v>3378</v>
      </c>
      <c r="D1569" s="108" t="s">
        <v>3298</v>
      </c>
      <c r="E1569" s="114"/>
      <c r="F1569" s="108" t="s">
        <v>3379</v>
      </c>
      <c r="G1569" s="108" t="s">
        <v>3365</v>
      </c>
      <c r="H1569" s="108" t="s">
        <v>3380</v>
      </c>
      <c r="I1569" s="70" t="s">
        <v>11</v>
      </c>
      <c r="J1569" s="101"/>
      <c r="K1569" s="101"/>
      <c r="L1569" s="72" t="s">
        <v>208</v>
      </c>
      <c r="M1569" s="112"/>
      <c r="N1569" s="102"/>
      <c r="O1569" s="67"/>
      <c r="P1569" s="67"/>
      <c r="Q1569" s="67"/>
      <c r="R1569" s="67"/>
      <c r="S1569" s="67"/>
      <c r="T1569" s="67"/>
      <c r="U1569" s="67"/>
      <c r="V1569" s="67"/>
      <c r="W1569" s="67"/>
      <c r="X1569" s="67"/>
      <c r="Y1569" s="67"/>
      <c r="Z1569" s="67"/>
      <c r="AA1569" s="67"/>
      <c r="AB1569" s="67"/>
      <c r="AC1569" s="67"/>
      <c r="AD1569" s="67"/>
      <c r="AE1569" s="67"/>
      <c r="AF1569" s="67"/>
      <c r="AG1569" s="67"/>
    </row>
    <row r="1570" spans="1:33" ht="78">
      <c r="A1570" s="99" t="s">
        <v>3295</v>
      </c>
      <c r="B1570" s="108" t="s">
        <v>3296</v>
      </c>
      <c r="C1570" s="99" t="s">
        <v>3381</v>
      </c>
      <c r="D1570" s="108" t="s">
        <v>3298</v>
      </c>
      <c r="E1570" s="114"/>
      <c r="F1570" s="108" t="s">
        <v>3382</v>
      </c>
      <c r="G1570" s="108" t="s">
        <v>3365</v>
      </c>
      <c r="H1570" s="108" t="s">
        <v>3383</v>
      </c>
      <c r="I1570" s="70" t="s">
        <v>11</v>
      </c>
      <c r="J1570" s="101"/>
      <c r="K1570" s="101"/>
      <c r="L1570" s="72" t="s">
        <v>208</v>
      </c>
      <c r="M1570" s="112"/>
      <c r="N1570" s="102"/>
      <c r="O1570" s="67"/>
      <c r="P1570" s="67"/>
      <c r="Q1570" s="67"/>
      <c r="R1570" s="67"/>
      <c r="S1570" s="67"/>
      <c r="T1570" s="67"/>
      <c r="U1570" s="67"/>
      <c r="V1570" s="67"/>
      <c r="W1570" s="67"/>
      <c r="X1570" s="67"/>
      <c r="Y1570" s="67"/>
      <c r="Z1570" s="67"/>
      <c r="AA1570" s="67"/>
      <c r="AB1570" s="67"/>
      <c r="AC1570" s="67"/>
      <c r="AD1570" s="67"/>
      <c r="AE1570" s="67"/>
      <c r="AF1570" s="67"/>
      <c r="AG1570" s="67"/>
    </row>
    <row r="1571" spans="1:33" ht="78">
      <c r="A1571" s="99" t="s">
        <v>3295</v>
      </c>
      <c r="B1571" s="108" t="s">
        <v>3296</v>
      </c>
      <c r="C1571" s="99" t="s">
        <v>3384</v>
      </c>
      <c r="D1571" s="108" t="s">
        <v>3298</v>
      </c>
      <c r="E1571" s="114"/>
      <c r="F1571" s="108" t="s">
        <v>3385</v>
      </c>
      <c r="G1571" s="108" t="s">
        <v>3365</v>
      </c>
      <c r="H1571" s="108" t="s">
        <v>3386</v>
      </c>
      <c r="I1571" s="70" t="s">
        <v>11</v>
      </c>
      <c r="J1571" s="101"/>
      <c r="K1571" s="101"/>
      <c r="L1571" s="74" t="s">
        <v>255</v>
      </c>
      <c r="M1571" s="112"/>
      <c r="N1571" s="102"/>
      <c r="O1571" s="67"/>
      <c r="P1571" s="67"/>
      <c r="Q1571" s="67"/>
      <c r="R1571" s="67"/>
      <c r="S1571" s="67"/>
      <c r="T1571" s="67"/>
      <c r="U1571" s="67"/>
      <c r="V1571" s="67"/>
      <c r="W1571" s="67"/>
      <c r="X1571" s="67"/>
      <c r="Y1571" s="67"/>
      <c r="Z1571" s="67"/>
      <c r="AA1571" s="67"/>
      <c r="AB1571" s="67"/>
      <c r="AC1571" s="67"/>
      <c r="AD1571" s="67"/>
      <c r="AE1571" s="67"/>
      <c r="AF1571" s="67"/>
      <c r="AG1571" s="67"/>
    </row>
    <row r="1572" spans="1:33" ht="78">
      <c r="A1572" s="99" t="s">
        <v>3295</v>
      </c>
      <c r="B1572" s="108" t="s">
        <v>3296</v>
      </c>
      <c r="C1572" s="99" t="s">
        <v>3387</v>
      </c>
      <c r="D1572" s="108" t="s">
        <v>3298</v>
      </c>
      <c r="E1572" s="114"/>
      <c r="F1572" s="108" t="s">
        <v>3388</v>
      </c>
      <c r="G1572" s="108" t="s">
        <v>3365</v>
      </c>
      <c r="H1572" s="108" t="s">
        <v>3389</v>
      </c>
      <c r="I1572" s="70" t="s">
        <v>11</v>
      </c>
      <c r="J1572" s="101"/>
      <c r="K1572" s="101"/>
      <c r="L1572" s="72" t="s">
        <v>208</v>
      </c>
      <c r="M1572" s="112"/>
      <c r="N1572" s="102"/>
      <c r="O1572" s="67"/>
      <c r="P1572" s="67"/>
      <c r="Q1572" s="67"/>
      <c r="R1572" s="67"/>
      <c r="S1572" s="67"/>
      <c r="T1572" s="67"/>
      <c r="U1572" s="67"/>
      <c r="V1572" s="67"/>
      <c r="W1572" s="67"/>
      <c r="X1572" s="67"/>
      <c r="Y1572" s="67"/>
      <c r="Z1572" s="67"/>
      <c r="AA1572" s="67"/>
      <c r="AB1572" s="67"/>
      <c r="AC1572" s="67"/>
      <c r="AD1572" s="67"/>
      <c r="AE1572" s="67"/>
      <c r="AF1572" s="67"/>
      <c r="AG1572" s="67"/>
    </row>
    <row r="1573" spans="1:33" ht="78">
      <c r="A1573" s="99" t="s">
        <v>3295</v>
      </c>
      <c r="B1573" s="108" t="s">
        <v>3296</v>
      </c>
      <c r="C1573" s="99" t="s">
        <v>3390</v>
      </c>
      <c r="D1573" s="108" t="s">
        <v>3298</v>
      </c>
      <c r="E1573" s="114"/>
      <c r="F1573" s="108" t="s">
        <v>3391</v>
      </c>
      <c r="G1573" s="108" t="s">
        <v>3365</v>
      </c>
      <c r="H1573" s="108" t="s">
        <v>3392</v>
      </c>
      <c r="I1573" s="70" t="s">
        <v>11</v>
      </c>
      <c r="J1573" s="101"/>
      <c r="K1573" s="101"/>
      <c r="L1573" s="72" t="s">
        <v>208</v>
      </c>
      <c r="M1573" s="112"/>
      <c r="N1573" s="102"/>
      <c r="O1573" s="67"/>
      <c r="P1573" s="67"/>
      <c r="Q1573" s="67"/>
      <c r="R1573" s="67"/>
      <c r="S1573" s="67"/>
      <c r="T1573" s="67"/>
      <c r="U1573" s="67"/>
      <c r="V1573" s="67"/>
      <c r="W1573" s="67"/>
      <c r="X1573" s="67"/>
      <c r="Y1573" s="67"/>
      <c r="Z1573" s="67"/>
      <c r="AA1573" s="67"/>
      <c r="AB1573" s="67"/>
      <c r="AC1573" s="67"/>
      <c r="AD1573" s="67"/>
      <c r="AE1573" s="67"/>
      <c r="AF1573" s="67"/>
      <c r="AG1573" s="67"/>
    </row>
    <row r="1574" spans="1:33" ht="78">
      <c r="A1574" s="99" t="s">
        <v>3295</v>
      </c>
      <c r="B1574" s="108" t="s">
        <v>3296</v>
      </c>
      <c r="C1574" s="99" t="s">
        <v>3393</v>
      </c>
      <c r="D1574" s="108" t="s">
        <v>3298</v>
      </c>
      <c r="E1574" s="114"/>
      <c r="F1574" s="108" t="s">
        <v>3394</v>
      </c>
      <c r="G1574" s="108" t="s">
        <v>3365</v>
      </c>
      <c r="H1574" s="108" t="s">
        <v>3395</v>
      </c>
      <c r="I1574" s="70" t="s">
        <v>11</v>
      </c>
      <c r="J1574" s="101"/>
      <c r="K1574" s="101"/>
      <c r="L1574" s="74" t="s">
        <v>255</v>
      </c>
      <c r="M1574" s="112"/>
      <c r="N1574" s="102"/>
      <c r="O1574" s="67"/>
      <c r="P1574" s="67"/>
      <c r="Q1574" s="67"/>
      <c r="R1574" s="67"/>
      <c r="S1574" s="67"/>
      <c r="T1574" s="67"/>
      <c r="U1574" s="67"/>
      <c r="V1574" s="67"/>
      <c r="W1574" s="67"/>
      <c r="X1574" s="67"/>
      <c r="Y1574" s="67"/>
      <c r="Z1574" s="67"/>
      <c r="AA1574" s="67"/>
      <c r="AB1574" s="67"/>
      <c r="AC1574" s="67"/>
      <c r="AD1574" s="67"/>
      <c r="AE1574" s="67"/>
      <c r="AF1574" s="67"/>
      <c r="AG1574" s="67"/>
    </row>
    <row r="1575" spans="1:33" ht="78">
      <c r="A1575" s="99" t="s">
        <v>3295</v>
      </c>
      <c r="B1575" s="108" t="s">
        <v>3296</v>
      </c>
      <c r="C1575" s="99" t="s">
        <v>3396</v>
      </c>
      <c r="D1575" s="108" t="s">
        <v>3298</v>
      </c>
      <c r="E1575" s="114"/>
      <c r="F1575" s="108" t="s">
        <v>3397</v>
      </c>
      <c r="G1575" s="108" t="s">
        <v>3365</v>
      </c>
      <c r="H1575" s="108" t="s">
        <v>3398</v>
      </c>
      <c r="I1575" s="70" t="s">
        <v>11</v>
      </c>
      <c r="J1575" s="101"/>
      <c r="K1575" s="101"/>
      <c r="L1575" s="72" t="s">
        <v>208</v>
      </c>
      <c r="M1575" s="112"/>
      <c r="N1575" s="102"/>
      <c r="O1575" s="67"/>
      <c r="P1575" s="67"/>
      <c r="Q1575" s="67"/>
      <c r="R1575" s="67"/>
      <c r="S1575" s="67"/>
      <c r="T1575" s="67"/>
      <c r="U1575" s="67"/>
      <c r="V1575" s="67"/>
      <c r="W1575" s="67"/>
      <c r="X1575" s="67"/>
      <c r="Y1575" s="67"/>
      <c r="Z1575" s="67"/>
      <c r="AA1575" s="67"/>
      <c r="AB1575" s="67"/>
      <c r="AC1575" s="67"/>
      <c r="AD1575" s="67"/>
      <c r="AE1575" s="67"/>
      <c r="AF1575" s="67"/>
      <c r="AG1575" s="67"/>
    </row>
    <row r="1576" spans="1:33" ht="409.5">
      <c r="A1576" s="99" t="s">
        <v>3295</v>
      </c>
      <c r="B1576" s="108" t="s">
        <v>3296</v>
      </c>
      <c r="C1576" s="99" t="s">
        <v>3399</v>
      </c>
      <c r="D1576" s="108" t="s">
        <v>3298</v>
      </c>
      <c r="E1576" s="114"/>
      <c r="F1576" s="108" t="s">
        <v>3400</v>
      </c>
      <c r="G1576" s="108" t="s">
        <v>3365</v>
      </c>
      <c r="H1576" s="108" t="s">
        <v>3401</v>
      </c>
      <c r="I1576" s="70" t="s">
        <v>11</v>
      </c>
      <c r="J1576" s="101"/>
      <c r="K1576" s="101"/>
      <c r="L1576" s="72" t="s">
        <v>208</v>
      </c>
      <c r="M1576" s="112"/>
      <c r="N1576" s="102"/>
      <c r="O1576" s="67"/>
      <c r="P1576" s="67"/>
      <c r="Q1576" s="67"/>
      <c r="R1576" s="67"/>
      <c r="S1576" s="67"/>
      <c r="T1576" s="67"/>
      <c r="U1576" s="67"/>
      <c r="V1576" s="67"/>
      <c r="W1576" s="67"/>
      <c r="X1576" s="67"/>
      <c r="Y1576" s="67"/>
      <c r="Z1576" s="67"/>
      <c r="AA1576" s="67"/>
      <c r="AB1576" s="67"/>
      <c r="AC1576" s="67"/>
      <c r="AD1576" s="67"/>
      <c r="AE1576" s="67"/>
      <c r="AF1576" s="67"/>
      <c r="AG1576" s="67"/>
    </row>
    <row r="1577" spans="1:33" ht="390">
      <c r="A1577" s="99" t="s">
        <v>3295</v>
      </c>
      <c r="B1577" s="108" t="s">
        <v>3296</v>
      </c>
      <c r="C1577" s="99" t="s">
        <v>3402</v>
      </c>
      <c r="D1577" s="108" t="s">
        <v>3298</v>
      </c>
      <c r="E1577" s="114"/>
      <c r="F1577" s="108" t="s">
        <v>3403</v>
      </c>
      <c r="G1577" s="108" t="s">
        <v>3365</v>
      </c>
      <c r="H1577" s="108" t="s">
        <v>3401</v>
      </c>
      <c r="I1577" s="70" t="s">
        <v>11</v>
      </c>
      <c r="J1577" s="101" t="s">
        <v>3404</v>
      </c>
      <c r="K1577" s="101"/>
      <c r="L1577" s="72" t="s">
        <v>208</v>
      </c>
      <c r="M1577" s="112"/>
      <c r="N1577" s="102"/>
      <c r="O1577" s="67"/>
      <c r="P1577" s="67"/>
      <c r="Q1577" s="67"/>
      <c r="R1577" s="67"/>
      <c r="S1577" s="67"/>
      <c r="T1577" s="67"/>
      <c r="U1577" s="67"/>
      <c r="V1577" s="67"/>
      <c r="W1577" s="67"/>
      <c r="X1577" s="67"/>
      <c r="Y1577" s="67"/>
      <c r="Z1577" s="67"/>
      <c r="AA1577" s="67"/>
      <c r="AB1577" s="67"/>
      <c r="AC1577" s="67"/>
      <c r="AD1577" s="67"/>
      <c r="AE1577" s="67"/>
      <c r="AF1577" s="67"/>
      <c r="AG1577" s="67"/>
    </row>
    <row r="1578" spans="1:33" ht="377">
      <c r="A1578" s="99" t="s">
        <v>3295</v>
      </c>
      <c r="B1578" s="108" t="s">
        <v>3296</v>
      </c>
      <c r="C1578" s="99" t="s">
        <v>3405</v>
      </c>
      <c r="D1578" s="108" t="s">
        <v>3298</v>
      </c>
      <c r="E1578" s="114"/>
      <c r="F1578" s="108" t="s">
        <v>3406</v>
      </c>
      <c r="G1578" s="108" t="s">
        <v>3365</v>
      </c>
      <c r="H1578" s="108" t="s">
        <v>3407</v>
      </c>
      <c r="I1578" s="70" t="s">
        <v>11</v>
      </c>
      <c r="J1578" s="117"/>
      <c r="K1578" s="117"/>
      <c r="L1578" s="74" t="s">
        <v>255</v>
      </c>
      <c r="M1578" s="112"/>
      <c r="N1578" s="102"/>
      <c r="O1578" s="67"/>
      <c r="P1578" s="67"/>
      <c r="Q1578" s="67"/>
      <c r="R1578" s="67"/>
      <c r="S1578" s="67"/>
      <c r="T1578" s="67"/>
      <c r="U1578" s="67"/>
      <c r="V1578" s="67"/>
      <c r="W1578" s="67"/>
      <c r="X1578" s="67"/>
      <c r="Y1578" s="67"/>
      <c r="Z1578" s="67"/>
      <c r="AA1578" s="67"/>
      <c r="AB1578" s="67"/>
      <c r="AC1578" s="67"/>
      <c r="AD1578" s="67"/>
      <c r="AE1578" s="67"/>
      <c r="AF1578" s="67"/>
      <c r="AG1578" s="67"/>
    </row>
    <row r="1579" spans="1:33" ht="65">
      <c r="A1579" s="99" t="s">
        <v>3295</v>
      </c>
      <c r="B1579" s="108" t="s">
        <v>3296</v>
      </c>
      <c r="C1579" s="99" t="s">
        <v>3408</v>
      </c>
      <c r="D1579" s="114"/>
      <c r="E1579" s="114"/>
      <c r="F1579" s="108" t="s">
        <v>3409</v>
      </c>
      <c r="G1579" s="108" t="s">
        <v>3365</v>
      </c>
      <c r="H1579" s="108" t="s">
        <v>3407</v>
      </c>
      <c r="I1579" s="70" t="s">
        <v>11</v>
      </c>
      <c r="J1579" s="118" t="s">
        <v>3410</v>
      </c>
      <c r="K1579" s="118"/>
      <c r="L1579" s="113" t="s">
        <v>1196</v>
      </c>
      <c r="M1579" s="112"/>
      <c r="N1579" s="102"/>
      <c r="O1579" s="67"/>
      <c r="P1579" s="67"/>
      <c r="Q1579" s="67"/>
      <c r="R1579" s="67"/>
      <c r="S1579" s="67"/>
      <c r="T1579" s="67"/>
      <c r="U1579" s="67"/>
      <c r="V1579" s="67"/>
      <c r="W1579" s="67"/>
      <c r="X1579" s="67"/>
      <c r="Y1579" s="67"/>
      <c r="Z1579" s="67"/>
      <c r="AA1579" s="67"/>
      <c r="AB1579" s="67"/>
      <c r="AC1579" s="67"/>
      <c r="AD1579" s="67"/>
      <c r="AE1579" s="67"/>
      <c r="AF1579" s="67"/>
      <c r="AG1579" s="67"/>
    </row>
    <row r="1580" spans="1:33" ht="78">
      <c r="A1580" s="99" t="s">
        <v>3411</v>
      </c>
      <c r="B1580" s="98" t="s">
        <v>3412</v>
      </c>
      <c r="C1580" s="99" t="s">
        <v>3413</v>
      </c>
      <c r="D1580" s="98" t="s">
        <v>3414</v>
      </c>
      <c r="E1580" s="98" t="s">
        <v>3415</v>
      </c>
      <c r="F1580" s="98" t="s">
        <v>3416</v>
      </c>
      <c r="G1580" s="98" t="s">
        <v>3417</v>
      </c>
      <c r="H1580" s="98" t="s">
        <v>3418</v>
      </c>
      <c r="I1580" s="70" t="s">
        <v>11</v>
      </c>
      <c r="J1580" s="101"/>
      <c r="K1580" s="101"/>
      <c r="L1580" s="119" t="s">
        <v>255</v>
      </c>
      <c r="M1580" s="120"/>
      <c r="N1580" s="67"/>
      <c r="O1580" s="67"/>
      <c r="P1580" s="67"/>
      <c r="Q1580" s="67"/>
      <c r="R1580" s="67"/>
      <c r="S1580" s="67"/>
      <c r="T1580" s="67"/>
      <c r="U1580" s="67"/>
      <c r="V1580" s="67"/>
      <c r="W1580" s="67"/>
      <c r="X1580" s="67"/>
      <c r="Y1580" s="67"/>
      <c r="Z1580" s="67"/>
      <c r="AA1580" s="67"/>
      <c r="AB1580" s="67"/>
      <c r="AC1580" s="67"/>
      <c r="AD1580" s="67"/>
      <c r="AE1580" s="67"/>
      <c r="AF1580" s="67"/>
      <c r="AG1580" s="67"/>
    </row>
    <row r="1581" spans="1:33" ht="39">
      <c r="A1581" s="99" t="s">
        <v>3411</v>
      </c>
      <c r="B1581" s="98" t="s">
        <v>3412</v>
      </c>
      <c r="C1581" s="99" t="s">
        <v>3419</v>
      </c>
      <c r="D1581" s="120"/>
      <c r="E1581" s="120"/>
      <c r="F1581" s="98" t="s">
        <v>3420</v>
      </c>
      <c r="G1581" s="98" t="s">
        <v>3421</v>
      </c>
      <c r="H1581" s="98" t="s">
        <v>3422</v>
      </c>
      <c r="I1581" s="72" t="s">
        <v>11</v>
      </c>
      <c r="J1581" s="80"/>
      <c r="K1581" s="80"/>
      <c r="L1581" s="119" t="s">
        <v>255</v>
      </c>
      <c r="M1581" s="120"/>
      <c r="N1581" s="67"/>
      <c r="O1581" s="67"/>
      <c r="P1581" s="67"/>
      <c r="Q1581" s="67"/>
      <c r="R1581" s="67"/>
      <c r="S1581" s="67"/>
      <c r="T1581" s="67"/>
      <c r="U1581" s="67"/>
      <c r="V1581" s="67"/>
      <c r="W1581" s="67"/>
      <c r="X1581" s="67"/>
      <c r="Y1581" s="67"/>
      <c r="Z1581" s="67"/>
      <c r="AA1581" s="67"/>
      <c r="AB1581" s="67"/>
      <c r="AC1581" s="67"/>
      <c r="AD1581" s="67"/>
      <c r="AE1581" s="67"/>
      <c r="AF1581" s="67"/>
      <c r="AG1581" s="67"/>
    </row>
    <row r="1582" spans="1:33" ht="39">
      <c r="A1582" s="99" t="s">
        <v>3411</v>
      </c>
      <c r="B1582" s="98" t="s">
        <v>3412</v>
      </c>
      <c r="C1582" s="99" t="s">
        <v>3423</v>
      </c>
      <c r="D1582" s="120"/>
      <c r="E1582" s="120"/>
      <c r="F1582" s="98" t="s">
        <v>3424</v>
      </c>
      <c r="G1582" s="98" t="s">
        <v>3425</v>
      </c>
      <c r="H1582" s="98" t="s">
        <v>3426</v>
      </c>
      <c r="I1582" s="72" t="s">
        <v>11</v>
      </c>
      <c r="J1582" s="80"/>
      <c r="K1582" s="80"/>
      <c r="L1582" s="119" t="s">
        <v>255</v>
      </c>
      <c r="M1582" s="120"/>
      <c r="N1582" s="67"/>
      <c r="O1582" s="67"/>
      <c r="P1582" s="67"/>
      <c r="Q1582" s="67"/>
      <c r="R1582" s="67"/>
      <c r="S1582" s="67"/>
      <c r="T1582" s="67"/>
      <c r="U1582" s="67"/>
      <c r="V1582" s="67"/>
      <c r="W1582" s="67"/>
      <c r="X1582" s="67"/>
      <c r="Y1582" s="67"/>
      <c r="Z1582" s="67"/>
      <c r="AA1582" s="67"/>
      <c r="AB1582" s="67"/>
      <c r="AC1582" s="67"/>
      <c r="AD1582" s="67"/>
      <c r="AE1582" s="67"/>
      <c r="AF1582" s="67"/>
      <c r="AG1582" s="67"/>
    </row>
    <row r="1583" spans="1:33" ht="39">
      <c r="A1583" s="99" t="s">
        <v>3411</v>
      </c>
      <c r="B1583" s="98" t="s">
        <v>3412</v>
      </c>
      <c r="C1583" s="99" t="s">
        <v>3427</v>
      </c>
      <c r="D1583" s="120"/>
      <c r="E1583" s="120"/>
      <c r="F1583" s="98" t="s">
        <v>3428</v>
      </c>
      <c r="G1583" s="98" t="s">
        <v>3429</v>
      </c>
      <c r="H1583" s="98" t="s">
        <v>3430</v>
      </c>
      <c r="I1583" s="72" t="s">
        <v>11</v>
      </c>
      <c r="J1583" s="80"/>
      <c r="K1583" s="80"/>
      <c r="L1583" s="119" t="s">
        <v>255</v>
      </c>
      <c r="M1583" s="120"/>
      <c r="N1583" s="67"/>
      <c r="O1583" s="67"/>
      <c r="P1583" s="67"/>
      <c r="Q1583" s="67"/>
      <c r="R1583" s="67"/>
      <c r="S1583" s="67"/>
      <c r="T1583" s="67"/>
      <c r="U1583" s="67"/>
      <c r="V1583" s="67"/>
      <c r="W1583" s="67"/>
      <c r="X1583" s="67"/>
      <c r="Y1583" s="67"/>
      <c r="Z1583" s="67"/>
      <c r="AA1583" s="67"/>
      <c r="AB1583" s="67"/>
      <c r="AC1583" s="67"/>
      <c r="AD1583" s="67"/>
      <c r="AE1583" s="67"/>
      <c r="AF1583" s="67"/>
      <c r="AG1583" s="67"/>
    </row>
    <row r="1584" spans="1:33" ht="56">
      <c r="A1584" s="99" t="s">
        <v>3411</v>
      </c>
      <c r="B1584" s="98" t="s">
        <v>3412</v>
      </c>
      <c r="C1584" s="99" t="s">
        <v>3431</v>
      </c>
      <c r="D1584" s="120"/>
      <c r="E1584" s="120"/>
      <c r="F1584" s="98" t="s">
        <v>3432</v>
      </c>
      <c r="G1584" s="98" t="s">
        <v>3433</v>
      </c>
      <c r="H1584" s="98" t="s">
        <v>3434</v>
      </c>
      <c r="I1584" s="74" t="s">
        <v>255</v>
      </c>
      <c r="J1584" s="2"/>
      <c r="K1584" s="101" t="s">
        <v>3435</v>
      </c>
      <c r="L1584" s="119" t="s">
        <v>255</v>
      </c>
      <c r="M1584" s="120"/>
      <c r="N1584" s="67"/>
      <c r="O1584" s="67"/>
      <c r="P1584" s="67"/>
      <c r="Q1584" s="67"/>
      <c r="R1584" s="67"/>
      <c r="S1584" s="67"/>
      <c r="T1584" s="67"/>
      <c r="U1584" s="67"/>
      <c r="V1584" s="67"/>
      <c r="W1584" s="67"/>
      <c r="X1584" s="67"/>
      <c r="Y1584" s="67"/>
      <c r="Z1584" s="67"/>
      <c r="AA1584" s="67"/>
      <c r="AB1584" s="67"/>
      <c r="AC1584" s="67"/>
      <c r="AD1584" s="67"/>
      <c r="AE1584" s="67"/>
      <c r="AF1584" s="67"/>
      <c r="AG1584" s="67"/>
    </row>
    <row r="1585" spans="1:33" ht="52">
      <c r="A1585" s="99" t="s">
        <v>3411</v>
      </c>
      <c r="B1585" s="98" t="s">
        <v>3412</v>
      </c>
      <c r="C1585" s="99" t="s">
        <v>3436</v>
      </c>
      <c r="D1585" s="120"/>
      <c r="E1585" s="120"/>
      <c r="F1585" s="98" t="s">
        <v>3437</v>
      </c>
      <c r="G1585" s="98" t="s">
        <v>3438</v>
      </c>
      <c r="H1585" s="98" t="s">
        <v>3439</v>
      </c>
      <c r="I1585" s="70" t="s">
        <v>11</v>
      </c>
      <c r="J1585" s="2"/>
      <c r="K1585" s="101"/>
      <c r="L1585" s="119" t="s">
        <v>255</v>
      </c>
      <c r="M1585" s="120"/>
      <c r="N1585" s="67"/>
      <c r="O1585" s="67"/>
      <c r="P1585" s="67"/>
      <c r="Q1585" s="67"/>
      <c r="R1585" s="67"/>
      <c r="S1585" s="67"/>
      <c r="T1585" s="67"/>
      <c r="U1585" s="67"/>
      <c r="V1585" s="67"/>
      <c r="W1585" s="67"/>
      <c r="X1585" s="67"/>
      <c r="Y1585" s="67"/>
      <c r="Z1585" s="67"/>
      <c r="AA1585" s="67"/>
      <c r="AB1585" s="67"/>
      <c r="AC1585" s="67"/>
      <c r="AD1585" s="67"/>
      <c r="AE1585" s="67"/>
      <c r="AF1585" s="67"/>
      <c r="AG1585" s="67"/>
    </row>
    <row r="1586" spans="1:33" ht="65">
      <c r="A1586" s="99" t="s">
        <v>3411</v>
      </c>
      <c r="B1586" s="98" t="s">
        <v>3412</v>
      </c>
      <c r="C1586" s="99" t="s">
        <v>3440</v>
      </c>
      <c r="D1586" s="120"/>
      <c r="E1586" s="98" t="s">
        <v>3441</v>
      </c>
      <c r="F1586" s="98" t="s">
        <v>3442</v>
      </c>
      <c r="G1586" s="98" t="s">
        <v>3443</v>
      </c>
      <c r="H1586" s="98" t="s">
        <v>3444</v>
      </c>
      <c r="I1586" s="74" t="s">
        <v>255</v>
      </c>
      <c r="J1586" s="2"/>
      <c r="K1586" s="101" t="s">
        <v>3435</v>
      </c>
      <c r="L1586" s="119" t="s">
        <v>255</v>
      </c>
      <c r="M1586" s="120"/>
      <c r="N1586" s="67"/>
      <c r="O1586" s="67"/>
      <c r="P1586" s="67"/>
      <c r="Q1586" s="67"/>
      <c r="R1586" s="67"/>
      <c r="S1586" s="67"/>
      <c r="T1586" s="67"/>
      <c r="U1586" s="67"/>
      <c r="V1586" s="67"/>
      <c r="W1586" s="67"/>
      <c r="X1586" s="67"/>
      <c r="Y1586" s="67"/>
      <c r="Z1586" s="67"/>
      <c r="AA1586" s="67"/>
      <c r="AB1586" s="67"/>
      <c r="AC1586" s="67"/>
      <c r="AD1586" s="67"/>
      <c r="AE1586" s="67"/>
      <c r="AF1586" s="67"/>
      <c r="AG1586" s="67"/>
    </row>
    <row r="1587" spans="1:33" ht="56">
      <c r="A1587" s="99" t="s">
        <v>3411</v>
      </c>
      <c r="B1587" s="98" t="s">
        <v>3412</v>
      </c>
      <c r="C1587" s="99" t="s">
        <v>3445</v>
      </c>
      <c r="D1587" s="120"/>
      <c r="E1587" s="120"/>
      <c r="F1587" s="98" t="s">
        <v>3446</v>
      </c>
      <c r="G1587" s="98" t="s">
        <v>3447</v>
      </c>
      <c r="H1587" s="98" t="s">
        <v>3448</v>
      </c>
      <c r="I1587" s="74" t="s">
        <v>255</v>
      </c>
      <c r="J1587" s="2"/>
      <c r="K1587" s="101" t="s">
        <v>3435</v>
      </c>
      <c r="L1587" s="119" t="s">
        <v>255</v>
      </c>
      <c r="M1587" s="120"/>
      <c r="N1587" s="67"/>
      <c r="O1587" s="67"/>
      <c r="P1587" s="67"/>
      <c r="Q1587" s="67"/>
      <c r="R1587" s="67"/>
      <c r="S1587" s="67"/>
      <c r="T1587" s="67"/>
      <c r="U1587" s="67"/>
      <c r="V1587" s="67"/>
      <c r="W1587" s="67"/>
      <c r="X1587" s="67"/>
      <c r="Y1587" s="67"/>
      <c r="Z1587" s="67"/>
      <c r="AA1587" s="67"/>
      <c r="AB1587" s="67"/>
      <c r="AC1587" s="67"/>
      <c r="AD1587" s="67"/>
      <c r="AE1587" s="67"/>
      <c r="AF1587" s="67"/>
      <c r="AG1587" s="67"/>
    </row>
    <row r="1588" spans="1:33" ht="56">
      <c r="A1588" s="99" t="s">
        <v>3411</v>
      </c>
      <c r="B1588" s="98" t="s">
        <v>3412</v>
      </c>
      <c r="C1588" s="99" t="s">
        <v>3449</v>
      </c>
      <c r="D1588" s="120"/>
      <c r="E1588" s="120"/>
      <c r="F1588" s="98" t="s">
        <v>3450</v>
      </c>
      <c r="G1588" s="98" t="s">
        <v>3451</v>
      </c>
      <c r="H1588" s="98" t="s">
        <v>3452</v>
      </c>
      <c r="I1588" s="74" t="s">
        <v>255</v>
      </c>
      <c r="J1588" s="2"/>
      <c r="K1588" s="101" t="s">
        <v>3435</v>
      </c>
      <c r="L1588" s="119" t="s">
        <v>255</v>
      </c>
      <c r="M1588" s="120"/>
      <c r="N1588" s="67"/>
      <c r="O1588" s="67"/>
      <c r="P1588" s="67"/>
      <c r="Q1588" s="67"/>
      <c r="R1588" s="67"/>
      <c r="S1588" s="67"/>
      <c r="T1588" s="67"/>
      <c r="U1588" s="67"/>
      <c r="V1588" s="67"/>
      <c r="W1588" s="67"/>
      <c r="X1588" s="67"/>
      <c r="Y1588" s="67"/>
      <c r="Z1588" s="67"/>
      <c r="AA1588" s="67"/>
      <c r="AB1588" s="67"/>
      <c r="AC1588" s="67"/>
      <c r="AD1588" s="67"/>
      <c r="AE1588" s="67"/>
      <c r="AF1588" s="67"/>
      <c r="AG1588" s="67"/>
    </row>
    <row r="1589" spans="1:33" ht="56">
      <c r="A1589" s="99" t="s">
        <v>3411</v>
      </c>
      <c r="B1589" s="98" t="s">
        <v>3412</v>
      </c>
      <c r="C1589" s="99" t="s">
        <v>3453</v>
      </c>
      <c r="D1589" s="120"/>
      <c r="E1589" s="120"/>
      <c r="F1589" s="98" t="s">
        <v>3454</v>
      </c>
      <c r="G1589" s="98" t="s">
        <v>3455</v>
      </c>
      <c r="H1589" s="98" t="s">
        <v>3456</v>
      </c>
      <c r="I1589" s="74" t="s">
        <v>255</v>
      </c>
      <c r="J1589" s="2"/>
      <c r="K1589" s="101" t="s">
        <v>3435</v>
      </c>
      <c r="L1589" s="119" t="s">
        <v>255</v>
      </c>
      <c r="M1589" s="120"/>
      <c r="N1589" s="67"/>
      <c r="O1589" s="67"/>
      <c r="P1589" s="67"/>
      <c r="Q1589" s="67"/>
      <c r="R1589" s="67"/>
      <c r="S1589" s="67"/>
      <c r="T1589" s="67"/>
      <c r="U1589" s="67"/>
      <c r="V1589" s="67"/>
      <c r="W1589" s="67"/>
      <c r="X1589" s="67"/>
      <c r="Y1589" s="67"/>
      <c r="Z1589" s="67"/>
      <c r="AA1589" s="67"/>
      <c r="AB1589" s="67"/>
      <c r="AC1589" s="67"/>
      <c r="AD1589" s="67"/>
      <c r="AE1589" s="67"/>
      <c r="AF1589" s="67"/>
      <c r="AG1589" s="67"/>
    </row>
    <row r="1590" spans="1:33" ht="65">
      <c r="A1590" s="99" t="s">
        <v>3411</v>
      </c>
      <c r="B1590" s="98" t="s">
        <v>3412</v>
      </c>
      <c r="C1590" s="99" t="s">
        <v>3457</v>
      </c>
      <c r="D1590" s="120"/>
      <c r="E1590" s="120"/>
      <c r="F1590" s="98" t="s">
        <v>3458</v>
      </c>
      <c r="G1590" s="98" t="s">
        <v>3459</v>
      </c>
      <c r="H1590" s="98" t="s">
        <v>3434</v>
      </c>
      <c r="I1590" s="74" t="s">
        <v>255</v>
      </c>
      <c r="J1590" s="2"/>
      <c r="K1590" s="101" t="s">
        <v>3435</v>
      </c>
      <c r="L1590" s="119" t="s">
        <v>255</v>
      </c>
      <c r="M1590" s="120"/>
      <c r="N1590" s="67"/>
      <c r="O1590" s="67"/>
      <c r="P1590" s="67"/>
      <c r="Q1590" s="67"/>
      <c r="R1590" s="67"/>
      <c r="S1590" s="67"/>
      <c r="T1590" s="67"/>
      <c r="U1590" s="67"/>
      <c r="V1590" s="67"/>
      <c r="W1590" s="67"/>
      <c r="X1590" s="67"/>
      <c r="Y1590" s="67"/>
      <c r="Z1590" s="67"/>
      <c r="AA1590" s="67"/>
      <c r="AB1590" s="67"/>
      <c r="AC1590" s="67"/>
      <c r="AD1590" s="67"/>
      <c r="AE1590" s="67"/>
      <c r="AF1590" s="67"/>
      <c r="AG1590" s="67"/>
    </row>
    <row r="1591" spans="1:33" ht="65">
      <c r="A1591" s="99" t="s">
        <v>3411</v>
      </c>
      <c r="B1591" s="98" t="s">
        <v>3412</v>
      </c>
      <c r="C1591" s="99" t="s">
        <v>3460</v>
      </c>
      <c r="D1591" s="120"/>
      <c r="E1591" s="120"/>
      <c r="F1591" s="98" t="s">
        <v>3461</v>
      </c>
      <c r="G1591" s="98" t="s">
        <v>3462</v>
      </c>
      <c r="H1591" s="98" t="s">
        <v>3463</v>
      </c>
      <c r="I1591" s="74" t="s">
        <v>255</v>
      </c>
      <c r="J1591" s="2"/>
      <c r="K1591" s="101" t="s">
        <v>3435</v>
      </c>
      <c r="L1591" s="119" t="s">
        <v>255</v>
      </c>
      <c r="M1591" s="120"/>
      <c r="N1591" s="67"/>
      <c r="O1591" s="67"/>
      <c r="P1591" s="67"/>
      <c r="Q1591" s="67"/>
      <c r="R1591" s="67"/>
      <c r="S1591" s="67"/>
      <c r="T1591" s="67"/>
      <c r="U1591" s="67"/>
      <c r="V1591" s="67"/>
      <c r="W1591" s="67"/>
      <c r="X1591" s="67"/>
      <c r="Y1591" s="67"/>
      <c r="Z1591" s="67"/>
      <c r="AA1591" s="67"/>
      <c r="AB1591" s="67"/>
      <c r="AC1591" s="67"/>
      <c r="AD1591" s="67"/>
      <c r="AE1591" s="67"/>
      <c r="AF1591" s="67"/>
      <c r="AG1591" s="67"/>
    </row>
    <row r="1592" spans="1:33" ht="65">
      <c r="A1592" s="99" t="s">
        <v>3411</v>
      </c>
      <c r="B1592" s="98" t="s">
        <v>3412</v>
      </c>
      <c r="C1592" s="99" t="s">
        <v>3464</v>
      </c>
      <c r="D1592" s="120"/>
      <c r="E1592" s="98" t="s">
        <v>3465</v>
      </c>
      <c r="F1592" s="98" t="s">
        <v>3466</v>
      </c>
      <c r="G1592" s="98" t="s">
        <v>3467</v>
      </c>
      <c r="H1592" s="98" t="s">
        <v>3468</v>
      </c>
      <c r="I1592" s="74" t="s">
        <v>255</v>
      </c>
      <c r="J1592" s="2"/>
      <c r="K1592" s="101" t="s">
        <v>3435</v>
      </c>
      <c r="L1592" s="119" t="s">
        <v>255</v>
      </c>
      <c r="M1592" s="120"/>
      <c r="N1592" s="67"/>
      <c r="O1592" s="67"/>
      <c r="P1592" s="67"/>
      <c r="Q1592" s="67"/>
      <c r="R1592" s="67"/>
      <c r="S1592" s="67"/>
      <c r="T1592" s="67"/>
      <c r="U1592" s="67"/>
      <c r="V1592" s="67"/>
      <c r="W1592" s="67"/>
      <c r="X1592" s="67"/>
      <c r="Y1592" s="67"/>
      <c r="Z1592" s="67"/>
      <c r="AA1592" s="67"/>
      <c r="AB1592" s="67"/>
      <c r="AC1592" s="67"/>
      <c r="AD1592" s="67"/>
      <c r="AE1592" s="67"/>
      <c r="AF1592" s="67"/>
      <c r="AG1592" s="67"/>
    </row>
    <row r="1593" spans="1:33" ht="39">
      <c r="A1593" s="99" t="s">
        <v>3411</v>
      </c>
      <c r="B1593" s="98" t="s">
        <v>3412</v>
      </c>
      <c r="C1593" s="99" t="s">
        <v>3469</v>
      </c>
      <c r="D1593" s="120"/>
      <c r="E1593" s="120"/>
      <c r="F1593" s="98" t="s">
        <v>3470</v>
      </c>
      <c r="G1593" s="98" t="s">
        <v>3471</v>
      </c>
      <c r="H1593" s="98" t="s">
        <v>3422</v>
      </c>
      <c r="I1593" s="72" t="s">
        <v>11</v>
      </c>
      <c r="J1593" s="2"/>
      <c r="K1593" s="80"/>
      <c r="L1593" s="119" t="s">
        <v>255</v>
      </c>
      <c r="M1593" s="120"/>
      <c r="N1593" s="67"/>
      <c r="O1593" s="67"/>
      <c r="P1593" s="67"/>
      <c r="Q1593" s="67"/>
      <c r="R1593" s="67"/>
      <c r="S1593" s="67"/>
      <c r="T1593" s="67"/>
      <c r="U1593" s="67"/>
      <c r="V1593" s="67"/>
      <c r="W1593" s="67"/>
      <c r="X1593" s="67"/>
      <c r="Y1593" s="67"/>
      <c r="Z1593" s="67"/>
      <c r="AA1593" s="67"/>
      <c r="AB1593" s="67"/>
      <c r="AC1593" s="67"/>
      <c r="AD1593" s="67"/>
      <c r="AE1593" s="67"/>
      <c r="AF1593" s="67"/>
      <c r="AG1593" s="67"/>
    </row>
    <row r="1594" spans="1:33" ht="39">
      <c r="A1594" s="99" t="s">
        <v>3411</v>
      </c>
      <c r="B1594" s="98" t="s">
        <v>3412</v>
      </c>
      <c r="C1594" s="99" t="s">
        <v>3472</v>
      </c>
      <c r="D1594" s="120"/>
      <c r="E1594" s="120"/>
      <c r="F1594" s="98" t="s">
        <v>3473</v>
      </c>
      <c r="G1594" s="98" t="s">
        <v>3474</v>
      </c>
      <c r="H1594" s="98" t="s">
        <v>3422</v>
      </c>
      <c r="I1594" s="72" t="s">
        <v>11</v>
      </c>
      <c r="J1594" s="2"/>
      <c r="K1594" s="80"/>
      <c r="L1594" s="119" t="s">
        <v>255</v>
      </c>
      <c r="M1594" s="120"/>
      <c r="N1594" s="67"/>
      <c r="O1594" s="67"/>
      <c r="P1594" s="67"/>
      <c r="Q1594" s="67"/>
      <c r="R1594" s="67"/>
      <c r="S1594" s="67"/>
      <c r="T1594" s="67"/>
      <c r="U1594" s="67"/>
      <c r="V1594" s="67"/>
      <c r="W1594" s="67"/>
      <c r="X1594" s="67"/>
      <c r="Y1594" s="67"/>
      <c r="Z1594" s="67"/>
      <c r="AA1594" s="67"/>
      <c r="AB1594" s="67"/>
      <c r="AC1594" s="67"/>
      <c r="AD1594" s="67"/>
      <c r="AE1594" s="67"/>
      <c r="AF1594" s="67"/>
      <c r="AG1594" s="67"/>
    </row>
    <row r="1595" spans="1:33" ht="52">
      <c r="A1595" s="99" t="s">
        <v>3411</v>
      </c>
      <c r="B1595" s="98" t="s">
        <v>3412</v>
      </c>
      <c r="C1595" s="99" t="s">
        <v>3475</v>
      </c>
      <c r="D1595" s="120"/>
      <c r="E1595" s="120"/>
      <c r="F1595" s="98" t="s">
        <v>3476</v>
      </c>
      <c r="G1595" s="98" t="s">
        <v>3477</v>
      </c>
      <c r="H1595" s="98" t="s">
        <v>3422</v>
      </c>
      <c r="I1595" s="72" t="s">
        <v>11</v>
      </c>
      <c r="J1595" s="2"/>
      <c r="K1595" s="80"/>
      <c r="L1595" s="119" t="s">
        <v>255</v>
      </c>
      <c r="M1595" s="120"/>
      <c r="N1595" s="67"/>
      <c r="O1595" s="67"/>
      <c r="P1595" s="67"/>
      <c r="Q1595" s="67"/>
      <c r="R1595" s="67"/>
      <c r="S1595" s="67"/>
      <c r="T1595" s="67"/>
      <c r="U1595" s="67"/>
      <c r="V1595" s="67"/>
      <c r="W1595" s="67"/>
      <c r="X1595" s="67"/>
      <c r="Y1595" s="67"/>
      <c r="Z1595" s="67"/>
      <c r="AA1595" s="67"/>
      <c r="AB1595" s="67"/>
      <c r="AC1595" s="67"/>
      <c r="AD1595" s="67"/>
      <c r="AE1595" s="67"/>
      <c r="AF1595" s="67"/>
      <c r="AG1595" s="67"/>
    </row>
    <row r="1596" spans="1:33" ht="56">
      <c r="A1596" s="99" t="s">
        <v>3411</v>
      </c>
      <c r="B1596" s="98" t="s">
        <v>3412</v>
      </c>
      <c r="C1596" s="99" t="s">
        <v>3478</v>
      </c>
      <c r="D1596" s="120"/>
      <c r="E1596" s="120"/>
      <c r="F1596" s="98" t="s">
        <v>3479</v>
      </c>
      <c r="G1596" s="98" t="s">
        <v>3480</v>
      </c>
      <c r="H1596" s="98" t="s">
        <v>3448</v>
      </c>
      <c r="I1596" s="74" t="s">
        <v>255</v>
      </c>
      <c r="J1596" s="2"/>
      <c r="K1596" s="101" t="s">
        <v>3435</v>
      </c>
      <c r="L1596" s="119" t="s">
        <v>255</v>
      </c>
      <c r="M1596" s="120"/>
      <c r="N1596" s="67"/>
      <c r="O1596" s="67"/>
      <c r="P1596" s="67"/>
      <c r="Q1596" s="67"/>
      <c r="R1596" s="67"/>
      <c r="S1596" s="67"/>
      <c r="T1596" s="67"/>
      <c r="U1596" s="67"/>
      <c r="V1596" s="67"/>
      <c r="W1596" s="67"/>
      <c r="X1596" s="67"/>
      <c r="Y1596" s="67"/>
      <c r="Z1596" s="67"/>
      <c r="AA1596" s="67"/>
      <c r="AB1596" s="67"/>
      <c r="AC1596" s="67"/>
      <c r="AD1596" s="67"/>
      <c r="AE1596" s="67"/>
      <c r="AF1596" s="67"/>
      <c r="AG1596" s="67"/>
    </row>
    <row r="1597" spans="1:33" ht="56">
      <c r="A1597" s="99" t="s">
        <v>3411</v>
      </c>
      <c r="B1597" s="98" t="s">
        <v>3412</v>
      </c>
      <c r="C1597" s="99" t="s">
        <v>3481</v>
      </c>
      <c r="D1597" s="120"/>
      <c r="E1597" s="120"/>
      <c r="F1597" s="98" t="s">
        <v>3482</v>
      </c>
      <c r="G1597" s="98" t="s">
        <v>3483</v>
      </c>
      <c r="H1597" s="98" t="s">
        <v>3452</v>
      </c>
      <c r="I1597" s="74" t="s">
        <v>255</v>
      </c>
      <c r="J1597" s="2"/>
      <c r="K1597" s="101" t="s">
        <v>3435</v>
      </c>
      <c r="L1597" s="119" t="s">
        <v>255</v>
      </c>
      <c r="M1597" s="120"/>
      <c r="N1597" s="67"/>
      <c r="O1597" s="67"/>
      <c r="P1597" s="67"/>
      <c r="Q1597" s="67"/>
      <c r="R1597" s="67"/>
      <c r="S1597" s="67"/>
      <c r="T1597" s="67"/>
      <c r="U1597" s="67"/>
      <c r="V1597" s="67"/>
      <c r="W1597" s="67"/>
      <c r="X1597" s="67"/>
      <c r="Y1597" s="67"/>
      <c r="Z1597" s="67"/>
      <c r="AA1597" s="67"/>
      <c r="AB1597" s="67"/>
      <c r="AC1597" s="67"/>
      <c r="AD1597" s="67"/>
      <c r="AE1597" s="67"/>
      <c r="AF1597" s="67"/>
      <c r="AG1597" s="67"/>
    </row>
    <row r="1598" spans="1:33" ht="56">
      <c r="A1598" s="99" t="s">
        <v>3411</v>
      </c>
      <c r="B1598" s="98" t="s">
        <v>3412</v>
      </c>
      <c r="C1598" s="99" t="s">
        <v>3484</v>
      </c>
      <c r="D1598" s="120"/>
      <c r="E1598" s="120"/>
      <c r="F1598" s="98" t="s">
        <v>3454</v>
      </c>
      <c r="G1598" s="98" t="s">
        <v>3485</v>
      </c>
      <c r="H1598" s="98" t="s">
        <v>3456</v>
      </c>
      <c r="I1598" s="74" t="s">
        <v>255</v>
      </c>
      <c r="J1598" s="2"/>
      <c r="K1598" s="101" t="s">
        <v>3435</v>
      </c>
      <c r="L1598" s="119" t="s">
        <v>255</v>
      </c>
      <c r="M1598" s="120"/>
      <c r="N1598" s="67"/>
      <c r="O1598" s="67"/>
      <c r="P1598" s="67"/>
      <c r="Q1598" s="67"/>
      <c r="R1598" s="67"/>
      <c r="S1598" s="67"/>
      <c r="T1598" s="67"/>
      <c r="U1598" s="67"/>
      <c r="V1598" s="67"/>
      <c r="W1598" s="67"/>
      <c r="X1598" s="67"/>
      <c r="Y1598" s="67"/>
      <c r="Z1598" s="67"/>
      <c r="AA1598" s="67"/>
      <c r="AB1598" s="67"/>
      <c r="AC1598" s="67"/>
      <c r="AD1598" s="67"/>
      <c r="AE1598" s="67"/>
      <c r="AF1598" s="67"/>
      <c r="AG1598" s="67"/>
    </row>
    <row r="1599" spans="1:33" ht="65">
      <c r="A1599" s="99" t="s">
        <v>3411</v>
      </c>
      <c r="B1599" s="98" t="s">
        <v>3412</v>
      </c>
      <c r="C1599" s="99" t="s">
        <v>3486</v>
      </c>
      <c r="D1599" s="120"/>
      <c r="E1599" s="120"/>
      <c r="F1599" s="98" t="s">
        <v>3487</v>
      </c>
      <c r="G1599" s="98" t="s">
        <v>3488</v>
      </c>
      <c r="H1599" s="98" t="s">
        <v>3434</v>
      </c>
      <c r="I1599" s="74" t="s">
        <v>255</v>
      </c>
      <c r="J1599" s="2"/>
      <c r="K1599" s="101" t="s">
        <v>3435</v>
      </c>
      <c r="L1599" s="119" t="s">
        <v>255</v>
      </c>
      <c r="M1599" s="120"/>
      <c r="N1599" s="67"/>
      <c r="O1599" s="67"/>
      <c r="P1599" s="67"/>
      <c r="Q1599" s="67"/>
      <c r="R1599" s="67"/>
      <c r="S1599" s="67"/>
      <c r="T1599" s="67"/>
      <c r="U1599" s="67"/>
      <c r="V1599" s="67"/>
      <c r="W1599" s="67"/>
      <c r="X1599" s="67"/>
      <c r="Y1599" s="67"/>
      <c r="Z1599" s="67"/>
      <c r="AA1599" s="67"/>
      <c r="AB1599" s="67"/>
      <c r="AC1599" s="67"/>
      <c r="AD1599" s="67"/>
      <c r="AE1599" s="67"/>
      <c r="AF1599" s="67"/>
      <c r="AG1599" s="67"/>
    </row>
    <row r="1600" spans="1:33" ht="78">
      <c r="A1600" s="99" t="s">
        <v>3411</v>
      </c>
      <c r="B1600" s="98" t="s">
        <v>3412</v>
      </c>
      <c r="C1600" s="99" t="s">
        <v>3489</v>
      </c>
      <c r="D1600" s="120"/>
      <c r="E1600" s="120"/>
      <c r="F1600" s="98" t="s">
        <v>3490</v>
      </c>
      <c r="G1600" s="98" t="s">
        <v>3491</v>
      </c>
      <c r="H1600" s="98" t="s">
        <v>3463</v>
      </c>
      <c r="I1600" s="74" t="s">
        <v>255</v>
      </c>
      <c r="J1600" s="2"/>
      <c r="K1600" s="101" t="s">
        <v>3435</v>
      </c>
      <c r="L1600" s="119" t="s">
        <v>255</v>
      </c>
      <c r="M1600" s="120"/>
      <c r="N1600" s="67"/>
      <c r="O1600" s="67"/>
      <c r="P1600" s="67"/>
      <c r="Q1600" s="67"/>
      <c r="R1600" s="67"/>
      <c r="S1600" s="67"/>
      <c r="T1600" s="67"/>
      <c r="U1600" s="67"/>
      <c r="V1600" s="67"/>
      <c r="W1600" s="67"/>
      <c r="X1600" s="67"/>
      <c r="Y1600" s="67"/>
      <c r="Z1600" s="67"/>
      <c r="AA1600" s="67"/>
      <c r="AB1600" s="67"/>
      <c r="AC1600" s="67"/>
      <c r="AD1600" s="67"/>
      <c r="AE1600" s="67"/>
      <c r="AF1600" s="67"/>
      <c r="AG1600" s="67"/>
    </row>
    <row r="1601" spans="1:33" ht="78">
      <c r="A1601" s="99" t="s">
        <v>3411</v>
      </c>
      <c r="B1601" s="98" t="s">
        <v>3412</v>
      </c>
      <c r="C1601" s="99" t="s">
        <v>534</v>
      </c>
      <c r="D1601" s="98" t="s">
        <v>3414</v>
      </c>
      <c r="E1601" s="121" t="s">
        <v>3492</v>
      </c>
      <c r="F1601" s="98" t="s">
        <v>3493</v>
      </c>
      <c r="G1601" s="98" t="s">
        <v>3494</v>
      </c>
      <c r="H1601" s="98" t="s">
        <v>3495</v>
      </c>
      <c r="I1601" s="70" t="s">
        <v>11</v>
      </c>
      <c r="J1601" s="2"/>
      <c r="K1601" s="101"/>
      <c r="L1601" s="119" t="s">
        <v>255</v>
      </c>
      <c r="M1601" s="120"/>
      <c r="N1601" s="67"/>
      <c r="O1601" s="67"/>
      <c r="P1601" s="67"/>
      <c r="Q1601" s="67"/>
      <c r="R1601" s="67"/>
      <c r="S1601" s="67"/>
      <c r="T1601" s="67"/>
      <c r="U1601" s="67"/>
      <c r="V1601" s="67"/>
      <c r="W1601" s="67"/>
      <c r="X1601" s="67"/>
      <c r="Y1601" s="67"/>
      <c r="Z1601" s="67"/>
      <c r="AA1601" s="67"/>
      <c r="AB1601" s="67"/>
      <c r="AC1601" s="67"/>
      <c r="AD1601" s="67"/>
      <c r="AE1601" s="67"/>
      <c r="AF1601" s="67"/>
      <c r="AG1601" s="67"/>
    </row>
    <row r="1602" spans="1:33" ht="52">
      <c r="A1602" s="99" t="s">
        <v>3411</v>
      </c>
      <c r="B1602" s="98" t="s">
        <v>3412</v>
      </c>
      <c r="C1602" s="99" t="s">
        <v>379</v>
      </c>
      <c r="D1602" s="120"/>
      <c r="E1602" s="120"/>
      <c r="F1602" s="98" t="s">
        <v>3496</v>
      </c>
      <c r="G1602" s="98" t="s">
        <v>3497</v>
      </c>
      <c r="H1602" s="98" t="s">
        <v>3498</v>
      </c>
      <c r="I1602" s="70" t="s">
        <v>11</v>
      </c>
      <c r="J1602" s="2"/>
      <c r="K1602" s="101"/>
      <c r="L1602" s="72" t="s">
        <v>208</v>
      </c>
      <c r="M1602" s="120"/>
      <c r="N1602" s="67"/>
      <c r="O1602" s="67"/>
      <c r="P1602" s="67"/>
      <c r="Q1602" s="67"/>
      <c r="R1602" s="67"/>
      <c r="S1602" s="67"/>
      <c r="T1602" s="67"/>
      <c r="U1602" s="67"/>
      <c r="V1602" s="67"/>
      <c r="W1602" s="67"/>
      <c r="X1602" s="67"/>
      <c r="Y1602" s="67"/>
      <c r="Z1602" s="67"/>
      <c r="AA1602" s="67"/>
      <c r="AB1602" s="67"/>
      <c r="AC1602" s="67"/>
      <c r="AD1602" s="67"/>
      <c r="AE1602" s="67"/>
      <c r="AF1602" s="67"/>
      <c r="AG1602" s="67"/>
    </row>
    <row r="1603" spans="1:33" ht="52">
      <c r="A1603" s="99" t="s">
        <v>3411</v>
      </c>
      <c r="B1603" s="98" t="s">
        <v>3412</v>
      </c>
      <c r="C1603" s="99" t="s">
        <v>384</v>
      </c>
      <c r="D1603" s="120"/>
      <c r="E1603" s="120"/>
      <c r="F1603" s="98" t="s">
        <v>3499</v>
      </c>
      <c r="G1603" s="98" t="s">
        <v>3500</v>
      </c>
      <c r="H1603" s="98" t="s">
        <v>3501</v>
      </c>
      <c r="I1603" s="72" t="s">
        <v>11</v>
      </c>
      <c r="J1603" s="2"/>
      <c r="K1603" s="80"/>
      <c r="L1603" s="119" t="s">
        <v>255</v>
      </c>
      <c r="M1603" s="120"/>
      <c r="N1603" s="67"/>
      <c r="O1603" s="67"/>
      <c r="P1603" s="67"/>
      <c r="Q1603" s="67"/>
      <c r="R1603" s="67"/>
      <c r="S1603" s="67"/>
      <c r="T1603" s="67"/>
      <c r="U1603" s="67"/>
      <c r="V1603" s="67"/>
      <c r="W1603" s="67"/>
      <c r="X1603" s="67"/>
      <c r="Y1603" s="67"/>
      <c r="Z1603" s="67"/>
      <c r="AA1603" s="67"/>
      <c r="AB1603" s="67"/>
      <c r="AC1603" s="67"/>
      <c r="AD1603" s="67"/>
      <c r="AE1603" s="67"/>
      <c r="AF1603" s="67"/>
      <c r="AG1603" s="67"/>
    </row>
    <row r="1604" spans="1:33" ht="52">
      <c r="A1604" s="99" t="s">
        <v>3411</v>
      </c>
      <c r="B1604" s="98" t="s">
        <v>3412</v>
      </c>
      <c r="C1604" s="99" t="s">
        <v>544</v>
      </c>
      <c r="D1604" s="120"/>
      <c r="E1604" s="120"/>
      <c r="F1604" s="98" t="s">
        <v>3502</v>
      </c>
      <c r="G1604" s="98" t="s">
        <v>3503</v>
      </c>
      <c r="H1604" s="98" t="s">
        <v>3504</v>
      </c>
      <c r="I1604" s="72" t="s">
        <v>11</v>
      </c>
      <c r="J1604" s="2"/>
      <c r="K1604" s="80"/>
      <c r="L1604" s="119" t="s">
        <v>255</v>
      </c>
      <c r="M1604" s="120"/>
      <c r="N1604" s="67"/>
      <c r="O1604" s="67"/>
      <c r="P1604" s="67"/>
      <c r="Q1604" s="67"/>
      <c r="R1604" s="67"/>
      <c r="S1604" s="67"/>
      <c r="T1604" s="67"/>
      <c r="U1604" s="67"/>
      <c r="V1604" s="67"/>
      <c r="W1604" s="67"/>
      <c r="X1604" s="67"/>
      <c r="Y1604" s="67"/>
      <c r="Z1604" s="67"/>
      <c r="AA1604" s="67"/>
      <c r="AB1604" s="67"/>
      <c r="AC1604" s="67"/>
      <c r="AD1604" s="67"/>
      <c r="AE1604" s="67"/>
      <c r="AF1604" s="67"/>
      <c r="AG1604" s="67"/>
    </row>
    <row r="1605" spans="1:33" ht="52">
      <c r="A1605" s="99" t="s">
        <v>3411</v>
      </c>
      <c r="B1605" s="98" t="s">
        <v>3412</v>
      </c>
      <c r="C1605" s="99" t="s">
        <v>546</v>
      </c>
      <c r="D1605" s="120"/>
      <c r="E1605" s="120"/>
      <c r="F1605" s="98" t="s">
        <v>3505</v>
      </c>
      <c r="G1605" s="98" t="s">
        <v>3506</v>
      </c>
      <c r="H1605" s="98" t="s">
        <v>3504</v>
      </c>
      <c r="I1605" s="72" t="s">
        <v>11</v>
      </c>
      <c r="J1605" s="2"/>
      <c r="K1605" s="80"/>
      <c r="L1605" s="119" t="s">
        <v>255</v>
      </c>
      <c r="M1605" s="120"/>
      <c r="N1605" s="67"/>
      <c r="O1605" s="67"/>
      <c r="P1605" s="67"/>
      <c r="Q1605" s="67"/>
      <c r="R1605" s="67"/>
      <c r="S1605" s="67"/>
      <c r="T1605" s="67"/>
      <c r="U1605" s="67"/>
      <c r="V1605" s="67"/>
      <c r="W1605" s="67"/>
      <c r="X1605" s="67"/>
      <c r="Y1605" s="67"/>
      <c r="Z1605" s="67"/>
      <c r="AA1605" s="67"/>
      <c r="AB1605" s="67"/>
      <c r="AC1605" s="67"/>
      <c r="AD1605" s="67"/>
      <c r="AE1605" s="67"/>
      <c r="AF1605" s="67"/>
      <c r="AG1605" s="67"/>
    </row>
    <row r="1606" spans="1:33" ht="65">
      <c r="A1606" s="99" t="s">
        <v>3411</v>
      </c>
      <c r="B1606" s="98" t="s">
        <v>3412</v>
      </c>
      <c r="C1606" s="99" t="s">
        <v>388</v>
      </c>
      <c r="D1606" s="120"/>
      <c r="E1606" s="120"/>
      <c r="F1606" s="105" t="s">
        <v>3507</v>
      </c>
      <c r="G1606" s="98" t="s">
        <v>3508</v>
      </c>
      <c r="H1606" s="98" t="s">
        <v>3509</v>
      </c>
      <c r="I1606" s="70" t="s">
        <v>11</v>
      </c>
      <c r="J1606" s="2"/>
      <c r="K1606" s="122"/>
      <c r="L1606" s="119" t="s">
        <v>255</v>
      </c>
      <c r="M1606" s="120"/>
      <c r="N1606" s="67"/>
      <c r="O1606" s="67"/>
      <c r="P1606" s="67"/>
      <c r="Q1606" s="67"/>
      <c r="R1606" s="67"/>
      <c r="S1606" s="67"/>
      <c r="T1606" s="67"/>
      <c r="U1606" s="67"/>
      <c r="V1606" s="67"/>
      <c r="W1606" s="67"/>
      <c r="X1606" s="67"/>
      <c r="Y1606" s="67"/>
      <c r="Z1606" s="67"/>
      <c r="AA1606" s="67"/>
      <c r="AB1606" s="67"/>
      <c r="AC1606" s="67"/>
      <c r="AD1606" s="67"/>
      <c r="AE1606" s="67"/>
      <c r="AF1606" s="67"/>
      <c r="AG1606" s="67"/>
    </row>
    <row r="1607" spans="1:33" ht="52">
      <c r="A1607" s="99" t="s">
        <v>3411</v>
      </c>
      <c r="B1607" s="98" t="s">
        <v>3412</v>
      </c>
      <c r="C1607" s="99" t="s">
        <v>393</v>
      </c>
      <c r="D1607" s="120"/>
      <c r="E1607" s="120"/>
      <c r="F1607" s="105" t="s">
        <v>3510</v>
      </c>
      <c r="G1607" s="98" t="s">
        <v>3511</v>
      </c>
      <c r="H1607" s="98" t="s">
        <v>3509</v>
      </c>
      <c r="I1607" s="70" t="s">
        <v>11</v>
      </c>
      <c r="J1607" s="2"/>
      <c r="K1607" s="122"/>
      <c r="L1607" s="119" t="s">
        <v>255</v>
      </c>
      <c r="M1607" s="120"/>
      <c r="N1607" s="67"/>
      <c r="O1607" s="67"/>
      <c r="P1607" s="67"/>
      <c r="Q1607" s="67"/>
      <c r="R1607" s="67"/>
      <c r="S1607" s="67"/>
      <c r="T1607" s="67"/>
      <c r="U1607" s="67"/>
      <c r="V1607" s="67"/>
      <c r="W1607" s="67"/>
      <c r="X1607" s="67"/>
      <c r="Y1607" s="67"/>
      <c r="Z1607" s="67"/>
      <c r="AA1607" s="67"/>
      <c r="AB1607" s="67"/>
      <c r="AC1607" s="67"/>
      <c r="AD1607" s="67"/>
      <c r="AE1607" s="67"/>
      <c r="AF1607" s="67"/>
      <c r="AG1607" s="67"/>
    </row>
    <row r="1608" spans="1:33" ht="65">
      <c r="A1608" s="99" t="s">
        <v>3411</v>
      </c>
      <c r="B1608" s="98" t="s">
        <v>3412</v>
      </c>
      <c r="C1608" s="99" t="s">
        <v>397</v>
      </c>
      <c r="D1608" s="120"/>
      <c r="E1608" s="120"/>
      <c r="F1608" s="105" t="s">
        <v>3512</v>
      </c>
      <c r="G1608" s="98" t="s">
        <v>3513</v>
      </c>
      <c r="H1608" s="98" t="s">
        <v>3514</v>
      </c>
      <c r="I1608" s="70" t="s">
        <v>11</v>
      </c>
      <c r="J1608" s="2"/>
      <c r="K1608" s="122"/>
      <c r="L1608" s="119" t="s">
        <v>255</v>
      </c>
      <c r="M1608" s="120"/>
      <c r="N1608" s="67"/>
      <c r="O1608" s="67"/>
      <c r="P1608" s="67"/>
      <c r="Q1608" s="67"/>
      <c r="R1608" s="67"/>
      <c r="S1608" s="67"/>
      <c r="T1608" s="67"/>
      <c r="U1608" s="67"/>
      <c r="V1608" s="67"/>
      <c r="W1608" s="67"/>
      <c r="X1608" s="67"/>
      <c r="Y1608" s="67"/>
      <c r="Z1608" s="67"/>
      <c r="AA1608" s="67"/>
      <c r="AB1608" s="67"/>
      <c r="AC1608" s="67"/>
      <c r="AD1608" s="67"/>
      <c r="AE1608" s="67"/>
      <c r="AF1608" s="67"/>
      <c r="AG1608" s="67"/>
    </row>
    <row r="1609" spans="1:33" ht="65">
      <c r="A1609" s="99" t="s">
        <v>3411</v>
      </c>
      <c r="B1609" s="98" t="s">
        <v>3412</v>
      </c>
      <c r="C1609" s="99" t="s">
        <v>400</v>
      </c>
      <c r="D1609" s="120"/>
      <c r="E1609" s="120"/>
      <c r="F1609" s="105" t="s">
        <v>3515</v>
      </c>
      <c r="G1609" s="98" t="s">
        <v>3516</v>
      </c>
      <c r="H1609" s="98" t="s">
        <v>3514</v>
      </c>
      <c r="I1609" s="70" t="s">
        <v>11</v>
      </c>
      <c r="J1609" s="2"/>
      <c r="K1609" s="122"/>
      <c r="L1609" s="119" t="s">
        <v>255</v>
      </c>
      <c r="M1609" s="120"/>
      <c r="N1609" s="67"/>
      <c r="O1609" s="67"/>
      <c r="P1609" s="67"/>
      <c r="Q1609" s="67"/>
      <c r="R1609" s="67"/>
      <c r="S1609" s="67"/>
      <c r="T1609" s="67"/>
      <c r="U1609" s="67"/>
      <c r="V1609" s="67"/>
      <c r="W1609" s="67"/>
      <c r="X1609" s="67"/>
      <c r="Y1609" s="67"/>
      <c r="Z1609" s="67"/>
      <c r="AA1609" s="67"/>
      <c r="AB1609" s="67"/>
      <c r="AC1609" s="67"/>
      <c r="AD1609" s="67"/>
      <c r="AE1609" s="67"/>
      <c r="AF1609" s="67"/>
      <c r="AG1609" s="67"/>
    </row>
    <row r="1610" spans="1:33" ht="72.5">
      <c r="A1610" s="99" t="s">
        <v>3411</v>
      </c>
      <c r="B1610" s="98" t="s">
        <v>3412</v>
      </c>
      <c r="C1610" s="99" t="s">
        <v>403</v>
      </c>
      <c r="D1610" s="120"/>
      <c r="E1610" s="120"/>
      <c r="F1610" s="98" t="s">
        <v>3517</v>
      </c>
      <c r="G1610" s="98" t="s">
        <v>3518</v>
      </c>
      <c r="H1610" s="98" t="s">
        <v>3519</v>
      </c>
      <c r="I1610" s="70" t="s">
        <v>11</v>
      </c>
      <c r="J1610" s="2"/>
      <c r="K1610" s="71" t="s">
        <v>3520</v>
      </c>
      <c r="L1610" s="119" t="s">
        <v>255</v>
      </c>
      <c r="M1610" s="120"/>
      <c r="N1610" s="67"/>
      <c r="O1610" s="67"/>
      <c r="P1610" s="67"/>
      <c r="Q1610" s="67"/>
      <c r="R1610" s="67"/>
      <c r="S1610" s="67"/>
      <c r="T1610" s="67"/>
      <c r="U1610" s="67"/>
      <c r="V1610" s="67"/>
      <c r="W1610" s="67"/>
      <c r="X1610" s="67"/>
      <c r="Y1610" s="67"/>
      <c r="Z1610" s="67"/>
      <c r="AA1610" s="67"/>
      <c r="AB1610" s="67"/>
      <c r="AC1610" s="67"/>
      <c r="AD1610" s="67"/>
      <c r="AE1610" s="67"/>
      <c r="AF1610" s="67"/>
      <c r="AG1610" s="67"/>
    </row>
    <row r="1611" spans="1:33" ht="72.5">
      <c r="A1611" s="99" t="s">
        <v>3411</v>
      </c>
      <c r="B1611" s="98" t="s">
        <v>3412</v>
      </c>
      <c r="C1611" s="99" t="s">
        <v>408</v>
      </c>
      <c r="D1611" s="120"/>
      <c r="E1611" s="120"/>
      <c r="F1611" s="98" t="s">
        <v>3521</v>
      </c>
      <c r="G1611" s="120"/>
      <c r="H1611" s="98" t="s">
        <v>3522</v>
      </c>
      <c r="I1611" s="70" t="s">
        <v>11</v>
      </c>
      <c r="J1611" s="2"/>
      <c r="K1611" s="71" t="s">
        <v>3523</v>
      </c>
      <c r="L1611" s="72" t="s">
        <v>208</v>
      </c>
      <c r="M1611" s="120"/>
      <c r="N1611" s="67"/>
      <c r="O1611" s="67"/>
      <c r="P1611" s="67"/>
      <c r="Q1611" s="67"/>
      <c r="R1611" s="67"/>
      <c r="S1611" s="67"/>
      <c r="T1611" s="67"/>
      <c r="U1611" s="67"/>
      <c r="V1611" s="67"/>
      <c r="W1611" s="67"/>
      <c r="X1611" s="67"/>
      <c r="Y1611" s="67"/>
      <c r="Z1611" s="67"/>
      <c r="AA1611" s="67"/>
      <c r="AB1611" s="67"/>
      <c r="AC1611" s="67"/>
      <c r="AD1611" s="67"/>
      <c r="AE1611" s="67"/>
      <c r="AF1611" s="67"/>
      <c r="AG1611" s="67"/>
    </row>
    <row r="1612" spans="1:33" ht="117">
      <c r="A1612" s="99" t="s">
        <v>3411</v>
      </c>
      <c r="B1612" s="98" t="s">
        <v>3412</v>
      </c>
      <c r="C1612" s="99" t="s">
        <v>411</v>
      </c>
      <c r="D1612" s="120"/>
      <c r="E1612" s="120"/>
      <c r="F1612" s="98" t="s">
        <v>3524</v>
      </c>
      <c r="G1612" s="120"/>
      <c r="H1612" s="98" t="s">
        <v>3525</v>
      </c>
      <c r="I1612" s="70" t="s">
        <v>11</v>
      </c>
      <c r="J1612" s="2"/>
      <c r="K1612" s="71" t="s">
        <v>3526</v>
      </c>
      <c r="L1612" s="72" t="s">
        <v>208</v>
      </c>
      <c r="M1612" s="120"/>
      <c r="N1612" s="67"/>
      <c r="O1612" s="67"/>
      <c r="P1612" s="67"/>
      <c r="Q1612" s="67"/>
      <c r="R1612" s="67"/>
      <c r="S1612" s="67"/>
      <c r="T1612" s="67"/>
      <c r="U1612" s="67"/>
      <c r="V1612" s="67"/>
      <c r="W1612" s="67"/>
      <c r="X1612" s="67"/>
      <c r="Y1612" s="67"/>
      <c r="Z1612" s="67"/>
      <c r="AA1612" s="67"/>
      <c r="AB1612" s="67"/>
      <c r="AC1612" s="67"/>
      <c r="AD1612" s="67"/>
      <c r="AE1612" s="67"/>
      <c r="AF1612" s="67"/>
      <c r="AG1612" s="67"/>
    </row>
    <row r="1613" spans="1:33" ht="65">
      <c r="A1613" s="99" t="s">
        <v>3411</v>
      </c>
      <c r="B1613" s="98" t="s">
        <v>3412</v>
      </c>
      <c r="C1613" s="99" t="s">
        <v>414</v>
      </c>
      <c r="D1613" s="120"/>
      <c r="E1613" s="120"/>
      <c r="F1613" s="98" t="s">
        <v>3527</v>
      </c>
      <c r="G1613" s="98" t="s">
        <v>3528</v>
      </c>
      <c r="H1613" s="98" t="s">
        <v>3529</v>
      </c>
      <c r="I1613" s="70" t="s">
        <v>11</v>
      </c>
      <c r="J1613" s="2"/>
      <c r="K1613" s="122"/>
      <c r="L1613" s="119" t="s">
        <v>255</v>
      </c>
      <c r="M1613" s="120"/>
      <c r="N1613" s="67"/>
      <c r="O1613" s="67"/>
      <c r="P1613" s="67"/>
      <c r="Q1613" s="67"/>
      <c r="R1613" s="67"/>
      <c r="S1613" s="67"/>
      <c r="T1613" s="67"/>
      <c r="U1613" s="67"/>
      <c r="V1613" s="67"/>
      <c r="W1613" s="67"/>
      <c r="X1613" s="67"/>
      <c r="Y1613" s="67"/>
      <c r="Z1613" s="67"/>
      <c r="AA1613" s="67"/>
      <c r="AB1613" s="67"/>
      <c r="AC1613" s="67"/>
      <c r="AD1613" s="67"/>
      <c r="AE1613" s="67"/>
      <c r="AF1613" s="67"/>
      <c r="AG1613" s="67"/>
    </row>
    <row r="1614" spans="1:33" ht="116">
      <c r="A1614" s="99" t="s">
        <v>3411</v>
      </c>
      <c r="B1614" s="98" t="s">
        <v>3412</v>
      </c>
      <c r="C1614" s="99" t="s">
        <v>419</v>
      </c>
      <c r="D1614" s="120"/>
      <c r="E1614" s="120"/>
      <c r="F1614" s="98" t="s">
        <v>3530</v>
      </c>
      <c r="G1614" s="98" t="s">
        <v>3531</v>
      </c>
      <c r="H1614" s="98" t="s">
        <v>3532</v>
      </c>
      <c r="I1614" s="70" t="s">
        <v>11</v>
      </c>
      <c r="J1614" s="2"/>
      <c r="K1614" s="71" t="s">
        <v>3533</v>
      </c>
      <c r="L1614" s="119" t="s">
        <v>255</v>
      </c>
      <c r="M1614" s="120"/>
      <c r="N1614" s="67"/>
      <c r="O1614" s="67"/>
      <c r="P1614" s="67"/>
      <c r="Q1614" s="67"/>
      <c r="R1614" s="67"/>
      <c r="S1614" s="67"/>
      <c r="T1614" s="67"/>
      <c r="U1614" s="67"/>
      <c r="V1614" s="67"/>
      <c r="W1614" s="67"/>
      <c r="X1614" s="67"/>
      <c r="Y1614" s="67"/>
      <c r="Z1614" s="67"/>
      <c r="AA1614" s="67"/>
      <c r="AB1614" s="67"/>
      <c r="AC1614" s="67"/>
      <c r="AD1614" s="67"/>
      <c r="AE1614" s="67"/>
      <c r="AF1614" s="67"/>
      <c r="AG1614" s="67"/>
    </row>
    <row r="1615" spans="1:33" ht="65">
      <c r="A1615" s="99" t="s">
        <v>3411</v>
      </c>
      <c r="B1615" s="98" t="s">
        <v>3412</v>
      </c>
      <c r="C1615" s="99" t="s">
        <v>422</v>
      </c>
      <c r="D1615" s="120"/>
      <c r="E1615" s="120"/>
      <c r="F1615" s="98" t="s">
        <v>3534</v>
      </c>
      <c r="G1615" s="98" t="s">
        <v>3535</v>
      </c>
      <c r="H1615" s="98" t="s">
        <v>3536</v>
      </c>
      <c r="I1615" s="70" t="s">
        <v>11</v>
      </c>
      <c r="J1615" s="2"/>
      <c r="K1615" s="122"/>
      <c r="L1615" s="119" t="s">
        <v>255</v>
      </c>
      <c r="M1615" s="120"/>
      <c r="N1615" s="67"/>
      <c r="O1615" s="67"/>
      <c r="P1615" s="67"/>
      <c r="Q1615" s="67"/>
      <c r="R1615" s="67"/>
      <c r="S1615" s="67"/>
      <c r="T1615" s="67"/>
      <c r="U1615" s="67"/>
      <c r="V1615" s="67"/>
      <c r="W1615" s="67"/>
      <c r="X1615" s="67"/>
      <c r="Y1615" s="67"/>
      <c r="Z1615" s="67"/>
      <c r="AA1615" s="67"/>
      <c r="AB1615" s="67"/>
      <c r="AC1615" s="67"/>
      <c r="AD1615" s="67"/>
      <c r="AE1615" s="67"/>
      <c r="AF1615" s="67"/>
      <c r="AG1615" s="67"/>
    </row>
    <row r="1616" spans="1:33" ht="65">
      <c r="A1616" s="99" t="s">
        <v>3411</v>
      </c>
      <c r="B1616" s="98" t="s">
        <v>3412</v>
      </c>
      <c r="C1616" s="99" t="s">
        <v>425</v>
      </c>
      <c r="D1616" s="120"/>
      <c r="E1616" s="120"/>
      <c r="F1616" s="98" t="s">
        <v>3537</v>
      </c>
      <c r="G1616" s="98" t="s">
        <v>3538</v>
      </c>
      <c r="H1616" s="98" t="s">
        <v>3539</v>
      </c>
      <c r="I1616" s="70" t="s">
        <v>11</v>
      </c>
      <c r="J1616" s="2"/>
      <c r="K1616" s="122"/>
      <c r="L1616" s="119" t="s">
        <v>255</v>
      </c>
      <c r="M1616" s="120"/>
      <c r="N1616" s="67"/>
      <c r="O1616" s="67"/>
      <c r="P1616" s="67"/>
      <c r="Q1616" s="67"/>
      <c r="R1616" s="67"/>
      <c r="S1616" s="67"/>
      <c r="T1616" s="67"/>
      <c r="U1616" s="67"/>
      <c r="V1616" s="67"/>
      <c r="W1616" s="67"/>
      <c r="X1616" s="67"/>
      <c r="Y1616" s="67"/>
      <c r="Z1616" s="67"/>
      <c r="AA1616" s="67"/>
      <c r="AB1616" s="67"/>
      <c r="AC1616" s="67"/>
      <c r="AD1616" s="67"/>
      <c r="AE1616" s="67"/>
      <c r="AF1616" s="67"/>
      <c r="AG1616" s="67"/>
    </row>
    <row r="1617" spans="1:33" ht="65">
      <c r="A1617" s="99" t="s">
        <v>3411</v>
      </c>
      <c r="B1617" s="98" t="s">
        <v>3412</v>
      </c>
      <c r="C1617" s="99" t="s">
        <v>430</v>
      </c>
      <c r="D1617" s="120"/>
      <c r="E1617" s="120"/>
      <c r="F1617" s="98" t="s">
        <v>3540</v>
      </c>
      <c r="G1617" s="98" t="s">
        <v>3541</v>
      </c>
      <c r="H1617" s="98" t="s">
        <v>3539</v>
      </c>
      <c r="I1617" s="70" t="s">
        <v>11</v>
      </c>
      <c r="J1617" s="2"/>
      <c r="K1617" s="122"/>
      <c r="L1617" s="119" t="s">
        <v>255</v>
      </c>
      <c r="M1617" s="120"/>
      <c r="N1617" s="67"/>
      <c r="O1617" s="67"/>
      <c r="P1617" s="67"/>
      <c r="Q1617" s="67"/>
      <c r="R1617" s="67"/>
      <c r="S1617" s="67"/>
      <c r="T1617" s="67"/>
      <c r="U1617" s="67"/>
      <c r="V1617" s="67"/>
      <c r="W1617" s="67"/>
      <c r="X1617" s="67"/>
      <c r="Y1617" s="67"/>
      <c r="Z1617" s="67"/>
      <c r="AA1617" s="67"/>
      <c r="AB1617" s="67"/>
      <c r="AC1617" s="67"/>
      <c r="AD1617" s="67"/>
      <c r="AE1617" s="67"/>
      <c r="AF1617" s="67"/>
      <c r="AG1617" s="67"/>
    </row>
    <row r="1618" spans="1:33" ht="65">
      <c r="A1618" s="99" t="s">
        <v>3411</v>
      </c>
      <c r="B1618" s="98" t="s">
        <v>3412</v>
      </c>
      <c r="C1618" s="99" t="s">
        <v>432</v>
      </c>
      <c r="D1618" s="120"/>
      <c r="E1618" s="120"/>
      <c r="F1618" s="98" t="s">
        <v>3542</v>
      </c>
      <c r="G1618" s="98" t="s">
        <v>3543</v>
      </c>
      <c r="H1618" s="98" t="s">
        <v>3544</v>
      </c>
      <c r="I1618" s="70" t="s">
        <v>11</v>
      </c>
      <c r="J1618" s="2"/>
      <c r="K1618" s="122"/>
      <c r="L1618" s="119" t="s">
        <v>255</v>
      </c>
      <c r="M1618" s="120"/>
      <c r="N1618" s="67"/>
      <c r="O1618" s="67"/>
      <c r="P1618" s="67"/>
      <c r="Q1618" s="67"/>
      <c r="R1618" s="67"/>
      <c r="S1618" s="67"/>
      <c r="T1618" s="67"/>
      <c r="U1618" s="67"/>
      <c r="V1618" s="67"/>
      <c r="W1618" s="67"/>
      <c r="X1618" s="67"/>
      <c r="Y1618" s="67"/>
      <c r="Z1618" s="67"/>
      <c r="AA1618" s="67"/>
      <c r="AB1618" s="67"/>
      <c r="AC1618" s="67"/>
      <c r="AD1618" s="67"/>
      <c r="AE1618" s="67"/>
      <c r="AF1618" s="67"/>
      <c r="AG1618" s="67"/>
    </row>
    <row r="1619" spans="1:33" ht="65">
      <c r="A1619" s="99" t="s">
        <v>3411</v>
      </c>
      <c r="B1619" s="98" t="s">
        <v>3412</v>
      </c>
      <c r="C1619" s="99" t="s">
        <v>435</v>
      </c>
      <c r="D1619" s="120"/>
      <c r="E1619" s="120"/>
      <c r="F1619" s="98" t="s">
        <v>3545</v>
      </c>
      <c r="G1619" s="98" t="s">
        <v>3546</v>
      </c>
      <c r="H1619" s="98" t="s">
        <v>3547</v>
      </c>
      <c r="I1619" s="72" t="s">
        <v>11</v>
      </c>
      <c r="J1619" s="2"/>
      <c r="K1619" s="80"/>
      <c r="L1619" s="119" t="s">
        <v>255</v>
      </c>
      <c r="M1619" s="120"/>
      <c r="N1619" s="67"/>
      <c r="O1619" s="67"/>
      <c r="P1619" s="67"/>
      <c r="Q1619" s="67"/>
      <c r="R1619" s="67"/>
      <c r="S1619" s="67"/>
      <c r="T1619" s="67"/>
      <c r="U1619" s="67"/>
      <c r="V1619" s="67"/>
      <c r="W1619" s="67"/>
      <c r="X1619" s="67"/>
      <c r="Y1619" s="67"/>
      <c r="Z1619" s="67"/>
      <c r="AA1619" s="67"/>
      <c r="AB1619" s="67"/>
      <c r="AC1619" s="67"/>
      <c r="AD1619" s="67"/>
      <c r="AE1619" s="67"/>
      <c r="AF1619" s="67"/>
      <c r="AG1619" s="67"/>
    </row>
    <row r="1620" spans="1:33" ht="52">
      <c r="A1620" s="99" t="s">
        <v>3411</v>
      </c>
      <c r="B1620" s="98" t="s">
        <v>3412</v>
      </c>
      <c r="C1620" s="99" t="s">
        <v>438</v>
      </c>
      <c r="D1620" s="120"/>
      <c r="E1620" s="120"/>
      <c r="F1620" s="98" t="s">
        <v>3548</v>
      </c>
      <c r="G1620" s="120"/>
      <c r="H1620" s="98" t="s">
        <v>3547</v>
      </c>
      <c r="I1620" s="70" t="s">
        <v>11</v>
      </c>
      <c r="J1620" s="2"/>
      <c r="K1620" s="122"/>
      <c r="L1620" s="119" t="s">
        <v>255</v>
      </c>
      <c r="M1620" s="120"/>
      <c r="N1620" s="67"/>
      <c r="O1620" s="67"/>
      <c r="P1620" s="67"/>
      <c r="Q1620" s="67"/>
      <c r="R1620" s="67"/>
      <c r="S1620" s="67"/>
      <c r="T1620" s="67"/>
      <c r="U1620" s="67"/>
      <c r="V1620" s="67"/>
      <c r="W1620" s="67"/>
      <c r="X1620" s="67"/>
      <c r="Y1620" s="67"/>
      <c r="Z1620" s="67"/>
      <c r="AA1620" s="67"/>
      <c r="AB1620" s="67"/>
      <c r="AC1620" s="67"/>
      <c r="AD1620" s="67"/>
      <c r="AE1620" s="67"/>
      <c r="AF1620" s="67"/>
      <c r="AG1620" s="67"/>
    </row>
    <row r="1621" spans="1:33" ht="78">
      <c r="A1621" s="99" t="s">
        <v>3411</v>
      </c>
      <c r="B1621" s="98" t="s">
        <v>3412</v>
      </c>
      <c r="C1621" s="99" t="s">
        <v>441</v>
      </c>
      <c r="D1621" s="120"/>
      <c r="E1621" s="120"/>
      <c r="F1621" s="98" t="s">
        <v>3549</v>
      </c>
      <c r="G1621" s="98" t="s">
        <v>3550</v>
      </c>
      <c r="H1621" s="98" t="s">
        <v>3551</v>
      </c>
      <c r="I1621" s="70" t="s">
        <v>11</v>
      </c>
      <c r="J1621" s="2"/>
      <c r="K1621" s="101"/>
      <c r="L1621" s="72" t="s">
        <v>208</v>
      </c>
      <c r="M1621" s="120"/>
      <c r="N1621" s="67"/>
      <c r="O1621" s="67"/>
      <c r="P1621" s="67"/>
      <c r="Q1621" s="67"/>
      <c r="R1621" s="67"/>
      <c r="S1621" s="67"/>
      <c r="T1621" s="67"/>
      <c r="U1621" s="67"/>
      <c r="V1621" s="67"/>
      <c r="W1621" s="67"/>
      <c r="X1621" s="67"/>
      <c r="Y1621" s="67"/>
      <c r="Z1621" s="67"/>
      <c r="AA1621" s="67"/>
      <c r="AB1621" s="67"/>
      <c r="AC1621" s="67"/>
      <c r="AD1621" s="67"/>
      <c r="AE1621" s="67"/>
      <c r="AF1621" s="67"/>
      <c r="AG1621" s="67"/>
    </row>
    <row r="1622" spans="1:33" ht="78">
      <c r="A1622" s="99" t="s">
        <v>3411</v>
      </c>
      <c r="B1622" s="98" t="s">
        <v>3412</v>
      </c>
      <c r="C1622" s="99" t="s">
        <v>446</v>
      </c>
      <c r="D1622" s="120"/>
      <c r="E1622" s="120"/>
      <c r="F1622" s="98" t="s">
        <v>3552</v>
      </c>
      <c r="G1622" s="98" t="s">
        <v>3553</v>
      </c>
      <c r="H1622" s="98" t="s">
        <v>3554</v>
      </c>
      <c r="I1622" s="74" t="s">
        <v>255</v>
      </c>
      <c r="J1622" s="2"/>
      <c r="K1622" s="71" t="s">
        <v>3555</v>
      </c>
      <c r="L1622" s="119" t="s">
        <v>255</v>
      </c>
      <c r="M1622" s="120"/>
      <c r="N1622" s="67"/>
      <c r="O1622" s="67"/>
      <c r="P1622" s="67"/>
      <c r="Q1622" s="67"/>
      <c r="R1622" s="67"/>
      <c r="S1622" s="67"/>
      <c r="T1622" s="67"/>
      <c r="U1622" s="67"/>
      <c r="V1622" s="67"/>
      <c r="W1622" s="67"/>
      <c r="X1622" s="67"/>
      <c r="Y1622" s="67"/>
      <c r="Z1622" s="67"/>
      <c r="AA1622" s="67"/>
      <c r="AB1622" s="67"/>
      <c r="AC1622" s="67"/>
      <c r="AD1622" s="67"/>
      <c r="AE1622" s="67"/>
      <c r="AF1622" s="67"/>
      <c r="AG1622" s="67"/>
    </row>
    <row r="1623" spans="1:33" ht="91">
      <c r="A1623" s="99" t="s">
        <v>3411</v>
      </c>
      <c r="B1623" s="98" t="s">
        <v>3412</v>
      </c>
      <c r="C1623" s="99" t="s">
        <v>449</v>
      </c>
      <c r="D1623" s="120"/>
      <c r="E1623" s="120"/>
      <c r="F1623" s="98" t="s">
        <v>3556</v>
      </c>
      <c r="G1623" s="98" t="s">
        <v>3557</v>
      </c>
      <c r="H1623" s="98" t="s">
        <v>3558</v>
      </c>
      <c r="I1623" s="74" t="s">
        <v>255</v>
      </c>
      <c r="J1623" s="2"/>
      <c r="K1623" s="71" t="s">
        <v>3555</v>
      </c>
      <c r="L1623" s="119" t="s">
        <v>255</v>
      </c>
      <c r="M1623" s="120"/>
      <c r="N1623" s="67"/>
      <c r="O1623" s="67"/>
      <c r="P1623" s="67"/>
      <c r="Q1623" s="67"/>
      <c r="R1623" s="67"/>
      <c r="S1623" s="67"/>
      <c r="T1623" s="67"/>
      <c r="U1623" s="67"/>
      <c r="V1623" s="67"/>
      <c r="W1623" s="67"/>
      <c r="X1623" s="67"/>
      <c r="Y1623" s="67"/>
      <c r="Z1623" s="67"/>
      <c r="AA1623" s="67"/>
      <c r="AB1623" s="67"/>
      <c r="AC1623" s="67"/>
      <c r="AD1623" s="67"/>
      <c r="AE1623" s="67"/>
      <c r="AF1623" s="67"/>
      <c r="AG1623" s="67"/>
    </row>
    <row r="1624" spans="1:33" ht="78">
      <c r="A1624" s="99" t="s">
        <v>3411</v>
      </c>
      <c r="B1624" s="98" t="s">
        <v>3412</v>
      </c>
      <c r="C1624" s="99" t="s">
        <v>452</v>
      </c>
      <c r="D1624" s="120"/>
      <c r="E1624" s="120"/>
      <c r="F1624" s="105" t="s">
        <v>3559</v>
      </c>
      <c r="G1624" s="98" t="s">
        <v>3560</v>
      </c>
      <c r="H1624" s="98" t="s">
        <v>3561</v>
      </c>
      <c r="I1624" s="70" t="s">
        <v>11</v>
      </c>
      <c r="J1624" s="2"/>
      <c r="K1624" s="101"/>
      <c r="L1624" s="72" t="s">
        <v>208</v>
      </c>
      <c r="M1624" s="120"/>
      <c r="N1624" s="67"/>
      <c r="O1624" s="67"/>
      <c r="P1624" s="67"/>
      <c r="Q1624" s="67"/>
      <c r="R1624" s="67"/>
      <c r="S1624" s="67"/>
      <c r="T1624" s="67"/>
      <c r="U1624" s="67"/>
      <c r="V1624" s="67"/>
      <c r="W1624" s="67"/>
      <c r="X1624" s="67"/>
      <c r="Y1624" s="67"/>
      <c r="Z1624" s="67"/>
      <c r="AA1624" s="67"/>
      <c r="AB1624" s="67"/>
      <c r="AC1624" s="67"/>
      <c r="AD1624" s="67"/>
      <c r="AE1624" s="67"/>
      <c r="AF1624" s="67"/>
      <c r="AG1624" s="67"/>
    </row>
    <row r="1625" spans="1:33" ht="91">
      <c r="A1625" s="99" t="s">
        <v>3411</v>
      </c>
      <c r="B1625" s="98" t="s">
        <v>3412</v>
      </c>
      <c r="C1625" s="99" t="s">
        <v>455</v>
      </c>
      <c r="D1625" s="120"/>
      <c r="E1625" s="120"/>
      <c r="F1625" s="98" t="s">
        <v>3562</v>
      </c>
      <c r="G1625" s="98" t="s">
        <v>3563</v>
      </c>
      <c r="H1625" s="98" t="s">
        <v>3564</v>
      </c>
      <c r="I1625" s="74" t="s">
        <v>255</v>
      </c>
      <c r="J1625" s="2"/>
      <c r="K1625" s="71" t="s">
        <v>3555</v>
      </c>
      <c r="L1625" s="119" t="s">
        <v>255</v>
      </c>
      <c r="M1625" s="120"/>
      <c r="N1625" s="67"/>
      <c r="O1625" s="67"/>
      <c r="P1625" s="67"/>
      <c r="Q1625" s="67"/>
      <c r="R1625" s="67"/>
      <c r="S1625" s="67"/>
      <c r="T1625" s="67"/>
      <c r="U1625" s="67"/>
      <c r="V1625" s="67"/>
      <c r="W1625" s="67"/>
      <c r="X1625" s="67"/>
      <c r="Y1625" s="67"/>
      <c r="Z1625" s="67"/>
      <c r="AA1625" s="67"/>
      <c r="AB1625" s="67"/>
      <c r="AC1625" s="67"/>
      <c r="AD1625" s="67"/>
      <c r="AE1625" s="67"/>
      <c r="AF1625" s="67"/>
      <c r="AG1625" s="67"/>
    </row>
    <row r="1626" spans="1:33" ht="91">
      <c r="A1626" s="99" t="s">
        <v>3411</v>
      </c>
      <c r="B1626" s="98" t="s">
        <v>3412</v>
      </c>
      <c r="C1626" s="99" t="s">
        <v>460</v>
      </c>
      <c r="D1626" s="120"/>
      <c r="E1626" s="120"/>
      <c r="F1626" s="105" t="s">
        <v>3565</v>
      </c>
      <c r="G1626" s="98" t="s">
        <v>3566</v>
      </c>
      <c r="H1626" s="98" t="s">
        <v>3567</v>
      </c>
      <c r="I1626" s="70" t="s">
        <v>11</v>
      </c>
      <c r="J1626" s="2"/>
      <c r="K1626" s="122"/>
      <c r="L1626" s="119" t="s">
        <v>255</v>
      </c>
      <c r="M1626" s="120"/>
      <c r="N1626" s="67"/>
      <c r="O1626" s="67"/>
      <c r="P1626" s="67"/>
      <c r="Q1626" s="67"/>
      <c r="R1626" s="67"/>
      <c r="S1626" s="67"/>
      <c r="T1626" s="67"/>
      <c r="U1626" s="67"/>
      <c r="V1626" s="67"/>
      <c r="W1626" s="67"/>
      <c r="X1626" s="67"/>
      <c r="Y1626" s="67"/>
      <c r="Z1626" s="67"/>
      <c r="AA1626" s="67"/>
      <c r="AB1626" s="67"/>
      <c r="AC1626" s="67"/>
      <c r="AD1626" s="67"/>
      <c r="AE1626" s="67"/>
      <c r="AF1626" s="67"/>
      <c r="AG1626" s="67"/>
    </row>
    <row r="1627" spans="1:33" ht="91">
      <c r="A1627" s="99" t="s">
        <v>3411</v>
      </c>
      <c r="B1627" s="98" t="s">
        <v>3412</v>
      </c>
      <c r="C1627" s="99" t="s">
        <v>463</v>
      </c>
      <c r="D1627" s="120"/>
      <c r="E1627" s="120"/>
      <c r="F1627" s="98" t="s">
        <v>3568</v>
      </c>
      <c r="G1627" s="98" t="s">
        <v>3569</v>
      </c>
      <c r="H1627" s="98" t="s">
        <v>3570</v>
      </c>
      <c r="I1627" s="74" t="s">
        <v>255</v>
      </c>
      <c r="J1627" s="2"/>
      <c r="K1627" s="71" t="s">
        <v>3555</v>
      </c>
      <c r="L1627" s="119" t="s">
        <v>255</v>
      </c>
      <c r="M1627" s="120"/>
      <c r="N1627" s="67"/>
      <c r="O1627" s="67"/>
      <c r="P1627" s="67"/>
      <c r="Q1627" s="67"/>
      <c r="R1627" s="67"/>
      <c r="S1627" s="67"/>
      <c r="T1627" s="67"/>
      <c r="U1627" s="67"/>
      <c r="V1627" s="67"/>
      <c r="W1627" s="67"/>
      <c r="X1627" s="67"/>
      <c r="Y1627" s="67"/>
      <c r="Z1627" s="67"/>
      <c r="AA1627" s="67"/>
      <c r="AB1627" s="67"/>
      <c r="AC1627" s="67"/>
      <c r="AD1627" s="67"/>
      <c r="AE1627" s="67"/>
      <c r="AF1627" s="67"/>
      <c r="AG1627" s="67"/>
    </row>
    <row r="1628" spans="1:33" ht="78">
      <c r="A1628" s="99" t="s">
        <v>3411</v>
      </c>
      <c r="B1628" s="98" t="s">
        <v>3412</v>
      </c>
      <c r="C1628" s="99" t="s">
        <v>467</v>
      </c>
      <c r="D1628" s="120"/>
      <c r="E1628" s="120"/>
      <c r="F1628" s="105" t="s">
        <v>3571</v>
      </c>
      <c r="G1628" s="98" t="s">
        <v>3572</v>
      </c>
      <c r="H1628" s="98" t="s">
        <v>3573</v>
      </c>
      <c r="I1628" s="70" t="s">
        <v>11</v>
      </c>
      <c r="J1628" s="2"/>
      <c r="K1628" s="101"/>
      <c r="L1628" s="119" t="s">
        <v>255</v>
      </c>
      <c r="M1628" s="120"/>
      <c r="N1628" s="67"/>
      <c r="O1628" s="67"/>
      <c r="P1628" s="67"/>
      <c r="Q1628" s="67"/>
      <c r="R1628" s="67"/>
      <c r="S1628" s="67"/>
      <c r="T1628" s="67"/>
      <c r="U1628" s="67"/>
      <c r="V1628" s="67"/>
      <c r="W1628" s="67"/>
      <c r="X1628" s="67"/>
      <c r="Y1628" s="67"/>
      <c r="Z1628" s="67"/>
      <c r="AA1628" s="67"/>
      <c r="AB1628" s="67"/>
      <c r="AC1628" s="67"/>
      <c r="AD1628" s="67"/>
      <c r="AE1628" s="67"/>
      <c r="AF1628" s="67"/>
      <c r="AG1628" s="67"/>
    </row>
    <row r="1629" spans="1:33" ht="56">
      <c r="A1629" s="99" t="s">
        <v>3411</v>
      </c>
      <c r="B1629" s="98" t="s">
        <v>3412</v>
      </c>
      <c r="C1629" s="99" t="s">
        <v>471</v>
      </c>
      <c r="D1629" s="120"/>
      <c r="E1629" s="120"/>
      <c r="F1629" s="98" t="s">
        <v>3574</v>
      </c>
      <c r="G1629" s="98" t="s">
        <v>3575</v>
      </c>
      <c r="H1629" s="98" t="s">
        <v>3576</v>
      </c>
      <c r="I1629" s="74" t="s">
        <v>255</v>
      </c>
      <c r="J1629" s="2"/>
      <c r="K1629" s="101" t="s">
        <v>3435</v>
      </c>
      <c r="L1629" s="119" t="s">
        <v>255</v>
      </c>
      <c r="M1629" s="120"/>
      <c r="N1629" s="67"/>
      <c r="O1629" s="67"/>
      <c r="P1629" s="67"/>
      <c r="Q1629" s="67"/>
      <c r="R1629" s="67"/>
      <c r="S1629" s="67"/>
      <c r="T1629" s="67"/>
      <c r="U1629" s="67"/>
      <c r="V1629" s="67"/>
      <c r="W1629" s="67"/>
      <c r="X1629" s="67"/>
      <c r="Y1629" s="67"/>
      <c r="Z1629" s="67"/>
      <c r="AA1629" s="67"/>
      <c r="AB1629" s="67"/>
      <c r="AC1629" s="67"/>
      <c r="AD1629" s="67"/>
      <c r="AE1629" s="67"/>
      <c r="AF1629" s="67"/>
      <c r="AG1629" s="67"/>
    </row>
    <row r="1630" spans="1:33" ht="78">
      <c r="A1630" s="99" t="s">
        <v>3411</v>
      </c>
      <c r="B1630" s="98" t="s">
        <v>3412</v>
      </c>
      <c r="C1630" s="99" t="s">
        <v>476</v>
      </c>
      <c r="D1630" s="120"/>
      <c r="E1630" s="120"/>
      <c r="F1630" s="98" t="s">
        <v>3577</v>
      </c>
      <c r="G1630" s="98" t="s">
        <v>3578</v>
      </c>
      <c r="H1630" s="98" t="s">
        <v>3579</v>
      </c>
      <c r="I1630" s="70" t="s">
        <v>11</v>
      </c>
      <c r="J1630" s="2"/>
      <c r="K1630" s="101"/>
      <c r="L1630" s="72" t="s">
        <v>208</v>
      </c>
      <c r="M1630" s="120"/>
      <c r="N1630" s="67"/>
      <c r="O1630" s="67"/>
      <c r="P1630" s="67"/>
      <c r="Q1630" s="67"/>
      <c r="R1630" s="67"/>
      <c r="S1630" s="67"/>
      <c r="T1630" s="67"/>
      <c r="U1630" s="67"/>
      <c r="V1630" s="67"/>
      <c r="W1630" s="67"/>
      <c r="X1630" s="67"/>
      <c r="Y1630" s="67"/>
      <c r="Z1630" s="67"/>
      <c r="AA1630" s="67"/>
      <c r="AB1630" s="67"/>
      <c r="AC1630" s="67"/>
      <c r="AD1630" s="67"/>
      <c r="AE1630" s="67"/>
      <c r="AF1630" s="67"/>
      <c r="AG1630" s="67"/>
    </row>
    <row r="1631" spans="1:33" ht="52">
      <c r="A1631" s="99" t="s">
        <v>3411</v>
      </c>
      <c r="B1631" s="98" t="s">
        <v>3412</v>
      </c>
      <c r="C1631" s="99" t="s">
        <v>478</v>
      </c>
      <c r="D1631" s="120"/>
      <c r="E1631" s="120"/>
      <c r="F1631" s="98" t="s">
        <v>3580</v>
      </c>
      <c r="G1631" s="98" t="s">
        <v>3581</v>
      </c>
      <c r="H1631" s="98" t="s">
        <v>3582</v>
      </c>
      <c r="I1631" s="70" t="s">
        <v>11</v>
      </c>
      <c r="J1631" s="2"/>
      <c r="K1631" s="101"/>
      <c r="L1631" s="72" t="s">
        <v>208</v>
      </c>
      <c r="M1631" s="120"/>
      <c r="N1631" s="67"/>
      <c r="O1631" s="67"/>
      <c r="P1631" s="67"/>
      <c r="Q1631" s="67"/>
      <c r="R1631" s="67"/>
      <c r="S1631" s="67"/>
      <c r="T1631" s="67"/>
      <c r="U1631" s="67"/>
      <c r="V1631" s="67"/>
      <c r="W1631" s="67"/>
      <c r="X1631" s="67"/>
      <c r="Y1631" s="67"/>
      <c r="Z1631" s="67"/>
      <c r="AA1631" s="67"/>
      <c r="AB1631" s="67"/>
      <c r="AC1631" s="67"/>
      <c r="AD1631" s="67"/>
      <c r="AE1631" s="67"/>
      <c r="AF1631" s="67"/>
      <c r="AG1631" s="67"/>
    </row>
    <row r="1632" spans="1:33" ht="65">
      <c r="A1632" s="99" t="s">
        <v>3411</v>
      </c>
      <c r="B1632" s="98" t="s">
        <v>3412</v>
      </c>
      <c r="C1632" s="99" t="s">
        <v>480</v>
      </c>
      <c r="D1632" s="120"/>
      <c r="E1632" s="120"/>
      <c r="F1632" s="98" t="s">
        <v>3583</v>
      </c>
      <c r="G1632" s="98" t="s">
        <v>3584</v>
      </c>
      <c r="H1632" s="98" t="s">
        <v>3585</v>
      </c>
      <c r="I1632" s="70" t="s">
        <v>11</v>
      </c>
      <c r="J1632" s="2"/>
      <c r="K1632" s="101"/>
      <c r="L1632" s="119" t="s">
        <v>255</v>
      </c>
      <c r="M1632" s="120"/>
      <c r="N1632" s="67"/>
      <c r="O1632" s="67"/>
      <c r="P1632" s="67"/>
      <c r="Q1632" s="67"/>
      <c r="R1632" s="67"/>
      <c r="S1632" s="67"/>
      <c r="T1632" s="67"/>
      <c r="U1632" s="67"/>
      <c r="V1632" s="67"/>
      <c r="W1632" s="67"/>
      <c r="X1632" s="67"/>
      <c r="Y1632" s="67"/>
      <c r="Z1632" s="67"/>
      <c r="AA1632" s="67"/>
      <c r="AB1632" s="67"/>
      <c r="AC1632" s="67"/>
      <c r="AD1632" s="67"/>
      <c r="AE1632" s="67"/>
      <c r="AF1632" s="67"/>
      <c r="AG1632" s="67"/>
    </row>
    <row r="1633" spans="1:33" ht="104">
      <c r="A1633" s="99" t="s">
        <v>3411</v>
      </c>
      <c r="B1633" s="98" t="s">
        <v>3412</v>
      </c>
      <c r="C1633" s="99" t="s">
        <v>485</v>
      </c>
      <c r="D1633" s="120"/>
      <c r="E1633" s="120"/>
      <c r="F1633" s="98" t="s">
        <v>3586</v>
      </c>
      <c r="G1633" s="98" t="s">
        <v>3587</v>
      </c>
      <c r="H1633" s="98" t="s">
        <v>3588</v>
      </c>
      <c r="I1633" s="70" t="s">
        <v>11</v>
      </c>
      <c r="J1633" s="2"/>
      <c r="K1633" s="101"/>
      <c r="L1633" s="72" t="s">
        <v>208</v>
      </c>
      <c r="M1633" s="120"/>
      <c r="N1633" s="67"/>
      <c r="O1633" s="67"/>
      <c r="P1633" s="67"/>
      <c r="Q1633" s="67"/>
      <c r="R1633" s="67"/>
      <c r="S1633" s="67"/>
      <c r="T1633" s="67"/>
      <c r="U1633" s="67"/>
      <c r="V1633" s="67"/>
      <c r="W1633" s="67"/>
      <c r="X1633" s="67"/>
      <c r="Y1633" s="67"/>
      <c r="Z1633" s="67"/>
      <c r="AA1633" s="67"/>
      <c r="AB1633" s="67"/>
      <c r="AC1633" s="67"/>
      <c r="AD1633" s="67"/>
      <c r="AE1633" s="67"/>
      <c r="AF1633" s="67"/>
      <c r="AG1633" s="67"/>
    </row>
    <row r="1634" spans="1:33" ht="52">
      <c r="A1634" s="99" t="s">
        <v>3411</v>
      </c>
      <c r="B1634" s="98" t="s">
        <v>3412</v>
      </c>
      <c r="C1634" s="99" t="s">
        <v>489</v>
      </c>
      <c r="D1634" s="120"/>
      <c r="E1634" s="120"/>
      <c r="F1634" s="98" t="s">
        <v>3589</v>
      </c>
      <c r="G1634" s="98" t="s">
        <v>3590</v>
      </c>
      <c r="H1634" s="98" t="s">
        <v>3591</v>
      </c>
      <c r="I1634" s="79" t="s">
        <v>12</v>
      </c>
      <c r="J1634" s="2"/>
      <c r="K1634" s="80" t="s">
        <v>3592</v>
      </c>
      <c r="L1634" s="119" t="s">
        <v>255</v>
      </c>
      <c r="M1634" s="120"/>
      <c r="N1634" s="67"/>
      <c r="O1634" s="67"/>
      <c r="P1634" s="67"/>
      <c r="Q1634" s="67"/>
      <c r="R1634" s="67"/>
      <c r="S1634" s="67"/>
      <c r="T1634" s="67"/>
      <c r="U1634" s="67"/>
      <c r="V1634" s="67"/>
      <c r="W1634" s="67"/>
      <c r="X1634" s="67"/>
      <c r="Y1634" s="67"/>
      <c r="Z1634" s="67"/>
      <c r="AA1634" s="67"/>
      <c r="AB1634" s="67"/>
      <c r="AC1634" s="67"/>
      <c r="AD1634" s="67"/>
      <c r="AE1634" s="67"/>
      <c r="AF1634" s="67"/>
      <c r="AG1634" s="67"/>
    </row>
    <row r="1635" spans="1:33" ht="78">
      <c r="A1635" s="99" t="s">
        <v>3411</v>
      </c>
      <c r="B1635" s="98" t="s">
        <v>3412</v>
      </c>
      <c r="C1635" s="99" t="s">
        <v>492</v>
      </c>
      <c r="D1635" s="120"/>
      <c r="E1635" s="120"/>
      <c r="F1635" s="98" t="s">
        <v>3593</v>
      </c>
      <c r="G1635" s="98" t="s">
        <v>3594</v>
      </c>
      <c r="H1635" s="98" t="s">
        <v>3595</v>
      </c>
      <c r="I1635" s="70" t="s">
        <v>11</v>
      </c>
      <c r="J1635" s="2"/>
      <c r="K1635" s="101"/>
      <c r="L1635" s="119" t="s">
        <v>255</v>
      </c>
      <c r="M1635" s="120"/>
      <c r="N1635" s="67"/>
      <c r="O1635" s="67"/>
      <c r="P1635" s="67"/>
      <c r="Q1635" s="67"/>
      <c r="R1635" s="67"/>
      <c r="S1635" s="67"/>
      <c r="T1635" s="67"/>
      <c r="U1635" s="67"/>
      <c r="V1635" s="67"/>
      <c r="W1635" s="67"/>
      <c r="X1635" s="67"/>
      <c r="Y1635" s="67"/>
      <c r="Z1635" s="67"/>
      <c r="AA1635" s="67"/>
      <c r="AB1635" s="67"/>
      <c r="AC1635" s="67"/>
      <c r="AD1635" s="67"/>
      <c r="AE1635" s="67"/>
      <c r="AF1635" s="67"/>
      <c r="AG1635" s="67"/>
    </row>
    <row r="1636" spans="1:33" ht="104">
      <c r="A1636" s="99" t="s">
        <v>3411</v>
      </c>
      <c r="B1636" s="98" t="s">
        <v>3412</v>
      </c>
      <c r="C1636" s="99" t="s">
        <v>496</v>
      </c>
      <c r="D1636" s="120"/>
      <c r="E1636" s="120"/>
      <c r="F1636" s="98" t="s">
        <v>3596</v>
      </c>
      <c r="G1636" s="98" t="s">
        <v>3597</v>
      </c>
      <c r="H1636" s="98" t="s">
        <v>3598</v>
      </c>
      <c r="I1636" s="72" t="s">
        <v>11</v>
      </c>
      <c r="J1636" s="2"/>
      <c r="K1636" s="80"/>
      <c r="L1636" s="119" t="s">
        <v>255</v>
      </c>
      <c r="M1636" s="120"/>
      <c r="N1636" s="67"/>
      <c r="O1636" s="67"/>
      <c r="P1636" s="67"/>
      <c r="Q1636" s="67"/>
      <c r="R1636" s="67"/>
      <c r="S1636" s="67"/>
      <c r="T1636" s="67"/>
      <c r="U1636" s="67"/>
      <c r="V1636" s="67"/>
      <c r="W1636" s="67"/>
      <c r="X1636" s="67"/>
      <c r="Y1636" s="67"/>
      <c r="Z1636" s="67"/>
      <c r="AA1636" s="67"/>
      <c r="AB1636" s="67"/>
      <c r="AC1636" s="67"/>
      <c r="AD1636" s="67"/>
      <c r="AE1636" s="67"/>
      <c r="AF1636" s="67"/>
      <c r="AG1636" s="67"/>
    </row>
    <row r="1637" spans="1:33" ht="56">
      <c r="A1637" s="99" t="s">
        <v>3411</v>
      </c>
      <c r="B1637" s="98" t="s">
        <v>3412</v>
      </c>
      <c r="C1637" s="99" t="s">
        <v>500</v>
      </c>
      <c r="D1637" s="120"/>
      <c r="E1637" s="120"/>
      <c r="F1637" s="98" t="s">
        <v>3599</v>
      </c>
      <c r="G1637" s="98" t="s">
        <v>3600</v>
      </c>
      <c r="H1637" s="98" t="s">
        <v>3601</v>
      </c>
      <c r="I1637" s="74" t="s">
        <v>255</v>
      </c>
      <c r="J1637" s="2"/>
      <c r="K1637" s="101" t="s">
        <v>3435</v>
      </c>
      <c r="L1637" s="119" t="s">
        <v>255</v>
      </c>
      <c r="M1637" s="120"/>
      <c r="N1637" s="67"/>
      <c r="O1637" s="67"/>
      <c r="P1637" s="67"/>
      <c r="Q1637" s="67"/>
      <c r="R1637" s="67"/>
      <c r="S1637" s="67"/>
      <c r="T1637" s="67"/>
      <c r="U1637" s="67"/>
      <c r="V1637" s="67"/>
      <c r="W1637" s="67"/>
      <c r="X1637" s="67"/>
      <c r="Y1637" s="67"/>
      <c r="Z1637" s="67"/>
      <c r="AA1637" s="67"/>
      <c r="AB1637" s="67"/>
      <c r="AC1637" s="67"/>
      <c r="AD1637" s="67"/>
      <c r="AE1637" s="67"/>
      <c r="AF1637" s="67"/>
      <c r="AG1637" s="67"/>
    </row>
    <row r="1638" spans="1:33" ht="52">
      <c r="A1638" s="99" t="s">
        <v>3411</v>
      </c>
      <c r="B1638" s="98" t="s">
        <v>3412</v>
      </c>
      <c r="C1638" s="99" t="s">
        <v>503</v>
      </c>
      <c r="D1638" s="120"/>
      <c r="E1638" s="120"/>
      <c r="F1638" s="98" t="s">
        <v>3602</v>
      </c>
      <c r="G1638" s="98" t="s">
        <v>3603</v>
      </c>
      <c r="H1638" s="98" t="s">
        <v>3604</v>
      </c>
      <c r="I1638" s="72" t="s">
        <v>11</v>
      </c>
      <c r="J1638" s="2"/>
      <c r="K1638" s="80"/>
      <c r="L1638" s="123" t="s">
        <v>1196</v>
      </c>
      <c r="M1638" s="120"/>
      <c r="N1638" s="67"/>
      <c r="O1638" s="67"/>
      <c r="P1638" s="67"/>
      <c r="Q1638" s="67"/>
      <c r="R1638" s="67"/>
      <c r="S1638" s="67"/>
      <c r="T1638" s="67"/>
      <c r="U1638" s="67"/>
      <c r="V1638" s="67"/>
      <c r="W1638" s="67"/>
      <c r="X1638" s="67"/>
      <c r="Y1638" s="67"/>
      <c r="Z1638" s="67"/>
      <c r="AA1638" s="67"/>
      <c r="AB1638" s="67"/>
      <c r="AC1638" s="67"/>
      <c r="AD1638" s="67"/>
      <c r="AE1638" s="67"/>
      <c r="AF1638" s="67"/>
      <c r="AG1638" s="67"/>
    </row>
    <row r="1639" spans="1:33" ht="65">
      <c r="A1639" s="99" t="s">
        <v>3411</v>
      </c>
      <c r="B1639" s="98" t="s">
        <v>3412</v>
      </c>
      <c r="C1639" s="99" t="s">
        <v>507</v>
      </c>
      <c r="D1639" s="120"/>
      <c r="E1639" s="120"/>
      <c r="F1639" s="98" t="s">
        <v>3605</v>
      </c>
      <c r="G1639" s="98" t="s">
        <v>3606</v>
      </c>
      <c r="H1639" s="98" t="s">
        <v>3607</v>
      </c>
      <c r="I1639" s="74" t="s">
        <v>255</v>
      </c>
      <c r="J1639" s="2"/>
      <c r="K1639" s="101" t="s">
        <v>3435</v>
      </c>
      <c r="L1639" s="119" t="s">
        <v>255</v>
      </c>
      <c r="M1639" s="120"/>
      <c r="N1639" s="67"/>
      <c r="O1639" s="67"/>
      <c r="P1639" s="67"/>
      <c r="Q1639" s="67"/>
      <c r="R1639" s="67"/>
      <c r="S1639" s="67"/>
      <c r="T1639" s="67"/>
      <c r="U1639" s="67"/>
      <c r="V1639" s="67"/>
      <c r="W1639" s="67"/>
      <c r="X1639" s="67"/>
      <c r="Y1639" s="67"/>
      <c r="Z1639" s="67"/>
      <c r="AA1639" s="67"/>
      <c r="AB1639" s="67"/>
      <c r="AC1639" s="67"/>
      <c r="AD1639" s="67"/>
      <c r="AE1639" s="67"/>
      <c r="AF1639" s="67"/>
      <c r="AG1639" s="67"/>
    </row>
    <row r="1640" spans="1:33" ht="56">
      <c r="A1640" s="99" t="s">
        <v>3411</v>
      </c>
      <c r="B1640" s="98" t="s">
        <v>3412</v>
      </c>
      <c r="C1640" s="99" t="s">
        <v>509</v>
      </c>
      <c r="D1640" s="120"/>
      <c r="E1640" s="120"/>
      <c r="F1640" s="98" t="s">
        <v>3608</v>
      </c>
      <c r="G1640" s="98" t="s">
        <v>3609</v>
      </c>
      <c r="H1640" s="98" t="s">
        <v>3610</v>
      </c>
      <c r="I1640" s="74" t="s">
        <v>255</v>
      </c>
      <c r="J1640" s="2"/>
      <c r="K1640" s="101" t="s">
        <v>3435</v>
      </c>
      <c r="L1640" s="119" t="s">
        <v>255</v>
      </c>
      <c r="M1640" s="120"/>
      <c r="N1640" s="67"/>
      <c r="O1640" s="67"/>
      <c r="P1640" s="67"/>
      <c r="Q1640" s="67"/>
      <c r="R1640" s="67"/>
      <c r="S1640" s="67"/>
      <c r="T1640" s="67"/>
      <c r="U1640" s="67"/>
      <c r="V1640" s="67"/>
      <c r="W1640" s="67"/>
      <c r="X1640" s="67"/>
      <c r="Y1640" s="67"/>
      <c r="Z1640" s="67"/>
      <c r="AA1640" s="67"/>
      <c r="AB1640" s="67"/>
      <c r="AC1640" s="67"/>
      <c r="AD1640" s="67"/>
      <c r="AE1640" s="67"/>
      <c r="AF1640" s="67"/>
      <c r="AG1640" s="67"/>
    </row>
    <row r="1641" spans="1:33" ht="65">
      <c r="A1641" s="99" t="s">
        <v>3411</v>
      </c>
      <c r="B1641" s="98" t="s">
        <v>3412</v>
      </c>
      <c r="C1641" s="99" t="s">
        <v>512</v>
      </c>
      <c r="D1641" s="120"/>
      <c r="E1641" s="120"/>
      <c r="F1641" s="98" t="s">
        <v>3611</v>
      </c>
      <c r="G1641" s="98" t="s">
        <v>3612</v>
      </c>
      <c r="H1641" s="98" t="s">
        <v>3613</v>
      </c>
      <c r="I1641" s="70" t="s">
        <v>11</v>
      </c>
      <c r="J1641" s="2"/>
      <c r="K1641" s="101"/>
      <c r="L1641" s="72" t="s">
        <v>208</v>
      </c>
      <c r="M1641" s="120"/>
      <c r="N1641" s="67"/>
      <c r="O1641" s="67"/>
      <c r="P1641" s="67"/>
      <c r="Q1641" s="67"/>
      <c r="R1641" s="67"/>
      <c r="S1641" s="67"/>
      <c r="T1641" s="67"/>
      <c r="U1641" s="67"/>
      <c r="V1641" s="67"/>
      <c r="W1641" s="67"/>
      <c r="X1641" s="67"/>
      <c r="Y1641" s="67"/>
      <c r="Z1641" s="67"/>
      <c r="AA1641" s="67"/>
      <c r="AB1641" s="67"/>
      <c r="AC1641" s="67"/>
      <c r="AD1641" s="67"/>
      <c r="AE1641" s="67"/>
      <c r="AF1641" s="67"/>
      <c r="AG1641" s="67"/>
    </row>
    <row r="1642" spans="1:33" ht="65">
      <c r="A1642" s="99" t="s">
        <v>3411</v>
      </c>
      <c r="B1642" s="98" t="s">
        <v>3412</v>
      </c>
      <c r="C1642" s="99" t="s">
        <v>514</v>
      </c>
      <c r="D1642" s="120"/>
      <c r="E1642" s="120"/>
      <c r="F1642" s="105" t="s">
        <v>3614</v>
      </c>
      <c r="G1642" s="98" t="s">
        <v>3615</v>
      </c>
      <c r="H1642" s="98" t="s">
        <v>3616</v>
      </c>
      <c r="I1642" s="74" t="s">
        <v>255</v>
      </c>
      <c r="J1642" s="2"/>
      <c r="K1642" s="71" t="s">
        <v>3617</v>
      </c>
      <c r="L1642" s="119" t="s">
        <v>255</v>
      </c>
      <c r="M1642" s="120"/>
      <c r="N1642" s="67"/>
      <c r="O1642" s="67"/>
      <c r="P1642" s="67"/>
      <c r="Q1642" s="67"/>
      <c r="R1642" s="67"/>
      <c r="S1642" s="67"/>
      <c r="T1642" s="67"/>
      <c r="U1642" s="67"/>
      <c r="V1642" s="67"/>
      <c r="W1642" s="67"/>
      <c r="X1642" s="67"/>
      <c r="Y1642" s="67"/>
      <c r="Z1642" s="67"/>
      <c r="AA1642" s="67"/>
      <c r="AB1642" s="67"/>
      <c r="AC1642" s="67"/>
      <c r="AD1642" s="67"/>
      <c r="AE1642" s="67"/>
      <c r="AF1642" s="67"/>
      <c r="AG1642" s="67"/>
    </row>
    <row r="1643" spans="1:33" ht="65">
      <c r="A1643" s="99" t="s">
        <v>3411</v>
      </c>
      <c r="B1643" s="98" t="s">
        <v>3412</v>
      </c>
      <c r="C1643" s="99" t="s">
        <v>518</v>
      </c>
      <c r="D1643" s="120"/>
      <c r="E1643" s="120"/>
      <c r="F1643" s="105" t="s">
        <v>3618</v>
      </c>
      <c r="G1643" s="105" t="s">
        <v>3619</v>
      </c>
      <c r="H1643" s="105" t="s">
        <v>3620</v>
      </c>
      <c r="I1643" s="70" t="s">
        <v>11</v>
      </c>
      <c r="J1643" s="2"/>
      <c r="K1643" s="101"/>
      <c r="L1643" s="119" t="s">
        <v>255</v>
      </c>
      <c r="M1643" s="120"/>
      <c r="N1643" s="67"/>
      <c r="O1643" s="67"/>
      <c r="P1643" s="67"/>
      <c r="Q1643" s="67"/>
      <c r="R1643" s="67"/>
      <c r="S1643" s="67"/>
      <c r="T1643" s="67"/>
      <c r="U1643" s="67"/>
      <c r="V1643" s="67"/>
      <c r="W1643" s="67"/>
      <c r="X1643" s="67"/>
      <c r="Y1643" s="67"/>
      <c r="Z1643" s="67"/>
      <c r="AA1643" s="67"/>
      <c r="AB1643" s="67"/>
      <c r="AC1643" s="67"/>
      <c r="AD1643" s="67"/>
      <c r="AE1643" s="67"/>
      <c r="AF1643" s="67"/>
      <c r="AG1643" s="67"/>
    </row>
    <row r="1644" spans="1:33" ht="65">
      <c r="A1644" s="99" t="s">
        <v>3411</v>
      </c>
      <c r="B1644" s="98" t="s">
        <v>3412</v>
      </c>
      <c r="C1644" s="99" t="s">
        <v>521</v>
      </c>
      <c r="D1644" s="120"/>
      <c r="E1644" s="120"/>
      <c r="F1644" s="105" t="s">
        <v>3621</v>
      </c>
      <c r="G1644" s="105" t="s">
        <v>3622</v>
      </c>
      <c r="H1644" s="105" t="s">
        <v>3623</v>
      </c>
      <c r="I1644" s="70" t="s">
        <v>11</v>
      </c>
      <c r="J1644" s="2"/>
      <c r="K1644" s="101"/>
      <c r="L1644" s="72" t="s">
        <v>208</v>
      </c>
      <c r="M1644" s="120"/>
      <c r="N1644" s="67"/>
      <c r="O1644" s="67"/>
      <c r="P1644" s="67"/>
      <c r="Q1644" s="67"/>
      <c r="R1644" s="67"/>
      <c r="S1644" s="67"/>
      <c r="T1644" s="67"/>
      <c r="U1644" s="67"/>
      <c r="V1644" s="67"/>
      <c r="W1644" s="67"/>
      <c r="X1644" s="67"/>
      <c r="Y1644" s="67"/>
      <c r="Z1644" s="67"/>
      <c r="AA1644" s="67"/>
      <c r="AB1644" s="67"/>
      <c r="AC1644" s="67"/>
      <c r="AD1644" s="67"/>
      <c r="AE1644" s="67"/>
      <c r="AF1644" s="67"/>
      <c r="AG1644" s="67"/>
    </row>
    <row r="1645" spans="1:33" ht="65">
      <c r="A1645" s="99" t="s">
        <v>3411</v>
      </c>
      <c r="B1645" s="98" t="s">
        <v>3412</v>
      </c>
      <c r="C1645" s="99" t="s">
        <v>525</v>
      </c>
      <c r="D1645" s="120"/>
      <c r="E1645" s="120"/>
      <c r="F1645" s="105" t="s">
        <v>3624</v>
      </c>
      <c r="G1645" s="105" t="s">
        <v>3622</v>
      </c>
      <c r="H1645" s="105" t="s">
        <v>3625</v>
      </c>
      <c r="I1645" s="70" t="s">
        <v>11</v>
      </c>
      <c r="J1645" s="2"/>
      <c r="K1645" s="101"/>
      <c r="L1645" s="72" t="s">
        <v>208</v>
      </c>
      <c r="M1645" s="120"/>
      <c r="N1645" s="67"/>
      <c r="O1645" s="67"/>
      <c r="P1645" s="67"/>
      <c r="Q1645" s="67"/>
      <c r="R1645" s="67"/>
      <c r="S1645" s="67"/>
      <c r="T1645" s="67"/>
      <c r="U1645" s="67"/>
      <c r="V1645" s="67"/>
      <c r="W1645" s="67"/>
      <c r="X1645" s="67"/>
      <c r="Y1645" s="67"/>
      <c r="Z1645" s="67"/>
      <c r="AA1645" s="67"/>
      <c r="AB1645" s="67"/>
      <c r="AC1645" s="67"/>
      <c r="AD1645" s="67"/>
      <c r="AE1645" s="67"/>
      <c r="AF1645" s="67"/>
      <c r="AG1645" s="67"/>
    </row>
    <row r="1646" spans="1:33" ht="52">
      <c r="A1646" s="99" t="s">
        <v>3411</v>
      </c>
      <c r="B1646" s="98" t="s">
        <v>3412</v>
      </c>
      <c r="C1646" s="99" t="s">
        <v>530</v>
      </c>
      <c r="D1646" s="120"/>
      <c r="E1646" s="120"/>
      <c r="F1646" s="98" t="s">
        <v>3626</v>
      </c>
      <c r="G1646" s="98" t="s">
        <v>3627</v>
      </c>
      <c r="H1646" s="98" t="s">
        <v>3628</v>
      </c>
      <c r="I1646" s="72" t="s">
        <v>11</v>
      </c>
      <c r="J1646" s="2"/>
      <c r="K1646" s="80"/>
      <c r="L1646" s="119" t="s">
        <v>255</v>
      </c>
      <c r="M1646" s="120"/>
      <c r="N1646" s="67"/>
      <c r="O1646" s="67"/>
      <c r="P1646" s="67"/>
      <c r="Q1646" s="67"/>
      <c r="R1646" s="67"/>
      <c r="S1646" s="67"/>
      <c r="T1646" s="67"/>
      <c r="U1646" s="67"/>
      <c r="V1646" s="67"/>
      <c r="W1646" s="67"/>
      <c r="X1646" s="67"/>
      <c r="Y1646" s="67"/>
      <c r="Z1646" s="67"/>
      <c r="AA1646" s="67"/>
      <c r="AB1646" s="67"/>
      <c r="AC1646" s="67"/>
      <c r="AD1646" s="67"/>
      <c r="AE1646" s="67"/>
      <c r="AF1646" s="67"/>
      <c r="AG1646" s="67"/>
    </row>
    <row r="1647" spans="1:33" ht="65">
      <c r="A1647" s="99" t="s">
        <v>3411</v>
      </c>
      <c r="B1647" s="98" t="s">
        <v>3412</v>
      </c>
      <c r="C1647" s="99" t="s">
        <v>612</v>
      </c>
      <c r="D1647" s="120"/>
      <c r="E1647" s="120"/>
      <c r="F1647" s="98" t="s">
        <v>3629</v>
      </c>
      <c r="G1647" s="98" t="s">
        <v>3630</v>
      </c>
      <c r="H1647" s="98" t="s">
        <v>3631</v>
      </c>
      <c r="I1647" s="70" t="s">
        <v>11</v>
      </c>
      <c r="J1647" s="2"/>
      <c r="K1647" s="122"/>
      <c r="L1647" s="119" t="s">
        <v>255</v>
      </c>
      <c r="M1647" s="120"/>
      <c r="N1647" s="67"/>
      <c r="O1647" s="67"/>
      <c r="P1647" s="67"/>
      <c r="Q1647" s="67"/>
      <c r="R1647" s="67"/>
      <c r="S1647" s="67"/>
      <c r="T1647" s="67"/>
      <c r="U1647" s="67"/>
      <c r="V1647" s="67"/>
      <c r="W1647" s="67"/>
      <c r="X1647" s="67"/>
      <c r="Y1647" s="67"/>
      <c r="Z1647" s="67"/>
      <c r="AA1647" s="67"/>
      <c r="AB1647" s="67"/>
      <c r="AC1647" s="67"/>
      <c r="AD1647" s="67"/>
      <c r="AE1647" s="67"/>
      <c r="AF1647" s="67"/>
      <c r="AG1647" s="67"/>
    </row>
    <row r="1648" spans="1:33" ht="65">
      <c r="A1648" s="99" t="s">
        <v>3411</v>
      </c>
      <c r="B1648" s="98" t="s">
        <v>3412</v>
      </c>
      <c r="C1648" s="99" t="s">
        <v>615</v>
      </c>
      <c r="D1648" s="120"/>
      <c r="E1648" s="120"/>
      <c r="F1648" s="98" t="s">
        <v>3632</v>
      </c>
      <c r="G1648" s="98" t="s">
        <v>3633</v>
      </c>
      <c r="H1648" s="98" t="s">
        <v>3634</v>
      </c>
      <c r="I1648" s="72" t="s">
        <v>11</v>
      </c>
      <c r="J1648" s="2"/>
      <c r="K1648" s="80"/>
      <c r="L1648" s="119" t="s">
        <v>255</v>
      </c>
      <c r="M1648" s="120"/>
      <c r="N1648" s="67"/>
      <c r="O1648" s="67"/>
      <c r="P1648" s="67"/>
      <c r="Q1648" s="67"/>
      <c r="R1648" s="67"/>
      <c r="S1648" s="67"/>
      <c r="T1648" s="67"/>
      <c r="U1648" s="67"/>
      <c r="V1648" s="67"/>
      <c r="W1648" s="67"/>
      <c r="X1648" s="67"/>
      <c r="Y1648" s="67"/>
      <c r="Z1648" s="67"/>
      <c r="AA1648" s="67"/>
      <c r="AB1648" s="67"/>
      <c r="AC1648" s="67"/>
      <c r="AD1648" s="67"/>
      <c r="AE1648" s="67"/>
      <c r="AF1648" s="67"/>
      <c r="AG1648" s="67"/>
    </row>
    <row r="1649" spans="1:33" ht="52">
      <c r="A1649" s="99" t="s">
        <v>3411</v>
      </c>
      <c r="B1649" s="98" t="s">
        <v>3412</v>
      </c>
      <c r="C1649" s="99" t="s">
        <v>617</v>
      </c>
      <c r="D1649" s="120"/>
      <c r="E1649" s="120"/>
      <c r="F1649" s="98" t="s">
        <v>3635</v>
      </c>
      <c r="G1649" s="98" t="s">
        <v>3636</v>
      </c>
      <c r="H1649" s="98" t="s">
        <v>3637</v>
      </c>
      <c r="I1649" s="70" t="s">
        <v>11</v>
      </c>
      <c r="J1649" s="2"/>
      <c r="K1649" s="101"/>
      <c r="L1649" s="123" t="s">
        <v>1196</v>
      </c>
      <c r="M1649" s="120"/>
      <c r="N1649" s="67"/>
      <c r="O1649" s="67"/>
      <c r="P1649" s="67"/>
      <c r="Q1649" s="67"/>
      <c r="R1649" s="67"/>
      <c r="S1649" s="67"/>
      <c r="T1649" s="67"/>
      <c r="U1649" s="67"/>
      <c r="V1649" s="67"/>
      <c r="W1649" s="67"/>
      <c r="X1649" s="67"/>
      <c r="Y1649" s="67"/>
      <c r="Z1649" s="67"/>
      <c r="AA1649" s="67"/>
      <c r="AB1649" s="67"/>
      <c r="AC1649" s="67"/>
      <c r="AD1649" s="67"/>
      <c r="AE1649" s="67"/>
      <c r="AF1649" s="67"/>
      <c r="AG1649" s="67"/>
    </row>
    <row r="1650" spans="1:33" ht="52">
      <c r="A1650" s="99" t="s">
        <v>3411</v>
      </c>
      <c r="B1650" s="98" t="s">
        <v>3412</v>
      </c>
      <c r="C1650" s="99" t="s">
        <v>618</v>
      </c>
      <c r="D1650" s="120"/>
      <c r="E1650" s="120"/>
      <c r="F1650" s="98" t="s">
        <v>3638</v>
      </c>
      <c r="G1650" s="98" t="s">
        <v>3639</v>
      </c>
      <c r="H1650" s="98" t="s">
        <v>3640</v>
      </c>
      <c r="I1650" s="70" t="s">
        <v>11</v>
      </c>
      <c r="J1650" s="2"/>
      <c r="K1650" s="101"/>
      <c r="L1650" s="72" t="s">
        <v>208</v>
      </c>
      <c r="M1650" s="120"/>
      <c r="N1650" s="67"/>
      <c r="O1650" s="67"/>
      <c r="P1650" s="67"/>
      <c r="Q1650" s="67"/>
      <c r="R1650" s="67"/>
      <c r="S1650" s="67"/>
      <c r="T1650" s="67"/>
      <c r="U1650" s="67"/>
      <c r="V1650" s="67"/>
      <c r="W1650" s="67"/>
      <c r="X1650" s="67"/>
      <c r="Y1650" s="67"/>
      <c r="Z1650" s="67"/>
      <c r="AA1650" s="67"/>
      <c r="AB1650" s="67"/>
      <c r="AC1650" s="67"/>
      <c r="AD1650" s="67"/>
      <c r="AE1650" s="67"/>
      <c r="AF1650" s="67"/>
      <c r="AG1650" s="67"/>
    </row>
    <row r="1651" spans="1:33" ht="65">
      <c r="A1651" s="99" t="s">
        <v>3411</v>
      </c>
      <c r="B1651" s="98" t="s">
        <v>3412</v>
      </c>
      <c r="C1651" s="99" t="s">
        <v>619</v>
      </c>
      <c r="D1651" s="120"/>
      <c r="E1651" s="120"/>
      <c r="F1651" s="105" t="s">
        <v>3641</v>
      </c>
      <c r="G1651" s="98" t="s">
        <v>3642</v>
      </c>
      <c r="H1651" s="98" t="s">
        <v>3643</v>
      </c>
      <c r="I1651" s="70" t="s">
        <v>11</v>
      </c>
      <c r="J1651" s="2"/>
      <c r="K1651" s="101"/>
      <c r="L1651" s="123" t="s">
        <v>1196</v>
      </c>
      <c r="M1651" s="120"/>
      <c r="N1651" s="67"/>
      <c r="O1651" s="67"/>
      <c r="P1651" s="67"/>
      <c r="Q1651" s="67"/>
      <c r="R1651" s="67"/>
      <c r="S1651" s="67"/>
      <c r="T1651" s="67"/>
      <c r="U1651" s="67"/>
      <c r="V1651" s="67"/>
      <c r="W1651" s="67"/>
      <c r="X1651" s="67"/>
      <c r="Y1651" s="67"/>
      <c r="Z1651" s="67"/>
      <c r="AA1651" s="67"/>
      <c r="AB1651" s="67"/>
      <c r="AC1651" s="67"/>
      <c r="AD1651" s="67"/>
      <c r="AE1651" s="67"/>
      <c r="AF1651" s="67"/>
      <c r="AG1651" s="67"/>
    </row>
    <row r="1652" spans="1:33" ht="52">
      <c r="A1652" s="99" t="s">
        <v>3411</v>
      </c>
      <c r="B1652" s="98" t="s">
        <v>3412</v>
      </c>
      <c r="C1652" s="99" t="s">
        <v>620</v>
      </c>
      <c r="D1652" s="120"/>
      <c r="E1652" s="120"/>
      <c r="F1652" s="98" t="s">
        <v>3644</v>
      </c>
      <c r="G1652" s="98" t="s">
        <v>3645</v>
      </c>
      <c r="H1652" s="98" t="s">
        <v>3646</v>
      </c>
      <c r="I1652" s="70" t="s">
        <v>11</v>
      </c>
      <c r="J1652" s="2"/>
      <c r="K1652" s="122"/>
      <c r="L1652" s="123" t="s">
        <v>1196</v>
      </c>
      <c r="M1652" s="120"/>
      <c r="N1652" s="67"/>
      <c r="O1652" s="67"/>
      <c r="P1652" s="67"/>
      <c r="Q1652" s="67"/>
      <c r="R1652" s="67"/>
      <c r="S1652" s="67"/>
      <c r="T1652" s="67"/>
      <c r="U1652" s="67"/>
      <c r="V1652" s="67"/>
      <c r="W1652" s="67"/>
      <c r="X1652" s="67"/>
      <c r="Y1652" s="67"/>
      <c r="Z1652" s="67"/>
      <c r="AA1652" s="67"/>
      <c r="AB1652" s="67"/>
      <c r="AC1652" s="67"/>
      <c r="AD1652" s="67"/>
      <c r="AE1652" s="67"/>
      <c r="AF1652" s="67"/>
      <c r="AG1652" s="67"/>
    </row>
    <row r="1653" spans="1:33" ht="65">
      <c r="A1653" s="99" t="s">
        <v>3411</v>
      </c>
      <c r="B1653" s="98" t="s">
        <v>3412</v>
      </c>
      <c r="C1653" s="99" t="s">
        <v>621</v>
      </c>
      <c r="D1653" s="120"/>
      <c r="E1653" s="120"/>
      <c r="F1653" s="98" t="s">
        <v>3647</v>
      </c>
      <c r="G1653" s="98" t="s">
        <v>3648</v>
      </c>
      <c r="H1653" s="98" t="s">
        <v>3649</v>
      </c>
      <c r="I1653" s="70" t="s">
        <v>11</v>
      </c>
      <c r="J1653" s="2"/>
      <c r="K1653" s="101"/>
      <c r="L1653" s="119" t="s">
        <v>255</v>
      </c>
      <c r="M1653" s="120"/>
      <c r="N1653" s="67"/>
      <c r="O1653" s="67"/>
      <c r="P1653" s="67"/>
      <c r="Q1653" s="67"/>
      <c r="R1653" s="67"/>
      <c r="S1653" s="67"/>
      <c r="T1653" s="67"/>
      <c r="U1653" s="67"/>
      <c r="V1653" s="67"/>
      <c r="W1653" s="67"/>
      <c r="X1653" s="67"/>
      <c r="Y1653" s="67"/>
      <c r="Z1653" s="67"/>
      <c r="AA1653" s="67"/>
      <c r="AB1653" s="67"/>
      <c r="AC1653" s="67"/>
      <c r="AD1653" s="67"/>
      <c r="AE1653" s="67"/>
      <c r="AF1653" s="67"/>
      <c r="AG1653" s="67"/>
    </row>
    <row r="1654" spans="1:33" ht="65">
      <c r="A1654" s="99" t="s">
        <v>3411</v>
      </c>
      <c r="B1654" s="98" t="s">
        <v>3412</v>
      </c>
      <c r="C1654" s="99" t="s">
        <v>622</v>
      </c>
      <c r="D1654" s="120"/>
      <c r="E1654" s="120"/>
      <c r="F1654" s="98" t="s">
        <v>3650</v>
      </c>
      <c r="G1654" s="98" t="s">
        <v>3651</v>
      </c>
      <c r="H1654" s="98" t="s">
        <v>3652</v>
      </c>
      <c r="I1654" s="70" t="s">
        <v>11</v>
      </c>
      <c r="J1654" s="2"/>
      <c r="K1654" s="101"/>
      <c r="L1654" s="119" t="s">
        <v>255</v>
      </c>
      <c r="M1654" s="120"/>
      <c r="N1654" s="67"/>
      <c r="O1654" s="67"/>
      <c r="P1654" s="67"/>
      <c r="Q1654" s="67"/>
      <c r="R1654" s="67"/>
      <c r="S1654" s="67"/>
      <c r="T1654" s="67"/>
      <c r="U1654" s="67"/>
      <c r="V1654" s="67"/>
      <c r="W1654" s="67"/>
      <c r="X1654" s="67"/>
      <c r="Y1654" s="67"/>
      <c r="Z1654" s="67"/>
      <c r="AA1654" s="67"/>
      <c r="AB1654" s="67"/>
      <c r="AC1654" s="67"/>
      <c r="AD1654" s="67"/>
      <c r="AE1654" s="67"/>
      <c r="AF1654" s="67"/>
      <c r="AG1654" s="67"/>
    </row>
    <row r="1655" spans="1:33" ht="65">
      <c r="A1655" s="99" t="s">
        <v>3411</v>
      </c>
      <c r="B1655" s="98" t="s">
        <v>3412</v>
      </c>
      <c r="C1655" s="99" t="s">
        <v>623</v>
      </c>
      <c r="D1655" s="120"/>
      <c r="E1655" s="120"/>
      <c r="F1655" s="98" t="s">
        <v>3653</v>
      </c>
      <c r="G1655" s="98" t="s">
        <v>3654</v>
      </c>
      <c r="H1655" s="98" t="s">
        <v>3655</v>
      </c>
      <c r="I1655" s="70" t="s">
        <v>11</v>
      </c>
      <c r="J1655" s="2"/>
      <c r="K1655" s="101"/>
      <c r="L1655" s="119" t="s">
        <v>255</v>
      </c>
      <c r="M1655" s="120"/>
      <c r="N1655" s="67"/>
      <c r="O1655" s="67"/>
      <c r="P1655" s="67"/>
      <c r="Q1655" s="67"/>
      <c r="R1655" s="67"/>
      <c r="S1655" s="67"/>
      <c r="T1655" s="67"/>
      <c r="U1655" s="67"/>
      <c r="V1655" s="67"/>
      <c r="W1655" s="67"/>
      <c r="X1655" s="67"/>
      <c r="Y1655" s="67"/>
      <c r="Z1655" s="67"/>
      <c r="AA1655" s="67"/>
      <c r="AB1655" s="67"/>
      <c r="AC1655" s="67"/>
      <c r="AD1655" s="67"/>
      <c r="AE1655" s="67"/>
      <c r="AF1655" s="67"/>
      <c r="AG1655" s="67"/>
    </row>
    <row r="1656" spans="1:33" ht="65">
      <c r="A1656" s="99" t="s">
        <v>3411</v>
      </c>
      <c r="B1656" s="98" t="s">
        <v>3412</v>
      </c>
      <c r="C1656" s="99" t="s">
        <v>626</v>
      </c>
      <c r="D1656" s="120"/>
      <c r="E1656" s="120"/>
      <c r="F1656" s="98" t="s">
        <v>3656</v>
      </c>
      <c r="G1656" s="98" t="s">
        <v>3657</v>
      </c>
      <c r="H1656" s="98" t="s">
        <v>3658</v>
      </c>
      <c r="I1656" s="70" t="s">
        <v>11</v>
      </c>
      <c r="J1656" s="2"/>
      <c r="K1656" s="122"/>
      <c r="L1656" s="119" t="s">
        <v>255</v>
      </c>
      <c r="M1656" s="120"/>
      <c r="N1656" s="67"/>
      <c r="O1656" s="67"/>
      <c r="P1656" s="67"/>
      <c r="Q1656" s="67"/>
      <c r="R1656" s="67"/>
      <c r="S1656" s="67"/>
      <c r="T1656" s="67"/>
      <c r="U1656" s="67"/>
      <c r="V1656" s="67"/>
      <c r="W1656" s="67"/>
      <c r="X1656" s="67"/>
      <c r="Y1656" s="67"/>
      <c r="Z1656" s="67"/>
      <c r="AA1656" s="67"/>
      <c r="AB1656" s="67"/>
      <c r="AC1656" s="67"/>
      <c r="AD1656" s="67"/>
      <c r="AE1656" s="67"/>
      <c r="AF1656" s="67"/>
      <c r="AG1656" s="67"/>
    </row>
    <row r="1657" spans="1:33" ht="78">
      <c r="A1657" s="99" t="s">
        <v>3411</v>
      </c>
      <c r="B1657" s="98" t="s">
        <v>3412</v>
      </c>
      <c r="C1657" s="99" t="s">
        <v>629</v>
      </c>
      <c r="D1657" s="120"/>
      <c r="E1657" s="120"/>
      <c r="F1657" s="98" t="s">
        <v>3659</v>
      </c>
      <c r="G1657" s="98" t="s">
        <v>3660</v>
      </c>
      <c r="H1657" s="98" t="s">
        <v>3661</v>
      </c>
      <c r="I1657" s="70" t="s">
        <v>11</v>
      </c>
      <c r="J1657" s="2"/>
      <c r="K1657" s="101"/>
      <c r="L1657" s="119" t="s">
        <v>255</v>
      </c>
      <c r="M1657" s="120"/>
      <c r="N1657" s="67"/>
      <c r="O1657" s="67"/>
      <c r="P1657" s="67"/>
      <c r="Q1657" s="67"/>
      <c r="R1657" s="67"/>
      <c r="S1657" s="67"/>
      <c r="T1657" s="67"/>
      <c r="U1657" s="67"/>
      <c r="V1657" s="67"/>
      <c r="W1657" s="67"/>
      <c r="X1657" s="67"/>
      <c r="Y1657" s="67"/>
      <c r="Z1657" s="67"/>
      <c r="AA1657" s="67"/>
      <c r="AB1657" s="67"/>
      <c r="AC1657" s="67"/>
      <c r="AD1657" s="67"/>
      <c r="AE1657" s="67"/>
      <c r="AF1657" s="67"/>
      <c r="AG1657" s="67"/>
    </row>
    <row r="1658" spans="1:33" ht="200">
      <c r="A1658" s="99" t="s">
        <v>3411</v>
      </c>
      <c r="B1658" s="98" t="s">
        <v>3412</v>
      </c>
      <c r="C1658" s="99" t="s">
        <v>632</v>
      </c>
      <c r="D1658" s="120"/>
      <c r="E1658" s="120"/>
      <c r="F1658" s="120" t="s">
        <v>3662</v>
      </c>
      <c r="G1658" s="120" t="s">
        <v>3663</v>
      </c>
      <c r="H1658" s="120" t="s">
        <v>3664</v>
      </c>
      <c r="I1658" s="70" t="s">
        <v>11</v>
      </c>
      <c r="J1658" s="2"/>
      <c r="K1658" s="101"/>
      <c r="L1658" s="119" t="s">
        <v>255</v>
      </c>
      <c r="M1658" s="120"/>
      <c r="N1658" s="67"/>
      <c r="O1658" s="67"/>
      <c r="P1658" s="67"/>
      <c r="Q1658" s="67"/>
      <c r="R1658" s="67"/>
      <c r="S1658" s="67"/>
      <c r="T1658" s="67"/>
      <c r="U1658" s="67"/>
      <c r="V1658" s="67"/>
      <c r="W1658" s="67"/>
      <c r="X1658" s="67"/>
      <c r="Y1658" s="67"/>
      <c r="Z1658" s="67"/>
      <c r="AA1658" s="67"/>
      <c r="AB1658" s="67"/>
      <c r="AC1658" s="67"/>
      <c r="AD1658" s="67"/>
      <c r="AE1658" s="67"/>
      <c r="AF1658" s="67"/>
      <c r="AG1658" s="67"/>
    </row>
    <row r="1659" spans="1:33" ht="225">
      <c r="A1659" s="99" t="s">
        <v>3411</v>
      </c>
      <c r="B1659" s="98" t="s">
        <v>3412</v>
      </c>
      <c r="C1659" s="99" t="s">
        <v>635</v>
      </c>
      <c r="D1659" s="120"/>
      <c r="E1659" s="120"/>
      <c r="F1659" s="120" t="s">
        <v>3665</v>
      </c>
      <c r="G1659" s="120" t="s">
        <v>3666</v>
      </c>
      <c r="H1659" s="120" t="s">
        <v>3664</v>
      </c>
      <c r="I1659" s="70" t="s">
        <v>11</v>
      </c>
      <c r="J1659" s="2"/>
      <c r="K1659" s="101"/>
      <c r="L1659" s="119" t="s">
        <v>255</v>
      </c>
      <c r="M1659" s="120"/>
      <c r="N1659" s="67"/>
      <c r="O1659" s="67"/>
      <c r="P1659" s="67"/>
      <c r="Q1659" s="67"/>
      <c r="R1659" s="67"/>
      <c r="S1659" s="67"/>
      <c r="T1659" s="67"/>
      <c r="U1659" s="67"/>
      <c r="V1659" s="67"/>
      <c r="W1659" s="67"/>
      <c r="X1659" s="67"/>
      <c r="Y1659" s="67"/>
      <c r="Z1659" s="67"/>
      <c r="AA1659" s="67"/>
      <c r="AB1659" s="67"/>
      <c r="AC1659" s="67"/>
      <c r="AD1659" s="67"/>
      <c r="AE1659" s="67"/>
      <c r="AF1659" s="67"/>
      <c r="AG1659" s="67"/>
    </row>
    <row r="1660" spans="1:33" ht="150">
      <c r="A1660" s="99" t="s">
        <v>3411</v>
      </c>
      <c r="B1660" s="98" t="s">
        <v>3412</v>
      </c>
      <c r="C1660" s="99" t="s">
        <v>637</v>
      </c>
      <c r="D1660" s="120"/>
      <c r="E1660" s="120"/>
      <c r="F1660" s="120" t="s">
        <v>3667</v>
      </c>
      <c r="G1660" s="120" t="s">
        <v>3668</v>
      </c>
      <c r="H1660" s="120" t="s">
        <v>3669</v>
      </c>
      <c r="I1660" s="70" t="s">
        <v>11</v>
      </c>
      <c r="J1660" s="2"/>
      <c r="K1660" s="101"/>
      <c r="L1660" s="119" t="s">
        <v>255</v>
      </c>
      <c r="M1660" s="120"/>
      <c r="N1660" s="67"/>
      <c r="O1660" s="67"/>
      <c r="P1660" s="67"/>
      <c r="Q1660" s="67"/>
      <c r="R1660" s="67"/>
      <c r="S1660" s="67"/>
      <c r="T1660" s="67"/>
      <c r="U1660" s="67"/>
      <c r="V1660" s="67"/>
      <c r="W1660" s="67"/>
      <c r="X1660" s="67"/>
      <c r="Y1660" s="67"/>
      <c r="Z1660" s="67"/>
      <c r="AA1660" s="67"/>
      <c r="AB1660" s="67"/>
      <c r="AC1660" s="67"/>
      <c r="AD1660" s="67"/>
      <c r="AE1660" s="67"/>
      <c r="AF1660" s="67"/>
      <c r="AG1660" s="67"/>
    </row>
    <row r="1661" spans="1:33" ht="39">
      <c r="A1661" s="99" t="s">
        <v>3411</v>
      </c>
      <c r="B1661" s="98" t="s">
        <v>3412</v>
      </c>
      <c r="C1661" s="99" t="s">
        <v>642</v>
      </c>
      <c r="D1661" s="120"/>
      <c r="E1661" s="120"/>
      <c r="F1661" s="120" t="s">
        <v>3670</v>
      </c>
      <c r="G1661" s="120"/>
      <c r="H1661" s="120" t="s">
        <v>3671</v>
      </c>
      <c r="I1661" s="70" t="s">
        <v>11</v>
      </c>
      <c r="J1661" s="2"/>
      <c r="K1661" s="101"/>
      <c r="L1661" s="119" t="s">
        <v>255</v>
      </c>
      <c r="M1661" s="120"/>
      <c r="N1661" s="67"/>
      <c r="O1661" s="67"/>
      <c r="P1661" s="67"/>
      <c r="Q1661" s="67"/>
      <c r="R1661" s="67"/>
      <c r="S1661" s="67"/>
      <c r="T1661" s="67"/>
      <c r="U1661" s="67"/>
      <c r="V1661" s="67"/>
      <c r="W1661" s="67"/>
      <c r="X1661" s="67"/>
      <c r="Y1661" s="67"/>
      <c r="Z1661" s="67"/>
      <c r="AA1661" s="67"/>
      <c r="AB1661" s="67"/>
      <c r="AC1661" s="67"/>
      <c r="AD1661" s="67"/>
      <c r="AE1661" s="67"/>
      <c r="AF1661" s="67"/>
      <c r="AG1661" s="67"/>
    </row>
    <row r="1662" spans="1:33" ht="78">
      <c r="A1662" s="99" t="s">
        <v>3672</v>
      </c>
      <c r="B1662" s="370" t="s">
        <v>3673</v>
      </c>
      <c r="C1662" s="99" t="s">
        <v>534</v>
      </c>
      <c r="D1662" s="98" t="s">
        <v>3298</v>
      </c>
      <c r="E1662" s="98" t="s">
        <v>3674</v>
      </c>
      <c r="F1662" s="98" t="s">
        <v>3675</v>
      </c>
      <c r="G1662" s="98" t="s">
        <v>3676</v>
      </c>
      <c r="H1662" s="98" t="s">
        <v>3305</v>
      </c>
      <c r="I1662" s="70" t="s">
        <v>11</v>
      </c>
      <c r="J1662" s="2"/>
      <c r="K1662" s="101"/>
      <c r="L1662" s="72" t="s">
        <v>208</v>
      </c>
      <c r="M1662" s="120"/>
      <c r="N1662" s="67"/>
      <c r="O1662" s="67"/>
      <c r="P1662" s="67"/>
      <c r="Q1662" s="67"/>
      <c r="R1662" s="67"/>
      <c r="S1662" s="67"/>
      <c r="T1662" s="67"/>
      <c r="U1662" s="67"/>
      <c r="V1662" s="67"/>
      <c r="W1662" s="67"/>
      <c r="X1662" s="67"/>
      <c r="Y1662" s="67"/>
      <c r="Z1662" s="67"/>
      <c r="AA1662" s="67"/>
      <c r="AB1662" s="67"/>
      <c r="AC1662" s="67"/>
      <c r="AD1662" s="67"/>
      <c r="AE1662" s="67"/>
      <c r="AF1662" s="67"/>
      <c r="AG1662" s="67"/>
    </row>
    <row r="1663" spans="1:33" ht="78">
      <c r="A1663" s="99" t="s">
        <v>3672</v>
      </c>
      <c r="B1663" s="365"/>
      <c r="C1663" s="99" t="s">
        <v>379</v>
      </c>
      <c r="D1663" s="98" t="s">
        <v>3298</v>
      </c>
      <c r="E1663" s="98" t="s">
        <v>3674</v>
      </c>
      <c r="F1663" s="98" t="s">
        <v>3322</v>
      </c>
      <c r="G1663" s="98" t="s">
        <v>3676</v>
      </c>
      <c r="H1663" s="98" t="s">
        <v>3305</v>
      </c>
      <c r="I1663" s="70" t="s">
        <v>11</v>
      </c>
      <c r="J1663" s="2"/>
      <c r="K1663" s="101"/>
      <c r="L1663" s="72" t="s">
        <v>208</v>
      </c>
      <c r="M1663" s="120"/>
      <c r="N1663" s="67"/>
      <c r="O1663" s="67"/>
      <c r="P1663" s="67"/>
      <c r="Q1663" s="67"/>
      <c r="R1663" s="67"/>
      <c r="S1663" s="67"/>
      <c r="T1663" s="67"/>
      <c r="U1663" s="67"/>
      <c r="V1663" s="67"/>
      <c r="W1663" s="67"/>
      <c r="X1663" s="67"/>
      <c r="Y1663" s="67"/>
      <c r="Z1663" s="67"/>
      <c r="AA1663" s="67"/>
      <c r="AB1663" s="67"/>
      <c r="AC1663" s="67"/>
      <c r="AD1663" s="67"/>
      <c r="AE1663" s="67"/>
      <c r="AF1663" s="67"/>
      <c r="AG1663" s="67"/>
    </row>
    <row r="1664" spans="1:33" ht="91">
      <c r="A1664" s="99" t="s">
        <v>3672</v>
      </c>
      <c r="B1664" s="365"/>
      <c r="C1664" s="99" t="s">
        <v>384</v>
      </c>
      <c r="D1664" s="98" t="s">
        <v>3298</v>
      </c>
      <c r="E1664" s="98" t="s">
        <v>3674</v>
      </c>
      <c r="F1664" s="98" t="s">
        <v>3677</v>
      </c>
      <c r="G1664" s="98" t="s">
        <v>3676</v>
      </c>
      <c r="H1664" s="98" t="s">
        <v>3678</v>
      </c>
      <c r="I1664" s="70" t="s">
        <v>11</v>
      </c>
      <c r="J1664" s="2"/>
      <c r="K1664" s="101"/>
      <c r="L1664" s="72" t="s">
        <v>208</v>
      </c>
      <c r="M1664" s="120"/>
      <c r="N1664" s="67"/>
      <c r="O1664" s="67"/>
      <c r="P1664" s="67"/>
      <c r="Q1664" s="67"/>
      <c r="R1664" s="67"/>
      <c r="S1664" s="67"/>
      <c r="T1664" s="67"/>
      <c r="U1664" s="67"/>
      <c r="V1664" s="67"/>
      <c r="W1664" s="67"/>
      <c r="X1664" s="67"/>
      <c r="Y1664" s="67"/>
      <c r="Z1664" s="67"/>
      <c r="AA1664" s="67"/>
      <c r="AB1664" s="67"/>
      <c r="AC1664" s="67"/>
      <c r="AD1664" s="67"/>
      <c r="AE1664" s="67"/>
      <c r="AF1664" s="67"/>
      <c r="AG1664" s="67"/>
    </row>
    <row r="1665" spans="1:33" ht="78">
      <c r="A1665" s="99" t="s">
        <v>3672</v>
      </c>
      <c r="B1665" s="365"/>
      <c r="C1665" s="99" t="s">
        <v>544</v>
      </c>
      <c r="D1665" s="98" t="s">
        <v>3298</v>
      </c>
      <c r="E1665" s="98" t="s">
        <v>3674</v>
      </c>
      <c r="F1665" s="98" t="s">
        <v>3327</v>
      </c>
      <c r="G1665" s="98" t="s">
        <v>3676</v>
      </c>
      <c r="H1665" s="98" t="s">
        <v>3679</v>
      </c>
      <c r="I1665" s="70" t="s">
        <v>11</v>
      </c>
      <c r="J1665" s="2"/>
      <c r="K1665" s="101"/>
      <c r="L1665" s="72" t="s">
        <v>208</v>
      </c>
      <c r="M1665" s="120"/>
      <c r="N1665" s="67"/>
      <c r="O1665" s="67"/>
      <c r="P1665" s="67"/>
      <c r="Q1665" s="67"/>
      <c r="R1665" s="67"/>
      <c r="S1665" s="67"/>
      <c r="T1665" s="67"/>
      <c r="U1665" s="67"/>
      <c r="V1665" s="67"/>
      <c r="W1665" s="67"/>
      <c r="X1665" s="67"/>
      <c r="Y1665" s="67"/>
      <c r="Z1665" s="67"/>
      <c r="AA1665" s="67"/>
      <c r="AB1665" s="67"/>
      <c r="AC1665" s="67"/>
      <c r="AD1665" s="67"/>
      <c r="AE1665" s="67"/>
      <c r="AF1665" s="67"/>
      <c r="AG1665" s="67"/>
    </row>
    <row r="1666" spans="1:33" ht="78">
      <c r="A1666" s="99" t="s">
        <v>3672</v>
      </c>
      <c r="B1666" s="365"/>
      <c r="C1666" s="99" t="s">
        <v>546</v>
      </c>
      <c r="D1666" s="98" t="s">
        <v>3298</v>
      </c>
      <c r="E1666" s="98" t="s">
        <v>3674</v>
      </c>
      <c r="F1666" s="98" t="s">
        <v>3680</v>
      </c>
      <c r="G1666" s="98" t="s">
        <v>3676</v>
      </c>
      <c r="H1666" s="98" t="s">
        <v>3679</v>
      </c>
      <c r="I1666" s="70" t="s">
        <v>11</v>
      </c>
      <c r="J1666" s="2"/>
      <c r="K1666" s="101"/>
      <c r="L1666" s="74" t="s">
        <v>255</v>
      </c>
      <c r="M1666" s="120"/>
      <c r="N1666" s="67"/>
      <c r="O1666" s="67"/>
      <c r="P1666" s="67"/>
      <c r="Q1666" s="67"/>
      <c r="R1666" s="67"/>
      <c r="S1666" s="67"/>
      <c r="T1666" s="67"/>
      <c r="U1666" s="67"/>
      <c r="V1666" s="67"/>
      <c r="W1666" s="67"/>
      <c r="X1666" s="67"/>
      <c r="Y1666" s="67"/>
      <c r="Z1666" s="67"/>
      <c r="AA1666" s="67"/>
      <c r="AB1666" s="67"/>
      <c r="AC1666" s="67"/>
      <c r="AD1666" s="67"/>
      <c r="AE1666" s="67"/>
      <c r="AF1666" s="67"/>
      <c r="AG1666" s="67"/>
    </row>
    <row r="1667" spans="1:33" ht="52">
      <c r="A1667" s="99" t="s">
        <v>3672</v>
      </c>
      <c r="B1667" s="365"/>
      <c r="C1667" s="99" t="s">
        <v>388</v>
      </c>
      <c r="D1667" s="120"/>
      <c r="E1667" s="98" t="s">
        <v>3674</v>
      </c>
      <c r="F1667" s="98" t="s">
        <v>3681</v>
      </c>
      <c r="G1667" s="98" t="s">
        <v>3676</v>
      </c>
      <c r="H1667" s="98" t="s">
        <v>3682</v>
      </c>
      <c r="I1667" s="70" t="s">
        <v>11</v>
      </c>
      <c r="J1667" s="2"/>
      <c r="K1667" s="101"/>
      <c r="L1667" s="72" t="s">
        <v>208</v>
      </c>
      <c r="M1667" s="120"/>
      <c r="N1667" s="67"/>
      <c r="O1667" s="67"/>
      <c r="P1667" s="67"/>
      <c r="Q1667" s="67"/>
      <c r="R1667" s="67"/>
      <c r="S1667" s="67"/>
      <c r="T1667" s="67"/>
      <c r="U1667" s="67"/>
      <c r="V1667" s="67"/>
      <c r="W1667" s="67"/>
      <c r="X1667" s="67"/>
      <c r="Y1667" s="67"/>
      <c r="Z1667" s="67"/>
      <c r="AA1667" s="67"/>
      <c r="AB1667" s="67"/>
      <c r="AC1667" s="67"/>
      <c r="AD1667" s="67"/>
      <c r="AE1667" s="67"/>
      <c r="AF1667" s="67"/>
      <c r="AG1667" s="67"/>
    </row>
    <row r="1668" spans="1:33" ht="130">
      <c r="A1668" s="99" t="s">
        <v>3672</v>
      </c>
      <c r="B1668" s="365"/>
      <c r="C1668" s="99" t="s">
        <v>393</v>
      </c>
      <c r="D1668" s="120"/>
      <c r="E1668" s="98" t="s">
        <v>3674</v>
      </c>
      <c r="F1668" s="98" t="s">
        <v>3683</v>
      </c>
      <c r="G1668" s="98" t="s">
        <v>3676</v>
      </c>
      <c r="H1668" s="98" t="s">
        <v>3684</v>
      </c>
      <c r="I1668" s="70" t="s">
        <v>11</v>
      </c>
      <c r="J1668" s="2"/>
      <c r="K1668" s="101"/>
      <c r="L1668" s="72" t="s">
        <v>208</v>
      </c>
      <c r="M1668" s="120"/>
      <c r="N1668" s="67"/>
      <c r="O1668" s="67"/>
      <c r="P1668" s="67"/>
      <c r="Q1668" s="67"/>
      <c r="R1668" s="67"/>
      <c r="S1668" s="67"/>
      <c r="T1668" s="67"/>
      <c r="U1668" s="67"/>
      <c r="V1668" s="67"/>
      <c r="W1668" s="67"/>
      <c r="X1668" s="67"/>
      <c r="Y1668" s="67"/>
      <c r="Z1668" s="67"/>
      <c r="AA1668" s="67"/>
      <c r="AB1668" s="67"/>
      <c r="AC1668" s="67"/>
      <c r="AD1668" s="67"/>
      <c r="AE1668" s="67"/>
      <c r="AF1668" s="67"/>
      <c r="AG1668" s="67"/>
    </row>
    <row r="1669" spans="1:33" ht="156">
      <c r="A1669" s="99" t="s">
        <v>3672</v>
      </c>
      <c r="B1669" s="365"/>
      <c r="C1669" s="99" t="s">
        <v>397</v>
      </c>
      <c r="D1669" s="120"/>
      <c r="E1669" s="98" t="s">
        <v>3674</v>
      </c>
      <c r="F1669" s="98" t="s">
        <v>3685</v>
      </c>
      <c r="G1669" s="98" t="s">
        <v>3676</v>
      </c>
      <c r="H1669" s="98" t="s">
        <v>3684</v>
      </c>
      <c r="I1669" s="70" t="s">
        <v>11</v>
      </c>
      <c r="J1669" s="2"/>
      <c r="K1669" s="101"/>
      <c r="L1669" s="72" t="s">
        <v>208</v>
      </c>
      <c r="M1669" s="120"/>
      <c r="N1669" s="67"/>
      <c r="O1669" s="67"/>
      <c r="P1669" s="67"/>
      <c r="Q1669" s="67"/>
      <c r="R1669" s="67"/>
      <c r="S1669" s="67"/>
      <c r="T1669" s="67"/>
      <c r="U1669" s="67"/>
      <c r="V1669" s="67"/>
      <c r="W1669" s="67"/>
      <c r="X1669" s="67"/>
      <c r="Y1669" s="67"/>
      <c r="Z1669" s="67"/>
      <c r="AA1669" s="67"/>
      <c r="AB1669" s="67"/>
      <c r="AC1669" s="67"/>
      <c r="AD1669" s="67"/>
      <c r="AE1669" s="67"/>
      <c r="AF1669" s="67"/>
      <c r="AG1669" s="67"/>
    </row>
    <row r="1670" spans="1:33" ht="156">
      <c r="A1670" s="99" t="s">
        <v>3672</v>
      </c>
      <c r="B1670" s="365"/>
      <c r="C1670" s="99" t="s">
        <v>400</v>
      </c>
      <c r="D1670" s="120"/>
      <c r="E1670" s="98" t="s">
        <v>3674</v>
      </c>
      <c r="F1670" s="98" t="s">
        <v>3686</v>
      </c>
      <c r="G1670" s="98" t="s">
        <v>3676</v>
      </c>
      <c r="H1670" s="98" t="s">
        <v>3684</v>
      </c>
      <c r="I1670" s="70" t="s">
        <v>11</v>
      </c>
      <c r="J1670" s="2"/>
      <c r="K1670" s="101"/>
      <c r="L1670" s="72" t="s">
        <v>208</v>
      </c>
      <c r="M1670" s="120"/>
      <c r="N1670" s="67"/>
      <c r="O1670" s="67"/>
      <c r="P1670" s="67"/>
      <c r="Q1670" s="67"/>
      <c r="R1670" s="67"/>
      <c r="S1670" s="67"/>
      <c r="T1670" s="67"/>
      <c r="U1670" s="67"/>
      <c r="V1670" s="67"/>
      <c r="W1670" s="67"/>
      <c r="X1670" s="67"/>
      <c r="Y1670" s="67"/>
      <c r="Z1670" s="67"/>
      <c r="AA1670" s="67"/>
      <c r="AB1670" s="67"/>
      <c r="AC1670" s="67"/>
      <c r="AD1670" s="67"/>
      <c r="AE1670" s="67"/>
      <c r="AF1670" s="67"/>
      <c r="AG1670" s="67"/>
    </row>
    <row r="1671" spans="1:33" ht="169">
      <c r="A1671" s="99" t="s">
        <v>3672</v>
      </c>
      <c r="B1671" s="365"/>
      <c r="C1671" s="99" t="s">
        <v>403</v>
      </c>
      <c r="D1671" s="120"/>
      <c r="E1671" s="98" t="s">
        <v>3674</v>
      </c>
      <c r="F1671" s="98" t="s">
        <v>3687</v>
      </c>
      <c r="G1671" s="98" t="s">
        <v>3676</v>
      </c>
      <c r="H1671" s="98" t="s">
        <v>3684</v>
      </c>
      <c r="I1671" s="70" t="s">
        <v>11</v>
      </c>
      <c r="J1671" s="2"/>
      <c r="K1671" s="101"/>
      <c r="L1671" s="72" t="s">
        <v>208</v>
      </c>
      <c r="M1671" s="120"/>
      <c r="N1671" s="67"/>
      <c r="O1671" s="67"/>
      <c r="P1671" s="67"/>
      <c r="Q1671" s="67"/>
      <c r="R1671" s="67"/>
      <c r="S1671" s="67"/>
      <c r="T1671" s="67"/>
      <c r="U1671" s="67"/>
      <c r="V1671" s="67"/>
      <c r="W1671" s="67"/>
      <c r="X1671" s="67"/>
      <c r="Y1671" s="67"/>
      <c r="Z1671" s="67"/>
      <c r="AA1671" s="67"/>
      <c r="AB1671" s="67"/>
      <c r="AC1671" s="67"/>
      <c r="AD1671" s="67"/>
      <c r="AE1671" s="67"/>
      <c r="AF1671" s="67"/>
      <c r="AG1671" s="67"/>
    </row>
    <row r="1672" spans="1:33" ht="156">
      <c r="A1672" s="99" t="s">
        <v>3672</v>
      </c>
      <c r="B1672" s="365"/>
      <c r="C1672" s="99" t="s">
        <v>408</v>
      </c>
      <c r="D1672" s="120"/>
      <c r="E1672" s="98" t="s">
        <v>3674</v>
      </c>
      <c r="F1672" s="98" t="s">
        <v>3688</v>
      </c>
      <c r="G1672" s="98" t="s">
        <v>3676</v>
      </c>
      <c r="H1672" s="98" t="s">
        <v>3684</v>
      </c>
      <c r="I1672" s="70" t="s">
        <v>11</v>
      </c>
      <c r="J1672" s="2"/>
      <c r="K1672" s="101"/>
      <c r="L1672" s="72" t="s">
        <v>208</v>
      </c>
      <c r="M1672" s="120"/>
      <c r="N1672" s="67"/>
      <c r="O1672" s="67"/>
      <c r="P1672" s="67"/>
      <c r="Q1672" s="67"/>
      <c r="R1672" s="67"/>
      <c r="S1672" s="67"/>
      <c r="T1672" s="67"/>
      <c r="U1672" s="67"/>
      <c r="V1672" s="67"/>
      <c r="W1672" s="67"/>
      <c r="X1672" s="67"/>
      <c r="Y1672" s="67"/>
      <c r="Z1672" s="67"/>
      <c r="AA1672" s="67"/>
      <c r="AB1672" s="67"/>
      <c r="AC1672" s="67"/>
      <c r="AD1672" s="67"/>
      <c r="AE1672" s="67"/>
      <c r="AF1672" s="67"/>
      <c r="AG1672" s="67"/>
    </row>
    <row r="1673" spans="1:33" ht="169">
      <c r="A1673" s="99" t="s">
        <v>3672</v>
      </c>
      <c r="B1673" s="365"/>
      <c r="C1673" s="99" t="s">
        <v>411</v>
      </c>
      <c r="D1673" s="120"/>
      <c r="E1673" s="98" t="s">
        <v>3674</v>
      </c>
      <c r="F1673" s="98" t="s">
        <v>3689</v>
      </c>
      <c r="G1673" s="98" t="s">
        <v>3676</v>
      </c>
      <c r="H1673" s="98" t="s">
        <v>3684</v>
      </c>
      <c r="I1673" s="70" t="s">
        <v>11</v>
      </c>
      <c r="J1673" s="2"/>
      <c r="K1673" s="101"/>
      <c r="L1673" s="72" t="s">
        <v>208</v>
      </c>
      <c r="M1673" s="120"/>
      <c r="N1673" s="67"/>
      <c r="O1673" s="67"/>
      <c r="P1673" s="67"/>
      <c r="Q1673" s="67"/>
      <c r="R1673" s="67"/>
      <c r="S1673" s="67"/>
      <c r="T1673" s="67"/>
      <c r="U1673" s="67"/>
      <c r="V1673" s="67"/>
      <c r="W1673" s="67"/>
      <c r="X1673" s="67"/>
      <c r="Y1673" s="67"/>
      <c r="Z1673" s="67"/>
      <c r="AA1673" s="67"/>
      <c r="AB1673" s="67"/>
      <c r="AC1673" s="67"/>
      <c r="AD1673" s="67"/>
      <c r="AE1673" s="67"/>
      <c r="AF1673" s="67"/>
      <c r="AG1673" s="67"/>
    </row>
    <row r="1674" spans="1:33" ht="208">
      <c r="A1674" s="99" t="s">
        <v>3672</v>
      </c>
      <c r="B1674" s="365"/>
      <c r="C1674" s="99" t="s">
        <v>414</v>
      </c>
      <c r="D1674" s="120"/>
      <c r="E1674" s="98" t="s">
        <v>3674</v>
      </c>
      <c r="F1674" s="98" t="s">
        <v>3690</v>
      </c>
      <c r="G1674" s="98" t="s">
        <v>3676</v>
      </c>
      <c r="H1674" s="98" t="s">
        <v>3684</v>
      </c>
      <c r="I1674" s="70" t="s">
        <v>11</v>
      </c>
      <c r="J1674" s="2"/>
      <c r="K1674" s="101"/>
      <c r="L1674" s="72" t="s">
        <v>208</v>
      </c>
      <c r="M1674" s="120"/>
      <c r="N1674" s="67"/>
      <c r="O1674" s="67"/>
      <c r="P1674" s="67"/>
      <c r="Q1674" s="67"/>
      <c r="R1674" s="67"/>
      <c r="S1674" s="67"/>
      <c r="T1674" s="67"/>
      <c r="U1674" s="67"/>
      <c r="V1674" s="67"/>
      <c r="W1674" s="67"/>
      <c r="X1674" s="67"/>
      <c r="Y1674" s="67"/>
      <c r="Z1674" s="67"/>
      <c r="AA1674" s="67"/>
      <c r="AB1674" s="67"/>
      <c r="AC1674" s="67"/>
      <c r="AD1674" s="67"/>
      <c r="AE1674" s="67"/>
      <c r="AF1674" s="67"/>
      <c r="AG1674" s="67"/>
    </row>
    <row r="1675" spans="1:33" ht="91">
      <c r="A1675" s="99" t="s">
        <v>3672</v>
      </c>
      <c r="B1675" s="365"/>
      <c r="C1675" s="99" t="s">
        <v>419</v>
      </c>
      <c r="D1675" s="120"/>
      <c r="E1675" s="98" t="s">
        <v>3674</v>
      </c>
      <c r="F1675" s="98" t="s">
        <v>3691</v>
      </c>
      <c r="G1675" s="98" t="s">
        <v>3676</v>
      </c>
      <c r="H1675" s="98" t="s">
        <v>3684</v>
      </c>
      <c r="I1675" s="70" t="s">
        <v>11</v>
      </c>
      <c r="J1675" s="2"/>
      <c r="K1675" s="101"/>
      <c r="L1675" s="72" t="s">
        <v>208</v>
      </c>
      <c r="M1675" s="120"/>
      <c r="N1675" s="67"/>
      <c r="O1675" s="67"/>
      <c r="P1675" s="67"/>
      <c r="Q1675" s="67"/>
      <c r="R1675" s="67"/>
      <c r="S1675" s="67"/>
      <c r="T1675" s="67"/>
      <c r="U1675" s="67"/>
      <c r="V1675" s="67"/>
      <c r="W1675" s="67"/>
      <c r="X1675" s="67"/>
      <c r="Y1675" s="67"/>
      <c r="Z1675" s="67"/>
      <c r="AA1675" s="67"/>
      <c r="AB1675" s="67"/>
      <c r="AC1675" s="67"/>
      <c r="AD1675" s="67"/>
      <c r="AE1675" s="67"/>
      <c r="AF1675" s="67"/>
      <c r="AG1675" s="67"/>
    </row>
    <row r="1676" spans="1:33" ht="52">
      <c r="A1676" s="99" t="s">
        <v>3672</v>
      </c>
      <c r="B1676" s="365"/>
      <c r="C1676" s="99" t="s">
        <v>422</v>
      </c>
      <c r="D1676" s="120"/>
      <c r="E1676" s="98" t="s">
        <v>3674</v>
      </c>
      <c r="F1676" s="98" t="s">
        <v>3692</v>
      </c>
      <c r="G1676" s="98" t="s">
        <v>3676</v>
      </c>
      <c r="H1676" s="98" t="s">
        <v>3693</v>
      </c>
      <c r="I1676" s="70" t="s">
        <v>11</v>
      </c>
      <c r="J1676" s="2"/>
      <c r="K1676" s="101"/>
      <c r="L1676" s="72" t="s">
        <v>208</v>
      </c>
      <c r="M1676" s="120"/>
      <c r="N1676" s="67"/>
      <c r="O1676" s="67"/>
      <c r="P1676" s="67"/>
      <c r="Q1676" s="67"/>
      <c r="R1676" s="67"/>
      <c r="S1676" s="67"/>
      <c r="T1676" s="67"/>
      <c r="U1676" s="67"/>
      <c r="V1676" s="67"/>
      <c r="W1676" s="67"/>
      <c r="X1676" s="67"/>
      <c r="Y1676" s="67"/>
      <c r="Z1676" s="67"/>
      <c r="AA1676" s="67"/>
      <c r="AB1676" s="67"/>
      <c r="AC1676" s="67"/>
      <c r="AD1676" s="67"/>
      <c r="AE1676" s="67"/>
      <c r="AF1676" s="67"/>
      <c r="AG1676" s="67"/>
    </row>
    <row r="1677" spans="1:33" ht="117">
      <c r="A1677" s="99" t="s">
        <v>3672</v>
      </c>
      <c r="B1677" s="365"/>
      <c r="C1677" s="99" t="s">
        <v>425</v>
      </c>
      <c r="D1677" s="120"/>
      <c r="E1677" s="98" t="s">
        <v>3674</v>
      </c>
      <c r="F1677" s="98" t="s">
        <v>3694</v>
      </c>
      <c r="G1677" s="98" t="s">
        <v>3676</v>
      </c>
      <c r="H1677" s="98" t="s">
        <v>3693</v>
      </c>
      <c r="I1677" s="70" t="s">
        <v>11</v>
      </c>
      <c r="J1677" s="2"/>
      <c r="K1677" s="101"/>
      <c r="L1677" s="72" t="s">
        <v>208</v>
      </c>
      <c r="M1677" s="120"/>
      <c r="N1677" s="67"/>
      <c r="O1677" s="67"/>
      <c r="P1677" s="67"/>
      <c r="Q1677" s="67"/>
      <c r="R1677" s="67"/>
      <c r="S1677" s="67"/>
      <c r="T1677" s="67"/>
      <c r="U1677" s="67"/>
      <c r="V1677" s="67"/>
      <c r="W1677" s="67"/>
      <c r="X1677" s="67"/>
      <c r="Y1677" s="67"/>
      <c r="Z1677" s="67"/>
      <c r="AA1677" s="67"/>
      <c r="AB1677" s="67"/>
      <c r="AC1677" s="67"/>
      <c r="AD1677" s="67"/>
      <c r="AE1677" s="67"/>
      <c r="AF1677" s="67"/>
      <c r="AG1677" s="67"/>
    </row>
    <row r="1678" spans="1:33" ht="156">
      <c r="A1678" s="99" t="s">
        <v>3672</v>
      </c>
      <c r="B1678" s="365"/>
      <c r="C1678" s="99" t="s">
        <v>430</v>
      </c>
      <c r="D1678" s="120"/>
      <c r="E1678" s="98" t="s">
        <v>3674</v>
      </c>
      <c r="F1678" s="98" t="s">
        <v>3695</v>
      </c>
      <c r="G1678" s="98" t="s">
        <v>3676</v>
      </c>
      <c r="H1678" s="98" t="s">
        <v>3696</v>
      </c>
      <c r="I1678" s="70" t="s">
        <v>11</v>
      </c>
      <c r="J1678" s="2"/>
      <c r="K1678" s="101"/>
      <c r="L1678" s="72" t="s">
        <v>208</v>
      </c>
      <c r="M1678" s="120"/>
      <c r="N1678" s="67"/>
      <c r="O1678" s="67"/>
      <c r="P1678" s="67"/>
      <c r="Q1678" s="67"/>
      <c r="R1678" s="67"/>
      <c r="S1678" s="67"/>
      <c r="T1678" s="67"/>
      <c r="U1678" s="67"/>
      <c r="V1678" s="67"/>
      <c r="W1678" s="67"/>
      <c r="X1678" s="67"/>
      <c r="Y1678" s="67"/>
      <c r="Z1678" s="67"/>
      <c r="AA1678" s="67"/>
      <c r="AB1678" s="67"/>
      <c r="AC1678" s="67"/>
      <c r="AD1678" s="67"/>
      <c r="AE1678" s="67"/>
      <c r="AF1678" s="67"/>
      <c r="AG1678" s="67"/>
    </row>
    <row r="1679" spans="1:33" ht="65">
      <c r="A1679" s="99" t="s">
        <v>3672</v>
      </c>
      <c r="B1679" s="365"/>
      <c r="C1679" s="99" t="s">
        <v>432</v>
      </c>
      <c r="D1679" s="120"/>
      <c r="E1679" s="98" t="s">
        <v>3674</v>
      </c>
      <c r="F1679" s="98" t="s">
        <v>3697</v>
      </c>
      <c r="G1679" s="98" t="s">
        <v>3676</v>
      </c>
      <c r="H1679" s="98" t="s">
        <v>3698</v>
      </c>
      <c r="I1679" s="70" t="s">
        <v>11</v>
      </c>
      <c r="J1679" s="2"/>
      <c r="K1679" s="101"/>
      <c r="L1679" s="72" t="s">
        <v>208</v>
      </c>
      <c r="M1679" s="120"/>
      <c r="N1679" s="67"/>
      <c r="O1679" s="67"/>
      <c r="P1679" s="67"/>
      <c r="Q1679" s="67"/>
      <c r="R1679" s="67"/>
      <c r="S1679" s="67"/>
      <c r="T1679" s="67"/>
      <c r="U1679" s="67"/>
      <c r="V1679" s="67"/>
      <c r="W1679" s="67"/>
      <c r="X1679" s="67"/>
      <c r="Y1679" s="67"/>
      <c r="Z1679" s="67"/>
      <c r="AA1679" s="67"/>
      <c r="AB1679" s="67"/>
      <c r="AC1679" s="67"/>
      <c r="AD1679" s="67"/>
      <c r="AE1679" s="67"/>
      <c r="AF1679" s="67"/>
      <c r="AG1679" s="67"/>
    </row>
    <row r="1680" spans="1:33" ht="65">
      <c r="A1680" s="124"/>
      <c r="B1680" s="365"/>
      <c r="C1680" s="99" t="s">
        <v>435</v>
      </c>
      <c r="D1680" s="120"/>
      <c r="E1680" s="98" t="s">
        <v>3674</v>
      </c>
      <c r="F1680" s="98" t="s">
        <v>3699</v>
      </c>
      <c r="G1680" s="98" t="s">
        <v>3676</v>
      </c>
      <c r="H1680" s="98" t="s">
        <v>3696</v>
      </c>
      <c r="I1680" s="72" t="s">
        <v>11</v>
      </c>
      <c r="J1680" s="2"/>
      <c r="K1680" s="118"/>
      <c r="L1680" s="74" t="s">
        <v>255</v>
      </c>
      <c r="M1680" s="120"/>
      <c r="N1680" s="67"/>
      <c r="O1680" s="67"/>
      <c r="P1680" s="67"/>
      <c r="Q1680" s="67"/>
      <c r="R1680" s="67"/>
      <c r="S1680" s="67"/>
      <c r="T1680" s="67"/>
      <c r="U1680" s="67"/>
      <c r="V1680" s="67"/>
      <c r="W1680" s="67"/>
      <c r="X1680" s="67"/>
      <c r="Y1680" s="67"/>
      <c r="Z1680" s="67"/>
      <c r="AA1680" s="67"/>
      <c r="AB1680" s="67"/>
      <c r="AC1680" s="67"/>
      <c r="AD1680" s="67"/>
      <c r="AE1680" s="67"/>
      <c r="AF1680" s="67"/>
      <c r="AG1680" s="67"/>
    </row>
    <row r="1681" spans="1:33" ht="39">
      <c r="A1681" s="99" t="s">
        <v>3672</v>
      </c>
      <c r="B1681" s="365"/>
      <c r="C1681" s="99" t="s">
        <v>438</v>
      </c>
      <c r="D1681" s="120"/>
      <c r="E1681" s="98" t="s">
        <v>3674</v>
      </c>
      <c r="F1681" s="98" t="s">
        <v>3700</v>
      </c>
      <c r="G1681" s="98" t="s">
        <v>3676</v>
      </c>
      <c r="H1681" s="98" t="s">
        <v>3696</v>
      </c>
      <c r="I1681" s="72" t="s">
        <v>11</v>
      </c>
      <c r="J1681" s="2"/>
      <c r="K1681" s="118"/>
      <c r="L1681" s="74" t="s">
        <v>255</v>
      </c>
      <c r="M1681" s="120"/>
      <c r="N1681" s="67"/>
      <c r="O1681" s="67"/>
      <c r="P1681" s="67"/>
      <c r="Q1681" s="67"/>
      <c r="R1681" s="67"/>
      <c r="S1681" s="67"/>
      <c r="T1681" s="67"/>
      <c r="U1681" s="67"/>
      <c r="V1681" s="67"/>
      <c r="W1681" s="67"/>
      <c r="X1681" s="67"/>
      <c r="Y1681" s="67"/>
      <c r="Z1681" s="67"/>
      <c r="AA1681" s="67"/>
      <c r="AB1681" s="67"/>
      <c r="AC1681" s="67"/>
      <c r="AD1681" s="67"/>
      <c r="AE1681" s="67"/>
      <c r="AF1681" s="67"/>
      <c r="AG1681" s="67"/>
    </row>
    <row r="1682" spans="1:33" ht="65">
      <c r="A1682" s="99" t="s">
        <v>3672</v>
      </c>
      <c r="B1682" s="365"/>
      <c r="C1682" s="99" t="s">
        <v>441</v>
      </c>
      <c r="D1682" s="120"/>
      <c r="E1682" s="98" t="s">
        <v>3674</v>
      </c>
      <c r="F1682" s="98" t="s">
        <v>3701</v>
      </c>
      <c r="G1682" s="98" t="s">
        <v>3676</v>
      </c>
      <c r="H1682" s="98" t="s">
        <v>3696</v>
      </c>
      <c r="I1682" s="70" t="s">
        <v>11</v>
      </c>
      <c r="J1682" s="2"/>
      <c r="K1682" s="101"/>
      <c r="L1682" s="72" t="s">
        <v>208</v>
      </c>
      <c r="M1682" s="120"/>
      <c r="N1682" s="67"/>
      <c r="O1682" s="67"/>
      <c r="P1682" s="67"/>
      <c r="Q1682" s="67"/>
      <c r="R1682" s="67"/>
      <c r="S1682" s="67"/>
      <c r="T1682" s="67"/>
      <c r="U1682" s="67"/>
      <c r="V1682" s="67"/>
      <c r="W1682" s="67"/>
      <c r="X1682" s="67"/>
      <c r="Y1682" s="67"/>
      <c r="Z1682" s="67"/>
      <c r="AA1682" s="67"/>
      <c r="AB1682" s="67"/>
      <c r="AC1682" s="67"/>
      <c r="AD1682" s="67"/>
      <c r="AE1682" s="67"/>
      <c r="AF1682" s="67"/>
      <c r="AG1682" s="67"/>
    </row>
    <row r="1683" spans="1:33" ht="75">
      <c r="A1683" s="99" t="s">
        <v>3672</v>
      </c>
      <c r="B1683" s="365"/>
      <c r="C1683" s="99" t="s">
        <v>446</v>
      </c>
      <c r="D1683" s="120"/>
      <c r="E1683" s="98" t="s">
        <v>3674</v>
      </c>
      <c r="F1683" s="120" t="s">
        <v>3702</v>
      </c>
      <c r="G1683" s="98" t="s">
        <v>3676</v>
      </c>
      <c r="H1683" s="120" t="s">
        <v>3703</v>
      </c>
      <c r="I1683" s="79" t="s">
        <v>12</v>
      </c>
      <c r="J1683" s="2"/>
      <c r="K1683" s="118" t="s">
        <v>3704</v>
      </c>
      <c r="L1683" s="74" t="s">
        <v>255</v>
      </c>
      <c r="M1683" s="120"/>
      <c r="N1683" s="67"/>
      <c r="O1683" s="67"/>
      <c r="P1683" s="67"/>
      <c r="Q1683" s="67"/>
      <c r="R1683" s="67"/>
      <c r="S1683" s="67"/>
      <c r="T1683" s="67"/>
      <c r="U1683" s="67"/>
      <c r="V1683" s="67"/>
      <c r="W1683" s="67"/>
      <c r="X1683" s="67"/>
      <c r="Y1683" s="67"/>
      <c r="Z1683" s="67"/>
      <c r="AA1683" s="67"/>
      <c r="AB1683" s="67"/>
      <c r="AC1683" s="67"/>
      <c r="AD1683" s="67"/>
      <c r="AE1683" s="67"/>
      <c r="AF1683" s="67"/>
      <c r="AG1683" s="67"/>
    </row>
    <row r="1684" spans="1:33" ht="50">
      <c r="A1684" s="99" t="s">
        <v>3672</v>
      </c>
      <c r="B1684" s="365"/>
      <c r="C1684" s="99" t="s">
        <v>449</v>
      </c>
      <c r="D1684" s="120"/>
      <c r="E1684" s="98" t="s">
        <v>3674</v>
      </c>
      <c r="F1684" s="120" t="s">
        <v>3705</v>
      </c>
      <c r="G1684" s="98" t="s">
        <v>3676</v>
      </c>
      <c r="H1684" s="125" t="s">
        <v>3706</v>
      </c>
      <c r="I1684" s="70" t="s">
        <v>11</v>
      </c>
      <c r="J1684" s="2"/>
      <c r="K1684" s="101"/>
      <c r="L1684" s="74" t="s">
        <v>255</v>
      </c>
      <c r="M1684" s="120"/>
      <c r="N1684" s="67"/>
      <c r="O1684" s="67"/>
      <c r="P1684" s="67"/>
      <c r="Q1684" s="67"/>
      <c r="R1684" s="67"/>
      <c r="S1684" s="67"/>
      <c r="T1684" s="67"/>
      <c r="U1684" s="67"/>
      <c r="V1684" s="67"/>
      <c r="W1684" s="67"/>
      <c r="X1684" s="67"/>
      <c r="Y1684" s="67"/>
      <c r="Z1684" s="67"/>
      <c r="AA1684" s="67"/>
      <c r="AB1684" s="67"/>
      <c r="AC1684" s="67"/>
      <c r="AD1684" s="67"/>
      <c r="AE1684" s="67"/>
      <c r="AF1684" s="67"/>
      <c r="AG1684" s="67"/>
    </row>
    <row r="1685" spans="1:33" ht="56">
      <c r="A1685" s="99" t="s">
        <v>3672</v>
      </c>
      <c r="B1685" s="365"/>
      <c r="C1685" s="99" t="s">
        <v>452</v>
      </c>
      <c r="D1685" s="120"/>
      <c r="E1685" s="98" t="s">
        <v>3674</v>
      </c>
      <c r="F1685" s="120" t="s">
        <v>3707</v>
      </c>
      <c r="G1685" s="98" t="s">
        <v>3676</v>
      </c>
      <c r="H1685" s="120" t="s">
        <v>3708</v>
      </c>
      <c r="I1685" s="74" t="s">
        <v>255</v>
      </c>
      <c r="J1685" s="2"/>
      <c r="K1685" s="101" t="s">
        <v>3709</v>
      </c>
      <c r="L1685" s="74" t="s">
        <v>255</v>
      </c>
      <c r="M1685" s="120"/>
      <c r="N1685" s="67"/>
      <c r="O1685" s="67"/>
      <c r="P1685" s="67"/>
      <c r="Q1685" s="67"/>
      <c r="R1685" s="67"/>
      <c r="S1685" s="67"/>
      <c r="T1685" s="67"/>
      <c r="U1685" s="67"/>
      <c r="V1685" s="67"/>
      <c r="W1685" s="67"/>
      <c r="X1685" s="67"/>
      <c r="Y1685" s="67"/>
      <c r="Z1685" s="67"/>
      <c r="AA1685" s="67"/>
      <c r="AB1685" s="67"/>
      <c r="AC1685" s="67"/>
      <c r="AD1685" s="67"/>
      <c r="AE1685" s="67"/>
      <c r="AF1685" s="67"/>
      <c r="AG1685" s="67"/>
    </row>
    <row r="1686" spans="1:33" ht="50">
      <c r="A1686" s="99" t="s">
        <v>3672</v>
      </c>
      <c r="B1686" s="365"/>
      <c r="C1686" s="99" t="s">
        <v>455</v>
      </c>
      <c r="D1686" s="120"/>
      <c r="E1686" s="98" t="s">
        <v>3674</v>
      </c>
      <c r="F1686" s="120" t="s">
        <v>3710</v>
      </c>
      <c r="G1686" s="98" t="s">
        <v>3676</v>
      </c>
      <c r="H1686" s="98" t="s">
        <v>3682</v>
      </c>
      <c r="I1686" s="70" t="s">
        <v>11</v>
      </c>
      <c r="J1686" s="2"/>
      <c r="K1686" s="101"/>
      <c r="L1686" s="74" t="s">
        <v>255</v>
      </c>
      <c r="M1686" s="120"/>
      <c r="N1686" s="67"/>
      <c r="O1686" s="67"/>
      <c r="P1686" s="67"/>
      <c r="Q1686" s="67"/>
      <c r="R1686" s="67"/>
      <c r="S1686" s="67"/>
      <c r="T1686" s="67"/>
      <c r="U1686" s="67"/>
      <c r="V1686" s="67"/>
      <c r="W1686" s="67"/>
      <c r="X1686" s="67"/>
      <c r="Y1686" s="67"/>
      <c r="Z1686" s="67"/>
      <c r="AA1686" s="67"/>
      <c r="AB1686" s="67"/>
      <c r="AC1686" s="67"/>
      <c r="AD1686" s="67"/>
      <c r="AE1686" s="67"/>
      <c r="AF1686" s="67"/>
      <c r="AG1686" s="67"/>
    </row>
    <row r="1687" spans="1:33" ht="50">
      <c r="A1687" s="99" t="s">
        <v>3672</v>
      </c>
      <c r="B1687" s="355"/>
      <c r="C1687" s="99" t="s">
        <v>460</v>
      </c>
      <c r="D1687" s="120"/>
      <c r="E1687" s="98" t="s">
        <v>3674</v>
      </c>
      <c r="F1687" s="120" t="s">
        <v>3711</v>
      </c>
      <c r="G1687" s="98" t="s">
        <v>3676</v>
      </c>
      <c r="H1687" s="125" t="s">
        <v>3706</v>
      </c>
      <c r="I1687" s="70" t="s">
        <v>11</v>
      </c>
      <c r="J1687" s="2"/>
      <c r="K1687" s="101"/>
      <c r="L1687" s="74" t="s">
        <v>255</v>
      </c>
      <c r="M1687" s="120"/>
      <c r="N1687" s="67"/>
      <c r="O1687" s="67"/>
      <c r="P1687" s="67"/>
      <c r="Q1687" s="67"/>
      <c r="R1687" s="67"/>
      <c r="S1687" s="67"/>
      <c r="T1687" s="67"/>
      <c r="U1687" s="67"/>
      <c r="V1687" s="67"/>
      <c r="W1687" s="67"/>
      <c r="X1687" s="67"/>
      <c r="Y1687" s="67"/>
      <c r="Z1687" s="67"/>
      <c r="AA1687" s="67"/>
      <c r="AB1687" s="67"/>
      <c r="AC1687" s="67"/>
      <c r="AD1687" s="67"/>
      <c r="AE1687" s="67"/>
      <c r="AF1687" s="67"/>
      <c r="AG1687" s="67"/>
    </row>
    <row r="1688" spans="1:33" ht="58">
      <c r="A1688" s="85" t="s">
        <v>3712</v>
      </c>
      <c r="B1688" s="126" t="s">
        <v>3713</v>
      </c>
      <c r="C1688" s="85" t="s">
        <v>3714</v>
      </c>
      <c r="D1688" s="127"/>
      <c r="E1688" s="372" t="s">
        <v>3715</v>
      </c>
      <c r="F1688" s="126" t="s">
        <v>1633</v>
      </c>
      <c r="G1688" s="126" t="s">
        <v>3716</v>
      </c>
      <c r="H1688" s="126" t="s">
        <v>3717</v>
      </c>
      <c r="I1688" s="70" t="s">
        <v>11</v>
      </c>
      <c r="J1688" s="2"/>
      <c r="K1688" s="101"/>
      <c r="L1688" s="74" t="s">
        <v>255</v>
      </c>
      <c r="M1688" s="128"/>
      <c r="N1688" s="67"/>
      <c r="O1688" s="102"/>
      <c r="P1688" s="67"/>
      <c r="Q1688" s="67"/>
      <c r="R1688" s="67"/>
      <c r="S1688" s="67"/>
      <c r="T1688" s="67"/>
      <c r="U1688" s="67"/>
      <c r="V1688" s="67"/>
      <c r="W1688" s="67"/>
      <c r="X1688" s="67"/>
      <c r="Y1688" s="67"/>
      <c r="Z1688" s="67"/>
      <c r="AA1688" s="67"/>
      <c r="AB1688" s="67"/>
      <c r="AC1688" s="67"/>
      <c r="AD1688" s="67"/>
      <c r="AE1688" s="67"/>
      <c r="AF1688" s="67"/>
      <c r="AG1688" s="67"/>
    </row>
    <row r="1689" spans="1:33" ht="72.5">
      <c r="A1689" s="85" t="s">
        <v>3712</v>
      </c>
      <c r="B1689" s="126" t="s">
        <v>3713</v>
      </c>
      <c r="C1689" s="85" t="s">
        <v>3718</v>
      </c>
      <c r="D1689" s="127"/>
      <c r="E1689" s="365"/>
      <c r="F1689" s="126" t="s">
        <v>3719</v>
      </c>
      <c r="G1689" s="126" t="s">
        <v>3720</v>
      </c>
      <c r="H1689" s="126" t="s">
        <v>3721</v>
      </c>
      <c r="I1689" s="70" t="s">
        <v>11</v>
      </c>
      <c r="J1689" s="2"/>
      <c r="K1689" s="101"/>
      <c r="L1689" s="74" t="s">
        <v>255</v>
      </c>
      <c r="M1689" s="128"/>
      <c r="N1689" s="67"/>
      <c r="O1689" s="102"/>
      <c r="P1689" s="67"/>
      <c r="Q1689" s="67"/>
      <c r="R1689" s="67"/>
      <c r="S1689" s="67"/>
      <c r="T1689" s="67"/>
      <c r="U1689" s="67"/>
      <c r="V1689" s="67"/>
      <c r="W1689" s="67"/>
      <c r="X1689" s="67"/>
      <c r="Y1689" s="67"/>
      <c r="Z1689" s="67"/>
      <c r="AA1689" s="67"/>
      <c r="AB1689" s="67"/>
      <c r="AC1689" s="67"/>
      <c r="AD1689" s="67"/>
      <c r="AE1689" s="67"/>
      <c r="AF1689" s="67"/>
      <c r="AG1689" s="67"/>
    </row>
    <row r="1690" spans="1:33" ht="87">
      <c r="A1690" s="85" t="s">
        <v>3712</v>
      </c>
      <c r="B1690" s="126" t="s">
        <v>3713</v>
      </c>
      <c r="C1690" s="85" t="s">
        <v>3722</v>
      </c>
      <c r="D1690" s="127"/>
      <c r="E1690" s="365"/>
      <c r="F1690" s="126" t="s">
        <v>3723</v>
      </c>
      <c r="G1690" s="126" t="s">
        <v>3724</v>
      </c>
      <c r="H1690" s="126" t="s">
        <v>3253</v>
      </c>
      <c r="I1690" s="70" t="s">
        <v>11</v>
      </c>
      <c r="J1690" s="2"/>
      <c r="K1690" s="101"/>
      <c r="L1690" s="74" t="s">
        <v>255</v>
      </c>
      <c r="M1690" s="128"/>
      <c r="N1690" s="67"/>
      <c r="O1690" s="102"/>
      <c r="P1690" s="67"/>
      <c r="Q1690" s="67"/>
      <c r="R1690" s="67"/>
      <c r="S1690" s="67"/>
      <c r="T1690" s="67"/>
      <c r="U1690" s="67"/>
      <c r="V1690" s="67"/>
      <c r="W1690" s="67"/>
      <c r="X1690" s="67"/>
      <c r="Y1690" s="67"/>
      <c r="Z1690" s="67"/>
      <c r="AA1690" s="67"/>
      <c r="AB1690" s="67"/>
      <c r="AC1690" s="67"/>
      <c r="AD1690" s="67"/>
      <c r="AE1690" s="67"/>
      <c r="AF1690" s="67"/>
      <c r="AG1690" s="67"/>
    </row>
    <row r="1691" spans="1:33" ht="87">
      <c r="A1691" s="85" t="s">
        <v>3712</v>
      </c>
      <c r="B1691" s="126" t="s">
        <v>3713</v>
      </c>
      <c r="C1691" s="85" t="s">
        <v>3725</v>
      </c>
      <c r="D1691" s="127"/>
      <c r="E1691" s="365"/>
      <c r="F1691" s="126" t="s">
        <v>3726</v>
      </c>
      <c r="G1691" s="126" t="s">
        <v>3727</v>
      </c>
      <c r="H1691" s="126" t="s">
        <v>3721</v>
      </c>
      <c r="I1691" s="70" t="s">
        <v>11</v>
      </c>
      <c r="J1691" s="2"/>
      <c r="K1691" s="117"/>
      <c r="L1691" s="74" t="s">
        <v>255</v>
      </c>
      <c r="M1691" s="129"/>
      <c r="N1691" s="67"/>
      <c r="O1691" s="102"/>
      <c r="P1691" s="67"/>
      <c r="Q1691" s="67"/>
      <c r="R1691" s="67"/>
      <c r="S1691" s="67"/>
      <c r="T1691" s="67"/>
      <c r="U1691" s="67"/>
      <c r="V1691" s="67"/>
      <c r="W1691" s="67"/>
      <c r="X1691" s="67"/>
      <c r="Y1691" s="67"/>
      <c r="Z1691" s="67"/>
      <c r="AA1691" s="67"/>
      <c r="AB1691" s="67"/>
      <c r="AC1691" s="67"/>
      <c r="AD1691" s="67"/>
      <c r="AE1691" s="67"/>
      <c r="AF1691" s="67"/>
      <c r="AG1691" s="67"/>
    </row>
    <row r="1692" spans="1:33" ht="101.5">
      <c r="A1692" s="85" t="s">
        <v>3712</v>
      </c>
      <c r="B1692" s="126" t="s">
        <v>3713</v>
      </c>
      <c r="C1692" s="85" t="s">
        <v>3728</v>
      </c>
      <c r="D1692" s="127"/>
      <c r="E1692" s="355"/>
      <c r="F1692" s="126" t="s">
        <v>3729</v>
      </c>
      <c r="G1692" s="126" t="s">
        <v>3730</v>
      </c>
      <c r="H1692" s="130" t="s">
        <v>3731</v>
      </c>
      <c r="I1692" s="70" t="s">
        <v>11</v>
      </c>
      <c r="J1692" s="2"/>
      <c r="K1692" s="117"/>
      <c r="L1692" s="74" t="s">
        <v>255</v>
      </c>
      <c r="M1692" s="129"/>
      <c r="N1692" s="67"/>
      <c r="O1692" s="102"/>
      <c r="P1692" s="67"/>
      <c r="Q1692" s="67"/>
      <c r="R1692" s="67"/>
      <c r="S1692" s="67"/>
      <c r="T1692" s="67"/>
      <c r="U1692" s="67"/>
      <c r="V1692" s="67"/>
      <c r="W1692" s="67"/>
      <c r="X1692" s="67"/>
      <c r="Y1692" s="67"/>
      <c r="Z1692" s="67"/>
      <c r="AA1692" s="67"/>
      <c r="AB1692" s="67"/>
      <c r="AC1692" s="67"/>
      <c r="AD1692" s="67"/>
      <c r="AE1692" s="67"/>
      <c r="AF1692" s="67"/>
      <c r="AG1692" s="67"/>
    </row>
    <row r="1693" spans="1:33" ht="87">
      <c r="A1693" s="85" t="s">
        <v>3712</v>
      </c>
      <c r="B1693" s="126" t="s">
        <v>3713</v>
      </c>
      <c r="C1693" s="85" t="s">
        <v>3732</v>
      </c>
      <c r="D1693" s="126" t="s">
        <v>3733</v>
      </c>
      <c r="E1693" s="127"/>
      <c r="F1693" s="126" t="s">
        <v>3734</v>
      </c>
      <c r="G1693" s="126" t="s">
        <v>3735</v>
      </c>
      <c r="H1693" s="126" t="s">
        <v>3721</v>
      </c>
      <c r="I1693" s="70" t="s">
        <v>11</v>
      </c>
      <c r="J1693" s="2"/>
      <c r="K1693" s="101"/>
      <c r="L1693" s="74" t="s">
        <v>255</v>
      </c>
      <c r="M1693" s="128"/>
      <c r="N1693" s="67"/>
      <c r="O1693" s="102"/>
      <c r="P1693" s="67"/>
      <c r="Q1693" s="67"/>
      <c r="R1693" s="67"/>
      <c r="S1693" s="67"/>
      <c r="T1693" s="67"/>
      <c r="U1693" s="67"/>
      <c r="V1693" s="67"/>
      <c r="W1693" s="67"/>
      <c r="X1693" s="67"/>
      <c r="Y1693" s="67"/>
      <c r="Z1693" s="67"/>
      <c r="AA1693" s="67"/>
      <c r="AB1693" s="67"/>
      <c r="AC1693" s="67"/>
      <c r="AD1693" s="67"/>
      <c r="AE1693" s="67"/>
      <c r="AF1693" s="67"/>
      <c r="AG1693" s="67"/>
    </row>
    <row r="1694" spans="1:33" ht="101.5">
      <c r="A1694" s="85" t="s">
        <v>3712</v>
      </c>
      <c r="B1694" s="126" t="s">
        <v>3713</v>
      </c>
      <c r="C1694" s="85" t="s">
        <v>3736</v>
      </c>
      <c r="D1694" s="127"/>
      <c r="E1694" s="372" t="s">
        <v>3737</v>
      </c>
      <c r="F1694" s="126" t="s">
        <v>3738</v>
      </c>
      <c r="G1694" s="126" t="s">
        <v>3739</v>
      </c>
      <c r="H1694" s="126" t="s">
        <v>1645</v>
      </c>
      <c r="I1694" s="70" t="s">
        <v>11</v>
      </c>
      <c r="J1694" s="2"/>
      <c r="K1694" s="101"/>
      <c r="L1694" s="72" t="s">
        <v>208</v>
      </c>
      <c r="M1694" s="128"/>
      <c r="N1694" s="1"/>
      <c r="O1694" s="102"/>
      <c r="P1694" s="67"/>
      <c r="Q1694" s="67"/>
      <c r="R1694" s="67"/>
      <c r="S1694" s="67"/>
      <c r="T1694" s="67"/>
      <c r="U1694" s="67"/>
      <c r="V1694" s="67"/>
      <c r="W1694" s="67"/>
      <c r="X1694" s="67"/>
      <c r="Y1694" s="67"/>
      <c r="Z1694" s="67"/>
      <c r="AA1694" s="67"/>
      <c r="AB1694" s="67"/>
      <c r="AC1694" s="67"/>
      <c r="AD1694" s="67"/>
      <c r="AE1694" s="67"/>
      <c r="AF1694" s="67"/>
      <c r="AG1694" s="67"/>
    </row>
    <row r="1695" spans="1:33" ht="159.5">
      <c r="A1695" s="85" t="s">
        <v>3712</v>
      </c>
      <c r="B1695" s="126" t="s">
        <v>3713</v>
      </c>
      <c r="C1695" s="85" t="s">
        <v>3740</v>
      </c>
      <c r="D1695" s="127"/>
      <c r="E1695" s="365"/>
      <c r="F1695" s="126" t="s">
        <v>3741</v>
      </c>
      <c r="G1695" s="126" t="s">
        <v>3742</v>
      </c>
      <c r="H1695" s="126" t="s">
        <v>1645</v>
      </c>
      <c r="I1695" s="70" t="s">
        <v>11</v>
      </c>
      <c r="J1695" s="2"/>
      <c r="K1695" s="101"/>
      <c r="L1695" s="72" t="s">
        <v>208</v>
      </c>
      <c r="M1695" s="128"/>
      <c r="N1695" s="131"/>
      <c r="O1695" s="102"/>
      <c r="P1695" s="67"/>
      <c r="Q1695" s="67"/>
      <c r="R1695" s="67"/>
      <c r="S1695" s="67"/>
      <c r="T1695" s="67"/>
      <c r="U1695" s="67"/>
      <c r="V1695" s="67"/>
      <c r="W1695" s="67"/>
      <c r="X1695" s="67"/>
      <c r="Y1695" s="67"/>
      <c r="Z1695" s="67"/>
      <c r="AA1695" s="67"/>
      <c r="AB1695" s="67"/>
      <c r="AC1695" s="67"/>
      <c r="AD1695" s="67"/>
      <c r="AE1695" s="67"/>
      <c r="AF1695" s="67"/>
      <c r="AG1695" s="67"/>
    </row>
    <row r="1696" spans="1:33" ht="159.5">
      <c r="A1696" s="85" t="s">
        <v>3712</v>
      </c>
      <c r="B1696" s="126" t="s">
        <v>3713</v>
      </c>
      <c r="C1696" s="85" t="s">
        <v>3743</v>
      </c>
      <c r="D1696" s="127"/>
      <c r="E1696" s="365"/>
      <c r="F1696" s="126" t="s">
        <v>3744</v>
      </c>
      <c r="G1696" s="126" t="s">
        <v>3745</v>
      </c>
      <c r="H1696" s="126" t="s">
        <v>1645</v>
      </c>
      <c r="I1696" s="70" t="s">
        <v>11</v>
      </c>
      <c r="J1696" s="2"/>
      <c r="K1696" s="101"/>
      <c r="L1696" s="72" t="s">
        <v>208</v>
      </c>
      <c r="M1696" s="128"/>
      <c r="N1696" s="132"/>
      <c r="O1696" s="102"/>
      <c r="P1696" s="67"/>
      <c r="Q1696" s="67"/>
      <c r="R1696" s="67"/>
      <c r="S1696" s="67"/>
      <c r="T1696" s="67"/>
      <c r="U1696" s="67"/>
      <c r="V1696" s="67"/>
      <c r="W1696" s="67"/>
      <c r="X1696" s="67"/>
      <c r="Y1696" s="67"/>
      <c r="Z1696" s="67"/>
      <c r="AA1696" s="67"/>
      <c r="AB1696" s="67"/>
      <c r="AC1696" s="67"/>
      <c r="AD1696" s="67"/>
      <c r="AE1696" s="67"/>
      <c r="AF1696" s="67"/>
      <c r="AG1696" s="67"/>
    </row>
    <row r="1697" spans="1:33" ht="159.5">
      <c r="A1697" s="85" t="s">
        <v>3712</v>
      </c>
      <c r="B1697" s="126" t="s">
        <v>3713</v>
      </c>
      <c r="C1697" s="85" t="s">
        <v>3746</v>
      </c>
      <c r="D1697" s="127"/>
      <c r="E1697" s="365"/>
      <c r="F1697" s="126" t="s">
        <v>3747</v>
      </c>
      <c r="G1697" s="126" t="s">
        <v>3748</v>
      </c>
      <c r="H1697" s="126" t="s">
        <v>1645</v>
      </c>
      <c r="I1697" s="70" t="s">
        <v>11</v>
      </c>
      <c r="J1697" s="2"/>
      <c r="K1697" s="101"/>
      <c r="L1697" s="72" t="s">
        <v>208</v>
      </c>
      <c r="M1697" s="128"/>
      <c r="N1697" s="132"/>
      <c r="O1697" s="102"/>
      <c r="P1697" s="67"/>
      <c r="Q1697" s="67"/>
      <c r="R1697" s="67"/>
      <c r="S1697" s="67"/>
      <c r="T1697" s="67"/>
      <c r="U1697" s="67"/>
      <c r="V1697" s="67"/>
      <c r="W1697" s="67"/>
      <c r="X1697" s="67"/>
      <c r="Y1697" s="67"/>
      <c r="Z1697" s="67"/>
      <c r="AA1697" s="67"/>
      <c r="AB1697" s="67"/>
      <c r="AC1697" s="67"/>
      <c r="AD1697" s="67"/>
      <c r="AE1697" s="67"/>
      <c r="AF1697" s="67"/>
      <c r="AG1697" s="67"/>
    </row>
    <row r="1698" spans="1:33" ht="159.5">
      <c r="A1698" s="85" t="s">
        <v>3712</v>
      </c>
      <c r="B1698" s="126" t="s">
        <v>3713</v>
      </c>
      <c r="C1698" s="85" t="s">
        <v>3749</v>
      </c>
      <c r="D1698" s="127"/>
      <c r="E1698" s="365"/>
      <c r="F1698" s="126" t="s">
        <v>3750</v>
      </c>
      <c r="G1698" s="126" t="s">
        <v>3751</v>
      </c>
      <c r="H1698" s="126" t="s">
        <v>1645</v>
      </c>
      <c r="I1698" s="70" t="s">
        <v>11</v>
      </c>
      <c r="J1698" s="2"/>
      <c r="K1698" s="101"/>
      <c r="L1698" s="72" t="s">
        <v>208</v>
      </c>
      <c r="M1698" s="128"/>
      <c r="N1698" s="132"/>
      <c r="O1698" s="102"/>
      <c r="P1698" s="67"/>
      <c r="Q1698" s="67"/>
      <c r="R1698" s="67"/>
      <c r="S1698" s="67"/>
      <c r="T1698" s="67"/>
      <c r="U1698" s="67"/>
      <c r="V1698" s="67"/>
      <c r="W1698" s="67"/>
      <c r="X1698" s="67"/>
      <c r="Y1698" s="67"/>
      <c r="Z1698" s="67"/>
      <c r="AA1698" s="67"/>
      <c r="AB1698" s="67"/>
      <c r="AC1698" s="67"/>
      <c r="AD1698" s="67"/>
      <c r="AE1698" s="67"/>
      <c r="AF1698" s="67"/>
      <c r="AG1698" s="67"/>
    </row>
    <row r="1699" spans="1:33" ht="174">
      <c r="A1699" s="85" t="s">
        <v>3712</v>
      </c>
      <c r="B1699" s="126" t="s">
        <v>3713</v>
      </c>
      <c r="C1699" s="85" t="s">
        <v>3752</v>
      </c>
      <c r="D1699" s="127"/>
      <c r="E1699" s="365"/>
      <c r="F1699" s="126" t="s">
        <v>3753</v>
      </c>
      <c r="G1699" s="126" t="s">
        <v>3754</v>
      </c>
      <c r="H1699" s="126" t="s">
        <v>1645</v>
      </c>
      <c r="I1699" s="70" t="s">
        <v>11</v>
      </c>
      <c r="J1699" s="2"/>
      <c r="K1699" s="101"/>
      <c r="L1699" s="72" t="s">
        <v>208</v>
      </c>
      <c r="M1699" s="128"/>
      <c r="N1699" s="132"/>
      <c r="O1699" s="102"/>
      <c r="P1699" s="67"/>
      <c r="Q1699" s="67"/>
      <c r="R1699" s="67"/>
      <c r="S1699" s="67"/>
      <c r="T1699" s="67"/>
      <c r="U1699" s="67"/>
      <c r="V1699" s="67"/>
      <c r="W1699" s="67"/>
      <c r="X1699" s="67"/>
      <c r="Y1699" s="67"/>
      <c r="Z1699" s="67"/>
      <c r="AA1699" s="67"/>
      <c r="AB1699" s="67"/>
      <c r="AC1699" s="67"/>
      <c r="AD1699" s="67"/>
      <c r="AE1699" s="67"/>
      <c r="AF1699" s="67"/>
      <c r="AG1699" s="67"/>
    </row>
    <row r="1700" spans="1:33" ht="217.5">
      <c r="A1700" s="85" t="s">
        <v>3712</v>
      </c>
      <c r="B1700" s="126" t="s">
        <v>3713</v>
      </c>
      <c r="C1700" s="85" t="s">
        <v>3755</v>
      </c>
      <c r="D1700" s="127"/>
      <c r="E1700" s="355"/>
      <c r="F1700" s="126" t="s">
        <v>3756</v>
      </c>
      <c r="G1700" s="126" t="s">
        <v>3757</v>
      </c>
      <c r="H1700" s="126" t="s">
        <v>1645</v>
      </c>
      <c r="I1700" s="70" t="s">
        <v>11</v>
      </c>
      <c r="J1700" s="2"/>
      <c r="K1700" s="101"/>
      <c r="L1700" s="72" t="s">
        <v>208</v>
      </c>
      <c r="M1700" s="128"/>
      <c r="N1700" s="132"/>
      <c r="O1700" s="102"/>
      <c r="P1700" s="67"/>
      <c r="Q1700" s="67"/>
      <c r="R1700" s="67"/>
      <c r="S1700" s="67"/>
      <c r="T1700" s="67"/>
      <c r="U1700" s="67"/>
      <c r="V1700" s="67"/>
      <c r="W1700" s="67"/>
      <c r="X1700" s="67"/>
      <c r="Y1700" s="67"/>
      <c r="Z1700" s="67"/>
      <c r="AA1700" s="67"/>
      <c r="AB1700" s="67"/>
      <c r="AC1700" s="67"/>
      <c r="AD1700" s="67"/>
      <c r="AE1700" s="67"/>
      <c r="AF1700" s="67"/>
      <c r="AG1700" s="67"/>
    </row>
    <row r="1701" spans="1:33" ht="101.5">
      <c r="A1701" s="85" t="s">
        <v>3712</v>
      </c>
      <c r="B1701" s="126" t="s">
        <v>3713</v>
      </c>
      <c r="C1701" s="85" t="s">
        <v>3758</v>
      </c>
      <c r="D1701" s="127"/>
      <c r="E1701" s="371" t="s">
        <v>3759</v>
      </c>
      <c r="F1701" s="133" t="s">
        <v>3760</v>
      </c>
      <c r="G1701" s="126" t="s">
        <v>3761</v>
      </c>
      <c r="H1701" s="133" t="s">
        <v>3762</v>
      </c>
      <c r="I1701" s="70" t="s">
        <v>11</v>
      </c>
      <c r="J1701" s="2"/>
      <c r="K1701" s="101"/>
      <c r="L1701" s="74" t="s">
        <v>255</v>
      </c>
      <c r="M1701" s="128"/>
      <c r="N1701" s="102"/>
      <c r="O1701" s="102"/>
      <c r="P1701" s="67"/>
      <c r="Q1701" s="67"/>
      <c r="R1701" s="67"/>
      <c r="S1701" s="67"/>
      <c r="T1701" s="67"/>
      <c r="U1701" s="67"/>
      <c r="V1701" s="67"/>
      <c r="W1701" s="67"/>
      <c r="X1701" s="67"/>
      <c r="Y1701" s="67"/>
      <c r="Z1701" s="67"/>
      <c r="AA1701" s="67"/>
      <c r="AB1701" s="67"/>
      <c r="AC1701" s="67"/>
      <c r="AD1701" s="67"/>
      <c r="AE1701" s="67"/>
      <c r="AF1701" s="67"/>
      <c r="AG1701" s="67"/>
    </row>
    <row r="1702" spans="1:33" ht="144">
      <c r="A1702" s="85" t="s">
        <v>3712</v>
      </c>
      <c r="B1702" s="126" t="s">
        <v>3713</v>
      </c>
      <c r="C1702" s="85" t="s">
        <v>3763</v>
      </c>
      <c r="D1702" s="127"/>
      <c r="E1702" s="355"/>
      <c r="F1702" s="133" t="s">
        <v>3692</v>
      </c>
      <c r="G1702" s="126" t="s">
        <v>3761</v>
      </c>
      <c r="H1702" s="133" t="s">
        <v>3764</v>
      </c>
      <c r="I1702" s="70" t="s">
        <v>11</v>
      </c>
      <c r="J1702" s="2"/>
      <c r="K1702" s="101"/>
      <c r="L1702" s="72" t="s">
        <v>208</v>
      </c>
      <c r="M1702" s="128"/>
      <c r="N1702" s="132"/>
      <c r="O1702" s="102"/>
      <c r="P1702" s="67"/>
      <c r="Q1702" s="67"/>
      <c r="R1702" s="67"/>
      <c r="S1702" s="67"/>
      <c r="T1702" s="67"/>
      <c r="U1702" s="67"/>
      <c r="V1702" s="67"/>
      <c r="W1702" s="67"/>
      <c r="X1702" s="67"/>
      <c r="Y1702" s="67"/>
      <c r="Z1702" s="67"/>
      <c r="AA1702" s="67"/>
      <c r="AB1702" s="67"/>
      <c r="AC1702" s="67"/>
      <c r="AD1702" s="67"/>
      <c r="AE1702" s="67"/>
      <c r="AF1702" s="67"/>
      <c r="AG1702" s="67"/>
    </row>
    <row r="1703" spans="1:33" ht="188.5">
      <c r="A1703" s="85" t="s">
        <v>3712</v>
      </c>
      <c r="B1703" s="126" t="s">
        <v>3713</v>
      </c>
      <c r="C1703" s="85" t="s">
        <v>3765</v>
      </c>
      <c r="D1703" s="127"/>
      <c r="E1703" s="371" t="s">
        <v>3766</v>
      </c>
      <c r="F1703" s="126" t="s">
        <v>3767</v>
      </c>
      <c r="G1703" s="126" t="s">
        <v>3768</v>
      </c>
      <c r="H1703" s="126" t="s">
        <v>3769</v>
      </c>
      <c r="I1703" s="70" t="s">
        <v>11</v>
      </c>
      <c r="J1703" s="2"/>
      <c r="K1703" s="101"/>
      <c r="L1703" s="74" t="s">
        <v>255</v>
      </c>
      <c r="M1703" s="128"/>
      <c r="N1703" s="102"/>
      <c r="O1703" s="102"/>
      <c r="P1703" s="67"/>
      <c r="Q1703" s="67"/>
      <c r="R1703" s="67"/>
      <c r="S1703" s="67"/>
      <c r="T1703" s="67"/>
      <c r="U1703" s="67"/>
      <c r="V1703" s="67"/>
      <c r="W1703" s="67"/>
      <c r="X1703" s="67"/>
      <c r="Y1703" s="67"/>
      <c r="Z1703" s="67"/>
      <c r="AA1703" s="67"/>
      <c r="AB1703" s="67"/>
      <c r="AC1703" s="67"/>
      <c r="AD1703" s="67"/>
      <c r="AE1703" s="67"/>
      <c r="AF1703" s="67"/>
      <c r="AG1703" s="67"/>
    </row>
    <row r="1704" spans="1:33" ht="203">
      <c r="A1704" s="85" t="s">
        <v>3712</v>
      </c>
      <c r="B1704" s="126" t="s">
        <v>3713</v>
      </c>
      <c r="C1704" s="85" t="s">
        <v>3770</v>
      </c>
      <c r="D1704" s="127"/>
      <c r="E1704" s="365"/>
      <c r="F1704" s="126" t="s">
        <v>3771</v>
      </c>
      <c r="G1704" s="126" t="s">
        <v>3772</v>
      </c>
      <c r="H1704" s="133" t="s">
        <v>3773</v>
      </c>
      <c r="I1704" s="70" t="s">
        <v>11</v>
      </c>
      <c r="J1704" s="2"/>
      <c r="K1704" s="101"/>
      <c r="L1704" s="74" t="s">
        <v>255</v>
      </c>
      <c r="M1704" s="128"/>
      <c r="N1704" s="102"/>
      <c r="O1704" s="106"/>
      <c r="P1704" s="67"/>
      <c r="Q1704" s="67"/>
      <c r="R1704" s="67"/>
      <c r="S1704" s="67"/>
      <c r="T1704" s="67"/>
      <c r="U1704" s="67"/>
      <c r="V1704" s="67"/>
      <c r="W1704" s="67"/>
      <c r="X1704" s="67"/>
      <c r="Y1704" s="67"/>
      <c r="Z1704" s="67"/>
      <c r="AA1704" s="67"/>
      <c r="AB1704" s="67"/>
      <c r="AC1704" s="67"/>
      <c r="AD1704" s="67"/>
      <c r="AE1704" s="67"/>
      <c r="AF1704" s="67"/>
      <c r="AG1704" s="67"/>
    </row>
    <row r="1705" spans="1:33" ht="203">
      <c r="A1705" s="85" t="s">
        <v>3712</v>
      </c>
      <c r="B1705" s="126" t="s">
        <v>3713</v>
      </c>
      <c r="C1705" s="85" t="s">
        <v>3774</v>
      </c>
      <c r="D1705" s="127"/>
      <c r="E1705" s="365"/>
      <c r="F1705" s="126" t="s">
        <v>3775</v>
      </c>
      <c r="G1705" s="126" t="s">
        <v>3776</v>
      </c>
      <c r="H1705" s="133" t="s">
        <v>1645</v>
      </c>
      <c r="I1705" s="74" t="s">
        <v>255</v>
      </c>
      <c r="J1705" s="2"/>
      <c r="K1705" s="101" t="s">
        <v>3777</v>
      </c>
      <c r="L1705" s="74" t="s">
        <v>255</v>
      </c>
      <c r="M1705" s="128"/>
      <c r="N1705" s="102"/>
      <c r="O1705" s="102"/>
      <c r="P1705" s="67"/>
      <c r="Q1705" s="67"/>
      <c r="R1705" s="67"/>
      <c r="S1705" s="67"/>
      <c r="T1705" s="67"/>
      <c r="U1705" s="67"/>
      <c r="V1705" s="67"/>
      <c r="W1705" s="67"/>
      <c r="X1705" s="67"/>
      <c r="Y1705" s="67"/>
      <c r="Z1705" s="67"/>
      <c r="AA1705" s="67"/>
      <c r="AB1705" s="67"/>
      <c r="AC1705" s="67"/>
      <c r="AD1705" s="67"/>
      <c r="AE1705" s="67"/>
      <c r="AF1705" s="67"/>
      <c r="AG1705" s="67"/>
    </row>
    <row r="1706" spans="1:33" ht="203">
      <c r="A1706" s="85" t="s">
        <v>3712</v>
      </c>
      <c r="B1706" s="126" t="s">
        <v>3713</v>
      </c>
      <c r="C1706" s="85" t="s">
        <v>3778</v>
      </c>
      <c r="D1706" s="127"/>
      <c r="E1706" s="365"/>
      <c r="F1706" s="126" t="s">
        <v>3779</v>
      </c>
      <c r="G1706" s="126" t="s">
        <v>3780</v>
      </c>
      <c r="H1706" s="133" t="s">
        <v>1645</v>
      </c>
      <c r="I1706" s="74" t="s">
        <v>255</v>
      </c>
      <c r="J1706" s="2"/>
      <c r="K1706" s="101" t="s">
        <v>3777</v>
      </c>
      <c r="L1706" s="74" t="s">
        <v>255</v>
      </c>
      <c r="M1706" s="128"/>
      <c r="N1706" s="102"/>
      <c r="O1706" s="102"/>
      <c r="P1706" s="67"/>
      <c r="Q1706" s="67"/>
      <c r="R1706" s="67"/>
      <c r="S1706" s="67"/>
      <c r="T1706" s="67"/>
      <c r="U1706" s="67"/>
      <c r="V1706" s="67"/>
      <c r="W1706" s="67"/>
      <c r="X1706" s="67"/>
      <c r="Y1706" s="67"/>
      <c r="Z1706" s="67"/>
      <c r="AA1706" s="67"/>
      <c r="AB1706" s="67"/>
      <c r="AC1706" s="67"/>
      <c r="AD1706" s="67"/>
      <c r="AE1706" s="67"/>
      <c r="AF1706" s="67"/>
      <c r="AG1706" s="67"/>
    </row>
    <row r="1707" spans="1:33" ht="188.5">
      <c r="A1707" s="85" t="s">
        <v>3712</v>
      </c>
      <c r="B1707" s="126" t="s">
        <v>3713</v>
      </c>
      <c r="C1707" s="85" t="s">
        <v>3781</v>
      </c>
      <c r="D1707" s="127"/>
      <c r="E1707" s="365"/>
      <c r="F1707" s="126" t="s">
        <v>3782</v>
      </c>
      <c r="G1707" s="126" t="s">
        <v>3783</v>
      </c>
      <c r="H1707" s="126" t="s">
        <v>3784</v>
      </c>
      <c r="I1707" s="70" t="s">
        <v>11</v>
      </c>
      <c r="J1707" s="2"/>
      <c r="K1707" s="101"/>
      <c r="L1707" s="72" t="s">
        <v>208</v>
      </c>
      <c r="M1707" s="128"/>
      <c r="N1707" s="132"/>
      <c r="O1707" s="102"/>
      <c r="P1707" s="67"/>
      <c r="Q1707" s="67"/>
      <c r="R1707" s="67"/>
      <c r="S1707" s="67"/>
      <c r="T1707" s="67"/>
      <c r="U1707" s="67"/>
      <c r="V1707" s="67"/>
      <c r="W1707" s="67"/>
      <c r="X1707" s="67"/>
      <c r="Y1707" s="67"/>
      <c r="Z1707" s="67"/>
      <c r="AA1707" s="67"/>
      <c r="AB1707" s="67"/>
      <c r="AC1707" s="67"/>
      <c r="AD1707" s="67"/>
      <c r="AE1707" s="67"/>
      <c r="AF1707" s="67"/>
      <c r="AG1707" s="67"/>
    </row>
    <row r="1708" spans="1:33" ht="174">
      <c r="A1708" s="85" t="s">
        <v>3712</v>
      </c>
      <c r="B1708" s="126" t="s">
        <v>3713</v>
      </c>
      <c r="C1708" s="85" t="s">
        <v>3785</v>
      </c>
      <c r="D1708" s="127"/>
      <c r="E1708" s="365"/>
      <c r="F1708" s="126" t="s">
        <v>3786</v>
      </c>
      <c r="G1708" s="126" t="s">
        <v>3787</v>
      </c>
      <c r="H1708" s="130" t="s">
        <v>3784</v>
      </c>
      <c r="I1708" s="70" t="s">
        <v>11</v>
      </c>
      <c r="J1708" s="2"/>
      <c r="K1708" s="101"/>
      <c r="L1708" s="72" t="s">
        <v>208</v>
      </c>
      <c r="M1708" s="128"/>
      <c r="N1708" s="132"/>
      <c r="O1708" s="102"/>
      <c r="P1708" s="67"/>
      <c r="Q1708" s="67"/>
      <c r="R1708" s="67"/>
      <c r="S1708" s="67"/>
      <c r="T1708" s="67"/>
      <c r="U1708" s="67"/>
      <c r="V1708" s="67"/>
      <c r="W1708" s="67"/>
      <c r="X1708" s="67"/>
      <c r="Y1708" s="67"/>
      <c r="Z1708" s="67"/>
      <c r="AA1708" s="67"/>
      <c r="AB1708" s="67"/>
      <c r="AC1708" s="67"/>
      <c r="AD1708" s="67"/>
      <c r="AE1708" s="67"/>
      <c r="AF1708" s="67"/>
      <c r="AG1708" s="67"/>
    </row>
    <row r="1709" spans="1:33" ht="188.5">
      <c r="A1709" s="85" t="s">
        <v>3712</v>
      </c>
      <c r="B1709" s="126" t="s">
        <v>3713</v>
      </c>
      <c r="C1709" s="85" t="s">
        <v>3788</v>
      </c>
      <c r="D1709" s="127"/>
      <c r="E1709" s="365"/>
      <c r="F1709" s="126" t="s">
        <v>3789</v>
      </c>
      <c r="G1709" s="126" t="s">
        <v>3790</v>
      </c>
      <c r="H1709" s="130" t="s">
        <v>3784</v>
      </c>
      <c r="I1709" s="70" t="s">
        <v>11</v>
      </c>
      <c r="J1709" s="2"/>
      <c r="K1709" s="101"/>
      <c r="L1709" s="72" t="s">
        <v>208</v>
      </c>
      <c r="M1709" s="128"/>
      <c r="N1709" s="132"/>
      <c r="O1709" s="102"/>
      <c r="P1709" s="67"/>
      <c r="Q1709" s="67"/>
      <c r="R1709" s="67"/>
      <c r="S1709" s="67"/>
      <c r="T1709" s="67"/>
      <c r="U1709" s="67"/>
      <c r="V1709" s="67"/>
      <c r="W1709" s="67"/>
      <c r="X1709" s="67"/>
      <c r="Y1709" s="67"/>
      <c r="Z1709" s="67"/>
      <c r="AA1709" s="67"/>
      <c r="AB1709" s="67"/>
      <c r="AC1709" s="67"/>
      <c r="AD1709" s="67"/>
      <c r="AE1709" s="67"/>
      <c r="AF1709" s="67"/>
      <c r="AG1709" s="67"/>
    </row>
    <row r="1710" spans="1:33" ht="188.5">
      <c r="A1710" s="85" t="s">
        <v>3712</v>
      </c>
      <c r="B1710" s="126" t="s">
        <v>3713</v>
      </c>
      <c r="C1710" s="85" t="s">
        <v>3791</v>
      </c>
      <c r="D1710" s="127"/>
      <c r="E1710" s="365"/>
      <c r="F1710" s="126" t="s">
        <v>3792</v>
      </c>
      <c r="G1710" s="126" t="s">
        <v>3793</v>
      </c>
      <c r="H1710" s="130" t="s">
        <v>3784</v>
      </c>
      <c r="I1710" s="70" t="s">
        <v>11</v>
      </c>
      <c r="J1710" s="2"/>
      <c r="K1710" s="101"/>
      <c r="L1710" s="72" t="s">
        <v>208</v>
      </c>
      <c r="M1710" s="128"/>
      <c r="N1710" s="132"/>
      <c r="O1710" s="102"/>
      <c r="P1710" s="67"/>
      <c r="Q1710" s="67"/>
      <c r="R1710" s="67"/>
      <c r="S1710" s="67"/>
      <c r="T1710" s="67"/>
      <c r="U1710" s="67"/>
      <c r="V1710" s="67"/>
      <c r="W1710" s="67"/>
      <c r="X1710" s="67"/>
      <c r="Y1710" s="67"/>
      <c r="Z1710" s="67"/>
      <c r="AA1710" s="67"/>
      <c r="AB1710" s="67"/>
      <c r="AC1710" s="67"/>
      <c r="AD1710" s="67"/>
      <c r="AE1710" s="67"/>
      <c r="AF1710" s="67"/>
      <c r="AG1710" s="67"/>
    </row>
    <row r="1711" spans="1:33" ht="188.5">
      <c r="A1711" s="85" t="s">
        <v>3712</v>
      </c>
      <c r="B1711" s="126" t="s">
        <v>3713</v>
      </c>
      <c r="C1711" s="85" t="s">
        <v>3794</v>
      </c>
      <c r="D1711" s="127"/>
      <c r="E1711" s="365"/>
      <c r="F1711" s="126" t="s">
        <v>3795</v>
      </c>
      <c r="G1711" s="126" t="s">
        <v>3796</v>
      </c>
      <c r="H1711" s="130" t="s">
        <v>3784</v>
      </c>
      <c r="I1711" s="70" t="s">
        <v>11</v>
      </c>
      <c r="J1711" s="2"/>
      <c r="K1711" s="101"/>
      <c r="L1711" s="72" t="s">
        <v>208</v>
      </c>
      <c r="M1711" s="128"/>
      <c r="N1711" s="132"/>
      <c r="O1711" s="102"/>
      <c r="P1711" s="67"/>
      <c r="Q1711" s="67"/>
      <c r="R1711" s="67"/>
      <c r="S1711" s="67"/>
      <c r="T1711" s="67"/>
      <c r="U1711" s="67"/>
      <c r="V1711" s="67"/>
      <c r="W1711" s="67"/>
      <c r="X1711" s="67"/>
      <c r="Y1711" s="67"/>
      <c r="Z1711" s="67"/>
      <c r="AA1711" s="67"/>
      <c r="AB1711" s="67"/>
      <c r="AC1711" s="67"/>
      <c r="AD1711" s="67"/>
      <c r="AE1711" s="67"/>
      <c r="AF1711" s="67"/>
      <c r="AG1711" s="67"/>
    </row>
    <row r="1712" spans="1:33" ht="203">
      <c r="A1712" s="85" t="s">
        <v>3712</v>
      </c>
      <c r="B1712" s="126" t="s">
        <v>3713</v>
      </c>
      <c r="C1712" s="85" t="s">
        <v>3797</v>
      </c>
      <c r="D1712" s="127"/>
      <c r="E1712" s="365"/>
      <c r="F1712" s="126" t="s">
        <v>3798</v>
      </c>
      <c r="G1712" s="126" t="s">
        <v>3799</v>
      </c>
      <c r="H1712" s="130" t="s">
        <v>3784</v>
      </c>
      <c r="I1712" s="70" t="s">
        <v>11</v>
      </c>
      <c r="J1712" s="2"/>
      <c r="K1712" s="101"/>
      <c r="L1712" s="72" t="s">
        <v>208</v>
      </c>
      <c r="M1712" s="128"/>
      <c r="N1712" s="132"/>
      <c r="O1712" s="102"/>
      <c r="P1712" s="67"/>
      <c r="Q1712" s="67"/>
      <c r="R1712" s="67"/>
      <c r="S1712" s="67"/>
      <c r="T1712" s="67"/>
      <c r="U1712" s="67"/>
      <c r="V1712" s="67"/>
      <c r="W1712" s="67"/>
      <c r="X1712" s="67"/>
      <c r="Y1712" s="67"/>
      <c r="Z1712" s="67"/>
      <c r="AA1712" s="67"/>
      <c r="AB1712" s="67"/>
      <c r="AC1712" s="67"/>
      <c r="AD1712" s="67"/>
      <c r="AE1712" s="67"/>
      <c r="AF1712" s="67"/>
      <c r="AG1712" s="67"/>
    </row>
    <row r="1713" spans="1:33" ht="188.5">
      <c r="A1713" s="85" t="s">
        <v>3712</v>
      </c>
      <c r="B1713" s="126" t="s">
        <v>3713</v>
      </c>
      <c r="C1713" s="85" t="s">
        <v>3800</v>
      </c>
      <c r="D1713" s="127"/>
      <c r="E1713" s="355"/>
      <c r="F1713" s="126" t="s">
        <v>3801</v>
      </c>
      <c r="G1713" s="126" t="s">
        <v>3802</v>
      </c>
      <c r="H1713" s="126" t="s">
        <v>3784</v>
      </c>
      <c r="I1713" s="70" t="s">
        <v>11</v>
      </c>
      <c r="J1713" s="2"/>
      <c r="K1713" s="101"/>
      <c r="L1713" s="79" t="s">
        <v>1196</v>
      </c>
      <c r="M1713" s="128"/>
      <c r="N1713" s="102"/>
      <c r="O1713" s="102"/>
      <c r="P1713" s="67"/>
      <c r="Q1713" s="67"/>
      <c r="R1713" s="67"/>
      <c r="S1713" s="67"/>
      <c r="T1713" s="67"/>
      <c r="U1713" s="67"/>
      <c r="V1713" s="67"/>
      <c r="W1713" s="67"/>
      <c r="X1713" s="67"/>
      <c r="Y1713" s="67"/>
      <c r="Z1713" s="67"/>
      <c r="AA1713" s="67"/>
      <c r="AB1713" s="67"/>
      <c r="AC1713" s="67"/>
      <c r="AD1713" s="67"/>
      <c r="AE1713" s="67"/>
      <c r="AF1713" s="67"/>
      <c r="AG1713" s="67"/>
    </row>
    <row r="1714" spans="1:33" ht="188.5">
      <c r="A1714" s="85" t="s">
        <v>3712</v>
      </c>
      <c r="B1714" s="126" t="s">
        <v>3713</v>
      </c>
      <c r="C1714" s="85" t="s">
        <v>3803</v>
      </c>
      <c r="D1714" s="127"/>
      <c r="E1714" s="371" t="s">
        <v>3804</v>
      </c>
      <c r="F1714" s="126" t="s">
        <v>3805</v>
      </c>
      <c r="G1714" s="126" t="s">
        <v>3806</v>
      </c>
      <c r="H1714" s="126" t="s">
        <v>3807</v>
      </c>
      <c r="I1714" s="70" t="s">
        <v>11</v>
      </c>
      <c r="J1714" s="2"/>
      <c r="K1714" s="101"/>
      <c r="L1714" s="79" t="s">
        <v>1196</v>
      </c>
      <c r="M1714" s="128"/>
      <c r="N1714" s="102"/>
      <c r="O1714" s="102"/>
      <c r="P1714" s="67"/>
      <c r="Q1714" s="67"/>
      <c r="R1714" s="67"/>
      <c r="S1714" s="67"/>
      <c r="T1714" s="67"/>
      <c r="U1714" s="67"/>
      <c r="V1714" s="67"/>
      <c r="W1714" s="67"/>
      <c r="X1714" s="67"/>
      <c r="Y1714" s="67"/>
      <c r="Z1714" s="67"/>
      <c r="AA1714" s="67"/>
      <c r="AB1714" s="67"/>
      <c r="AC1714" s="67"/>
      <c r="AD1714" s="67"/>
      <c r="AE1714" s="67"/>
      <c r="AF1714" s="67"/>
      <c r="AG1714" s="67"/>
    </row>
    <row r="1715" spans="1:33" ht="188.5">
      <c r="A1715" s="85" t="s">
        <v>3712</v>
      </c>
      <c r="B1715" s="126" t="s">
        <v>3713</v>
      </c>
      <c r="C1715" s="85" t="s">
        <v>3808</v>
      </c>
      <c r="D1715" s="127"/>
      <c r="E1715" s="365"/>
      <c r="F1715" s="126" t="s">
        <v>3809</v>
      </c>
      <c r="G1715" s="126" t="s">
        <v>3810</v>
      </c>
      <c r="H1715" s="130" t="s">
        <v>3811</v>
      </c>
      <c r="I1715" s="70" t="s">
        <v>11</v>
      </c>
      <c r="J1715" s="2"/>
      <c r="K1715" s="101"/>
      <c r="L1715" s="79" t="s">
        <v>1196</v>
      </c>
      <c r="M1715" s="128"/>
      <c r="N1715" s="102"/>
      <c r="O1715" s="102"/>
      <c r="P1715" s="67"/>
      <c r="Q1715" s="67"/>
      <c r="R1715" s="67"/>
      <c r="S1715" s="67"/>
      <c r="T1715" s="67"/>
      <c r="U1715" s="67"/>
      <c r="V1715" s="67"/>
      <c r="W1715" s="67"/>
      <c r="X1715" s="67"/>
      <c r="Y1715" s="67"/>
      <c r="Z1715" s="67"/>
      <c r="AA1715" s="67"/>
      <c r="AB1715" s="67"/>
      <c r="AC1715" s="67"/>
      <c r="AD1715" s="67"/>
      <c r="AE1715" s="67"/>
      <c r="AF1715" s="67"/>
      <c r="AG1715" s="67"/>
    </row>
    <row r="1716" spans="1:33" ht="203">
      <c r="A1716" s="85" t="s">
        <v>3712</v>
      </c>
      <c r="B1716" s="126" t="s">
        <v>3713</v>
      </c>
      <c r="C1716" s="85" t="s">
        <v>3812</v>
      </c>
      <c r="D1716" s="127"/>
      <c r="E1716" s="365"/>
      <c r="F1716" s="126" t="s">
        <v>3813</v>
      </c>
      <c r="G1716" s="126" t="s">
        <v>3814</v>
      </c>
      <c r="H1716" s="126" t="s">
        <v>3815</v>
      </c>
      <c r="I1716" s="70" t="s">
        <v>11</v>
      </c>
      <c r="J1716" s="2"/>
      <c r="K1716" s="101"/>
      <c r="L1716" s="79" t="s">
        <v>1196</v>
      </c>
      <c r="M1716" s="128"/>
      <c r="N1716" s="102"/>
      <c r="O1716" s="102"/>
      <c r="P1716" s="67"/>
      <c r="Q1716" s="67"/>
      <c r="R1716" s="67"/>
      <c r="S1716" s="67"/>
      <c r="T1716" s="67"/>
      <c r="U1716" s="67"/>
      <c r="V1716" s="67"/>
      <c r="W1716" s="67"/>
      <c r="X1716" s="67"/>
      <c r="Y1716" s="67"/>
      <c r="Z1716" s="67"/>
      <c r="AA1716" s="67"/>
      <c r="AB1716" s="67"/>
      <c r="AC1716" s="67"/>
      <c r="AD1716" s="67"/>
      <c r="AE1716" s="67"/>
      <c r="AF1716" s="67"/>
      <c r="AG1716" s="67"/>
    </row>
    <row r="1717" spans="1:33" ht="203">
      <c r="A1717" s="85" t="s">
        <v>3712</v>
      </c>
      <c r="B1717" s="126" t="s">
        <v>3713</v>
      </c>
      <c r="C1717" s="85" t="s">
        <v>3816</v>
      </c>
      <c r="D1717" s="127"/>
      <c r="E1717" s="365"/>
      <c r="F1717" s="126" t="s">
        <v>3817</v>
      </c>
      <c r="G1717" s="126" t="s">
        <v>3818</v>
      </c>
      <c r="H1717" s="126" t="s">
        <v>3815</v>
      </c>
      <c r="I1717" s="70" t="s">
        <v>11</v>
      </c>
      <c r="J1717" s="2"/>
      <c r="K1717" s="101"/>
      <c r="L1717" s="79" t="s">
        <v>1196</v>
      </c>
      <c r="M1717" s="128"/>
      <c r="N1717" s="102"/>
      <c r="O1717" s="102"/>
      <c r="P1717" s="67"/>
      <c r="Q1717" s="67"/>
      <c r="R1717" s="67"/>
      <c r="S1717" s="67"/>
      <c r="T1717" s="67"/>
      <c r="U1717" s="67"/>
      <c r="V1717" s="67"/>
      <c r="W1717" s="67"/>
      <c r="X1717" s="67"/>
      <c r="Y1717" s="67"/>
      <c r="Z1717" s="67"/>
      <c r="AA1717" s="67"/>
      <c r="AB1717" s="67"/>
      <c r="AC1717" s="67"/>
      <c r="AD1717" s="67"/>
      <c r="AE1717" s="67"/>
      <c r="AF1717" s="67"/>
      <c r="AG1717" s="67"/>
    </row>
    <row r="1718" spans="1:33" ht="188.5">
      <c r="A1718" s="85" t="s">
        <v>3712</v>
      </c>
      <c r="B1718" s="126" t="s">
        <v>3713</v>
      </c>
      <c r="C1718" s="85" t="s">
        <v>3819</v>
      </c>
      <c r="D1718" s="127"/>
      <c r="E1718" s="365"/>
      <c r="F1718" s="126" t="s">
        <v>3820</v>
      </c>
      <c r="G1718" s="126" t="s">
        <v>3821</v>
      </c>
      <c r="H1718" s="130" t="s">
        <v>3811</v>
      </c>
      <c r="I1718" s="70" t="s">
        <v>11</v>
      </c>
      <c r="J1718" s="2"/>
      <c r="K1718" s="101"/>
      <c r="L1718" s="72" t="s">
        <v>208</v>
      </c>
      <c r="M1718" s="128"/>
      <c r="N1718" s="132"/>
      <c r="O1718" s="102"/>
      <c r="P1718" s="67"/>
      <c r="Q1718" s="67"/>
      <c r="R1718" s="67"/>
      <c r="S1718" s="67"/>
      <c r="T1718" s="67"/>
      <c r="U1718" s="67"/>
      <c r="V1718" s="67"/>
      <c r="W1718" s="67"/>
      <c r="X1718" s="67"/>
      <c r="Y1718" s="67"/>
      <c r="Z1718" s="67"/>
      <c r="AA1718" s="67"/>
      <c r="AB1718" s="67"/>
      <c r="AC1718" s="67"/>
      <c r="AD1718" s="67"/>
      <c r="AE1718" s="67"/>
      <c r="AF1718" s="67"/>
      <c r="AG1718" s="67"/>
    </row>
    <row r="1719" spans="1:33" ht="217.5">
      <c r="A1719" s="85" t="s">
        <v>3712</v>
      </c>
      <c r="B1719" s="126" t="s">
        <v>3713</v>
      </c>
      <c r="C1719" s="85" t="s">
        <v>3822</v>
      </c>
      <c r="D1719" s="127"/>
      <c r="E1719" s="365"/>
      <c r="F1719" s="126" t="s">
        <v>3823</v>
      </c>
      <c r="G1719" s="126" t="s">
        <v>3824</v>
      </c>
      <c r="H1719" s="126" t="s">
        <v>3815</v>
      </c>
      <c r="I1719" s="70" t="s">
        <v>11</v>
      </c>
      <c r="J1719" s="2"/>
      <c r="K1719" s="117"/>
      <c r="L1719" s="79" t="s">
        <v>1196</v>
      </c>
      <c r="M1719" s="129"/>
      <c r="N1719" s="102"/>
      <c r="O1719" s="102"/>
      <c r="P1719" s="67"/>
      <c r="Q1719" s="67"/>
      <c r="R1719" s="67"/>
      <c r="S1719" s="67"/>
      <c r="T1719" s="67"/>
      <c r="U1719" s="67"/>
      <c r="V1719" s="67"/>
      <c r="W1719" s="67"/>
      <c r="X1719" s="67"/>
      <c r="Y1719" s="67"/>
      <c r="Z1719" s="67"/>
      <c r="AA1719" s="67"/>
      <c r="AB1719" s="67"/>
      <c r="AC1719" s="67"/>
      <c r="AD1719" s="67"/>
      <c r="AE1719" s="67"/>
      <c r="AF1719" s="67"/>
      <c r="AG1719" s="67"/>
    </row>
    <row r="1720" spans="1:33" ht="188.5">
      <c r="A1720" s="85" t="s">
        <v>3712</v>
      </c>
      <c r="B1720" s="126" t="s">
        <v>3713</v>
      </c>
      <c r="C1720" s="85" t="s">
        <v>3825</v>
      </c>
      <c r="D1720" s="127"/>
      <c r="E1720" s="365"/>
      <c r="F1720" s="126" t="s">
        <v>3826</v>
      </c>
      <c r="G1720" s="126" t="s">
        <v>3827</v>
      </c>
      <c r="H1720" s="130" t="s">
        <v>3811</v>
      </c>
      <c r="I1720" s="70" t="s">
        <v>11</v>
      </c>
      <c r="J1720" s="2"/>
      <c r="K1720" s="101"/>
      <c r="L1720" s="72" t="s">
        <v>208</v>
      </c>
      <c r="M1720" s="128"/>
      <c r="N1720" s="132"/>
      <c r="O1720" s="102"/>
      <c r="P1720" s="67"/>
      <c r="Q1720" s="67"/>
      <c r="R1720" s="67"/>
      <c r="S1720" s="67"/>
      <c r="T1720" s="67"/>
      <c r="U1720" s="67"/>
      <c r="V1720" s="67"/>
      <c r="W1720" s="67"/>
      <c r="X1720" s="67"/>
      <c r="Y1720" s="67"/>
      <c r="Z1720" s="67"/>
      <c r="AA1720" s="67"/>
      <c r="AB1720" s="67"/>
      <c r="AC1720" s="67"/>
      <c r="AD1720" s="67"/>
      <c r="AE1720" s="67"/>
      <c r="AF1720" s="67"/>
      <c r="AG1720" s="67"/>
    </row>
    <row r="1721" spans="1:33" ht="174">
      <c r="A1721" s="85" t="s">
        <v>3712</v>
      </c>
      <c r="B1721" s="126" t="s">
        <v>3713</v>
      </c>
      <c r="C1721" s="85" t="s">
        <v>3828</v>
      </c>
      <c r="D1721" s="127"/>
      <c r="E1721" s="365"/>
      <c r="F1721" s="126" t="s">
        <v>3829</v>
      </c>
      <c r="G1721" s="126" t="s">
        <v>3830</v>
      </c>
      <c r="H1721" s="130" t="s">
        <v>3811</v>
      </c>
      <c r="I1721" s="70" t="s">
        <v>11</v>
      </c>
      <c r="J1721" s="2"/>
      <c r="K1721" s="101"/>
      <c r="L1721" s="72" t="s">
        <v>208</v>
      </c>
      <c r="M1721" s="128"/>
      <c r="N1721" s="132"/>
      <c r="O1721" s="102"/>
      <c r="P1721" s="67"/>
      <c r="Q1721" s="67"/>
      <c r="R1721" s="67"/>
      <c r="S1721" s="67"/>
      <c r="T1721" s="67"/>
      <c r="U1721" s="67"/>
      <c r="V1721" s="67"/>
      <c r="W1721" s="67"/>
      <c r="X1721" s="67"/>
      <c r="Y1721" s="67"/>
      <c r="Z1721" s="67"/>
      <c r="AA1721" s="67"/>
      <c r="AB1721" s="67"/>
      <c r="AC1721" s="67"/>
      <c r="AD1721" s="67"/>
      <c r="AE1721" s="67"/>
      <c r="AF1721" s="67"/>
      <c r="AG1721" s="67"/>
    </row>
    <row r="1722" spans="1:33" ht="188.5">
      <c r="A1722" s="85" t="s">
        <v>3712</v>
      </c>
      <c r="B1722" s="126" t="s">
        <v>3713</v>
      </c>
      <c r="C1722" s="85" t="s">
        <v>3831</v>
      </c>
      <c r="D1722" s="127"/>
      <c r="E1722" s="365"/>
      <c r="F1722" s="126" t="s">
        <v>3832</v>
      </c>
      <c r="G1722" s="126" t="s">
        <v>3833</v>
      </c>
      <c r="H1722" s="130" t="s">
        <v>3811</v>
      </c>
      <c r="I1722" s="70" t="s">
        <v>11</v>
      </c>
      <c r="J1722" s="2"/>
      <c r="K1722" s="101"/>
      <c r="L1722" s="72" t="s">
        <v>208</v>
      </c>
      <c r="M1722" s="128"/>
      <c r="N1722" s="132"/>
      <c r="O1722" s="102"/>
      <c r="P1722" s="67"/>
      <c r="Q1722" s="67"/>
      <c r="R1722" s="67"/>
      <c r="S1722" s="67"/>
      <c r="T1722" s="67"/>
      <c r="U1722" s="67"/>
      <c r="V1722" s="67"/>
      <c r="W1722" s="67"/>
      <c r="X1722" s="67"/>
      <c r="Y1722" s="67"/>
      <c r="Z1722" s="67"/>
      <c r="AA1722" s="67"/>
      <c r="AB1722" s="67"/>
      <c r="AC1722" s="67"/>
      <c r="AD1722" s="67"/>
      <c r="AE1722" s="67"/>
      <c r="AF1722" s="67"/>
      <c r="AG1722" s="67"/>
    </row>
    <row r="1723" spans="1:33" ht="203">
      <c r="A1723" s="85" t="s">
        <v>3712</v>
      </c>
      <c r="B1723" s="126" t="s">
        <v>3713</v>
      </c>
      <c r="C1723" s="85" t="s">
        <v>3834</v>
      </c>
      <c r="D1723" s="127"/>
      <c r="E1723" s="365"/>
      <c r="F1723" s="126" t="s">
        <v>3835</v>
      </c>
      <c r="G1723" s="126" t="s">
        <v>3836</v>
      </c>
      <c r="H1723" s="130" t="s">
        <v>3811</v>
      </c>
      <c r="I1723" s="70" t="s">
        <v>11</v>
      </c>
      <c r="J1723" s="2"/>
      <c r="K1723" s="101"/>
      <c r="L1723" s="72" t="s">
        <v>208</v>
      </c>
      <c r="M1723" s="128"/>
      <c r="N1723" s="132"/>
      <c r="O1723" s="102"/>
      <c r="P1723" s="67"/>
      <c r="Q1723" s="67"/>
      <c r="R1723" s="67"/>
      <c r="S1723" s="67"/>
      <c r="T1723" s="67"/>
      <c r="U1723" s="67"/>
      <c r="V1723" s="67"/>
      <c r="W1723" s="67"/>
      <c r="X1723" s="67"/>
      <c r="Y1723" s="67"/>
      <c r="Z1723" s="67"/>
      <c r="AA1723" s="67"/>
      <c r="AB1723" s="67"/>
      <c r="AC1723" s="67"/>
      <c r="AD1723" s="67"/>
      <c r="AE1723" s="67"/>
      <c r="AF1723" s="67"/>
      <c r="AG1723" s="67"/>
    </row>
    <row r="1724" spans="1:33" ht="217.5">
      <c r="A1724" s="85" t="s">
        <v>3712</v>
      </c>
      <c r="B1724" s="126" t="s">
        <v>3713</v>
      </c>
      <c r="C1724" s="85" t="s">
        <v>3837</v>
      </c>
      <c r="D1724" s="127"/>
      <c r="E1724" s="365"/>
      <c r="F1724" s="126" t="s">
        <v>3838</v>
      </c>
      <c r="G1724" s="126" t="s">
        <v>3839</v>
      </c>
      <c r="H1724" s="130" t="s">
        <v>3811</v>
      </c>
      <c r="I1724" s="70" t="s">
        <v>11</v>
      </c>
      <c r="J1724" s="2"/>
      <c r="K1724" s="101"/>
      <c r="L1724" s="72" t="s">
        <v>208</v>
      </c>
      <c r="M1724" s="128"/>
      <c r="N1724" s="132"/>
      <c r="O1724" s="102"/>
      <c r="P1724" s="67"/>
      <c r="Q1724" s="67"/>
      <c r="R1724" s="67"/>
      <c r="S1724" s="67"/>
      <c r="T1724" s="67"/>
      <c r="U1724" s="67"/>
      <c r="V1724" s="67"/>
      <c r="W1724" s="67"/>
      <c r="X1724" s="67"/>
      <c r="Y1724" s="67"/>
      <c r="Z1724" s="67"/>
      <c r="AA1724" s="67"/>
      <c r="AB1724" s="67"/>
      <c r="AC1724" s="67"/>
      <c r="AD1724" s="67"/>
      <c r="AE1724" s="67"/>
      <c r="AF1724" s="67"/>
      <c r="AG1724" s="67"/>
    </row>
    <row r="1725" spans="1:33" ht="203">
      <c r="A1725" s="85" t="s">
        <v>3712</v>
      </c>
      <c r="B1725" s="126" t="s">
        <v>3713</v>
      </c>
      <c r="C1725" s="85" t="s">
        <v>3840</v>
      </c>
      <c r="D1725" s="127"/>
      <c r="E1725" s="355"/>
      <c r="F1725" s="126" t="s">
        <v>3841</v>
      </c>
      <c r="G1725" s="126" t="s">
        <v>3842</v>
      </c>
      <c r="H1725" s="130" t="s">
        <v>3811</v>
      </c>
      <c r="I1725" s="70" t="s">
        <v>11</v>
      </c>
      <c r="J1725" s="2"/>
      <c r="K1725" s="101"/>
      <c r="L1725" s="72" t="s">
        <v>208</v>
      </c>
      <c r="M1725" s="128"/>
      <c r="N1725" s="132"/>
      <c r="O1725" s="102"/>
      <c r="P1725" s="67"/>
      <c r="Q1725" s="67"/>
      <c r="R1725" s="67"/>
      <c r="S1725" s="67"/>
      <c r="T1725" s="67"/>
      <c r="U1725" s="67"/>
      <c r="V1725" s="67"/>
      <c r="W1725" s="67"/>
      <c r="X1725" s="67"/>
      <c r="Y1725" s="67"/>
      <c r="Z1725" s="67"/>
      <c r="AA1725" s="67"/>
      <c r="AB1725" s="67"/>
      <c r="AC1725" s="67"/>
      <c r="AD1725" s="67"/>
      <c r="AE1725" s="67"/>
      <c r="AF1725" s="67"/>
      <c r="AG1725" s="67"/>
    </row>
    <row r="1726" spans="1:33" ht="188.5">
      <c r="A1726" s="85" t="s">
        <v>3712</v>
      </c>
      <c r="B1726" s="126" t="s">
        <v>3713</v>
      </c>
      <c r="C1726" s="85" t="s">
        <v>3843</v>
      </c>
      <c r="D1726" s="127"/>
      <c r="E1726" s="372" t="s">
        <v>3844</v>
      </c>
      <c r="F1726" s="126" t="s">
        <v>3845</v>
      </c>
      <c r="G1726" s="126" t="s">
        <v>3846</v>
      </c>
      <c r="H1726" s="126" t="s">
        <v>3807</v>
      </c>
      <c r="I1726" s="70" t="s">
        <v>11</v>
      </c>
      <c r="J1726" s="2"/>
      <c r="K1726" s="101"/>
      <c r="L1726" s="79" t="s">
        <v>1196</v>
      </c>
      <c r="M1726" s="128"/>
      <c r="N1726" s="102"/>
      <c r="O1726" s="102"/>
      <c r="P1726" s="67"/>
      <c r="Q1726" s="67"/>
      <c r="R1726" s="67"/>
      <c r="S1726" s="67"/>
      <c r="T1726" s="67"/>
      <c r="U1726" s="67"/>
      <c r="V1726" s="67"/>
      <c r="W1726" s="67"/>
      <c r="X1726" s="67"/>
      <c r="Y1726" s="67"/>
      <c r="Z1726" s="67"/>
      <c r="AA1726" s="67"/>
      <c r="AB1726" s="67"/>
      <c r="AC1726" s="67"/>
      <c r="AD1726" s="67"/>
      <c r="AE1726" s="67"/>
      <c r="AF1726" s="67"/>
      <c r="AG1726" s="67"/>
    </row>
    <row r="1727" spans="1:33" ht="188.5">
      <c r="A1727" s="85" t="s">
        <v>3712</v>
      </c>
      <c r="B1727" s="126" t="s">
        <v>3713</v>
      </c>
      <c r="C1727" s="85" t="s">
        <v>3847</v>
      </c>
      <c r="D1727" s="127"/>
      <c r="E1727" s="365"/>
      <c r="F1727" s="126" t="s">
        <v>3848</v>
      </c>
      <c r="G1727" s="126" t="s">
        <v>3849</v>
      </c>
      <c r="H1727" s="126" t="s">
        <v>3807</v>
      </c>
      <c r="I1727" s="70" t="s">
        <v>11</v>
      </c>
      <c r="J1727" s="2"/>
      <c r="K1727" s="101"/>
      <c r="L1727" s="79" t="s">
        <v>1196</v>
      </c>
      <c r="M1727" s="128"/>
      <c r="N1727" s="102"/>
      <c r="O1727" s="102"/>
      <c r="P1727" s="67"/>
      <c r="Q1727" s="67"/>
      <c r="R1727" s="67"/>
      <c r="S1727" s="67"/>
      <c r="T1727" s="67"/>
      <c r="U1727" s="67"/>
      <c r="V1727" s="67"/>
      <c r="W1727" s="67"/>
      <c r="X1727" s="67"/>
      <c r="Y1727" s="67"/>
      <c r="Z1727" s="67"/>
      <c r="AA1727" s="67"/>
      <c r="AB1727" s="67"/>
      <c r="AC1727" s="67"/>
      <c r="AD1727" s="67"/>
      <c r="AE1727" s="67"/>
      <c r="AF1727" s="67"/>
      <c r="AG1727" s="67"/>
    </row>
    <row r="1728" spans="1:33" ht="188.5">
      <c r="A1728" s="85" t="s">
        <v>3712</v>
      </c>
      <c r="B1728" s="126" t="s">
        <v>3713</v>
      </c>
      <c r="C1728" s="85" t="s">
        <v>3850</v>
      </c>
      <c r="D1728" s="127"/>
      <c r="E1728" s="365"/>
      <c r="F1728" s="126" t="s">
        <v>3851</v>
      </c>
      <c r="G1728" s="126" t="s">
        <v>3852</v>
      </c>
      <c r="H1728" s="126" t="s">
        <v>3807</v>
      </c>
      <c r="I1728" s="70" t="s">
        <v>11</v>
      </c>
      <c r="J1728" s="2"/>
      <c r="K1728" s="101"/>
      <c r="L1728" s="79" t="s">
        <v>1196</v>
      </c>
      <c r="M1728" s="128"/>
      <c r="N1728" s="102"/>
      <c r="O1728" s="102"/>
      <c r="P1728" s="67"/>
      <c r="Q1728" s="67"/>
      <c r="R1728" s="67"/>
      <c r="S1728" s="67"/>
      <c r="T1728" s="67"/>
      <c r="U1728" s="67"/>
      <c r="V1728" s="67"/>
      <c r="W1728" s="67"/>
      <c r="X1728" s="67"/>
      <c r="Y1728" s="67"/>
      <c r="Z1728" s="67"/>
      <c r="AA1728" s="67"/>
      <c r="AB1728" s="67"/>
      <c r="AC1728" s="67"/>
      <c r="AD1728" s="67"/>
      <c r="AE1728" s="67"/>
      <c r="AF1728" s="67"/>
      <c r="AG1728" s="67"/>
    </row>
    <row r="1729" spans="1:33" ht="203">
      <c r="A1729" s="85" t="s">
        <v>3712</v>
      </c>
      <c r="B1729" s="126" t="s">
        <v>3713</v>
      </c>
      <c r="C1729" s="85" t="s">
        <v>3853</v>
      </c>
      <c r="D1729" s="127"/>
      <c r="E1729" s="365"/>
      <c r="F1729" s="126" t="s">
        <v>3854</v>
      </c>
      <c r="G1729" s="126" t="s">
        <v>3855</v>
      </c>
      <c r="H1729" s="126" t="s">
        <v>3807</v>
      </c>
      <c r="I1729" s="70" t="s">
        <v>11</v>
      </c>
      <c r="J1729" s="2"/>
      <c r="K1729" s="101"/>
      <c r="L1729" s="79" t="s">
        <v>1196</v>
      </c>
      <c r="M1729" s="128"/>
      <c r="N1729" s="102"/>
      <c r="O1729" s="102"/>
      <c r="P1729" s="67"/>
      <c r="Q1729" s="67"/>
      <c r="R1729" s="67"/>
      <c r="S1729" s="67"/>
      <c r="T1729" s="67"/>
      <c r="U1729" s="67"/>
      <c r="V1729" s="67"/>
      <c r="W1729" s="67"/>
      <c r="X1729" s="67"/>
      <c r="Y1729" s="67"/>
      <c r="Z1729" s="67"/>
      <c r="AA1729" s="67"/>
      <c r="AB1729" s="67"/>
      <c r="AC1729" s="67"/>
      <c r="AD1729" s="67"/>
      <c r="AE1729" s="67"/>
      <c r="AF1729" s="67"/>
      <c r="AG1729" s="67"/>
    </row>
    <row r="1730" spans="1:33" ht="188.5">
      <c r="A1730" s="85" t="s">
        <v>3712</v>
      </c>
      <c r="B1730" s="126" t="s">
        <v>3713</v>
      </c>
      <c r="C1730" s="85" t="s">
        <v>3856</v>
      </c>
      <c r="D1730" s="127"/>
      <c r="E1730" s="365"/>
      <c r="F1730" s="126" t="s">
        <v>3857</v>
      </c>
      <c r="G1730" s="126" t="s">
        <v>3858</v>
      </c>
      <c r="H1730" s="126" t="s">
        <v>3859</v>
      </c>
      <c r="I1730" s="70" t="s">
        <v>11</v>
      </c>
      <c r="J1730" s="2"/>
      <c r="K1730" s="101"/>
      <c r="L1730" s="79" t="s">
        <v>1196</v>
      </c>
      <c r="M1730" s="128"/>
      <c r="N1730" s="102"/>
      <c r="O1730" s="102"/>
      <c r="P1730" s="67"/>
      <c r="Q1730" s="67"/>
      <c r="R1730" s="67"/>
      <c r="S1730" s="67"/>
      <c r="T1730" s="67"/>
      <c r="U1730" s="67"/>
      <c r="V1730" s="67"/>
      <c r="W1730" s="67"/>
      <c r="X1730" s="67"/>
      <c r="Y1730" s="67"/>
      <c r="Z1730" s="67"/>
      <c r="AA1730" s="67"/>
      <c r="AB1730" s="67"/>
      <c r="AC1730" s="67"/>
      <c r="AD1730" s="67"/>
      <c r="AE1730" s="67"/>
      <c r="AF1730" s="67"/>
      <c r="AG1730" s="67"/>
    </row>
    <row r="1731" spans="1:33" ht="188.5">
      <c r="A1731" s="85" t="s">
        <v>3712</v>
      </c>
      <c r="B1731" s="126" t="s">
        <v>3713</v>
      </c>
      <c r="C1731" s="85" t="s">
        <v>3860</v>
      </c>
      <c r="D1731" s="127"/>
      <c r="E1731" s="365"/>
      <c r="F1731" s="130" t="s">
        <v>3861</v>
      </c>
      <c r="G1731" s="126" t="s">
        <v>3862</v>
      </c>
      <c r="H1731" s="126" t="s">
        <v>3859</v>
      </c>
      <c r="I1731" s="70" t="s">
        <v>11</v>
      </c>
      <c r="J1731" s="2"/>
      <c r="K1731" s="101"/>
      <c r="L1731" s="79" t="s">
        <v>1196</v>
      </c>
      <c r="M1731" s="128"/>
      <c r="N1731" s="102"/>
      <c r="O1731" s="102"/>
      <c r="P1731" s="67"/>
      <c r="Q1731" s="67"/>
      <c r="R1731" s="67"/>
      <c r="S1731" s="67"/>
      <c r="T1731" s="67"/>
      <c r="U1731" s="67"/>
      <c r="V1731" s="67"/>
      <c r="W1731" s="67"/>
      <c r="X1731" s="67"/>
      <c r="Y1731" s="67"/>
      <c r="Z1731" s="67"/>
      <c r="AA1731" s="67"/>
      <c r="AB1731" s="67"/>
      <c r="AC1731" s="67"/>
      <c r="AD1731" s="67"/>
      <c r="AE1731" s="67"/>
      <c r="AF1731" s="67"/>
      <c r="AG1731" s="67"/>
    </row>
    <row r="1732" spans="1:33" ht="275.5">
      <c r="A1732" s="85" t="s">
        <v>3712</v>
      </c>
      <c r="B1732" s="126" t="s">
        <v>3713</v>
      </c>
      <c r="C1732" s="85" t="s">
        <v>3863</v>
      </c>
      <c r="D1732" s="127"/>
      <c r="E1732" s="365"/>
      <c r="F1732" s="126" t="s">
        <v>3864</v>
      </c>
      <c r="G1732" s="126" t="s">
        <v>3865</v>
      </c>
      <c r="H1732" s="126" t="s">
        <v>3859</v>
      </c>
      <c r="I1732" s="70" t="s">
        <v>11</v>
      </c>
      <c r="J1732" s="2"/>
      <c r="K1732" s="101"/>
      <c r="L1732" s="79" t="s">
        <v>1196</v>
      </c>
      <c r="M1732" s="128"/>
      <c r="N1732" s="102"/>
      <c r="O1732" s="102"/>
      <c r="P1732" s="67"/>
      <c r="Q1732" s="67"/>
      <c r="R1732" s="67"/>
      <c r="S1732" s="67"/>
      <c r="T1732" s="67"/>
      <c r="U1732" s="67"/>
      <c r="V1732" s="67"/>
      <c r="W1732" s="67"/>
      <c r="X1732" s="67"/>
      <c r="Y1732" s="67"/>
      <c r="Z1732" s="67"/>
      <c r="AA1732" s="67"/>
      <c r="AB1732" s="67"/>
      <c r="AC1732" s="67"/>
      <c r="AD1732" s="67"/>
      <c r="AE1732" s="67"/>
      <c r="AF1732" s="67"/>
      <c r="AG1732" s="67"/>
    </row>
    <row r="1733" spans="1:33" ht="188.5">
      <c r="A1733" s="85" t="s">
        <v>3712</v>
      </c>
      <c r="B1733" s="126" t="s">
        <v>3713</v>
      </c>
      <c r="C1733" s="85" t="s">
        <v>3866</v>
      </c>
      <c r="D1733" s="127"/>
      <c r="E1733" s="365"/>
      <c r="F1733" s="126" t="s">
        <v>3867</v>
      </c>
      <c r="G1733" s="126" t="s">
        <v>3868</v>
      </c>
      <c r="H1733" s="126" t="s">
        <v>3859</v>
      </c>
      <c r="I1733" s="70" t="s">
        <v>11</v>
      </c>
      <c r="J1733" s="2"/>
      <c r="K1733" s="101"/>
      <c r="L1733" s="79" t="s">
        <v>1196</v>
      </c>
      <c r="M1733" s="128"/>
      <c r="N1733" s="102"/>
      <c r="O1733" s="102"/>
      <c r="P1733" s="67"/>
      <c r="Q1733" s="67"/>
      <c r="R1733" s="67"/>
      <c r="S1733" s="67"/>
      <c r="T1733" s="67"/>
      <c r="U1733" s="67"/>
      <c r="V1733" s="67"/>
      <c r="W1733" s="67"/>
      <c r="X1733" s="67"/>
      <c r="Y1733" s="67"/>
      <c r="Z1733" s="67"/>
      <c r="AA1733" s="67"/>
      <c r="AB1733" s="67"/>
      <c r="AC1733" s="67"/>
      <c r="AD1733" s="67"/>
      <c r="AE1733" s="67"/>
      <c r="AF1733" s="67"/>
      <c r="AG1733" s="67"/>
    </row>
    <row r="1734" spans="1:33" ht="174">
      <c r="A1734" s="85" t="s">
        <v>3712</v>
      </c>
      <c r="B1734" s="126" t="s">
        <v>3713</v>
      </c>
      <c r="C1734" s="85" t="s">
        <v>3869</v>
      </c>
      <c r="D1734" s="127"/>
      <c r="E1734" s="365"/>
      <c r="F1734" s="126" t="s">
        <v>3870</v>
      </c>
      <c r="G1734" s="126" t="s">
        <v>3871</v>
      </c>
      <c r="H1734" s="126" t="s">
        <v>3807</v>
      </c>
      <c r="I1734" s="70" t="s">
        <v>11</v>
      </c>
      <c r="J1734" s="2"/>
      <c r="K1734" s="101"/>
      <c r="L1734" s="79" t="s">
        <v>1196</v>
      </c>
      <c r="M1734" s="128"/>
      <c r="N1734" s="102"/>
      <c r="O1734" s="102"/>
      <c r="P1734" s="67"/>
      <c r="Q1734" s="67"/>
      <c r="R1734" s="67"/>
      <c r="S1734" s="67"/>
      <c r="T1734" s="67"/>
      <c r="U1734" s="67"/>
      <c r="V1734" s="67"/>
      <c r="W1734" s="67"/>
      <c r="X1734" s="67"/>
      <c r="Y1734" s="67"/>
      <c r="Z1734" s="67"/>
      <c r="AA1734" s="67"/>
      <c r="AB1734" s="67"/>
      <c r="AC1734" s="67"/>
      <c r="AD1734" s="67"/>
      <c r="AE1734" s="67"/>
      <c r="AF1734" s="67"/>
      <c r="AG1734" s="67"/>
    </row>
    <row r="1735" spans="1:33" ht="203">
      <c r="A1735" s="85" t="s">
        <v>3712</v>
      </c>
      <c r="B1735" s="126" t="s">
        <v>3713</v>
      </c>
      <c r="C1735" s="85" t="s">
        <v>3872</v>
      </c>
      <c r="D1735" s="127"/>
      <c r="E1735" s="365"/>
      <c r="F1735" s="126" t="s">
        <v>3873</v>
      </c>
      <c r="G1735" s="126" t="s">
        <v>3874</v>
      </c>
      <c r="H1735" s="126" t="s">
        <v>3859</v>
      </c>
      <c r="I1735" s="70" t="s">
        <v>11</v>
      </c>
      <c r="J1735" s="2"/>
      <c r="K1735" s="101"/>
      <c r="L1735" s="79" t="s">
        <v>1196</v>
      </c>
      <c r="M1735" s="128"/>
      <c r="N1735" s="102"/>
      <c r="O1735" s="102"/>
      <c r="P1735" s="67"/>
      <c r="Q1735" s="67"/>
      <c r="R1735" s="67"/>
      <c r="S1735" s="67"/>
      <c r="T1735" s="67"/>
      <c r="U1735" s="67"/>
      <c r="V1735" s="67"/>
      <c r="W1735" s="67"/>
      <c r="X1735" s="67"/>
      <c r="Y1735" s="67"/>
      <c r="Z1735" s="67"/>
      <c r="AA1735" s="67"/>
      <c r="AB1735" s="67"/>
      <c r="AC1735" s="67"/>
      <c r="AD1735" s="67"/>
      <c r="AE1735" s="67"/>
      <c r="AF1735" s="67"/>
      <c r="AG1735" s="67"/>
    </row>
    <row r="1736" spans="1:33" ht="203">
      <c r="A1736" s="85" t="s">
        <v>3712</v>
      </c>
      <c r="B1736" s="126" t="s">
        <v>3713</v>
      </c>
      <c r="C1736" s="85" t="s">
        <v>3875</v>
      </c>
      <c r="D1736" s="127"/>
      <c r="E1736" s="365"/>
      <c r="F1736" s="126" t="s">
        <v>3876</v>
      </c>
      <c r="G1736" s="126" t="s">
        <v>3877</v>
      </c>
      <c r="H1736" s="126" t="s">
        <v>3859</v>
      </c>
      <c r="I1736" s="70" t="s">
        <v>11</v>
      </c>
      <c r="J1736" s="2"/>
      <c r="K1736" s="101"/>
      <c r="L1736" s="79" t="s">
        <v>1196</v>
      </c>
      <c r="M1736" s="128"/>
      <c r="N1736" s="102"/>
      <c r="O1736" s="102"/>
      <c r="P1736" s="67"/>
      <c r="Q1736" s="67"/>
      <c r="R1736" s="67"/>
      <c r="S1736" s="67"/>
      <c r="T1736" s="67"/>
      <c r="U1736" s="67"/>
      <c r="V1736" s="67"/>
      <c r="W1736" s="67"/>
      <c r="X1736" s="67"/>
      <c r="Y1736" s="67"/>
      <c r="Z1736" s="67"/>
      <c r="AA1736" s="67"/>
      <c r="AB1736" s="67"/>
      <c r="AC1736" s="67"/>
      <c r="AD1736" s="67"/>
      <c r="AE1736" s="67"/>
      <c r="AF1736" s="67"/>
      <c r="AG1736" s="67"/>
    </row>
    <row r="1737" spans="1:33" ht="217.5">
      <c r="A1737" s="85" t="s">
        <v>3712</v>
      </c>
      <c r="B1737" s="126" t="s">
        <v>3713</v>
      </c>
      <c r="C1737" s="85" t="s">
        <v>3878</v>
      </c>
      <c r="D1737" s="127"/>
      <c r="E1737" s="365"/>
      <c r="F1737" s="126" t="s">
        <v>3879</v>
      </c>
      <c r="G1737" s="126" t="s">
        <v>3880</v>
      </c>
      <c r="H1737" s="126" t="s">
        <v>3859</v>
      </c>
      <c r="I1737" s="70" t="s">
        <v>11</v>
      </c>
      <c r="J1737" s="2"/>
      <c r="K1737" s="101"/>
      <c r="L1737" s="79" t="s">
        <v>1196</v>
      </c>
      <c r="M1737" s="128"/>
      <c r="N1737" s="102"/>
      <c r="O1737" s="102"/>
      <c r="P1737" s="67"/>
      <c r="Q1737" s="67"/>
      <c r="R1737" s="67"/>
      <c r="S1737" s="67"/>
      <c r="T1737" s="67"/>
      <c r="U1737" s="67"/>
      <c r="V1737" s="67"/>
      <c r="W1737" s="67"/>
      <c r="X1737" s="67"/>
      <c r="Y1737" s="67"/>
      <c r="Z1737" s="67"/>
      <c r="AA1737" s="67"/>
      <c r="AB1737" s="67"/>
      <c r="AC1737" s="67"/>
      <c r="AD1737" s="67"/>
      <c r="AE1737" s="67"/>
      <c r="AF1737" s="67"/>
      <c r="AG1737" s="67"/>
    </row>
    <row r="1738" spans="1:33" ht="203">
      <c r="A1738" s="85" t="s">
        <v>3712</v>
      </c>
      <c r="B1738" s="126" t="s">
        <v>3713</v>
      </c>
      <c r="C1738" s="85" t="s">
        <v>3881</v>
      </c>
      <c r="D1738" s="127"/>
      <c r="E1738" s="355"/>
      <c r="F1738" s="126" t="s">
        <v>3882</v>
      </c>
      <c r="G1738" s="126" t="s">
        <v>3883</v>
      </c>
      <c r="H1738" s="126" t="s">
        <v>3859</v>
      </c>
      <c r="I1738" s="70" t="s">
        <v>11</v>
      </c>
      <c r="J1738" s="2"/>
      <c r="K1738" s="101"/>
      <c r="L1738" s="79" t="s">
        <v>1196</v>
      </c>
      <c r="M1738" s="128"/>
      <c r="N1738" s="102"/>
      <c r="O1738" s="102"/>
      <c r="P1738" s="67"/>
      <c r="Q1738" s="67"/>
      <c r="R1738" s="67"/>
      <c r="S1738" s="67"/>
      <c r="T1738" s="67"/>
      <c r="U1738" s="67"/>
      <c r="V1738" s="67"/>
      <c r="W1738" s="67"/>
      <c r="X1738" s="67"/>
      <c r="Y1738" s="67"/>
      <c r="Z1738" s="67"/>
      <c r="AA1738" s="67"/>
      <c r="AB1738" s="67"/>
      <c r="AC1738" s="67"/>
      <c r="AD1738" s="67"/>
      <c r="AE1738" s="67"/>
      <c r="AF1738" s="67"/>
      <c r="AG1738" s="67"/>
    </row>
    <row r="1739" spans="1:33" ht="203">
      <c r="A1739" s="85" t="s">
        <v>3712</v>
      </c>
      <c r="B1739" s="126" t="s">
        <v>3713</v>
      </c>
      <c r="C1739" s="85" t="s">
        <v>3884</v>
      </c>
      <c r="D1739" s="127"/>
      <c r="E1739" s="127"/>
      <c r="F1739" s="126" t="s">
        <v>3885</v>
      </c>
      <c r="G1739" s="126" t="s">
        <v>3886</v>
      </c>
      <c r="H1739" s="126" t="s">
        <v>3859</v>
      </c>
      <c r="I1739" s="70" t="s">
        <v>11</v>
      </c>
      <c r="J1739" s="2"/>
      <c r="K1739" s="101"/>
      <c r="L1739" s="79" t="s">
        <v>1196</v>
      </c>
      <c r="M1739" s="128"/>
      <c r="N1739" s="102"/>
      <c r="O1739" s="102"/>
      <c r="P1739" s="67"/>
      <c r="Q1739" s="67"/>
      <c r="R1739" s="67"/>
      <c r="S1739" s="67"/>
      <c r="T1739" s="67"/>
      <c r="U1739" s="67"/>
      <c r="V1739" s="67"/>
      <c r="W1739" s="67"/>
      <c r="X1739" s="67"/>
      <c r="Y1739" s="67"/>
      <c r="Z1739" s="67"/>
      <c r="AA1739" s="67"/>
      <c r="AB1739" s="67"/>
      <c r="AC1739" s="67"/>
      <c r="AD1739" s="67"/>
      <c r="AE1739" s="67"/>
      <c r="AF1739" s="67"/>
      <c r="AG1739" s="67"/>
    </row>
    <row r="1740" spans="1:33" ht="188.5">
      <c r="A1740" s="85" t="s">
        <v>3712</v>
      </c>
      <c r="B1740" s="126" t="s">
        <v>3713</v>
      </c>
      <c r="C1740" s="85" t="s">
        <v>3887</v>
      </c>
      <c r="D1740" s="127"/>
      <c r="E1740" s="372" t="s">
        <v>3888</v>
      </c>
      <c r="F1740" s="126" t="s">
        <v>3889</v>
      </c>
      <c r="G1740" s="126" t="s">
        <v>3890</v>
      </c>
      <c r="H1740" s="126" t="s">
        <v>3891</v>
      </c>
      <c r="I1740" s="70" t="s">
        <v>11</v>
      </c>
      <c r="J1740" s="2"/>
      <c r="K1740" s="101"/>
      <c r="L1740" s="79" t="s">
        <v>1196</v>
      </c>
      <c r="M1740" s="128"/>
      <c r="N1740" s="102"/>
      <c r="O1740" s="102"/>
      <c r="P1740" s="67"/>
      <c r="Q1740" s="67"/>
      <c r="R1740" s="67"/>
      <c r="S1740" s="67"/>
      <c r="T1740" s="67"/>
      <c r="U1740" s="67"/>
      <c r="V1740" s="67"/>
      <c r="W1740" s="67"/>
      <c r="X1740" s="67"/>
      <c r="Y1740" s="67"/>
      <c r="Z1740" s="67"/>
      <c r="AA1740" s="67"/>
      <c r="AB1740" s="67"/>
      <c r="AC1740" s="67"/>
      <c r="AD1740" s="67"/>
      <c r="AE1740" s="67"/>
      <c r="AF1740" s="67"/>
      <c r="AG1740" s="67"/>
    </row>
    <row r="1741" spans="1:33" ht="101.5">
      <c r="A1741" s="85" t="s">
        <v>3712</v>
      </c>
      <c r="B1741" s="126" t="s">
        <v>3713</v>
      </c>
      <c r="C1741" s="85" t="s">
        <v>3892</v>
      </c>
      <c r="D1741" s="127"/>
      <c r="E1741" s="365"/>
      <c r="F1741" s="126" t="s">
        <v>3893</v>
      </c>
      <c r="G1741" s="126" t="s">
        <v>3894</v>
      </c>
      <c r="H1741" s="126" t="s">
        <v>3895</v>
      </c>
      <c r="I1741" s="70" t="s">
        <v>11</v>
      </c>
      <c r="J1741" s="2"/>
      <c r="K1741" s="101"/>
      <c r="L1741" s="79" t="s">
        <v>1196</v>
      </c>
      <c r="M1741" s="128"/>
      <c r="N1741" s="102"/>
      <c r="O1741" s="102"/>
      <c r="P1741" s="67"/>
      <c r="Q1741" s="67"/>
      <c r="R1741" s="67"/>
      <c r="S1741" s="67"/>
      <c r="T1741" s="67"/>
      <c r="U1741" s="67"/>
      <c r="V1741" s="67"/>
      <c r="W1741" s="67"/>
      <c r="X1741" s="67"/>
      <c r="Y1741" s="67"/>
      <c r="Z1741" s="67"/>
      <c r="AA1741" s="67"/>
      <c r="AB1741" s="67"/>
      <c r="AC1741" s="67"/>
      <c r="AD1741" s="67"/>
      <c r="AE1741" s="67"/>
      <c r="AF1741" s="67"/>
      <c r="AG1741" s="67"/>
    </row>
    <row r="1742" spans="1:33" ht="101.5">
      <c r="A1742" s="85" t="s">
        <v>3712</v>
      </c>
      <c r="B1742" s="126" t="s">
        <v>3713</v>
      </c>
      <c r="C1742" s="85" t="s">
        <v>3896</v>
      </c>
      <c r="D1742" s="127"/>
      <c r="E1742" s="355"/>
      <c r="F1742" s="126" t="s">
        <v>3897</v>
      </c>
      <c r="G1742" s="126" t="s">
        <v>3898</v>
      </c>
      <c r="H1742" s="126" t="s">
        <v>3899</v>
      </c>
      <c r="I1742" s="70" t="s">
        <v>11</v>
      </c>
      <c r="J1742" s="2"/>
      <c r="K1742" s="101"/>
      <c r="L1742" s="79" t="s">
        <v>1196</v>
      </c>
      <c r="M1742" s="128"/>
      <c r="N1742" s="102"/>
      <c r="O1742" s="102"/>
      <c r="P1742" s="67"/>
      <c r="Q1742" s="67"/>
      <c r="R1742" s="67"/>
      <c r="S1742" s="67"/>
      <c r="T1742" s="67"/>
      <c r="U1742" s="67"/>
      <c r="V1742" s="67"/>
      <c r="W1742" s="67"/>
      <c r="X1742" s="67"/>
      <c r="Y1742" s="67"/>
      <c r="Z1742" s="67"/>
      <c r="AA1742" s="67"/>
      <c r="AB1742" s="67"/>
      <c r="AC1742" s="67"/>
      <c r="AD1742" s="67"/>
      <c r="AE1742" s="67"/>
      <c r="AF1742" s="67"/>
      <c r="AG1742" s="67"/>
    </row>
    <row r="1743" spans="1:33" ht="87">
      <c r="A1743" s="85" t="s">
        <v>3712</v>
      </c>
      <c r="B1743" s="126" t="s">
        <v>3713</v>
      </c>
      <c r="C1743" s="85" t="s">
        <v>3900</v>
      </c>
      <c r="D1743" s="127"/>
      <c r="E1743" s="126" t="s">
        <v>3901</v>
      </c>
      <c r="F1743" s="126" t="s">
        <v>3902</v>
      </c>
      <c r="G1743" s="126" t="s">
        <v>3903</v>
      </c>
      <c r="H1743" s="126" t="s">
        <v>3904</v>
      </c>
      <c r="I1743" s="70" t="s">
        <v>11</v>
      </c>
      <c r="J1743" s="2"/>
      <c r="K1743" s="101"/>
      <c r="L1743" s="79" t="s">
        <v>1196</v>
      </c>
      <c r="M1743" s="128"/>
      <c r="N1743" s="102"/>
      <c r="O1743" s="102"/>
      <c r="P1743" s="67"/>
      <c r="Q1743" s="67"/>
      <c r="R1743" s="67"/>
      <c r="S1743" s="67"/>
      <c r="T1743" s="67"/>
      <c r="U1743" s="67"/>
      <c r="V1743" s="67"/>
      <c r="W1743" s="67"/>
      <c r="X1743" s="67"/>
      <c r="Y1743" s="67"/>
      <c r="Z1743" s="67"/>
      <c r="AA1743" s="67"/>
      <c r="AB1743" s="67"/>
      <c r="AC1743" s="67"/>
      <c r="AD1743" s="67"/>
      <c r="AE1743" s="67"/>
      <c r="AF1743" s="67"/>
      <c r="AG1743" s="67"/>
    </row>
    <row r="1744" spans="1:33" ht="87">
      <c r="A1744" s="85" t="s">
        <v>3712</v>
      </c>
      <c r="B1744" s="126" t="s">
        <v>3713</v>
      </c>
      <c r="C1744" s="85" t="s">
        <v>3905</v>
      </c>
      <c r="D1744" s="127"/>
      <c r="E1744" s="372" t="s">
        <v>3906</v>
      </c>
      <c r="F1744" s="126" t="s">
        <v>1776</v>
      </c>
      <c r="G1744" s="126" t="s">
        <v>3903</v>
      </c>
      <c r="H1744" s="126" t="s">
        <v>3907</v>
      </c>
      <c r="I1744" s="70" t="s">
        <v>11</v>
      </c>
      <c r="J1744" s="2"/>
      <c r="K1744" s="101"/>
      <c r="L1744" s="79" t="s">
        <v>1196</v>
      </c>
      <c r="M1744" s="128"/>
      <c r="N1744" s="102"/>
      <c r="O1744" s="102"/>
      <c r="P1744" s="67"/>
      <c r="Q1744" s="67"/>
      <c r="R1744" s="67"/>
      <c r="S1744" s="67"/>
      <c r="T1744" s="67"/>
      <c r="U1744" s="67"/>
      <c r="V1744" s="67"/>
      <c r="W1744" s="67"/>
      <c r="X1744" s="67"/>
      <c r="Y1744" s="67"/>
      <c r="Z1744" s="67"/>
      <c r="AA1744" s="67"/>
      <c r="AB1744" s="67"/>
      <c r="AC1744" s="67"/>
      <c r="AD1744" s="67"/>
      <c r="AE1744" s="67"/>
      <c r="AF1744" s="67"/>
      <c r="AG1744" s="67"/>
    </row>
    <row r="1745" spans="1:33" ht="87">
      <c r="A1745" s="85" t="s">
        <v>3712</v>
      </c>
      <c r="B1745" s="126" t="s">
        <v>3713</v>
      </c>
      <c r="C1745" s="85" t="s">
        <v>3908</v>
      </c>
      <c r="D1745" s="127"/>
      <c r="E1745" s="365"/>
      <c r="F1745" s="126" t="s">
        <v>3909</v>
      </c>
      <c r="G1745" s="126" t="s">
        <v>3903</v>
      </c>
      <c r="H1745" s="126" t="s">
        <v>3910</v>
      </c>
      <c r="I1745" s="70" t="s">
        <v>11</v>
      </c>
      <c r="J1745" s="2"/>
      <c r="K1745" s="101"/>
      <c r="L1745" s="79" t="s">
        <v>1196</v>
      </c>
      <c r="M1745" s="128"/>
      <c r="N1745" s="102"/>
      <c r="O1745" s="102"/>
      <c r="P1745" s="67"/>
      <c r="Q1745" s="67"/>
      <c r="R1745" s="67"/>
      <c r="S1745" s="67"/>
      <c r="T1745" s="67"/>
      <c r="U1745" s="67"/>
      <c r="V1745" s="67"/>
      <c r="W1745" s="67"/>
      <c r="X1745" s="67"/>
      <c r="Y1745" s="67"/>
      <c r="Z1745" s="67"/>
      <c r="AA1745" s="67"/>
      <c r="AB1745" s="67"/>
      <c r="AC1745" s="67"/>
      <c r="AD1745" s="67"/>
      <c r="AE1745" s="67"/>
      <c r="AF1745" s="67"/>
      <c r="AG1745" s="67"/>
    </row>
    <row r="1746" spans="1:33" ht="87">
      <c r="A1746" s="85" t="s">
        <v>3712</v>
      </c>
      <c r="B1746" s="126" t="s">
        <v>3713</v>
      </c>
      <c r="C1746" s="85" t="s">
        <v>3911</v>
      </c>
      <c r="D1746" s="127"/>
      <c r="E1746" s="365"/>
      <c r="F1746" s="126" t="s">
        <v>594</v>
      </c>
      <c r="G1746" s="126" t="s">
        <v>3903</v>
      </c>
      <c r="H1746" s="126" t="s">
        <v>3912</v>
      </c>
      <c r="I1746" s="70" t="s">
        <v>11</v>
      </c>
      <c r="J1746" s="2"/>
      <c r="K1746" s="101"/>
      <c r="L1746" s="79" t="s">
        <v>1196</v>
      </c>
      <c r="M1746" s="128"/>
      <c r="N1746" s="102"/>
      <c r="O1746" s="102"/>
      <c r="P1746" s="67"/>
      <c r="Q1746" s="67"/>
      <c r="R1746" s="67"/>
      <c r="S1746" s="67"/>
      <c r="T1746" s="67"/>
      <c r="U1746" s="67"/>
      <c r="V1746" s="67"/>
      <c r="W1746" s="67"/>
      <c r="X1746" s="67"/>
      <c r="Y1746" s="67"/>
      <c r="Z1746" s="67"/>
      <c r="AA1746" s="67"/>
      <c r="AB1746" s="67"/>
      <c r="AC1746" s="67"/>
      <c r="AD1746" s="67"/>
      <c r="AE1746" s="67"/>
      <c r="AF1746" s="67"/>
      <c r="AG1746" s="67"/>
    </row>
    <row r="1747" spans="1:33" ht="87">
      <c r="A1747" s="85" t="s">
        <v>3712</v>
      </c>
      <c r="B1747" s="126" t="s">
        <v>3713</v>
      </c>
      <c r="C1747" s="85" t="s">
        <v>3913</v>
      </c>
      <c r="D1747" s="127"/>
      <c r="E1747" s="365"/>
      <c r="F1747" s="126" t="s">
        <v>519</v>
      </c>
      <c r="G1747" s="126" t="s">
        <v>3903</v>
      </c>
      <c r="H1747" s="126" t="s">
        <v>3914</v>
      </c>
      <c r="I1747" s="70" t="s">
        <v>11</v>
      </c>
      <c r="J1747" s="2"/>
      <c r="K1747" s="101"/>
      <c r="L1747" s="79" t="s">
        <v>1196</v>
      </c>
      <c r="M1747" s="128"/>
      <c r="N1747" s="102"/>
      <c r="O1747" s="102"/>
      <c r="P1747" s="67"/>
      <c r="Q1747" s="67"/>
      <c r="R1747" s="67"/>
      <c r="S1747" s="67"/>
      <c r="T1747" s="67"/>
      <c r="U1747" s="67"/>
      <c r="V1747" s="67"/>
      <c r="W1747" s="67"/>
      <c r="X1747" s="67"/>
      <c r="Y1747" s="67"/>
      <c r="Z1747" s="67"/>
      <c r="AA1747" s="67"/>
      <c r="AB1747" s="67"/>
      <c r="AC1747" s="67"/>
      <c r="AD1747" s="67"/>
      <c r="AE1747" s="67"/>
      <c r="AF1747" s="67"/>
      <c r="AG1747" s="67"/>
    </row>
    <row r="1748" spans="1:33" ht="87">
      <c r="A1748" s="85" t="s">
        <v>3712</v>
      </c>
      <c r="B1748" s="126" t="s">
        <v>3713</v>
      </c>
      <c r="C1748" s="85" t="s">
        <v>3915</v>
      </c>
      <c r="D1748" s="127"/>
      <c r="E1748" s="355"/>
      <c r="F1748" s="126" t="s">
        <v>3916</v>
      </c>
      <c r="G1748" s="126" t="s">
        <v>3903</v>
      </c>
      <c r="H1748" s="126" t="s">
        <v>3917</v>
      </c>
      <c r="I1748" s="70" t="s">
        <v>11</v>
      </c>
      <c r="J1748" s="2"/>
      <c r="K1748" s="101"/>
      <c r="L1748" s="79" t="s">
        <v>1196</v>
      </c>
      <c r="M1748" s="128"/>
      <c r="N1748" s="102"/>
      <c r="O1748" s="102"/>
      <c r="P1748" s="67"/>
      <c r="Q1748" s="67"/>
      <c r="R1748" s="67"/>
      <c r="S1748" s="67"/>
      <c r="T1748" s="67"/>
      <c r="U1748" s="67"/>
      <c r="V1748" s="67"/>
      <c r="W1748" s="67"/>
      <c r="X1748" s="67"/>
      <c r="Y1748" s="67"/>
      <c r="Z1748" s="67"/>
      <c r="AA1748" s="67"/>
      <c r="AB1748" s="67"/>
      <c r="AC1748" s="67"/>
      <c r="AD1748" s="67"/>
      <c r="AE1748" s="67"/>
      <c r="AF1748" s="67"/>
      <c r="AG1748" s="67"/>
    </row>
    <row r="1749" spans="1:33" ht="304.5">
      <c r="A1749" s="85" t="s">
        <v>3918</v>
      </c>
      <c r="B1749" s="134" t="s">
        <v>3919</v>
      </c>
      <c r="C1749" s="85" t="s">
        <v>534</v>
      </c>
      <c r="D1749" s="126" t="s">
        <v>3920</v>
      </c>
      <c r="E1749" s="135" t="s">
        <v>2836</v>
      </c>
      <c r="F1749" s="126" t="s">
        <v>3921</v>
      </c>
      <c r="G1749" s="126" t="s">
        <v>3922</v>
      </c>
      <c r="H1749" s="126" t="s">
        <v>392</v>
      </c>
      <c r="I1749" s="70" t="s">
        <v>11</v>
      </c>
      <c r="J1749" s="2"/>
      <c r="K1749" s="101"/>
      <c r="L1749" s="72" t="s">
        <v>208</v>
      </c>
      <c r="M1749" s="86"/>
      <c r="N1749" s="67"/>
      <c r="O1749" s="67"/>
      <c r="P1749" s="67"/>
      <c r="Q1749" s="67"/>
      <c r="R1749" s="67"/>
      <c r="S1749" s="67"/>
      <c r="T1749" s="67"/>
      <c r="U1749" s="67"/>
      <c r="V1749" s="67"/>
      <c r="W1749" s="67"/>
      <c r="X1749" s="67"/>
      <c r="Y1749" s="67"/>
      <c r="Z1749" s="67"/>
      <c r="AA1749" s="67"/>
      <c r="AB1749" s="67"/>
      <c r="AC1749" s="67"/>
      <c r="AD1749" s="67"/>
      <c r="AE1749" s="67"/>
      <c r="AF1749" s="67"/>
      <c r="AG1749" s="67"/>
    </row>
    <row r="1750" spans="1:33" ht="304.5">
      <c r="A1750" s="85" t="s">
        <v>3918</v>
      </c>
      <c r="B1750" s="134" t="s">
        <v>3919</v>
      </c>
      <c r="C1750" s="85" t="s">
        <v>379</v>
      </c>
      <c r="D1750" s="126" t="s">
        <v>3920</v>
      </c>
      <c r="E1750" s="127"/>
      <c r="F1750" s="126" t="s">
        <v>3923</v>
      </c>
      <c r="G1750" s="126" t="s">
        <v>3924</v>
      </c>
      <c r="H1750" s="126" t="s">
        <v>541</v>
      </c>
      <c r="I1750" s="70" t="s">
        <v>11</v>
      </c>
      <c r="J1750" s="2"/>
      <c r="K1750" s="101"/>
      <c r="L1750" s="72" t="s">
        <v>208</v>
      </c>
      <c r="M1750" s="86"/>
      <c r="N1750" s="67"/>
      <c r="O1750" s="67"/>
      <c r="P1750" s="67"/>
      <c r="Q1750" s="67"/>
      <c r="R1750" s="67"/>
      <c r="S1750" s="67"/>
      <c r="T1750" s="67"/>
      <c r="U1750" s="67"/>
      <c r="V1750" s="67"/>
      <c r="W1750" s="67"/>
      <c r="X1750" s="67"/>
      <c r="Y1750" s="67"/>
      <c r="Z1750" s="67"/>
      <c r="AA1750" s="67"/>
      <c r="AB1750" s="67"/>
      <c r="AC1750" s="67"/>
      <c r="AD1750" s="67"/>
      <c r="AE1750" s="67"/>
      <c r="AF1750" s="67"/>
      <c r="AG1750" s="67"/>
    </row>
    <row r="1751" spans="1:33" ht="304.5">
      <c r="A1751" s="85" t="s">
        <v>3918</v>
      </c>
      <c r="B1751" s="134" t="s">
        <v>3919</v>
      </c>
      <c r="C1751" s="85" t="s">
        <v>384</v>
      </c>
      <c r="D1751" s="126" t="s">
        <v>3920</v>
      </c>
      <c r="E1751" s="127"/>
      <c r="F1751" s="130" t="s">
        <v>3925</v>
      </c>
      <c r="G1751" s="126" t="s">
        <v>3924</v>
      </c>
      <c r="H1751" s="126" t="s">
        <v>541</v>
      </c>
      <c r="I1751" s="70" t="s">
        <v>11</v>
      </c>
      <c r="J1751" s="2"/>
      <c r="K1751" s="101"/>
      <c r="L1751" s="79" t="s">
        <v>1196</v>
      </c>
      <c r="M1751" s="86"/>
      <c r="N1751" s="67"/>
      <c r="O1751" s="67"/>
      <c r="P1751" s="67"/>
      <c r="Q1751" s="67"/>
      <c r="R1751" s="67"/>
      <c r="S1751" s="67"/>
      <c r="T1751" s="67"/>
      <c r="U1751" s="67"/>
      <c r="V1751" s="67"/>
      <c r="W1751" s="67"/>
      <c r="X1751" s="67"/>
      <c r="Y1751" s="67"/>
      <c r="Z1751" s="67"/>
      <c r="AA1751" s="67"/>
      <c r="AB1751" s="67"/>
      <c r="AC1751" s="67"/>
      <c r="AD1751" s="67"/>
      <c r="AE1751" s="67"/>
      <c r="AF1751" s="67"/>
      <c r="AG1751" s="67"/>
    </row>
    <row r="1752" spans="1:33" ht="304.5">
      <c r="A1752" s="85" t="s">
        <v>3918</v>
      </c>
      <c r="B1752" s="134" t="s">
        <v>3919</v>
      </c>
      <c r="C1752" s="85" t="s">
        <v>544</v>
      </c>
      <c r="D1752" s="126" t="s">
        <v>3920</v>
      </c>
      <c r="E1752" s="127"/>
      <c r="F1752" s="130" t="s">
        <v>3926</v>
      </c>
      <c r="G1752" s="126" t="s">
        <v>3924</v>
      </c>
      <c r="H1752" s="126" t="s">
        <v>541</v>
      </c>
      <c r="I1752" s="70" t="s">
        <v>11</v>
      </c>
      <c r="J1752" s="2"/>
      <c r="K1752" s="101"/>
      <c r="L1752" s="72" t="s">
        <v>208</v>
      </c>
      <c r="M1752" s="86"/>
      <c r="N1752" s="67"/>
      <c r="O1752" s="67"/>
      <c r="P1752" s="67"/>
      <c r="Q1752" s="67"/>
      <c r="R1752" s="67"/>
      <c r="S1752" s="67"/>
      <c r="T1752" s="67"/>
      <c r="U1752" s="67"/>
      <c r="V1752" s="67"/>
      <c r="W1752" s="67"/>
      <c r="X1752" s="67"/>
      <c r="Y1752" s="67"/>
      <c r="Z1752" s="67"/>
      <c r="AA1752" s="67"/>
      <c r="AB1752" s="67"/>
      <c r="AC1752" s="67"/>
      <c r="AD1752" s="67"/>
      <c r="AE1752" s="67"/>
      <c r="AF1752" s="67"/>
      <c r="AG1752" s="67"/>
    </row>
    <row r="1753" spans="1:33" ht="304.5">
      <c r="A1753" s="85" t="s">
        <v>3918</v>
      </c>
      <c r="B1753" s="134" t="s">
        <v>3919</v>
      </c>
      <c r="C1753" s="85" t="s">
        <v>546</v>
      </c>
      <c r="D1753" s="126" t="s">
        <v>3920</v>
      </c>
      <c r="E1753" s="127"/>
      <c r="F1753" s="126" t="s">
        <v>3927</v>
      </c>
      <c r="G1753" s="126" t="s">
        <v>3928</v>
      </c>
      <c r="H1753" s="126" t="s">
        <v>3929</v>
      </c>
      <c r="I1753" s="70" t="s">
        <v>11</v>
      </c>
      <c r="J1753" s="2"/>
      <c r="K1753" s="101"/>
      <c r="L1753" s="79" t="s">
        <v>1196</v>
      </c>
      <c r="M1753" s="86"/>
      <c r="N1753" s="67"/>
      <c r="O1753" s="67"/>
      <c r="P1753" s="67"/>
      <c r="Q1753" s="67"/>
      <c r="R1753" s="67"/>
      <c r="S1753" s="67"/>
      <c r="T1753" s="67"/>
      <c r="U1753" s="67"/>
      <c r="V1753" s="67"/>
      <c r="W1753" s="67"/>
      <c r="X1753" s="67"/>
      <c r="Y1753" s="67"/>
      <c r="Z1753" s="67"/>
      <c r="AA1753" s="67"/>
      <c r="AB1753" s="67"/>
      <c r="AC1753" s="67"/>
      <c r="AD1753" s="67"/>
      <c r="AE1753" s="67"/>
      <c r="AF1753" s="67"/>
      <c r="AG1753" s="67"/>
    </row>
    <row r="1754" spans="1:33" ht="304.5">
      <c r="A1754" s="85" t="s">
        <v>3918</v>
      </c>
      <c r="B1754" s="134" t="s">
        <v>3919</v>
      </c>
      <c r="C1754" s="85" t="s">
        <v>388</v>
      </c>
      <c r="D1754" s="126" t="s">
        <v>3920</v>
      </c>
      <c r="E1754" s="127"/>
      <c r="F1754" s="126" t="s">
        <v>3930</v>
      </c>
      <c r="G1754" s="126" t="s">
        <v>3928</v>
      </c>
      <c r="H1754" s="126" t="s">
        <v>2305</v>
      </c>
      <c r="I1754" s="136" t="s">
        <v>11</v>
      </c>
      <c r="J1754" s="2"/>
      <c r="K1754" s="101"/>
      <c r="L1754" s="72" t="s">
        <v>208</v>
      </c>
      <c r="M1754" s="86"/>
      <c r="N1754" s="67"/>
      <c r="O1754" s="67"/>
      <c r="P1754" s="67"/>
      <c r="Q1754" s="67"/>
      <c r="R1754" s="67"/>
      <c r="S1754" s="67"/>
      <c r="T1754" s="67"/>
      <c r="U1754" s="67"/>
      <c r="V1754" s="67"/>
      <c r="W1754" s="67"/>
      <c r="X1754" s="67"/>
      <c r="Y1754" s="67"/>
      <c r="Z1754" s="67"/>
      <c r="AA1754" s="67"/>
      <c r="AB1754" s="67"/>
      <c r="AC1754" s="67"/>
      <c r="AD1754" s="67"/>
      <c r="AE1754" s="67"/>
      <c r="AF1754" s="67"/>
      <c r="AG1754" s="67"/>
    </row>
    <row r="1755" spans="1:33" ht="304.5">
      <c r="A1755" s="85" t="s">
        <v>3918</v>
      </c>
      <c r="B1755" s="134" t="s">
        <v>3919</v>
      </c>
      <c r="C1755" s="85" t="s">
        <v>393</v>
      </c>
      <c r="D1755" s="126" t="s">
        <v>3920</v>
      </c>
      <c r="E1755" s="127"/>
      <c r="F1755" s="126" t="s">
        <v>3931</v>
      </c>
      <c r="G1755" s="126" t="s">
        <v>3928</v>
      </c>
      <c r="H1755" s="126" t="s">
        <v>2305</v>
      </c>
      <c r="I1755" s="136" t="s">
        <v>11</v>
      </c>
      <c r="J1755" s="2"/>
      <c r="K1755" s="101"/>
      <c r="L1755" s="72" t="s">
        <v>208</v>
      </c>
      <c r="M1755" s="86"/>
      <c r="N1755" s="67"/>
      <c r="O1755" s="67"/>
      <c r="P1755" s="67"/>
      <c r="Q1755" s="67"/>
      <c r="R1755" s="67"/>
      <c r="S1755" s="67"/>
      <c r="T1755" s="67"/>
      <c r="U1755" s="67"/>
      <c r="V1755" s="67"/>
      <c r="W1755" s="67"/>
      <c r="X1755" s="67"/>
      <c r="Y1755" s="67"/>
      <c r="Z1755" s="67"/>
      <c r="AA1755" s="67"/>
      <c r="AB1755" s="67"/>
      <c r="AC1755" s="67"/>
      <c r="AD1755" s="67"/>
      <c r="AE1755" s="67"/>
      <c r="AF1755" s="67"/>
      <c r="AG1755" s="67"/>
    </row>
    <row r="1756" spans="1:33" ht="304.5">
      <c r="A1756" s="85" t="s">
        <v>3918</v>
      </c>
      <c r="B1756" s="134" t="s">
        <v>3919</v>
      </c>
      <c r="C1756" s="85" t="s">
        <v>397</v>
      </c>
      <c r="D1756" s="126" t="s">
        <v>3920</v>
      </c>
      <c r="E1756" s="127"/>
      <c r="F1756" s="126" t="s">
        <v>3932</v>
      </c>
      <c r="G1756" s="126" t="s">
        <v>3928</v>
      </c>
      <c r="H1756" s="126" t="s">
        <v>2305</v>
      </c>
      <c r="I1756" s="136" t="s">
        <v>11</v>
      </c>
      <c r="J1756" s="2"/>
      <c r="K1756" s="101"/>
      <c r="L1756" s="72" t="s">
        <v>208</v>
      </c>
      <c r="M1756" s="86"/>
      <c r="N1756" s="67"/>
      <c r="O1756" s="67"/>
      <c r="P1756" s="67"/>
      <c r="Q1756" s="67"/>
      <c r="R1756" s="67"/>
      <c r="S1756" s="67"/>
      <c r="T1756" s="67"/>
      <c r="U1756" s="67"/>
      <c r="V1756" s="67"/>
      <c r="W1756" s="67"/>
      <c r="X1756" s="67"/>
      <c r="Y1756" s="67"/>
      <c r="Z1756" s="67"/>
      <c r="AA1756" s="67"/>
      <c r="AB1756" s="67"/>
      <c r="AC1756" s="67"/>
      <c r="AD1756" s="67"/>
      <c r="AE1756" s="67"/>
      <c r="AF1756" s="67"/>
      <c r="AG1756" s="67"/>
    </row>
    <row r="1757" spans="1:33" ht="304.5">
      <c r="A1757" s="85" t="s">
        <v>3918</v>
      </c>
      <c r="B1757" s="134" t="s">
        <v>3919</v>
      </c>
      <c r="C1757" s="85" t="s">
        <v>400</v>
      </c>
      <c r="D1757" s="126" t="s">
        <v>3920</v>
      </c>
      <c r="E1757" s="127"/>
      <c r="F1757" s="126" t="s">
        <v>3933</v>
      </c>
      <c r="G1757" s="126" t="s">
        <v>3928</v>
      </c>
      <c r="H1757" s="126" t="s">
        <v>2305</v>
      </c>
      <c r="I1757" s="136" t="s">
        <v>11</v>
      </c>
      <c r="J1757" s="2"/>
      <c r="K1757" s="101"/>
      <c r="L1757" s="72" t="s">
        <v>208</v>
      </c>
      <c r="M1757" s="86"/>
      <c r="N1757" s="67"/>
      <c r="O1757" s="67"/>
      <c r="P1757" s="67"/>
      <c r="Q1757" s="67"/>
      <c r="R1757" s="67"/>
      <c r="S1757" s="67"/>
      <c r="T1757" s="67"/>
      <c r="U1757" s="67"/>
      <c r="V1757" s="67"/>
      <c r="W1757" s="67"/>
      <c r="X1757" s="67"/>
      <c r="Y1757" s="67"/>
      <c r="Z1757" s="67"/>
      <c r="AA1757" s="67"/>
      <c r="AB1757" s="67"/>
      <c r="AC1757" s="67"/>
      <c r="AD1757" s="67"/>
      <c r="AE1757" s="67"/>
      <c r="AF1757" s="67"/>
      <c r="AG1757" s="67"/>
    </row>
    <row r="1758" spans="1:33" ht="304.5">
      <c r="A1758" s="85" t="s">
        <v>3918</v>
      </c>
      <c r="B1758" s="134" t="s">
        <v>3919</v>
      </c>
      <c r="C1758" s="85" t="s">
        <v>403</v>
      </c>
      <c r="D1758" s="126" t="s">
        <v>3920</v>
      </c>
      <c r="E1758" s="135" t="s">
        <v>2843</v>
      </c>
      <c r="F1758" s="126" t="s">
        <v>3934</v>
      </c>
      <c r="G1758" s="126" t="s">
        <v>3924</v>
      </c>
      <c r="H1758" s="126" t="s">
        <v>554</v>
      </c>
      <c r="I1758" s="70" t="s">
        <v>11</v>
      </c>
      <c r="J1758" s="2"/>
      <c r="K1758" s="122"/>
      <c r="L1758" s="79" t="s">
        <v>1196</v>
      </c>
      <c r="M1758" s="86"/>
      <c r="N1758" s="67"/>
      <c r="O1758" s="67"/>
      <c r="P1758" s="67"/>
      <c r="Q1758" s="67"/>
      <c r="R1758" s="67"/>
      <c r="S1758" s="67"/>
      <c r="T1758" s="67"/>
      <c r="U1758" s="67"/>
      <c r="V1758" s="67"/>
      <c r="W1758" s="67"/>
      <c r="X1758" s="67"/>
      <c r="Y1758" s="67"/>
      <c r="Z1758" s="67"/>
      <c r="AA1758" s="67"/>
      <c r="AB1758" s="67"/>
      <c r="AC1758" s="67"/>
      <c r="AD1758" s="67"/>
      <c r="AE1758" s="67"/>
      <c r="AF1758" s="67"/>
      <c r="AG1758" s="67"/>
    </row>
    <row r="1759" spans="1:33" ht="304.5">
      <c r="A1759" s="85" t="s">
        <v>3918</v>
      </c>
      <c r="B1759" s="134" t="s">
        <v>3919</v>
      </c>
      <c r="C1759" s="85" t="s">
        <v>408</v>
      </c>
      <c r="D1759" s="126" t="s">
        <v>3920</v>
      </c>
      <c r="E1759" s="127"/>
      <c r="F1759" s="126" t="s">
        <v>627</v>
      </c>
      <c r="G1759" s="126" t="s">
        <v>3924</v>
      </c>
      <c r="H1759" s="126" t="s">
        <v>3935</v>
      </c>
      <c r="I1759" s="136" t="s">
        <v>11</v>
      </c>
      <c r="J1759" s="2"/>
      <c r="K1759" s="101"/>
      <c r="L1759" s="79" t="s">
        <v>1196</v>
      </c>
      <c r="M1759" s="86"/>
      <c r="N1759" s="67"/>
      <c r="O1759" s="67"/>
      <c r="P1759" s="67"/>
      <c r="Q1759" s="67"/>
      <c r="R1759" s="67"/>
      <c r="S1759" s="67"/>
      <c r="T1759" s="67"/>
      <c r="U1759" s="67"/>
      <c r="V1759" s="67"/>
      <c r="W1759" s="67"/>
      <c r="X1759" s="67"/>
      <c r="Y1759" s="67"/>
      <c r="Z1759" s="67"/>
      <c r="AA1759" s="67"/>
      <c r="AB1759" s="67"/>
      <c r="AC1759" s="67"/>
      <c r="AD1759" s="67"/>
      <c r="AE1759" s="67"/>
      <c r="AF1759" s="67"/>
      <c r="AG1759" s="67"/>
    </row>
    <row r="1760" spans="1:33" ht="304.5">
      <c r="A1760" s="85" t="s">
        <v>3918</v>
      </c>
      <c r="B1760" s="134" t="s">
        <v>3919</v>
      </c>
      <c r="C1760" s="85" t="s">
        <v>411</v>
      </c>
      <c r="D1760" s="126" t="s">
        <v>3920</v>
      </c>
      <c r="E1760" s="127"/>
      <c r="F1760" s="126" t="s">
        <v>3936</v>
      </c>
      <c r="G1760" s="126" t="s">
        <v>3924</v>
      </c>
      <c r="H1760" s="126" t="s">
        <v>3937</v>
      </c>
      <c r="I1760" s="136" t="s">
        <v>11</v>
      </c>
      <c r="J1760" s="2"/>
      <c r="K1760" s="101"/>
      <c r="L1760" s="79" t="s">
        <v>1196</v>
      </c>
      <c r="M1760" s="86"/>
      <c r="N1760" s="67"/>
      <c r="O1760" s="67"/>
      <c r="P1760" s="67"/>
      <c r="Q1760" s="67"/>
      <c r="R1760" s="67"/>
      <c r="S1760" s="67"/>
      <c r="T1760" s="67"/>
      <c r="U1760" s="67"/>
      <c r="V1760" s="67"/>
      <c r="W1760" s="67"/>
      <c r="X1760" s="67"/>
      <c r="Y1760" s="67"/>
      <c r="Z1760" s="67"/>
      <c r="AA1760" s="67"/>
      <c r="AB1760" s="67"/>
      <c r="AC1760" s="67"/>
      <c r="AD1760" s="67"/>
      <c r="AE1760" s="67"/>
      <c r="AF1760" s="67"/>
      <c r="AG1760" s="67"/>
    </row>
    <row r="1761" spans="1:33" ht="72.5">
      <c r="A1761" s="85" t="s">
        <v>3918</v>
      </c>
      <c r="B1761" s="134" t="s">
        <v>3919</v>
      </c>
      <c r="C1761" s="85" t="s">
        <v>414</v>
      </c>
      <c r="D1761" s="127"/>
      <c r="E1761" s="127"/>
      <c r="F1761" s="126" t="s">
        <v>3938</v>
      </c>
      <c r="G1761" s="126" t="s">
        <v>3939</v>
      </c>
      <c r="H1761" s="126" t="s">
        <v>3940</v>
      </c>
      <c r="I1761" s="136" t="s">
        <v>11</v>
      </c>
      <c r="J1761" s="2"/>
      <c r="K1761" s="101"/>
      <c r="L1761" s="79" t="s">
        <v>1196</v>
      </c>
      <c r="M1761" s="86"/>
      <c r="N1761" s="67"/>
      <c r="O1761" s="67"/>
      <c r="P1761" s="67"/>
      <c r="Q1761" s="67"/>
      <c r="R1761" s="67"/>
      <c r="S1761" s="67"/>
      <c r="T1761" s="67"/>
      <c r="U1761" s="67"/>
      <c r="V1761" s="67"/>
      <c r="W1761" s="67"/>
      <c r="X1761" s="67"/>
      <c r="Y1761" s="67"/>
      <c r="Z1761" s="67"/>
      <c r="AA1761" s="67"/>
      <c r="AB1761" s="67"/>
      <c r="AC1761" s="67"/>
      <c r="AD1761" s="67"/>
      <c r="AE1761" s="67"/>
      <c r="AF1761" s="67"/>
      <c r="AG1761" s="67"/>
    </row>
    <row r="1762" spans="1:33" ht="304.5">
      <c r="A1762" s="85" t="s">
        <v>3918</v>
      </c>
      <c r="B1762" s="134" t="s">
        <v>3919</v>
      </c>
      <c r="C1762" s="85" t="s">
        <v>419</v>
      </c>
      <c r="D1762" s="126" t="s">
        <v>3920</v>
      </c>
      <c r="E1762" s="127"/>
      <c r="F1762" s="126" t="s">
        <v>3941</v>
      </c>
      <c r="G1762" s="126" t="s">
        <v>3924</v>
      </c>
      <c r="H1762" s="126" t="s">
        <v>3942</v>
      </c>
      <c r="I1762" s="70" t="s">
        <v>11</v>
      </c>
      <c r="J1762" s="2"/>
      <c r="K1762" s="122"/>
      <c r="L1762" s="79" t="s">
        <v>1196</v>
      </c>
      <c r="M1762" s="86"/>
      <c r="N1762" s="67"/>
      <c r="O1762" s="67"/>
      <c r="P1762" s="67"/>
      <c r="Q1762" s="67"/>
      <c r="R1762" s="67"/>
      <c r="S1762" s="67"/>
      <c r="T1762" s="67"/>
      <c r="U1762" s="67"/>
      <c r="V1762" s="67"/>
      <c r="W1762" s="67"/>
      <c r="X1762" s="67"/>
      <c r="Y1762" s="67"/>
      <c r="Z1762" s="67"/>
      <c r="AA1762" s="67"/>
      <c r="AB1762" s="67"/>
      <c r="AC1762" s="67"/>
      <c r="AD1762" s="67"/>
      <c r="AE1762" s="67"/>
      <c r="AF1762" s="67"/>
      <c r="AG1762" s="67"/>
    </row>
    <row r="1763" spans="1:33" ht="304.5">
      <c r="A1763" s="85" t="s">
        <v>3918</v>
      </c>
      <c r="B1763" s="134" t="s">
        <v>3919</v>
      </c>
      <c r="C1763" s="85" t="s">
        <v>422</v>
      </c>
      <c r="D1763" s="126" t="s">
        <v>3920</v>
      </c>
      <c r="E1763" s="127"/>
      <c r="F1763" s="126" t="s">
        <v>3943</v>
      </c>
      <c r="G1763" s="126" t="s">
        <v>3944</v>
      </c>
      <c r="H1763" s="126" t="s">
        <v>3942</v>
      </c>
      <c r="I1763" s="70" t="s">
        <v>11</v>
      </c>
      <c r="J1763" s="2"/>
      <c r="K1763" s="122"/>
      <c r="L1763" s="79" t="s">
        <v>1196</v>
      </c>
      <c r="M1763" s="86"/>
      <c r="N1763" s="67"/>
      <c r="O1763" s="67"/>
      <c r="P1763" s="67"/>
      <c r="Q1763" s="67"/>
      <c r="R1763" s="67"/>
      <c r="S1763" s="67"/>
      <c r="T1763" s="67"/>
      <c r="U1763" s="67"/>
      <c r="V1763" s="67"/>
      <c r="W1763" s="67"/>
      <c r="X1763" s="67"/>
      <c r="Y1763" s="67"/>
      <c r="Z1763" s="67"/>
      <c r="AA1763" s="67"/>
      <c r="AB1763" s="67"/>
      <c r="AC1763" s="67"/>
      <c r="AD1763" s="67"/>
      <c r="AE1763" s="67"/>
      <c r="AF1763" s="67"/>
      <c r="AG1763" s="67"/>
    </row>
    <row r="1764" spans="1:33" ht="304.5">
      <c r="A1764" s="85" t="s">
        <v>3918</v>
      </c>
      <c r="B1764" s="134" t="s">
        <v>3919</v>
      </c>
      <c r="C1764" s="85" t="s">
        <v>425</v>
      </c>
      <c r="D1764" s="126" t="s">
        <v>3920</v>
      </c>
      <c r="E1764" s="127"/>
      <c r="F1764" s="126" t="s">
        <v>3945</v>
      </c>
      <c r="G1764" s="126" t="s">
        <v>3924</v>
      </c>
      <c r="H1764" s="126" t="s">
        <v>3942</v>
      </c>
      <c r="I1764" s="70" t="s">
        <v>11</v>
      </c>
      <c r="J1764" s="2"/>
      <c r="K1764" s="122"/>
      <c r="L1764" s="79" t="s">
        <v>1196</v>
      </c>
      <c r="M1764" s="86"/>
      <c r="N1764" s="67"/>
      <c r="O1764" s="67"/>
      <c r="P1764" s="67"/>
      <c r="Q1764" s="67"/>
      <c r="R1764" s="67"/>
      <c r="S1764" s="67"/>
      <c r="T1764" s="67"/>
      <c r="U1764" s="67"/>
      <c r="V1764" s="67"/>
      <c r="W1764" s="67"/>
      <c r="X1764" s="67"/>
      <c r="Y1764" s="67"/>
      <c r="Z1764" s="67"/>
      <c r="AA1764" s="67"/>
      <c r="AB1764" s="67"/>
      <c r="AC1764" s="67"/>
      <c r="AD1764" s="67"/>
      <c r="AE1764" s="67"/>
      <c r="AF1764" s="67"/>
      <c r="AG1764" s="67"/>
    </row>
    <row r="1765" spans="1:33" ht="304.5">
      <c r="A1765" s="85" t="s">
        <v>3918</v>
      </c>
      <c r="B1765" s="134" t="s">
        <v>3919</v>
      </c>
      <c r="C1765" s="85" t="s">
        <v>430</v>
      </c>
      <c r="D1765" s="126" t="s">
        <v>3920</v>
      </c>
      <c r="E1765" s="127"/>
      <c r="F1765" s="126" t="s">
        <v>3946</v>
      </c>
      <c r="G1765" s="126" t="s">
        <v>3928</v>
      </c>
      <c r="H1765" s="126" t="s">
        <v>2305</v>
      </c>
      <c r="I1765" s="136" t="s">
        <v>11</v>
      </c>
      <c r="J1765" s="2"/>
      <c r="K1765" s="101"/>
      <c r="L1765" s="72" t="s">
        <v>208</v>
      </c>
      <c r="M1765" s="86"/>
      <c r="N1765" s="67"/>
      <c r="O1765" s="67"/>
      <c r="P1765" s="67"/>
      <c r="Q1765" s="67"/>
      <c r="R1765" s="67"/>
      <c r="S1765" s="67"/>
      <c r="T1765" s="67"/>
      <c r="U1765" s="67"/>
      <c r="V1765" s="67"/>
      <c r="W1765" s="67"/>
      <c r="X1765" s="67"/>
      <c r="Y1765" s="67"/>
      <c r="Z1765" s="67"/>
      <c r="AA1765" s="67"/>
      <c r="AB1765" s="67"/>
      <c r="AC1765" s="67"/>
      <c r="AD1765" s="67"/>
      <c r="AE1765" s="67"/>
      <c r="AF1765" s="67"/>
      <c r="AG1765" s="67"/>
    </row>
    <row r="1766" spans="1:33" ht="304.5">
      <c r="A1766" s="85" t="s">
        <v>3918</v>
      </c>
      <c r="B1766" s="134" t="s">
        <v>3919</v>
      </c>
      <c r="C1766" s="85" t="s">
        <v>432</v>
      </c>
      <c r="D1766" s="126" t="s">
        <v>3920</v>
      </c>
      <c r="E1766" s="127"/>
      <c r="F1766" s="126" t="s">
        <v>3947</v>
      </c>
      <c r="G1766" s="126" t="s">
        <v>3948</v>
      </c>
      <c r="H1766" s="126" t="s">
        <v>1667</v>
      </c>
      <c r="I1766" s="70" t="s">
        <v>11</v>
      </c>
      <c r="J1766" s="2"/>
      <c r="K1766" s="101"/>
      <c r="L1766" s="79" t="s">
        <v>1196</v>
      </c>
      <c r="M1766" s="86"/>
      <c r="N1766" s="67"/>
      <c r="O1766" s="67"/>
      <c r="P1766" s="67"/>
      <c r="Q1766" s="67"/>
      <c r="R1766" s="67"/>
      <c r="S1766" s="67"/>
      <c r="T1766" s="67"/>
      <c r="U1766" s="67"/>
      <c r="V1766" s="67"/>
      <c r="W1766" s="67"/>
      <c r="X1766" s="67"/>
      <c r="Y1766" s="67"/>
      <c r="Z1766" s="67"/>
      <c r="AA1766" s="67"/>
      <c r="AB1766" s="67"/>
      <c r="AC1766" s="67"/>
      <c r="AD1766" s="67"/>
      <c r="AE1766" s="67"/>
      <c r="AF1766" s="67"/>
      <c r="AG1766" s="67"/>
    </row>
    <row r="1767" spans="1:33" ht="304.5">
      <c r="A1767" s="85" t="s">
        <v>3918</v>
      </c>
      <c r="B1767" s="134" t="s">
        <v>3919</v>
      </c>
      <c r="C1767" s="85" t="s">
        <v>435</v>
      </c>
      <c r="D1767" s="126" t="s">
        <v>3920</v>
      </c>
      <c r="E1767" s="127"/>
      <c r="F1767" s="126" t="s">
        <v>3949</v>
      </c>
      <c r="G1767" s="126" t="s">
        <v>3928</v>
      </c>
      <c r="H1767" s="126" t="s">
        <v>1667</v>
      </c>
      <c r="I1767" s="70" t="s">
        <v>11</v>
      </c>
      <c r="J1767" s="2"/>
      <c r="K1767" s="101"/>
      <c r="L1767" s="79" t="s">
        <v>1196</v>
      </c>
      <c r="M1767" s="86"/>
      <c r="N1767" s="67"/>
      <c r="O1767" s="67"/>
      <c r="P1767" s="67"/>
      <c r="Q1767" s="67"/>
      <c r="R1767" s="67"/>
      <c r="S1767" s="67"/>
      <c r="T1767" s="67"/>
      <c r="U1767" s="67"/>
      <c r="V1767" s="67"/>
      <c r="W1767" s="67"/>
      <c r="X1767" s="67"/>
      <c r="Y1767" s="67"/>
      <c r="Z1767" s="67"/>
      <c r="AA1767" s="67"/>
      <c r="AB1767" s="67"/>
      <c r="AC1767" s="67"/>
      <c r="AD1767" s="67"/>
      <c r="AE1767" s="67"/>
      <c r="AF1767" s="67"/>
      <c r="AG1767" s="67"/>
    </row>
    <row r="1768" spans="1:33" ht="304.5">
      <c r="A1768" s="85" t="s">
        <v>3918</v>
      </c>
      <c r="B1768" s="134" t="s">
        <v>3919</v>
      </c>
      <c r="C1768" s="85" t="s">
        <v>438</v>
      </c>
      <c r="D1768" s="126" t="s">
        <v>3920</v>
      </c>
      <c r="E1768" s="126" t="s">
        <v>2854</v>
      </c>
      <c r="F1768" s="126" t="s">
        <v>3950</v>
      </c>
      <c r="G1768" s="126" t="s">
        <v>3924</v>
      </c>
      <c r="H1768" s="126" t="s">
        <v>3951</v>
      </c>
      <c r="I1768" s="70" t="s">
        <v>11</v>
      </c>
      <c r="J1768" s="2"/>
      <c r="K1768" s="101"/>
      <c r="L1768" s="79" t="s">
        <v>1196</v>
      </c>
      <c r="M1768" s="86"/>
      <c r="N1768" s="67"/>
      <c r="O1768" s="67"/>
      <c r="P1768" s="67"/>
      <c r="Q1768" s="67"/>
      <c r="R1768" s="67"/>
      <c r="S1768" s="67"/>
      <c r="T1768" s="67"/>
      <c r="U1768" s="67"/>
      <c r="V1768" s="67"/>
      <c r="W1768" s="67"/>
      <c r="X1768" s="67"/>
      <c r="Y1768" s="67"/>
      <c r="Z1768" s="67"/>
      <c r="AA1768" s="67"/>
      <c r="AB1768" s="67"/>
      <c r="AC1768" s="67"/>
      <c r="AD1768" s="67"/>
      <c r="AE1768" s="67"/>
      <c r="AF1768" s="67"/>
      <c r="AG1768" s="67"/>
    </row>
    <row r="1769" spans="1:33" ht="304.5">
      <c r="A1769" s="85" t="s">
        <v>3918</v>
      </c>
      <c r="B1769" s="134" t="s">
        <v>3919</v>
      </c>
      <c r="C1769" s="85" t="s">
        <v>441</v>
      </c>
      <c r="D1769" s="126" t="s">
        <v>3920</v>
      </c>
      <c r="E1769" s="127"/>
      <c r="F1769" s="126" t="s">
        <v>3952</v>
      </c>
      <c r="G1769" s="126" t="s">
        <v>3953</v>
      </c>
      <c r="H1769" s="126" t="s">
        <v>3954</v>
      </c>
      <c r="I1769" s="70" t="s">
        <v>11</v>
      </c>
      <c r="J1769" s="2"/>
      <c r="K1769" s="137"/>
      <c r="L1769" s="79" t="s">
        <v>1196</v>
      </c>
      <c r="M1769" s="86"/>
      <c r="N1769" s="67"/>
      <c r="O1769" s="67"/>
      <c r="P1769" s="67"/>
      <c r="Q1769" s="67"/>
      <c r="R1769" s="67"/>
      <c r="S1769" s="67"/>
      <c r="T1769" s="67"/>
      <c r="U1769" s="67"/>
      <c r="V1769" s="67"/>
      <c r="W1769" s="67"/>
      <c r="X1769" s="67"/>
      <c r="Y1769" s="67"/>
      <c r="Z1769" s="67"/>
      <c r="AA1769" s="67"/>
      <c r="AB1769" s="67"/>
      <c r="AC1769" s="67"/>
      <c r="AD1769" s="67"/>
      <c r="AE1769" s="67"/>
      <c r="AF1769" s="67"/>
      <c r="AG1769" s="67"/>
    </row>
    <row r="1770" spans="1:33" ht="304.5">
      <c r="A1770" s="85" t="s">
        <v>3918</v>
      </c>
      <c r="B1770" s="134" t="s">
        <v>3919</v>
      </c>
      <c r="C1770" s="85" t="s">
        <v>446</v>
      </c>
      <c r="D1770" s="126" t="s">
        <v>3920</v>
      </c>
      <c r="E1770" s="127"/>
      <c r="F1770" s="126" t="s">
        <v>3955</v>
      </c>
      <c r="G1770" s="126" t="s">
        <v>3956</v>
      </c>
      <c r="H1770" s="126" t="s">
        <v>3957</v>
      </c>
      <c r="I1770" s="70" t="s">
        <v>11</v>
      </c>
      <c r="J1770" s="2"/>
      <c r="K1770" s="137"/>
      <c r="L1770" s="79" t="s">
        <v>1196</v>
      </c>
      <c r="M1770" s="86"/>
      <c r="N1770" s="67"/>
      <c r="O1770" s="67"/>
      <c r="P1770" s="67"/>
      <c r="Q1770" s="67"/>
      <c r="R1770" s="67"/>
      <c r="S1770" s="67"/>
      <c r="T1770" s="67"/>
      <c r="U1770" s="67"/>
      <c r="V1770" s="67"/>
      <c r="W1770" s="67"/>
      <c r="X1770" s="67"/>
      <c r="Y1770" s="67"/>
      <c r="Z1770" s="67"/>
      <c r="AA1770" s="67"/>
      <c r="AB1770" s="67"/>
      <c r="AC1770" s="67"/>
      <c r="AD1770" s="67"/>
      <c r="AE1770" s="67"/>
      <c r="AF1770" s="67"/>
      <c r="AG1770" s="67"/>
    </row>
    <row r="1771" spans="1:33" ht="304.5">
      <c r="A1771" s="85" t="s">
        <v>3918</v>
      </c>
      <c r="B1771" s="134" t="s">
        <v>3919</v>
      </c>
      <c r="C1771" s="85" t="s">
        <v>449</v>
      </c>
      <c r="D1771" s="126" t="s">
        <v>3920</v>
      </c>
      <c r="E1771" s="127"/>
      <c r="F1771" s="126" t="s">
        <v>653</v>
      </c>
      <c r="G1771" s="126" t="s">
        <v>3958</v>
      </c>
      <c r="H1771" s="126" t="s">
        <v>666</v>
      </c>
      <c r="I1771" s="70" t="s">
        <v>11</v>
      </c>
      <c r="J1771" s="2"/>
      <c r="K1771" s="101"/>
      <c r="L1771" s="79" t="s">
        <v>1196</v>
      </c>
      <c r="M1771" s="86"/>
      <c r="N1771" s="67"/>
      <c r="O1771" s="67"/>
      <c r="P1771" s="67"/>
      <c r="Q1771" s="67"/>
      <c r="R1771" s="67"/>
      <c r="S1771" s="67"/>
      <c r="T1771" s="67"/>
      <c r="U1771" s="67"/>
      <c r="V1771" s="67"/>
      <c r="W1771" s="67"/>
      <c r="X1771" s="67"/>
      <c r="Y1771" s="67"/>
      <c r="Z1771" s="67"/>
      <c r="AA1771" s="67"/>
      <c r="AB1771" s="67"/>
      <c r="AC1771" s="67"/>
      <c r="AD1771" s="67"/>
      <c r="AE1771" s="67"/>
      <c r="AF1771" s="67"/>
      <c r="AG1771" s="67"/>
    </row>
    <row r="1772" spans="1:33" ht="304.5">
      <c r="A1772" s="85" t="s">
        <v>3918</v>
      </c>
      <c r="B1772" s="134" t="s">
        <v>3919</v>
      </c>
      <c r="C1772" s="85" t="s">
        <v>452</v>
      </c>
      <c r="D1772" s="126" t="s">
        <v>3920</v>
      </c>
      <c r="E1772" s="127"/>
      <c r="F1772" s="126" t="s">
        <v>657</v>
      </c>
      <c r="G1772" s="126" t="s">
        <v>3959</v>
      </c>
      <c r="H1772" s="126" t="s">
        <v>666</v>
      </c>
      <c r="I1772" s="70" t="s">
        <v>11</v>
      </c>
      <c r="J1772" s="2"/>
      <c r="K1772" s="71" t="s">
        <v>3960</v>
      </c>
      <c r="L1772" s="72" t="s">
        <v>208</v>
      </c>
      <c r="M1772" s="86"/>
      <c r="N1772" s="67"/>
      <c r="O1772" s="67"/>
      <c r="P1772" s="67"/>
      <c r="Q1772" s="67"/>
      <c r="R1772" s="67"/>
      <c r="S1772" s="67"/>
      <c r="T1772" s="67"/>
      <c r="U1772" s="67"/>
      <c r="V1772" s="67"/>
      <c r="W1772" s="67"/>
      <c r="X1772" s="67"/>
      <c r="Y1772" s="67"/>
      <c r="Z1772" s="67"/>
      <c r="AA1772" s="67"/>
      <c r="AB1772" s="67"/>
      <c r="AC1772" s="67"/>
      <c r="AD1772" s="67"/>
      <c r="AE1772" s="67"/>
      <c r="AF1772" s="67"/>
      <c r="AG1772" s="67"/>
    </row>
    <row r="1773" spans="1:33" ht="304.5">
      <c r="A1773" s="85" t="s">
        <v>3918</v>
      </c>
      <c r="B1773" s="134" t="s">
        <v>3919</v>
      </c>
      <c r="C1773" s="85" t="s">
        <v>455</v>
      </c>
      <c r="D1773" s="126" t="s">
        <v>3920</v>
      </c>
      <c r="E1773" s="127"/>
      <c r="F1773" s="126" t="s">
        <v>3961</v>
      </c>
      <c r="G1773" s="126" t="s">
        <v>3962</v>
      </c>
      <c r="H1773" s="126" t="s">
        <v>641</v>
      </c>
      <c r="I1773" s="70" t="s">
        <v>11</v>
      </c>
      <c r="J1773" s="2"/>
      <c r="K1773" s="101"/>
      <c r="L1773" s="79" t="s">
        <v>1196</v>
      </c>
      <c r="M1773" s="86"/>
      <c r="N1773" s="67"/>
      <c r="O1773" s="67"/>
      <c r="P1773" s="67"/>
      <c r="Q1773" s="67"/>
      <c r="R1773" s="67"/>
      <c r="S1773" s="67"/>
      <c r="T1773" s="67"/>
      <c r="U1773" s="67"/>
      <c r="V1773" s="67"/>
      <c r="W1773" s="67"/>
      <c r="X1773" s="67"/>
      <c r="Y1773" s="67"/>
      <c r="Z1773" s="67"/>
      <c r="AA1773" s="67"/>
      <c r="AB1773" s="67"/>
      <c r="AC1773" s="67"/>
      <c r="AD1773" s="67"/>
      <c r="AE1773" s="67"/>
      <c r="AF1773" s="67"/>
      <c r="AG1773" s="67"/>
    </row>
    <row r="1774" spans="1:33" ht="304.5">
      <c r="A1774" s="85" t="s">
        <v>3918</v>
      </c>
      <c r="B1774" s="134" t="s">
        <v>3919</v>
      </c>
      <c r="C1774" s="85" t="s">
        <v>460</v>
      </c>
      <c r="D1774" s="126" t="s">
        <v>3920</v>
      </c>
      <c r="E1774" s="127"/>
      <c r="F1774" s="126" t="s">
        <v>3963</v>
      </c>
      <c r="G1774" s="126" t="s">
        <v>3964</v>
      </c>
      <c r="H1774" s="126" t="s">
        <v>392</v>
      </c>
      <c r="I1774" s="70" t="s">
        <v>11</v>
      </c>
      <c r="J1774" s="2"/>
      <c r="K1774" s="101"/>
      <c r="L1774" s="79" t="s">
        <v>1196</v>
      </c>
      <c r="M1774" s="86"/>
      <c r="N1774" s="67"/>
      <c r="O1774" s="67"/>
      <c r="P1774" s="67"/>
      <c r="Q1774" s="67"/>
      <c r="R1774" s="67"/>
      <c r="S1774" s="67"/>
      <c r="T1774" s="67"/>
      <c r="U1774" s="67"/>
      <c r="V1774" s="67"/>
      <c r="W1774" s="67"/>
      <c r="X1774" s="67"/>
      <c r="Y1774" s="67"/>
      <c r="Z1774" s="67"/>
      <c r="AA1774" s="67"/>
      <c r="AB1774" s="67"/>
      <c r="AC1774" s="67"/>
      <c r="AD1774" s="67"/>
      <c r="AE1774" s="67"/>
      <c r="AF1774" s="67"/>
      <c r="AG1774" s="67"/>
    </row>
    <row r="1775" spans="1:33" ht="304.5">
      <c r="A1775" s="85" t="s">
        <v>3918</v>
      </c>
      <c r="B1775" s="134" t="s">
        <v>3919</v>
      </c>
      <c r="C1775" s="85" t="s">
        <v>463</v>
      </c>
      <c r="D1775" s="126" t="s">
        <v>3920</v>
      </c>
      <c r="E1775" s="127"/>
      <c r="F1775" s="126" t="s">
        <v>3965</v>
      </c>
      <c r="G1775" s="126" t="s">
        <v>3966</v>
      </c>
      <c r="H1775" s="126" t="s">
        <v>641</v>
      </c>
      <c r="I1775" s="70" t="s">
        <v>11</v>
      </c>
      <c r="J1775" s="2"/>
      <c r="K1775" s="101"/>
      <c r="L1775" s="79" t="s">
        <v>1196</v>
      </c>
      <c r="M1775" s="86"/>
      <c r="N1775" s="67"/>
      <c r="O1775" s="67"/>
      <c r="P1775" s="67"/>
      <c r="Q1775" s="67"/>
      <c r="R1775" s="67"/>
      <c r="S1775" s="67"/>
      <c r="T1775" s="67"/>
      <c r="U1775" s="67"/>
      <c r="V1775" s="67"/>
      <c r="W1775" s="67"/>
      <c r="X1775" s="67"/>
      <c r="Y1775" s="67"/>
      <c r="Z1775" s="67"/>
      <c r="AA1775" s="67"/>
      <c r="AB1775" s="67"/>
      <c r="AC1775" s="67"/>
      <c r="AD1775" s="67"/>
      <c r="AE1775" s="67"/>
      <c r="AF1775" s="67"/>
      <c r="AG1775" s="67"/>
    </row>
    <row r="1776" spans="1:33" ht="304.5">
      <c r="A1776" s="85" t="s">
        <v>3918</v>
      </c>
      <c r="B1776" s="134" t="s">
        <v>3919</v>
      </c>
      <c r="C1776" s="85" t="s">
        <v>467</v>
      </c>
      <c r="D1776" s="126" t="s">
        <v>3920</v>
      </c>
      <c r="E1776" s="127"/>
      <c r="F1776" s="126" t="s">
        <v>3967</v>
      </c>
      <c r="G1776" s="126" t="s">
        <v>3968</v>
      </c>
      <c r="H1776" s="126" t="s">
        <v>641</v>
      </c>
      <c r="I1776" s="70" t="s">
        <v>11</v>
      </c>
      <c r="J1776" s="2"/>
      <c r="K1776" s="101"/>
      <c r="L1776" s="79" t="s">
        <v>1196</v>
      </c>
      <c r="M1776" s="86"/>
      <c r="N1776" s="67"/>
      <c r="O1776" s="67"/>
      <c r="P1776" s="67"/>
      <c r="Q1776" s="67"/>
      <c r="R1776" s="67"/>
      <c r="S1776" s="67"/>
      <c r="T1776" s="67"/>
      <c r="U1776" s="67"/>
      <c r="V1776" s="67"/>
      <c r="W1776" s="67"/>
      <c r="X1776" s="67"/>
      <c r="Y1776" s="67"/>
      <c r="Z1776" s="67"/>
      <c r="AA1776" s="67"/>
      <c r="AB1776" s="67"/>
      <c r="AC1776" s="67"/>
      <c r="AD1776" s="67"/>
      <c r="AE1776" s="67"/>
      <c r="AF1776" s="67"/>
      <c r="AG1776" s="67"/>
    </row>
    <row r="1777" spans="1:33" ht="304.5">
      <c r="A1777" s="85" t="s">
        <v>3918</v>
      </c>
      <c r="B1777" s="134" t="s">
        <v>3919</v>
      </c>
      <c r="C1777" s="85" t="s">
        <v>471</v>
      </c>
      <c r="D1777" s="126" t="s">
        <v>3920</v>
      </c>
      <c r="E1777" s="127"/>
      <c r="F1777" s="130" t="s">
        <v>3969</v>
      </c>
      <c r="G1777" s="126" t="s">
        <v>3970</v>
      </c>
      <c r="H1777" s="126" t="s">
        <v>641</v>
      </c>
      <c r="I1777" s="70" t="s">
        <v>11</v>
      </c>
      <c r="J1777" s="2"/>
      <c r="K1777" s="122"/>
      <c r="L1777" s="79" t="s">
        <v>1196</v>
      </c>
      <c r="M1777" s="86"/>
      <c r="N1777" s="67"/>
      <c r="O1777" s="67"/>
      <c r="P1777" s="67"/>
      <c r="Q1777" s="67"/>
      <c r="R1777" s="67"/>
      <c r="S1777" s="67"/>
      <c r="T1777" s="67"/>
      <c r="U1777" s="67"/>
      <c r="V1777" s="67"/>
      <c r="W1777" s="67"/>
      <c r="X1777" s="67"/>
      <c r="Y1777" s="67"/>
      <c r="Z1777" s="67"/>
      <c r="AA1777" s="67"/>
      <c r="AB1777" s="67"/>
      <c r="AC1777" s="67"/>
      <c r="AD1777" s="67"/>
      <c r="AE1777" s="67"/>
      <c r="AF1777" s="67"/>
      <c r="AG1777" s="67"/>
    </row>
    <row r="1778" spans="1:33" ht="304.5">
      <c r="A1778" s="85" t="s">
        <v>3918</v>
      </c>
      <c r="B1778" s="134" t="s">
        <v>3919</v>
      </c>
      <c r="C1778" s="85" t="s">
        <v>476</v>
      </c>
      <c r="D1778" s="126" t="s">
        <v>3920</v>
      </c>
      <c r="E1778" s="127"/>
      <c r="F1778" s="126" t="s">
        <v>3971</v>
      </c>
      <c r="G1778" s="126" t="s">
        <v>3972</v>
      </c>
      <c r="H1778" s="126" t="s">
        <v>641</v>
      </c>
      <c r="I1778" s="70" t="s">
        <v>11</v>
      </c>
      <c r="J1778" s="2"/>
      <c r="K1778" s="101"/>
      <c r="L1778" s="79" t="s">
        <v>1196</v>
      </c>
      <c r="M1778" s="86"/>
      <c r="N1778" s="67"/>
      <c r="O1778" s="67"/>
      <c r="P1778" s="67"/>
      <c r="Q1778" s="67"/>
      <c r="R1778" s="67"/>
      <c r="S1778" s="67"/>
      <c r="T1778" s="67"/>
      <c r="U1778" s="67"/>
      <c r="V1778" s="67"/>
      <c r="W1778" s="67"/>
      <c r="X1778" s="67"/>
      <c r="Y1778" s="67"/>
      <c r="Z1778" s="67"/>
      <c r="AA1778" s="67"/>
      <c r="AB1778" s="67"/>
      <c r="AC1778" s="67"/>
      <c r="AD1778" s="67"/>
      <c r="AE1778" s="67"/>
      <c r="AF1778" s="67"/>
      <c r="AG1778" s="67"/>
    </row>
    <row r="1779" spans="1:33" ht="304.5">
      <c r="A1779" s="85" t="s">
        <v>3918</v>
      </c>
      <c r="B1779" s="134" t="s">
        <v>3919</v>
      </c>
      <c r="C1779" s="85" t="s">
        <v>478</v>
      </c>
      <c r="D1779" s="126" t="s">
        <v>3920</v>
      </c>
      <c r="E1779" s="127"/>
      <c r="F1779" s="126" t="s">
        <v>3973</v>
      </c>
      <c r="G1779" s="126" t="s">
        <v>3928</v>
      </c>
      <c r="H1779" s="126" t="s">
        <v>2345</v>
      </c>
      <c r="I1779" s="70" t="s">
        <v>11</v>
      </c>
      <c r="J1779" s="2"/>
      <c r="K1779" s="101"/>
      <c r="L1779" s="79" t="s">
        <v>1196</v>
      </c>
      <c r="M1779" s="86"/>
      <c r="N1779" s="67"/>
      <c r="O1779" s="67"/>
      <c r="P1779" s="67"/>
      <c r="Q1779" s="67"/>
      <c r="R1779" s="67"/>
      <c r="S1779" s="67"/>
      <c r="T1779" s="67"/>
      <c r="U1779" s="67"/>
      <c r="V1779" s="67"/>
      <c r="W1779" s="67"/>
      <c r="X1779" s="67"/>
      <c r="Y1779" s="67"/>
      <c r="Z1779" s="67"/>
      <c r="AA1779" s="67"/>
      <c r="AB1779" s="67"/>
      <c r="AC1779" s="67"/>
      <c r="AD1779" s="67"/>
      <c r="AE1779" s="67"/>
      <c r="AF1779" s="67"/>
      <c r="AG1779" s="67"/>
    </row>
    <row r="1780" spans="1:33" ht="304.5">
      <c r="A1780" s="85" t="s">
        <v>3918</v>
      </c>
      <c r="B1780" s="134" t="s">
        <v>3919</v>
      </c>
      <c r="C1780" s="85" t="s">
        <v>480</v>
      </c>
      <c r="D1780" s="126" t="s">
        <v>3920</v>
      </c>
      <c r="E1780" s="127"/>
      <c r="F1780" s="126" t="s">
        <v>3974</v>
      </c>
      <c r="G1780" s="126" t="s">
        <v>3928</v>
      </c>
      <c r="H1780" s="126" t="s">
        <v>2345</v>
      </c>
      <c r="I1780" s="70" t="s">
        <v>11</v>
      </c>
      <c r="J1780" s="2"/>
      <c r="K1780" s="101"/>
      <c r="L1780" s="79" t="s">
        <v>1196</v>
      </c>
      <c r="M1780" s="86"/>
      <c r="N1780" s="67"/>
      <c r="O1780" s="67"/>
      <c r="P1780" s="67"/>
      <c r="Q1780" s="67"/>
      <c r="R1780" s="67"/>
      <c r="S1780" s="67"/>
      <c r="T1780" s="67"/>
      <c r="U1780" s="67"/>
      <c r="V1780" s="67"/>
      <c r="W1780" s="67"/>
      <c r="X1780" s="67"/>
      <c r="Y1780" s="67"/>
      <c r="Z1780" s="67"/>
      <c r="AA1780" s="67"/>
      <c r="AB1780" s="67"/>
      <c r="AC1780" s="67"/>
      <c r="AD1780" s="67"/>
      <c r="AE1780" s="67"/>
      <c r="AF1780" s="67"/>
      <c r="AG1780" s="67"/>
    </row>
    <row r="1781" spans="1:33" ht="304.5">
      <c r="A1781" s="85" t="s">
        <v>3918</v>
      </c>
      <c r="B1781" s="134" t="s">
        <v>3919</v>
      </c>
      <c r="C1781" s="85" t="s">
        <v>485</v>
      </c>
      <c r="D1781" s="126" t="s">
        <v>3920</v>
      </c>
      <c r="E1781" s="127"/>
      <c r="F1781" s="126" t="s">
        <v>3975</v>
      </c>
      <c r="G1781" s="126" t="s">
        <v>3928</v>
      </c>
      <c r="H1781" s="126" t="s">
        <v>3976</v>
      </c>
      <c r="I1781" s="70" t="s">
        <v>11</v>
      </c>
      <c r="J1781" s="2"/>
      <c r="K1781" s="101"/>
      <c r="L1781" s="79" t="s">
        <v>1196</v>
      </c>
      <c r="M1781" s="86"/>
      <c r="N1781" s="67"/>
      <c r="O1781" s="67"/>
      <c r="P1781" s="67"/>
      <c r="Q1781" s="67"/>
      <c r="R1781" s="67"/>
      <c r="S1781" s="67"/>
      <c r="T1781" s="67"/>
      <c r="U1781" s="67"/>
      <c r="V1781" s="67"/>
      <c r="W1781" s="67"/>
      <c r="X1781" s="67"/>
      <c r="Y1781" s="67"/>
      <c r="Z1781" s="67"/>
      <c r="AA1781" s="67"/>
      <c r="AB1781" s="67"/>
      <c r="AC1781" s="67"/>
      <c r="AD1781" s="67"/>
      <c r="AE1781" s="67"/>
      <c r="AF1781" s="67"/>
      <c r="AG1781" s="67"/>
    </row>
    <row r="1782" spans="1:33" ht="304.5">
      <c r="A1782" s="85" t="s">
        <v>3918</v>
      </c>
      <c r="B1782" s="134" t="s">
        <v>3919</v>
      </c>
      <c r="C1782" s="85" t="s">
        <v>489</v>
      </c>
      <c r="D1782" s="126" t="s">
        <v>3920</v>
      </c>
      <c r="E1782" s="127"/>
      <c r="F1782" s="126" t="s">
        <v>3977</v>
      </c>
      <c r="G1782" s="126" t="s">
        <v>3928</v>
      </c>
      <c r="H1782" s="126" t="s">
        <v>2352</v>
      </c>
      <c r="I1782" s="70" t="s">
        <v>11</v>
      </c>
      <c r="J1782" s="2"/>
      <c r="K1782" s="101"/>
      <c r="L1782" s="72" t="s">
        <v>208</v>
      </c>
      <c r="M1782" s="86"/>
      <c r="N1782" s="67"/>
      <c r="O1782" s="67"/>
      <c r="P1782" s="67"/>
      <c r="Q1782" s="67"/>
      <c r="R1782" s="67"/>
      <c r="S1782" s="67"/>
      <c r="T1782" s="67"/>
      <c r="U1782" s="67"/>
      <c r="V1782" s="67"/>
      <c r="W1782" s="67"/>
      <c r="X1782" s="67"/>
      <c r="Y1782" s="67"/>
      <c r="Z1782" s="67"/>
      <c r="AA1782" s="67"/>
      <c r="AB1782" s="67"/>
      <c r="AC1782" s="67"/>
      <c r="AD1782" s="67"/>
      <c r="AE1782" s="67"/>
      <c r="AF1782" s="67"/>
      <c r="AG1782" s="67"/>
    </row>
    <row r="1783" spans="1:33" ht="304.5">
      <c r="A1783" s="85" t="s">
        <v>3918</v>
      </c>
      <c r="B1783" s="134" t="s">
        <v>3919</v>
      </c>
      <c r="C1783" s="85" t="s">
        <v>492</v>
      </c>
      <c r="D1783" s="126" t="s">
        <v>3920</v>
      </c>
      <c r="E1783" s="127"/>
      <c r="F1783" s="126" t="s">
        <v>3978</v>
      </c>
      <c r="G1783" s="126" t="s">
        <v>3928</v>
      </c>
      <c r="H1783" s="126" t="s">
        <v>2352</v>
      </c>
      <c r="I1783" s="70" t="s">
        <v>11</v>
      </c>
      <c r="J1783" s="2"/>
      <c r="K1783" s="101"/>
      <c r="L1783" s="72" t="s">
        <v>208</v>
      </c>
      <c r="M1783" s="86"/>
      <c r="N1783" s="67"/>
      <c r="O1783" s="67"/>
      <c r="P1783" s="67"/>
      <c r="Q1783" s="67"/>
      <c r="R1783" s="67"/>
      <c r="S1783" s="67"/>
      <c r="T1783" s="67"/>
      <c r="U1783" s="67"/>
      <c r="V1783" s="67"/>
      <c r="W1783" s="67"/>
      <c r="X1783" s="67"/>
      <c r="Y1783" s="67"/>
      <c r="Z1783" s="67"/>
      <c r="AA1783" s="67"/>
      <c r="AB1783" s="67"/>
      <c r="AC1783" s="67"/>
      <c r="AD1783" s="67"/>
      <c r="AE1783" s="67"/>
      <c r="AF1783" s="67"/>
      <c r="AG1783" s="67"/>
    </row>
    <row r="1784" spans="1:33" ht="304.5">
      <c r="A1784" s="85" t="s">
        <v>3918</v>
      </c>
      <c r="B1784" s="134" t="s">
        <v>3919</v>
      </c>
      <c r="C1784" s="85" t="s">
        <v>496</v>
      </c>
      <c r="D1784" s="126" t="s">
        <v>3920</v>
      </c>
      <c r="E1784" s="127"/>
      <c r="F1784" s="126" t="s">
        <v>3979</v>
      </c>
      <c r="G1784" s="126" t="s">
        <v>3928</v>
      </c>
      <c r="H1784" s="126" t="s">
        <v>2352</v>
      </c>
      <c r="I1784" s="70" t="s">
        <v>11</v>
      </c>
      <c r="J1784" s="2"/>
      <c r="K1784" s="101"/>
      <c r="L1784" s="72" t="s">
        <v>208</v>
      </c>
      <c r="M1784" s="86"/>
      <c r="N1784" s="67"/>
      <c r="O1784" s="67"/>
      <c r="P1784" s="67"/>
      <c r="Q1784" s="67"/>
      <c r="R1784" s="67"/>
      <c r="S1784" s="67"/>
      <c r="T1784" s="67"/>
      <c r="U1784" s="67"/>
      <c r="V1784" s="67"/>
      <c r="W1784" s="67"/>
      <c r="X1784" s="67"/>
      <c r="Y1784" s="67"/>
      <c r="Z1784" s="67"/>
      <c r="AA1784" s="67"/>
      <c r="AB1784" s="67"/>
      <c r="AC1784" s="67"/>
      <c r="AD1784" s="67"/>
      <c r="AE1784" s="67"/>
      <c r="AF1784" s="67"/>
      <c r="AG1784" s="67"/>
    </row>
    <row r="1785" spans="1:33" ht="304.5">
      <c r="A1785" s="85" t="s">
        <v>3918</v>
      </c>
      <c r="B1785" s="134" t="s">
        <v>3919</v>
      </c>
      <c r="C1785" s="85" t="s">
        <v>500</v>
      </c>
      <c r="D1785" s="126" t="s">
        <v>3920</v>
      </c>
      <c r="E1785" s="127"/>
      <c r="F1785" s="126" t="s">
        <v>3980</v>
      </c>
      <c r="G1785" s="126" t="s">
        <v>3928</v>
      </c>
      <c r="H1785" s="126" t="s">
        <v>2352</v>
      </c>
      <c r="I1785" s="70" t="s">
        <v>11</v>
      </c>
      <c r="J1785" s="2"/>
      <c r="K1785" s="101"/>
      <c r="L1785" s="72" t="s">
        <v>208</v>
      </c>
      <c r="M1785" s="86"/>
      <c r="N1785" s="67"/>
      <c r="O1785" s="67"/>
      <c r="P1785" s="67"/>
      <c r="Q1785" s="67"/>
      <c r="R1785" s="67"/>
      <c r="S1785" s="67"/>
      <c r="T1785" s="67"/>
      <c r="U1785" s="67"/>
      <c r="V1785" s="67"/>
      <c r="W1785" s="67"/>
      <c r="X1785" s="67"/>
      <c r="Y1785" s="67"/>
      <c r="Z1785" s="67"/>
      <c r="AA1785" s="67"/>
      <c r="AB1785" s="67"/>
      <c r="AC1785" s="67"/>
      <c r="AD1785" s="67"/>
      <c r="AE1785" s="67"/>
      <c r="AF1785" s="67"/>
      <c r="AG1785" s="67"/>
    </row>
    <row r="1786" spans="1:33" ht="304.5">
      <c r="A1786" s="85" t="s">
        <v>3918</v>
      </c>
      <c r="B1786" s="134" t="s">
        <v>3919</v>
      </c>
      <c r="C1786" s="85" t="s">
        <v>503</v>
      </c>
      <c r="D1786" s="126" t="s">
        <v>3920</v>
      </c>
      <c r="E1786" s="127"/>
      <c r="F1786" s="126" t="s">
        <v>3981</v>
      </c>
      <c r="G1786" s="126" t="s">
        <v>3928</v>
      </c>
      <c r="H1786" s="126" t="s">
        <v>3982</v>
      </c>
      <c r="I1786" s="70" t="s">
        <v>11</v>
      </c>
      <c r="J1786" s="2"/>
      <c r="K1786" s="101"/>
      <c r="L1786" s="79" t="s">
        <v>1196</v>
      </c>
      <c r="M1786" s="86"/>
      <c r="N1786" s="67"/>
      <c r="O1786" s="67"/>
      <c r="P1786" s="67"/>
      <c r="Q1786" s="67"/>
      <c r="R1786" s="67"/>
      <c r="S1786" s="67"/>
      <c r="T1786" s="67"/>
      <c r="U1786" s="67"/>
      <c r="V1786" s="67"/>
      <c r="W1786" s="67"/>
      <c r="X1786" s="67"/>
      <c r="Y1786" s="67"/>
      <c r="Z1786" s="67"/>
      <c r="AA1786" s="67"/>
      <c r="AB1786" s="67"/>
      <c r="AC1786" s="67"/>
      <c r="AD1786" s="67"/>
      <c r="AE1786" s="67"/>
      <c r="AF1786" s="67"/>
      <c r="AG1786" s="67"/>
    </row>
    <row r="1787" spans="1:33" ht="304.5">
      <c r="A1787" s="85" t="s">
        <v>3918</v>
      </c>
      <c r="B1787" s="134" t="s">
        <v>3919</v>
      </c>
      <c r="C1787" s="85" t="s">
        <v>507</v>
      </c>
      <c r="D1787" s="126" t="s">
        <v>3920</v>
      </c>
      <c r="E1787" s="127"/>
      <c r="F1787" s="126" t="s">
        <v>3983</v>
      </c>
      <c r="G1787" s="126" t="s">
        <v>3928</v>
      </c>
      <c r="H1787" s="126" t="s">
        <v>2366</v>
      </c>
      <c r="I1787" s="70" t="s">
        <v>11</v>
      </c>
      <c r="J1787" s="2"/>
      <c r="K1787" s="101"/>
      <c r="L1787" s="79" t="s">
        <v>1196</v>
      </c>
      <c r="M1787" s="86"/>
      <c r="N1787" s="67"/>
      <c r="O1787" s="67"/>
      <c r="P1787" s="67"/>
      <c r="Q1787" s="67"/>
      <c r="R1787" s="67"/>
      <c r="S1787" s="67"/>
      <c r="T1787" s="67"/>
      <c r="U1787" s="67"/>
      <c r="V1787" s="67"/>
      <c r="W1787" s="67"/>
      <c r="X1787" s="67"/>
      <c r="Y1787" s="67"/>
      <c r="Z1787" s="67"/>
      <c r="AA1787" s="67"/>
      <c r="AB1787" s="67"/>
      <c r="AC1787" s="67"/>
      <c r="AD1787" s="67"/>
      <c r="AE1787" s="67"/>
      <c r="AF1787" s="67"/>
      <c r="AG1787" s="67"/>
    </row>
    <row r="1788" spans="1:33" ht="304.5">
      <c r="A1788" s="85" t="s">
        <v>3918</v>
      </c>
      <c r="B1788" s="134" t="s">
        <v>3919</v>
      </c>
      <c r="C1788" s="85" t="s">
        <v>509</v>
      </c>
      <c r="D1788" s="126" t="s">
        <v>3920</v>
      </c>
      <c r="E1788" s="127"/>
      <c r="F1788" s="126" t="s">
        <v>3984</v>
      </c>
      <c r="G1788" s="126" t="s">
        <v>3928</v>
      </c>
      <c r="H1788" s="126" t="s">
        <v>2366</v>
      </c>
      <c r="I1788" s="70" t="s">
        <v>11</v>
      </c>
      <c r="J1788" s="2"/>
      <c r="K1788" s="101"/>
      <c r="L1788" s="79" t="s">
        <v>1196</v>
      </c>
      <c r="M1788" s="86"/>
      <c r="N1788" s="67"/>
      <c r="O1788" s="67"/>
      <c r="P1788" s="67"/>
      <c r="Q1788" s="67"/>
      <c r="R1788" s="67"/>
      <c r="S1788" s="67"/>
      <c r="T1788" s="67"/>
      <c r="U1788" s="67"/>
      <c r="V1788" s="67"/>
      <c r="W1788" s="67"/>
      <c r="X1788" s="67"/>
      <c r="Y1788" s="67"/>
      <c r="Z1788" s="67"/>
      <c r="AA1788" s="67"/>
      <c r="AB1788" s="67"/>
      <c r="AC1788" s="67"/>
      <c r="AD1788" s="67"/>
      <c r="AE1788" s="67"/>
      <c r="AF1788" s="67"/>
      <c r="AG1788" s="67"/>
    </row>
    <row r="1789" spans="1:33" ht="304.5">
      <c r="A1789" s="85" t="s">
        <v>3918</v>
      </c>
      <c r="B1789" s="134" t="s">
        <v>3919</v>
      </c>
      <c r="C1789" s="85" t="s">
        <v>512</v>
      </c>
      <c r="D1789" s="126" t="s">
        <v>3920</v>
      </c>
      <c r="E1789" s="127"/>
      <c r="F1789" s="126" t="s">
        <v>3985</v>
      </c>
      <c r="G1789" s="126" t="s">
        <v>3928</v>
      </c>
      <c r="H1789" s="126" t="s">
        <v>2366</v>
      </c>
      <c r="I1789" s="70" t="s">
        <v>11</v>
      </c>
      <c r="J1789" s="2"/>
      <c r="K1789" s="101"/>
      <c r="L1789" s="79" t="s">
        <v>1196</v>
      </c>
      <c r="M1789" s="86"/>
      <c r="N1789" s="67"/>
      <c r="O1789" s="67"/>
      <c r="P1789" s="67"/>
      <c r="Q1789" s="67"/>
      <c r="R1789" s="67"/>
      <c r="S1789" s="67"/>
      <c r="T1789" s="67"/>
      <c r="U1789" s="67"/>
      <c r="V1789" s="67"/>
      <c r="W1789" s="67"/>
      <c r="X1789" s="67"/>
      <c r="Y1789" s="67"/>
      <c r="Z1789" s="67"/>
      <c r="AA1789" s="67"/>
      <c r="AB1789" s="67"/>
      <c r="AC1789" s="67"/>
      <c r="AD1789" s="67"/>
      <c r="AE1789" s="67"/>
      <c r="AF1789" s="67"/>
      <c r="AG1789" s="67"/>
    </row>
    <row r="1790" spans="1:33" ht="304.5">
      <c r="A1790" s="85" t="s">
        <v>3918</v>
      </c>
      <c r="B1790" s="134" t="s">
        <v>3919</v>
      </c>
      <c r="C1790" s="85" t="s">
        <v>514</v>
      </c>
      <c r="D1790" s="126" t="s">
        <v>3920</v>
      </c>
      <c r="E1790" s="127"/>
      <c r="F1790" s="126" t="s">
        <v>3986</v>
      </c>
      <c r="G1790" s="126" t="s">
        <v>3928</v>
      </c>
      <c r="H1790" s="126" t="s">
        <v>3987</v>
      </c>
      <c r="I1790" s="70" t="s">
        <v>11</v>
      </c>
      <c r="J1790" s="2"/>
      <c r="K1790" s="71" t="s">
        <v>3988</v>
      </c>
      <c r="L1790" s="79" t="s">
        <v>1196</v>
      </c>
      <c r="M1790" s="86"/>
      <c r="N1790" s="67"/>
      <c r="O1790" s="67"/>
      <c r="P1790" s="67"/>
      <c r="Q1790" s="67"/>
      <c r="R1790" s="67"/>
      <c r="S1790" s="67"/>
      <c r="T1790" s="67"/>
      <c r="U1790" s="67"/>
      <c r="V1790" s="67"/>
      <c r="W1790" s="67"/>
      <c r="X1790" s="67"/>
      <c r="Y1790" s="67"/>
      <c r="Z1790" s="67"/>
      <c r="AA1790" s="67"/>
      <c r="AB1790" s="67"/>
      <c r="AC1790" s="67"/>
      <c r="AD1790" s="67"/>
      <c r="AE1790" s="67"/>
      <c r="AF1790" s="67"/>
      <c r="AG1790" s="67"/>
    </row>
    <row r="1791" spans="1:33" ht="304.5">
      <c r="A1791" s="85" t="s">
        <v>3918</v>
      </c>
      <c r="B1791" s="134" t="s">
        <v>3919</v>
      </c>
      <c r="C1791" s="85" t="s">
        <v>518</v>
      </c>
      <c r="D1791" s="126" t="s">
        <v>3920</v>
      </c>
      <c r="E1791" s="127"/>
      <c r="F1791" s="126" t="s">
        <v>3989</v>
      </c>
      <c r="G1791" s="126" t="s">
        <v>3928</v>
      </c>
      <c r="H1791" s="126" t="s">
        <v>2385</v>
      </c>
      <c r="I1791" s="70" t="s">
        <v>11</v>
      </c>
      <c r="J1791" s="2"/>
      <c r="K1791" s="101"/>
      <c r="L1791" s="79" t="s">
        <v>1196</v>
      </c>
      <c r="M1791" s="86"/>
      <c r="N1791" s="67"/>
      <c r="O1791" s="67"/>
      <c r="P1791" s="67"/>
      <c r="Q1791" s="67"/>
      <c r="R1791" s="67"/>
      <c r="S1791" s="67"/>
      <c r="T1791" s="67"/>
      <c r="U1791" s="67"/>
      <c r="V1791" s="67"/>
      <c r="W1791" s="67"/>
      <c r="X1791" s="67"/>
      <c r="Y1791" s="67"/>
      <c r="Z1791" s="67"/>
      <c r="AA1791" s="67"/>
      <c r="AB1791" s="67"/>
      <c r="AC1791" s="67"/>
      <c r="AD1791" s="67"/>
      <c r="AE1791" s="67"/>
      <c r="AF1791" s="67"/>
      <c r="AG1791" s="67"/>
    </row>
    <row r="1792" spans="1:33" ht="304.5">
      <c r="A1792" s="85" t="s">
        <v>3918</v>
      </c>
      <c r="B1792" s="134" t="s">
        <v>3919</v>
      </c>
      <c r="C1792" s="85" t="s">
        <v>521</v>
      </c>
      <c r="D1792" s="126" t="s">
        <v>3920</v>
      </c>
      <c r="E1792" s="127"/>
      <c r="F1792" s="126" t="s">
        <v>3990</v>
      </c>
      <c r="G1792" s="126" t="s">
        <v>3928</v>
      </c>
      <c r="H1792" s="126" t="s">
        <v>2385</v>
      </c>
      <c r="I1792" s="70" t="s">
        <v>11</v>
      </c>
      <c r="J1792" s="2"/>
      <c r="K1792" s="101"/>
      <c r="L1792" s="79" t="s">
        <v>1196</v>
      </c>
      <c r="M1792" s="86"/>
      <c r="N1792" s="67"/>
      <c r="O1792" s="67"/>
      <c r="P1792" s="67"/>
      <c r="Q1792" s="67"/>
      <c r="R1792" s="67"/>
      <c r="S1792" s="67"/>
      <c r="T1792" s="67"/>
      <c r="U1792" s="67"/>
      <c r="V1792" s="67"/>
      <c r="W1792" s="67"/>
      <c r="X1792" s="67"/>
      <c r="Y1792" s="67"/>
      <c r="Z1792" s="67"/>
      <c r="AA1792" s="67"/>
      <c r="AB1792" s="67"/>
      <c r="AC1792" s="67"/>
      <c r="AD1792" s="67"/>
      <c r="AE1792" s="67"/>
      <c r="AF1792" s="67"/>
      <c r="AG1792" s="67"/>
    </row>
    <row r="1793" spans="1:33" ht="304.5">
      <c r="A1793" s="85" t="s">
        <v>3918</v>
      </c>
      <c r="B1793" s="134" t="s">
        <v>3919</v>
      </c>
      <c r="C1793" s="85" t="s">
        <v>525</v>
      </c>
      <c r="D1793" s="126" t="s">
        <v>3920</v>
      </c>
      <c r="E1793" s="127"/>
      <c r="F1793" s="126" t="s">
        <v>3991</v>
      </c>
      <c r="G1793" s="126" t="s">
        <v>3928</v>
      </c>
      <c r="H1793" s="126" t="s">
        <v>2385</v>
      </c>
      <c r="I1793" s="70" t="s">
        <v>11</v>
      </c>
      <c r="J1793" s="2"/>
      <c r="K1793" s="101"/>
      <c r="L1793" s="79" t="s">
        <v>1196</v>
      </c>
      <c r="M1793" s="86"/>
      <c r="N1793" s="67"/>
      <c r="O1793" s="67"/>
      <c r="P1793" s="67"/>
      <c r="Q1793" s="67"/>
      <c r="R1793" s="67"/>
      <c r="S1793" s="67"/>
      <c r="T1793" s="67"/>
      <c r="U1793" s="67"/>
      <c r="V1793" s="67"/>
      <c r="W1793" s="67"/>
      <c r="X1793" s="67"/>
      <c r="Y1793" s="67"/>
      <c r="Z1793" s="67"/>
      <c r="AA1793" s="67"/>
      <c r="AB1793" s="67"/>
      <c r="AC1793" s="67"/>
      <c r="AD1793" s="67"/>
      <c r="AE1793" s="67"/>
      <c r="AF1793" s="67"/>
      <c r="AG1793" s="67"/>
    </row>
    <row r="1794" spans="1:33" ht="304.5">
      <c r="A1794" s="85" t="s">
        <v>3918</v>
      </c>
      <c r="B1794" s="134" t="s">
        <v>3919</v>
      </c>
      <c r="C1794" s="85" t="s">
        <v>530</v>
      </c>
      <c r="D1794" s="126" t="s">
        <v>3920</v>
      </c>
      <c r="E1794" s="127"/>
      <c r="F1794" s="126" t="s">
        <v>3992</v>
      </c>
      <c r="G1794" s="126" t="s">
        <v>3928</v>
      </c>
      <c r="H1794" s="126" t="s">
        <v>2385</v>
      </c>
      <c r="I1794" s="70" t="s">
        <v>11</v>
      </c>
      <c r="J1794" s="2"/>
      <c r="K1794" s="101"/>
      <c r="L1794" s="79" t="s">
        <v>1196</v>
      </c>
      <c r="M1794" s="86"/>
      <c r="N1794" s="67"/>
      <c r="O1794" s="67"/>
      <c r="P1794" s="67"/>
      <c r="Q1794" s="67"/>
      <c r="R1794" s="67"/>
      <c r="S1794" s="67"/>
      <c r="T1794" s="67"/>
      <c r="U1794" s="67"/>
      <c r="V1794" s="67"/>
      <c r="W1794" s="67"/>
      <c r="X1794" s="67"/>
      <c r="Y1794" s="67"/>
      <c r="Z1794" s="67"/>
      <c r="AA1794" s="67"/>
      <c r="AB1794" s="67"/>
      <c r="AC1794" s="67"/>
      <c r="AD1794" s="67"/>
      <c r="AE1794" s="67"/>
      <c r="AF1794" s="67"/>
      <c r="AG1794" s="67"/>
    </row>
    <row r="1795" spans="1:33" ht="304.5">
      <c r="A1795" s="85" t="s">
        <v>3918</v>
      </c>
      <c r="B1795" s="134" t="s">
        <v>3919</v>
      </c>
      <c r="C1795" s="85" t="s">
        <v>612</v>
      </c>
      <c r="D1795" s="126" t="s">
        <v>3920</v>
      </c>
      <c r="E1795" s="127"/>
      <c r="F1795" s="126" t="s">
        <v>3993</v>
      </c>
      <c r="G1795" s="126" t="s">
        <v>3928</v>
      </c>
      <c r="H1795" s="126" t="s">
        <v>2385</v>
      </c>
      <c r="I1795" s="70" t="s">
        <v>11</v>
      </c>
      <c r="J1795" s="2"/>
      <c r="K1795" s="101"/>
      <c r="L1795" s="79" t="s">
        <v>1196</v>
      </c>
      <c r="M1795" s="86"/>
      <c r="N1795" s="67"/>
      <c r="O1795" s="67"/>
      <c r="P1795" s="67"/>
      <c r="Q1795" s="67"/>
      <c r="R1795" s="67"/>
      <c r="S1795" s="67"/>
      <c r="T1795" s="67"/>
      <c r="U1795" s="67"/>
      <c r="V1795" s="67"/>
      <c r="W1795" s="67"/>
      <c r="X1795" s="67"/>
      <c r="Y1795" s="67"/>
      <c r="Z1795" s="67"/>
      <c r="AA1795" s="67"/>
      <c r="AB1795" s="67"/>
      <c r="AC1795" s="67"/>
      <c r="AD1795" s="67"/>
      <c r="AE1795" s="67"/>
      <c r="AF1795" s="67"/>
      <c r="AG1795" s="67"/>
    </row>
    <row r="1796" spans="1:33" ht="304.5">
      <c r="A1796" s="85" t="s">
        <v>3918</v>
      </c>
      <c r="B1796" s="134" t="s">
        <v>3919</v>
      </c>
      <c r="C1796" s="85" t="s">
        <v>615</v>
      </c>
      <c r="D1796" s="126" t="s">
        <v>3920</v>
      </c>
      <c r="E1796" s="135" t="s">
        <v>3994</v>
      </c>
      <c r="F1796" s="126" t="s">
        <v>3995</v>
      </c>
      <c r="G1796" s="126" t="s">
        <v>3996</v>
      </c>
      <c r="H1796" s="126" t="s">
        <v>1645</v>
      </c>
      <c r="I1796" s="70" t="s">
        <v>11</v>
      </c>
      <c r="J1796" s="2"/>
      <c r="K1796" s="101"/>
      <c r="L1796" s="72" t="s">
        <v>208</v>
      </c>
      <c r="M1796" s="86"/>
      <c r="N1796" s="67"/>
      <c r="O1796" s="67"/>
      <c r="P1796" s="67"/>
      <c r="Q1796" s="67"/>
      <c r="R1796" s="67"/>
      <c r="S1796" s="67"/>
      <c r="T1796" s="67"/>
      <c r="U1796" s="67"/>
      <c r="V1796" s="67"/>
      <c r="W1796" s="67"/>
      <c r="X1796" s="67"/>
      <c r="Y1796" s="67"/>
      <c r="Z1796" s="67"/>
      <c r="AA1796" s="67"/>
      <c r="AB1796" s="67"/>
      <c r="AC1796" s="67"/>
      <c r="AD1796" s="67"/>
      <c r="AE1796" s="67"/>
      <c r="AF1796" s="67"/>
      <c r="AG1796" s="67"/>
    </row>
    <row r="1797" spans="1:33" ht="304.5">
      <c r="A1797" s="85" t="s">
        <v>3918</v>
      </c>
      <c r="B1797" s="134" t="s">
        <v>3919</v>
      </c>
      <c r="C1797" s="85" t="s">
        <v>617</v>
      </c>
      <c r="D1797" s="126" t="s">
        <v>3920</v>
      </c>
      <c r="E1797" s="127"/>
      <c r="F1797" s="126" t="s">
        <v>3997</v>
      </c>
      <c r="G1797" s="126" t="s">
        <v>3998</v>
      </c>
      <c r="H1797" s="126" t="s">
        <v>3999</v>
      </c>
      <c r="I1797" s="70" t="s">
        <v>11</v>
      </c>
      <c r="J1797" s="2"/>
      <c r="K1797" s="101"/>
      <c r="L1797" s="79" t="s">
        <v>1196</v>
      </c>
      <c r="M1797" s="86"/>
      <c r="N1797" s="67"/>
      <c r="O1797" s="67"/>
      <c r="P1797" s="67"/>
      <c r="Q1797" s="67"/>
      <c r="R1797" s="67"/>
      <c r="S1797" s="67"/>
      <c r="T1797" s="67"/>
      <c r="U1797" s="67"/>
      <c r="V1797" s="67"/>
      <c r="W1797" s="67"/>
      <c r="X1797" s="67"/>
      <c r="Y1797" s="67"/>
      <c r="Z1797" s="67"/>
      <c r="AA1797" s="67"/>
      <c r="AB1797" s="67"/>
      <c r="AC1797" s="67"/>
      <c r="AD1797" s="67"/>
      <c r="AE1797" s="67"/>
      <c r="AF1797" s="67"/>
      <c r="AG1797" s="67"/>
    </row>
    <row r="1798" spans="1:33" ht="304.5">
      <c r="A1798" s="85" t="s">
        <v>3918</v>
      </c>
      <c r="B1798" s="134" t="s">
        <v>3919</v>
      </c>
      <c r="C1798" s="85" t="s">
        <v>618</v>
      </c>
      <c r="D1798" s="126" t="s">
        <v>3920</v>
      </c>
      <c r="E1798" s="127"/>
      <c r="F1798" s="126" t="s">
        <v>519</v>
      </c>
      <c r="G1798" s="126" t="s">
        <v>4000</v>
      </c>
      <c r="H1798" s="126" t="s">
        <v>517</v>
      </c>
      <c r="I1798" s="70" t="s">
        <v>11</v>
      </c>
      <c r="J1798" s="2"/>
      <c r="K1798" s="101"/>
      <c r="L1798" s="79" t="s">
        <v>1196</v>
      </c>
      <c r="M1798" s="86"/>
      <c r="N1798" s="67"/>
      <c r="O1798" s="67"/>
      <c r="P1798" s="67"/>
      <c r="Q1798" s="67"/>
      <c r="R1798" s="67"/>
      <c r="S1798" s="67"/>
      <c r="T1798" s="67"/>
      <c r="U1798" s="67"/>
      <c r="V1798" s="67"/>
      <c r="W1798" s="67"/>
      <c r="X1798" s="67"/>
      <c r="Y1798" s="67"/>
      <c r="Z1798" s="67"/>
      <c r="AA1798" s="67"/>
      <c r="AB1798" s="67"/>
      <c r="AC1798" s="67"/>
      <c r="AD1798" s="67"/>
      <c r="AE1798" s="67"/>
      <c r="AF1798" s="67"/>
      <c r="AG1798" s="67"/>
    </row>
    <row r="1799" spans="1:33" ht="304.5">
      <c r="A1799" s="85" t="s">
        <v>3918</v>
      </c>
      <c r="B1799" s="134" t="s">
        <v>3919</v>
      </c>
      <c r="C1799" s="85" t="s">
        <v>619</v>
      </c>
      <c r="D1799" s="126" t="s">
        <v>3920</v>
      </c>
      <c r="E1799" s="127"/>
      <c r="F1799" s="126" t="s">
        <v>698</v>
      </c>
      <c r="G1799" s="126" t="s">
        <v>4001</v>
      </c>
      <c r="H1799" s="126" t="s">
        <v>604</v>
      </c>
      <c r="I1799" s="70" t="s">
        <v>11</v>
      </c>
      <c r="J1799" s="2"/>
      <c r="K1799" s="101"/>
      <c r="L1799" s="79" t="s">
        <v>1196</v>
      </c>
      <c r="M1799" s="86"/>
      <c r="N1799" s="67"/>
      <c r="O1799" s="67"/>
      <c r="P1799" s="67"/>
      <c r="Q1799" s="67"/>
      <c r="R1799" s="67"/>
      <c r="S1799" s="67"/>
      <c r="T1799" s="67"/>
      <c r="U1799" s="67"/>
      <c r="V1799" s="67"/>
      <c r="W1799" s="67"/>
      <c r="X1799" s="67"/>
      <c r="Y1799" s="67"/>
      <c r="Z1799" s="67"/>
      <c r="AA1799" s="67"/>
      <c r="AB1799" s="67"/>
      <c r="AC1799" s="67"/>
      <c r="AD1799" s="67"/>
      <c r="AE1799" s="67"/>
      <c r="AF1799" s="67"/>
      <c r="AG1799" s="67"/>
    </row>
    <row r="1800" spans="1:33" ht="304.5">
      <c r="A1800" s="85" t="s">
        <v>3918</v>
      </c>
      <c r="B1800" s="134" t="s">
        <v>3919</v>
      </c>
      <c r="C1800" s="85" t="s">
        <v>620</v>
      </c>
      <c r="D1800" s="126" t="s">
        <v>3920</v>
      </c>
      <c r="E1800" s="127"/>
      <c r="F1800" s="126" t="s">
        <v>2291</v>
      </c>
      <c r="G1800" s="126" t="s">
        <v>3928</v>
      </c>
      <c r="H1800" s="126" t="s">
        <v>1645</v>
      </c>
      <c r="I1800" s="70" t="s">
        <v>11</v>
      </c>
      <c r="J1800" s="2"/>
      <c r="K1800" s="101"/>
      <c r="L1800" s="72" t="s">
        <v>208</v>
      </c>
      <c r="M1800" s="86"/>
      <c r="N1800" s="67"/>
      <c r="O1800" s="67"/>
      <c r="P1800" s="67"/>
      <c r="Q1800" s="67"/>
      <c r="R1800" s="67"/>
      <c r="S1800" s="67"/>
      <c r="T1800" s="67"/>
      <c r="U1800" s="67"/>
      <c r="V1800" s="67"/>
      <c r="W1800" s="67"/>
      <c r="X1800" s="67"/>
      <c r="Y1800" s="67"/>
      <c r="Z1800" s="67"/>
      <c r="AA1800" s="67"/>
      <c r="AB1800" s="67"/>
      <c r="AC1800" s="67"/>
      <c r="AD1800" s="67"/>
      <c r="AE1800" s="67"/>
      <c r="AF1800" s="67"/>
      <c r="AG1800" s="67"/>
    </row>
    <row r="1801" spans="1:33" ht="304.5">
      <c r="A1801" s="85" t="s">
        <v>3918</v>
      </c>
      <c r="B1801" s="134" t="s">
        <v>3919</v>
      </c>
      <c r="C1801" s="85" t="s">
        <v>621</v>
      </c>
      <c r="D1801" s="126" t="s">
        <v>3920</v>
      </c>
      <c r="E1801" s="127"/>
      <c r="F1801" s="126" t="s">
        <v>4002</v>
      </c>
      <c r="G1801" s="126" t="s">
        <v>3928</v>
      </c>
      <c r="H1801" s="126" t="s">
        <v>1645</v>
      </c>
      <c r="I1801" s="70" t="s">
        <v>11</v>
      </c>
      <c r="J1801" s="2"/>
      <c r="K1801" s="101"/>
      <c r="L1801" s="72" t="s">
        <v>208</v>
      </c>
      <c r="M1801" s="86"/>
      <c r="N1801" s="67"/>
      <c r="O1801" s="67"/>
      <c r="P1801" s="67"/>
      <c r="Q1801" s="67"/>
      <c r="R1801" s="67"/>
      <c r="S1801" s="67"/>
      <c r="T1801" s="67"/>
      <c r="U1801" s="67"/>
      <c r="V1801" s="67"/>
      <c r="W1801" s="67"/>
      <c r="X1801" s="67"/>
      <c r="Y1801" s="67"/>
      <c r="Z1801" s="67"/>
      <c r="AA1801" s="67"/>
      <c r="AB1801" s="67"/>
      <c r="AC1801" s="67"/>
      <c r="AD1801" s="67"/>
      <c r="AE1801" s="67"/>
      <c r="AF1801" s="67"/>
      <c r="AG1801" s="67"/>
    </row>
    <row r="1802" spans="1:33" ht="304.5">
      <c r="A1802" s="85" t="s">
        <v>3918</v>
      </c>
      <c r="B1802" s="134" t="s">
        <v>3919</v>
      </c>
      <c r="C1802" s="85" t="s">
        <v>622</v>
      </c>
      <c r="D1802" s="126" t="s">
        <v>3920</v>
      </c>
      <c r="E1802" s="127"/>
      <c r="F1802" s="126" t="s">
        <v>4003</v>
      </c>
      <c r="G1802" s="126" t="s">
        <v>3928</v>
      </c>
      <c r="H1802" s="126" t="s">
        <v>1645</v>
      </c>
      <c r="I1802" s="70" t="s">
        <v>11</v>
      </c>
      <c r="J1802" s="2"/>
      <c r="K1802" s="101"/>
      <c r="L1802" s="72" t="s">
        <v>208</v>
      </c>
      <c r="M1802" s="86"/>
      <c r="N1802" s="67"/>
      <c r="O1802" s="67"/>
      <c r="P1802" s="67"/>
      <c r="Q1802" s="67"/>
      <c r="R1802" s="67"/>
      <c r="S1802" s="67"/>
      <c r="T1802" s="67"/>
      <c r="U1802" s="67"/>
      <c r="V1802" s="67"/>
      <c r="W1802" s="67"/>
      <c r="X1802" s="67"/>
      <c r="Y1802" s="67"/>
      <c r="Z1802" s="67"/>
      <c r="AA1802" s="67"/>
      <c r="AB1802" s="67"/>
      <c r="AC1802" s="67"/>
      <c r="AD1802" s="67"/>
      <c r="AE1802" s="67"/>
      <c r="AF1802" s="67"/>
      <c r="AG1802" s="67"/>
    </row>
    <row r="1803" spans="1:33" ht="304.5">
      <c r="A1803" s="85" t="s">
        <v>3918</v>
      </c>
      <c r="B1803" s="134" t="s">
        <v>3919</v>
      </c>
      <c r="C1803" s="85" t="s">
        <v>623</v>
      </c>
      <c r="D1803" s="126" t="s">
        <v>3920</v>
      </c>
      <c r="E1803" s="127"/>
      <c r="F1803" s="126" t="s">
        <v>4004</v>
      </c>
      <c r="G1803" s="126" t="s">
        <v>3928</v>
      </c>
      <c r="H1803" s="126" t="s">
        <v>1645</v>
      </c>
      <c r="I1803" s="70" t="s">
        <v>11</v>
      </c>
      <c r="J1803" s="2"/>
      <c r="K1803" s="101"/>
      <c r="L1803" s="72" t="s">
        <v>208</v>
      </c>
      <c r="M1803" s="86"/>
      <c r="N1803" s="67"/>
      <c r="O1803" s="67"/>
      <c r="P1803" s="67"/>
      <c r="Q1803" s="67"/>
      <c r="R1803" s="67"/>
      <c r="S1803" s="67"/>
      <c r="T1803" s="67"/>
      <c r="U1803" s="67"/>
      <c r="V1803" s="67"/>
      <c r="W1803" s="67"/>
      <c r="X1803" s="67"/>
      <c r="Y1803" s="67"/>
      <c r="Z1803" s="67"/>
      <c r="AA1803" s="67"/>
      <c r="AB1803" s="67"/>
      <c r="AC1803" s="67"/>
      <c r="AD1803" s="67"/>
      <c r="AE1803" s="67"/>
      <c r="AF1803" s="67"/>
      <c r="AG1803" s="67"/>
    </row>
    <row r="1804" spans="1:33" ht="304.5">
      <c r="A1804" s="85" t="s">
        <v>3918</v>
      </c>
      <c r="B1804" s="134" t="s">
        <v>3919</v>
      </c>
      <c r="C1804" s="85" t="s">
        <v>626</v>
      </c>
      <c r="D1804" s="126" t="s">
        <v>3920</v>
      </c>
      <c r="E1804" s="127"/>
      <c r="F1804" s="126" t="s">
        <v>4005</v>
      </c>
      <c r="G1804" s="126" t="s">
        <v>3928</v>
      </c>
      <c r="H1804" s="126" t="s">
        <v>1645</v>
      </c>
      <c r="I1804" s="70" t="s">
        <v>11</v>
      </c>
      <c r="J1804" s="2"/>
      <c r="K1804" s="101"/>
      <c r="L1804" s="72" t="s">
        <v>208</v>
      </c>
      <c r="M1804" s="86"/>
      <c r="N1804" s="67"/>
      <c r="O1804" s="67"/>
      <c r="P1804" s="67"/>
      <c r="Q1804" s="67"/>
      <c r="R1804" s="67"/>
      <c r="S1804" s="67"/>
      <c r="T1804" s="67"/>
      <c r="U1804" s="67"/>
      <c r="V1804" s="67"/>
      <c r="W1804" s="67"/>
      <c r="X1804" s="67"/>
      <c r="Y1804" s="67"/>
      <c r="Z1804" s="67"/>
      <c r="AA1804" s="67"/>
      <c r="AB1804" s="67"/>
      <c r="AC1804" s="67"/>
      <c r="AD1804" s="67"/>
      <c r="AE1804" s="67"/>
      <c r="AF1804" s="67"/>
      <c r="AG1804" s="67"/>
    </row>
    <row r="1805" spans="1:33" ht="304.5">
      <c r="A1805" s="85" t="s">
        <v>3918</v>
      </c>
      <c r="B1805" s="134" t="s">
        <v>3919</v>
      </c>
      <c r="C1805" s="85" t="s">
        <v>629</v>
      </c>
      <c r="D1805" s="126" t="s">
        <v>3920</v>
      </c>
      <c r="E1805" s="127"/>
      <c r="F1805" s="126" t="s">
        <v>4006</v>
      </c>
      <c r="G1805" s="126" t="s">
        <v>4007</v>
      </c>
      <c r="H1805" s="126" t="s">
        <v>4008</v>
      </c>
      <c r="I1805" s="70" t="s">
        <v>11</v>
      </c>
      <c r="J1805" s="2"/>
      <c r="K1805" s="101"/>
      <c r="L1805" s="79" t="s">
        <v>1196</v>
      </c>
      <c r="M1805" s="86"/>
      <c r="N1805" s="67"/>
      <c r="O1805" s="67"/>
      <c r="P1805" s="67"/>
      <c r="Q1805" s="67"/>
      <c r="R1805" s="67"/>
      <c r="S1805" s="67"/>
      <c r="T1805" s="67"/>
      <c r="U1805" s="67"/>
      <c r="V1805" s="67"/>
      <c r="W1805" s="67"/>
      <c r="X1805" s="67"/>
      <c r="Y1805" s="67"/>
      <c r="Z1805" s="67"/>
      <c r="AA1805" s="67"/>
      <c r="AB1805" s="67"/>
      <c r="AC1805" s="67"/>
      <c r="AD1805" s="67"/>
      <c r="AE1805" s="67"/>
      <c r="AF1805" s="67"/>
      <c r="AG1805" s="67"/>
    </row>
    <row r="1806" spans="1:33" ht="304.5">
      <c r="A1806" s="85" t="s">
        <v>3918</v>
      </c>
      <c r="B1806" s="134" t="s">
        <v>3919</v>
      </c>
      <c r="C1806" s="85" t="s">
        <v>632</v>
      </c>
      <c r="D1806" s="126" t="s">
        <v>3920</v>
      </c>
      <c r="E1806" s="127"/>
      <c r="F1806" s="126" t="s">
        <v>4009</v>
      </c>
      <c r="G1806" s="126" t="s">
        <v>4010</v>
      </c>
      <c r="H1806" s="126" t="s">
        <v>4008</v>
      </c>
      <c r="I1806" s="70" t="s">
        <v>11</v>
      </c>
      <c r="J1806" s="2"/>
      <c r="K1806" s="101"/>
      <c r="L1806" s="79" t="s">
        <v>1196</v>
      </c>
      <c r="M1806" s="86"/>
      <c r="N1806" s="67"/>
      <c r="O1806" s="67"/>
      <c r="P1806" s="67"/>
      <c r="Q1806" s="67"/>
      <c r="R1806" s="67"/>
      <c r="S1806" s="67"/>
      <c r="T1806" s="67"/>
      <c r="U1806" s="67"/>
      <c r="V1806" s="67"/>
      <c r="W1806" s="67"/>
      <c r="X1806" s="67"/>
      <c r="Y1806" s="67"/>
      <c r="Z1806" s="67"/>
      <c r="AA1806" s="67"/>
      <c r="AB1806" s="67"/>
      <c r="AC1806" s="67"/>
      <c r="AD1806" s="67"/>
      <c r="AE1806" s="67"/>
      <c r="AF1806" s="67"/>
      <c r="AG1806" s="67"/>
    </row>
    <row r="1807" spans="1:33" ht="304.5">
      <c r="A1807" s="85" t="s">
        <v>3918</v>
      </c>
      <c r="B1807" s="134" t="s">
        <v>3919</v>
      </c>
      <c r="C1807" s="85" t="s">
        <v>635</v>
      </c>
      <c r="D1807" s="126" t="s">
        <v>3920</v>
      </c>
      <c r="E1807" s="127"/>
      <c r="F1807" s="126" t="s">
        <v>4011</v>
      </c>
      <c r="G1807" s="126" t="s">
        <v>3928</v>
      </c>
      <c r="H1807" s="126" t="s">
        <v>2305</v>
      </c>
      <c r="I1807" s="70" t="s">
        <v>11</v>
      </c>
      <c r="J1807" s="2"/>
      <c r="K1807" s="101"/>
      <c r="L1807" s="72" t="s">
        <v>208</v>
      </c>
      <c r="M1807" s="86"/>
      <c r="N1807" s="67"/>
      <c r="O1807" s="67"/>
      <c r="P1807" s="67"/>
      <c r="Q1807" s="67"/>
      <c r="R1807" s="67"/>
      <c r="S1807" s="67"/>
      <c r="T1807" s="67"/>
      <c r="U1807" s="67"/>
      <c r="V1807" s="67"/>
      <c r="W1807" s="67"/>
      <c r="X1807" s="67"/>
      <c r="Y1807" s="67"/>
      <c r="Z1807" s="67"/>
      <c r="AA1807" s="67"/>
      <c r="AB1807" s="67"/>
      <c r="AC1807" s="67"/>
      <c r="AD1807" s="67"/>
      <c r="AE1807" s="67"/>
      <c r="AF1807" s="67"/>
      <c r="AG1807" s="67"/>
    </row>
    <row r="1808" spans="1:33" ht="319">
      <c r="A1808" s="85" t="s">
        <v>3918</v>
      </c>
      <c r="B1808" s="134" t="s">
        <v>3919</v>
      </c>
      <c r="C1808" s="85" t="s">
        <v>637</v>
      </c>
      <c r="D1808" s="126" t="s">
        <v>3920</v>
      </c>
      <c r="E1808" s="127"/>
      <c r="F1808" s="126" t="s">
        <v>4012</v>
      </c>
      <c r="G1808" s="126" t="s">
        <v>3928</v>
      </c>
      <c r="H1808" s="126" t="s">
        <v>4013</v>
      </c>
      <c r="I1808" s="70" t="s">
        <v>11</v>
      </c>
      <c r="J1808" s="2"/>
      <c r="K1808" s="101"/>
      <c r="L1808" s="79" t="s">
        <v>1196</v>
      </c>
      <c r="M1808" s="86"/>
      <c r="N1808" s="67"/>
      <c r="O1808" s="67"/>
      <c r="P1808" s="67"/>
      <c r="Q1808" s="67"/>
      <c r="R1808" s="67"/>
      <c r="S1808" s="67"/>
      <c r="T1808" s="67"/>
      <c r="U1808" s="67"/>
      <c r="V1808" s="67"/>
      <c r="W1808" s="67"/>
      <c r="X1808" s="67"/>
      <c r="Y1808" s="67"/>
      <c r="Z1808" s="67"/>
      <c r="AA1808" s="67"/>
      <c r="AB1808" s="67"/>
      <c r="AC1808" s="67"/>
      <c r="AD1808" s="67"/>
      <c r="AE1808" s="67"/>
      <c r="AF1808" s="67"/>
      <c r="AG1808" s="67"/>
    </row>
    <row r="1809" spans="1:33" ht="304.5">
      <c r="A1809" s="85" t="s">
        <v>3918</v>
      </c>
      <c r="B1809" s="134" t="s">
        <v>3919</v>
      </c>
      <c r="C1809" s="85" t="s">
        <v>642</v>
      </c>
      <c r="D1809" s="126" t="s">
        <v>3920</v>
      </c>
      <c r="E1809" s="127"/>
      <c r="F1809" s="126" t="s">
        <v>4014</v>
      </c>
      <c r="G1809" s="126" t="s">
        <v>4015</v>
      </c>
      <c r="H1809" s="130" t="s">
        <v>1474</v>
      </c>
      <c r="I1809" s="70" t="s">
        <v>11</v>
      </c>
      <c r="J1809" s="2"/>
      <c r="K1809" s="101"/>
      <c r="L1809" s="79" t="s">
        <v>1196</v>
      </c>
      <c r="M1809" s="86"/>
      <c r="N1809" s="67"/>
      <c r="O1809" s="67"/>
      <c r="P1809" s="67"/>
      <c r="Q1809" s="67"/>
      <c r="R1809" s="67"/>
      <c r="S1809" s="67"/>
      <c r="T1809" s="67"/>
      <c r="U1809" s="67"/>
      <c r="V1809" s="67"/>
      <c r="W1809" s="67"/>
      <c r="X1809" s="67"/>
      <c r="Y1809" s="67"/>
      <c r="Z1809" s="67"/>
      <c r="AA1809" s="67"/>
      <c r="AB1809" s="67"/>
      <c r="AC1809" s="67"/>
      <c r="AD1809" s="67"/>
      <c r="AE1809" s="67"/>
      <c r="AF1809" s="67"/>
      <c r="AG1809" s="67"/>
    </row>
    <row r="1810" spans="1:33" ht="304.5">
      <c r="A1810" s="85" t="s">
        <v>3918</v>
      </c>
      <c r="B1810" s="134" t="s">
        <v>3919</v>
      </c>
      <c r="C1810" s="85" t="s">
        <v>646</v>
      </c>
      <c r="D1810" s="126" t="s">
        <v>3920</v>
      </c>
      <c r="E1810" s="127"/>
      <c r="F1810" s="126" t="s">
        <v>4016</v>
      </c>
      <c r="G1810" s="126" t="s">
        <v>4017</v>
      </c>
      <c r="H1810" s="126" t="s">
        <v>4018</v>
      </c>
      <c r="I1810" s="70" t="s">
        <v>11</v>
      </c>
      <c r="J1810" s="2"/>
      <c r="K1810" s="101"/>
      <c r="L1810" s="79" t="s">
        <v>1196</v>
      </c>
      <c r="M1810" s="86"/>
      <c r="N1810" s="67"/>
      <c r="O1810" s="67"/>
      <c r="P1810" s="67"/>
      <c r="Q1810" s="67"/>
      <c r="R1810" s="67"/>
      <c r="S1810" s="67"/>
      <c r="T1810" s="67"/>
      <c r="U1810" s="67"/>
      <c r="V1810" s="67"/>
      <c r="W1810" s="67"/>
      <c r="X1810" s="67"/>
      <c r="Y1810" s="67"/>
      <c r="Z1810" s="67"/>
      <c r="AA1810" s="67"/>
      <c r="AB1810" s="67"/>
      <c r="AC1810" s="67"/>
      <c r="AD1810" s="67"/>
      <c r="AE1810" s="67"/>
      <c r="AF1810" s="67"/>
      <c r="AG1810" s="67"/>
    </row>
    <row r="1811" spans="1:33" ht="304.5">
      <c r="A1811" s="85" t="s">
        <v>3918</v>
      </c>
      <c r="B1811" s="134" t="s">
        <v>3919</v>
      </c>
      <c r="C1811" s="85" t="s">
        <v>649</v>
      </c>
      <c r="D1811" s="126" t="s">
        <v>3920</v>
      </c>
      <c r="E1811" s="127"/>
      <c r="F1811" s="126" t="s">
        <v>4019</v>
      </c>
      <c r="G1811" s="126" t="s">
        <v>4020</v>
      </c>
      <c r="H1811" s="126" t="s">
        <v>3937</v>
      </c>
      <c r="I1811" s="70" t="s">
        <v>11</v>
      </c>
      <c r="J1811" s="2"/>
      <c r="K1811" s="101"/>
      <c r="L1811" s="79" t="s">
        <v>1196</v>
      </c>
      <c r="M1811" s="86"/>
      <c r="N1811" s="67"/>
      <c r="O1811" s="67"/>
      <c r="P1811" s="67"/>
      <c r="Q1811" s="67"/>
      <c r="R1811" s="67"/>
      <c r="S1811" s="67"/>
      <c r="T1811" s="67"/>
      <c r="U1811" s="67"/>
      <c r="V1811" s="67"/>
      <c r="W1811" s="67"/>
      <c r="X1811" s="67"/>
      <c r="Y1811" s="67"/>
      <c r="Z1811" s="67"/>
      <c r="AA1811" s="67"/>
      <c r="AB1811" s="67"/>
      <c r="AC1811" s="67"/>
      <c r="AD1811" s="67"/>
      <c r="AE1811" s="67"/>
      <c r="AF1811" s="67"/>
      <c r="AG1811" s="67"/>
    </row>
    <row r="1812" spans="1:33" ht="304.5">
      <c r="A1812" s="85" t="s">
        <v>3918</v>
      </c>
      <c r="B1812" s="134" t="s">
        <v>3919</v>
      </c>
      <c r="C1812" s="85" t="s">
        <v>652</v>
      </c>
      <c r="D1812" s="126" t="s">
        <v>3920</v>
      </c>
      <c r="E1812" s="127"/>
      <c r="F1812" s="126" t="s">
        <v>4021</v>
      </c>
      <c r="G1812" s="126" t="s">
        <v>4022</v>
      </c>
      <c r="H1812" s="126" t="s">
        <v>4023</v>
      </c>
      <c r="I1812" s="70" t="s">
        <v>11</v>
      </c>
      <c r="J1812" s="2"/>
      <c r="K1812" s="101"/>
      <c r="L1812" s="79" t="s">
        <v>1196</v>
      </c>
      <c r="M1812" s="86"/>
      <c r="N1812" s="67"/>
      <c r="O1812" s="67"/>
      <c r="P1812" s="67"/>
      <c r="Q1812" s="67"/>
      <c r="R1812" s="67"/>
      <c r="S1812" s="67"/>
      <c r="T1812" s="67"/>
      <c r="U1812" s="67"/>
      <c r="V1812" s="67"/>
      <c r="W1812" s="67"/>
      <c r="X1812" s="67"/>
      <c r="Y1812" s="67"/>
      <c r="Z1812" s="67"/>
      <c r="AA1812" s="67"/>
      <c r="AB1812" s="67"/>
      <c r="AC1812" s="67"/>
      <c r="AD1812" s="67"/>
      <c r="AE1812" s="67"/>
      <c r="AF1812" s="67"/>
      <c r="AG1812" s="67"/>
    </row>
    <row r="1813" spans="1:33" ht="304.5">
      <c r="A1813" s="85" t="s">
        <v>3918</v>
      </c>
      <c r="B1813" s="134" t="s">
        <v>3919</v>
      </c>
      <c r="C1813" s="85" t="s">
        <v>656</v>
      </c>
      <c r="D1813" s="126" t="s">
        <v>3920</v>
      </c>
      <c r="E1813" s="127"/>
      <c r="F1813" s="138" t="s">
        <v>4024</v>
      </c>
      <c r="G1813" s="126" t="s">
        <v>4025</v>
      </c>
      <c r="H1813" s="127" t="s">
        <v>4026</v>
      </c>
      <c r="I1813" s="70" t="s">
        <v>11</v>
      </c>
      <c r="J1813" s="2"/>
      <c r="K1813" s="101"/>
      <c r="L1813" s="79" t="s">
        <v>1196</v>
      </c>
      <c r="M1813" s="86"/>
      <c r="N1813" s="67"/>
      <c r="O1813" s="67"/>
      <c r="P1813" s="67"/>
      <c r="Q1813" s="67"/>
      <c r="R1813" s="67"/>
      <c r="S1813" s="67"/>
      <c r="T1813" s="67"/>
      <c r="U1813" s="67"/>
      <c r="V1813" s="67"/>
      <c r="W1813" s="67"/>
      <c r="X1813" s="67"/>
      <c r="Y1813" s="67"/>
      <c r="Z1813" s="67"/>
      <c r="AA1813" s="67"/>
      <c r="AB1813" s="67"/>
      <c r="AC1813" s="67"/>
      <c r="AD1813" s="67"/>
      <c r="AE1813" s="67"/>
      <c r="AF1813" s="67"/>
      <c r="AG1813" s="67"/>
    </row>
    <row r="1814" spans="1:33" ht="304.5">
      <c r="A1814" s="85" t="s">
        <v>3918</v>
      </c>
      <c r="B1814" s="134" t="s">
        <v>3919</v>
      </c>
      <c r="C1814" s="85" t="s">
        <v>659</v>
      </c>
      <c r="D1814" s="126" t="s">
        <v>3920</v>
      </c>
      <c r="E1814" s="127"/>
      <c r="F1814" s="126" t="s">
        <v>4027</v>
      </c>
      <c r="G1814" s="138" t="s">
        <v>4028</v>
      </c>
      <c r="H1814" s="127" t="s">
        <v>4029</v>
      </c>
      <c r="I1814" s="70" t="s">
        <v>11</v>
      </c>
      <c r="J1814" s="2"/>
      <c r="K1814" s="101"/>
      <c r="L1814" s="79" t="s">
        <v>1196</v>
      </c>
      <c r="M1814" s="86"/>
      <c r="N1814" s="67"/>
      <c r="O1814" s="67"/>
      <c r="P1814" s="67"/>
      <c r="Q1814" s="67"/>
      <c r="R1814" s="67"/>
      <c r="S1814" s="67"/>
      <c r="T1814" s="67"/>
      <c r="U1814" s="67"/>
      <c r="V1814" s="67"/>
      <c r="W1814" s="67"/>
      <c r="X1814" s="67"/>
      <c r="Y1814" s="67"/>
      <c r="Z1814" s="67"/>
      <c r="AA1814" s="67"/>
      <c r="AB1814" s="67"/>
      <c r="AC1814" s="67"/>
      <c r="AD1814" s="67"/>
      <c r="AE1814" s="67"/>
      <c r="AF1814" s="67"/>
      <c r="AG1814" s="67"/>
    </row>
    <row r="1815" spans="1:33" ht="304.5">
      <c r="A1815" s="85" t="s">
        <v>3918</v>
      </c>
      <c r="B1815" s="134" t="s">
        <v>3919</v>
      </c>
      <c r="C1815" s="85" t="s">
        <v>662</v>
      </c>
      <c r="D1815" s="126" t="s">
        <v>3920</v>
      </c>
      <c r="E1815" s="127"/>
      <c r="F1815" s="138" t="s">
        <v>4030</v>
      </c>
      <c r="G1815" s="138" t="s">
        <v>4031</v>
      </c>
      <c r="H1815" s="138" t="s">
        <v>4032</v>
      </c>
      <c r="I1815" s="70" t="s">
        <v>11</v>
      </c>
      <c r="J1815" s="2"/>
      <c r="K1815" s="137"/>
      <c r="L1815" s="79" t="s">
        <v>1196</v>
      </c>
      <c r="M1815" s="86"/>
      <c r="N1815" s="67"/>
      <c r="O1815" s="67"/>
      <c r="P1815" s="67"/>
      <c r="Q1815" s="67"/>
      <c r="R1815" s="67"/>
      <c r="S1815" s="67"/>
      <c r="T1815" s="67"/>
      <c r="U1815" s="67"/>
      <c r="V1815" s="67"/>
      <c r="W1815" s="67"/>
      <c r="X1815" s="67"/>
      <c r="Y1815" s="67"/>
      <c r="Z1815" s="67"/>
      <c r="AA1815" s="67"/>
      <c r="AB1815" s="67"/>
      <c r="AC1815" s="67"/>
      <c r="AD1815" s="67"/>
      <c r="AE1815" s="67"/>
      <c r="AF1815" s="67"/>
      <c r="AG1815" s="67"/>
    </row>
    <row r="1816" spans="1:33" ht="130.5">
      <c r="A1816" s="85" t="s">
        <v>4033</v>
      </c>
      <c r="B1816" s="366" t="s">
        <v>4034</v>
      </c>
      <c r="C1816" s="85" t="s">
        <v>534</v>
      </c>
      <c r="D1816" s="86" t="s">
        <v>4035</v>
      </c>
      <c r="E1816" s="86" t="s">
        <v>4036</v>
      </c>
      <c r="F1816" s="86" t="s">
        <v>4037</v>
      </c>
      <c r="G1816" s="76" t="s">
        <v>4038</v>
      </c>
      <c r="H1816" s="86" t="s">
        <v>4039</v>
      </c>
      <c r="I1816" s="70" t="s">
        <v>11</v>
      </c>
      <c r="J1816" s="2"/>
      <c r="K1816" s="101"/>
      <c r="L1816" s="79" t="s">
        <v>1196</v>
      </c>
      <c r="M1816" s="86"/>
      <c r="N1816" s="67"/>
      <c r="O1816" s="67"/>
      <c r="P1816" s="67"/>
      <c r="Q1816" s="67"/>
      <c r="R1816" s="67"/>
      <c r="S1816" s="67"/>
      <c r="T1816" s="67"/>
      <c r="U1816" s="67"/>
      <c r="V1816" s="67"/>
      <c r="W1816" s="67"/>
      <c r="X1816" s="67"/>
      <c r="Y1816" s="67"/>
      <c r="Z1816" s="67"/>
      <c r="AA1816" s="67"/>
      <c r="AB1816" s="67"/>
      <c r="AC1816" s="67"/>
      <c r="AD1816" s="67"/>
      <c r="AE1816" s="67"/>
      <c r="AF1816" s="67"/>
      <c r="AG1816" s="67"/>
    </row>
    <row r="1817" spans="1:33" ht="130.5">
      <c r="A1817" s="85" t="s">
        <v>4033</v>
      </c>
      <c r="B1817" s="365"/>
      <c r="C1817" s="85" t="s">
        <v>379</v>
      </c>
      <c r="D1817" s="86" t="s">
        <v>4035</v>
      </c>
      <c r="E1817" s="86" t="s">
        <v>4036</v>
      </c>
      <c r="F1817" s="86" t="s">
        <v>4040</v>
      </c>
      <c r="G1817" s="76" t="s">
        <v>4038</v>
      </c>
      <c r="H1817" s="86" t="s">
        <v>4041</v>
      </c>
      <c r="I1817" s="70" t="s">
        <v>11</v>
      </c>
      <c r="J1817" s="2"/>
      <c r="K1817" s="101"/>
      <c r="L1817" s="79" t="s">
        <v>1196</v>
      </c>
      <c r="M1817" s="86"/>
      <c r="N1817" s="67"/>
      <c r="O1817" s="67"/>
      <c r="P1817" s="67"/>
      <c r="Q1817" s="67"/>
      <c r="R1817" s="67"/>
      <c r="S1817" s="67"/>
      <c r="T1817" s="67"/>
      <c r="U1817" s="67"/>
      <c r="V1817" s="67"/>
      <c r="W1817" s="67"/>
      <c r="X1817" s="67"/>
      <c r="Y1817" s="67"/>
      <c r="Z1817" s="67"/>
      <c r="AA1817" s="67"/>
      <c r="AB1817" s="67"/>
      <c r="AC1817" s="67"/>
      <c r="AD1817" s="67"/>
      <c r="AE1817" s="67"/>
      <c r="AF1817" s="67"/>
      <c r="AG1817" s="67"/>
    </row>
    <row r="1818" spans="1:33" ht="130.5">
      <c r="A1818" s="85" t="s">
        <v>4033</v>
      </c>
      <c r="B1818" s="365"/>
      <c r="C1818" s="85" t="s">
        <v>384</v>
      </c>
      <c r="D1818" s="86" t="s">
        <v>4035</v>
      </c>
      <c r="E1818" s="86" t="s">
        <v>4036</v>
      </c>
      <c r="F1818" s="86" t="s">
        <v>4042</v>
      </c>
      <c r="G1818" s="76" t="s">
        <v>4038</v>
      </c>
      <c r="H1818" s="86" t="s">
        <v>4043</v>
      </c>
      <c r="I1818" s="70" t="s">
        <v>11</v>
      </c>
      <c r="J1818" s="2"/>
      <c r="K1818" s="101"/>
      <c r="L1818" s="79" t="s">
        <v>1196</v>
      </c>
      <c r="M1818" s="86"/>
      <c r="N1818" s="67"/>
      <c r="O1818" s="67"/>
      <c r="P1818" s="67"/>
      <c r="Q1818" s="67"/>
      <c r="R1818" s="67"/>
      <c r="S1818" s="67"/>
      <c r="T1818" s="67"/>
      <c r="U1818" s="67"/>
      <c r="V1818" s="67"/>
      <c r="W1818" s="67"/>
      <c r="X1818" s="67"/>
      <c r="Y1818" s="67"/>
      <c r="Z1818" s="67"/>
      <c r="AA1818" s="67"/>
      <c r="AB1818" s="67"/>
      <c r="AC1818" s="67"/>
      <c r="AD1818" s="67"/>
      <c r="AE1818" s="67"/>
      <c r="AF1818" s="67"/>
      <c r="AG1818" s="67"/>
    </row>
    <row r="1819" spans="1:33" ht="130.5">
      <c r="A1819" s="85" t="s">
        <v>4033</v>
      </c>
      <c r="B1819" s="365"/>
      <c r="C1819" s="85" t="s">
        <v>544</v>
      </c>
      <c r="D1819" s="86" t="s">
        <v>4035</v>
      </c>
      <c r="E1819" s="86" t="s">
        <v>4036</v>
      </c>
      <c r="F1819" s="86" t="s">
        <v>4044</v>
      </c>
      <c r="G1819" s="76" t="s">
        <v>4038</v>
      </c>
      <c r="H1819" s="86" t="s">
        <v>4043</v>
      </c>
      <c r="I1819" s="70" t="s">
        <v>11</v>
      </c>
      <c r="J1819" s="2"/>
      <c r="K1819" s="101"/>
      <c r="L1819" s="79" t="s">
        <v>1196</v>
      </c>
      <c r="M1819" s="86"/>
      <c r="N1819" s="67"/>
      <c r="O1819" s="67"/>
      <c r="P1819" s="67"/>
      <c r="Q1819" s="67"/>
      <c r="R1819" s="67"/>
      <c r="S1819" s="67"/>
      <c r="T1819" s="67"/>
      <c r="U1819" s="67"/>
      <c r="V1819" s="67"/>
      <c r="W1819" s="67"/>
      <c r="X1819" s="67"/>
      <c r="Y1819" s="67"/>
      <c r="Z1819" s="67"/>
      <c r="AA1819" s="67"/>
      <c r="AB1819" s="67"/>
      <c r="AC1819" s="67"/>
      <c r="AD1819" s="67"/>
      <c r="AE1819" s="67"/>
      <c r="AF1819" s="67"/>
      <c r="AG1819" s="67"/>
    </row>
    <row r="1820" spans="1:33" ht="130.5">
      <c r="A1820" s="85" t="s">
        <v>4033</v>
      </c>
      <c r="B1820" s="365"/>
      <c r="C1820" s="85" t="s">
        <v>546</v>
      </c>
      <c r="D1820" s="86" t="s">
        <v>4035</v>
      </c>
      <c r="E1820" s="86" t="s">
        <v>4036</v>
      </c>
      <c r="F1820" s="86" t="s">
        <v>4045</v>
      </c>
      <c r="G1820" s="76" t="s">
        <v>4038</v>
      </c>
      <c r="H1820" s="86" t="s">
        <v>4043</v>
      </c>
      <c r="I1820" s="70" t="s">
        <v>11</v>
      </c>
      <c r="J1820" s="2"/>
      <c r="K1820" s="101"/>
      <c r="L1820" s="79" t="s">
        <v>1196</v>
      </c>
      <c r="M1820" s="86"/>
      <c r="N1820" s="67"/>
      <c r="O1820" s="67"/>
      <c r="P1820" s="67"/>
      <c r="Q1820" s="67"/>
      <c r="R1820" s="67"/>
      <c r="S1820" s="67"/>
      <c r="T1820" s="67"/>
      <c r="U1820" s="67"/>
      <c r="V1820" s="67"/>
      <c r="W1820" s="67"/>
      <c r="X1820" s="67"/>
      <c r="Y1820" s="67"/>
      <c r="Z1820" s="67"/>
      <c r="AA1820" s="67"/>
      <c r="AB1820" s="67"/>
      <c r="AC1820" s="67"/>
      <c r="AD1820" s="67"/>
      <c r="AE1820" s="67"/>
      <c r="AF1820" s="67"/>
      <c r="AG1820" s="67"/>
    </row>
    <row r="1821" spans="1:33" ht="130.5">
      <c r="A1821" s="85" t="s">
        <v>4033</v>
      </c>
      <c r="B1821" s="365"/>
      <c r="C1821" s="85" t="s">
        <v>388</v>
      </c>
      <c r="D1821" s="86" t="s">
        <v>4035</v>
      </c>
      <c r="E1821" s="86" t="s">
        <v>4036</v>
      </c>
      <c r="F1821" s="86" t="s">
        <v>4046</v>
      </c>
      <c r="G1821" s="76" t="s">
        <v>4038</v>
      </c>
      <c r="H1821" s="86" t="s">
        <v>4043</v>
      </c>
      <c r="I1821" s="70" t="s">
        <v>11</v>
      </c>
      <c r="J1821" s="2"/>
      <c r="K1821" s="139"/>
      <c r="L1821" s="79" t="s">
        <v>1196</v>
      </c>
      <c r="M1821" s="86"/>
      <c r="N1821" s="67"/>
      <c r="O1821" s="67"/>
      <c r="P1821" s="67"/>
      <c r="Q1821" s="67"/>
      <c r="R1821" s="67"/>
      <c r="S1821" s="67"/>
      <c r="T1821" s="67"/>
      <c r="U1821" s="67"/>
      <c r="V1821" s="67"/>
      <c r="W1821" s="67"/>
      <c r="X1821" s="67"/>
      <c r="Y1821" s="67"/>
      <c r="Z1821" s="67"/>
      <c r="AA1821" s="67"/>
      <c r="AB1821" s="67"/>
      <c r="AC1821" s="67"/>
      <c r="AD1821" s="67"/>
      <c r="AE1821" s="67"/>
      <c r="AF1821" s="67"/>
      <c r="AG1821" s="67"/>
    </row>
    <row r="1822" spans="1:33" ht="130.5">
      <c r="A1822" s="85" t="s">
        <v>4033</v>
      </c>
      <c r="B1822" s="365"/>
      <c r="C1822" s="85" t="s">
        <v>393</v>
      </c>
      <c r="D1822" s="86" t="s">
        <v>4035</v>
      </c>
      <c r="E1822" s="86" t="s">
        <v>4036</v>
      </c>
      <c r="F1822" s="86" t="s">
        <v>4047</v>
      </c>
      <c r="G1822" s="76" t="s">
        <v>4038</v>
      </c>
      <c r="H1822" s="86" t="s">
        <v>4043</v>
      </c>
      <c r="I1822" s="70" t="s">
        <v>11</v>
      </c>
      <c r="J1822" s="2"/>
      <c r="K1822" s="101"/>
      <c r="L1822" s="79" t="s">
        <v>1196</v>
      </c>
      <c r="M1822" s="86"/>
      <c r="N1822" s="67"/>
      <c r="O1822" s="67"/>
      <c r="P1822" s="67"/>
      <c r="Q1822" s="67"/>
      <c r="R1822" s="67"/>
      <c r="S1822" s="67"/>
      <c r="T1822" s="67"/>
      <c r="U1822" s="67"/>
      <c r="V1822" s="67"/>
      <c r="W1822" s="67"/>
      <c r="X1822" s="67"/>
      <c r="Y1822" s="67"/>
      <c r="Z1822" s="67"/>
      <c r="AA1822" s="67"/>
      <c r="AB1822" s="67"/>
      <c r="AC1822" s="67"/>
      <c r="AD1822" s="67"/>
      <c r="AE1822" s="67"/>
      <c r="AF1822" s="67"/>
      <c r="AG1822" s="67"/>
    </row>
    <row r="1823" spans="1:33" ht="130.5">
      <c r="A1823" s="85" t="s">
        <v>4033</v>
      </c>
      <c r="B1823" s="365"/>
      <c r="C1823" s="85" t="s">
        <v>397</v>
      </c>
      <c r="D1823" s="86" t="s">
        <v>4035</v>
      </c>
      <c r="E1823" s="86" t="s">
        <v>4036</v>
      </c>
      <c r="F1823" s="86" t="s">
        <v>4048</v>
      </c>
      <c r="G1823" s="76" t="s">
        <v>4038</v>
      </c>
      <c r="H1823" s="86" t="s">
        <v>4049</v>
      </c>
      <c r="I1823" s="70" t="s">
        <v>11</v>
      </c>
      <c r="J1823" s="2"/>
      <c r="K1823" s="139"/>
      <c r="L1823" s="79" t="s">
        <v>1196</v>
      </c>
      <c r="M1823" s="86"/>
      <c r="N1823" s="67"/>
      <c r="O1823" s="67"/>
      <c r="P1823" s="67"/>
      <c r="Q1823" s="67"/>
      <c r="R1823" s="67"/>
      <c r="S1823" s="67"/>
      <c r="T1823" s="67"/>
      <c r="U1823" s="67"/>
      <c r="V1823" s="67"/>
      <c r="W1823" s="67"/>
      <c r="X1823" s="67"/>
      <c r="Y1823" s="67"/>
      <c r="Z1823" s="67"/>
      <c r="AA1823" s="67"/>
      <c r="AB1823" s="67"/>
      <c r="AC1823" s="67"/>
      <c r="AD1823" s="67"/>
      <c r="AE1823" s="67"/>
      <c r="AF1823" s="67"/>
      <c r="AG1823" s="67"/>
    </row>
    <row r="1824" spans="1:33" ht="130.5">
      <c r="A1824" s="85" t="s">
        <v>4033</v>
      </c>
      <c r="B1824" s="365"/>
      <c r="C1824" s="85" t="s">
        <v>400</v>
      </c>
      <c r="D1824" s="86" t="s">
        <v>4035</v>
      </c>
      <c r="E1824" s="86" t="s">
        <v>4036</v>
      </c>
      <c r="F1824" s="86" t="s">
        <v>4050</v>
      </c>
      <c r="G1824" s="76" t="s">
        <v>4038</v>
      </c>
      <c r="H1824" s="86" t="s">
        <v>4051</v>
      </c>
      <c r="I1824" s="72" t="s">
        <v>11</v>
      </c>
      <c r="J1824" s="2"/>
      <c r="K1824" s="80"/>
      <c r="L1824" s="79" t="s">
        <v>1196</v>
      </c>
      <c r="M1824" s="86"/>
      <c r="N1824" s="67"/>
      <c r="O1824" s="67"/>
      <c r="P1824" s="67"/>
      <c r="Q1824" s="67"/>
      <c r="R1824" s="67"/>
      <c r="S1824" s="67"/>
      <c r="T1824" s="67"/>
      <c r="U1824" s="67"/>
      <c r="V1824" s="67"/>
      <c r="W1824" s="67"/>
      <c r="X1824" s="67"/>
      <c r="Y1824" s="67"/>
      <c r="Z1824" s="67"/>
      <c r="AA1824" s="67"/>
      <c r="AB1824" s="67"/>
      <c r="AC1824" s="67"/>
      <c r="AD1824" s="67"/>
      <c r="AE1824" s="67"/>
      <c r="AF1824" s="67"/>
      <c r="AG1824" s="67"/>
    </row>
    <row r="1825" spans="1:33" ht="130.5">
      <c r="A1825" s="85" t="s">
        <v>4033</v>
      </c>
      <c r="B1825" s="365"/>
      <c r="C1825" s="85" t="s">
        <v>403</v>
      </c>
      <c r="D1825" s="86" t="s">
        <v>4035</v>
      </c>
      <c r="E1825" s="86" t="s">
        <v>4036</v>
      </c>
      <c r="F1825" s="86" t="s">
        <v>4052</v>
      </c>
      <c r="G1825" s="76" t="s">
        <v>4038</v>
      </c>
      <c r="H1825" s="86" t="s">
        <v>4053</v>
      </c>
      <c r="I1825" s="70" t="s">
        <v>11</v>
      </c>
      <c r="J1825" s="2"/>
      <c r="K1825" s="71" t="s">
        <v>4054</v>
      </c>
      <c r="L1825" s="79" t="s">
        <v>1196</v>
      </c>
      <c r="M1825" s="86"/>
      <c r="N1825" s="67"/>
      <c r="O1825" s="67"/>
      <c r="P1825" s="67"/>
      <c r="Q1825" s="67"/>
      <c r="R1825" s="67"/>
      <c r="S1825" s="67"/>
      <c r="T1825" s="67"/>
      <c r="U1825" s="67"/>
      <c r="V1825" s="67"/>
      <c r="W1825" s="67"/>
      <c r="X1825" s="67"/>
      <c r="Y1825" s="67"/>
      <c r="Z1825" s="67"/>
      <c r="AA1825" s="67"/>
      <c r="AB1825" s="67"/>
      <c r="AC1825" s="67"/>
      <c r="AD1825" s="67"/>
      <c r="AE1825" s="67"/>
      <c r="AF1825" s="67"/>
      <c r="AG1825" s="67"/>
    </row>
    <row r="1826" spans="1:33" ht="130.5">
      <c r="A1826" s="85" t="s">
        <v>4033</v>
      </c>
      <c r="B1826" s="365"/>
      <c r="C1826" s="85" t="s">
        <v>408</v>
      </c>
      <c r="D1826" s="86" t="s">
        <v>4035</v>
      </c>
      <c r="E1826" s="86" t="s">
        <v>4036</v>
      </c>
      <c r="F1826" s="86" t="s">
        <v>4055</v>
      </c>
      <c r="G1826" s="76" t="s">
        <v>4038</v>
      </c>
      <c r="H1826" s="86" t="s">
        <v>4056</v>
      </c>
      <c r="I1826" s="74" t="s">
        <v>255</v>
      </c>
      <c r="J1826" s="2"/>
      <c r="K1826" s="71" t="s">
        <v>4057</v>
      </c>
      <c r="L1826" s="79" t="s">
        <v>1196</v>
      </c>
      <c r="M1826" s="86"/>
      <c r="N1826" s="67"/>
      <c r="O1826" s="67"/>
      <c r="P1826" s="67"/>
      <c r="Q1826" s="67"/>
      <c r="R1826" s="67"/>
      <c r="S1826" s="67"/>
      <c r="T1826" s="67"/>
      <c r="U1826" s="67"/>
      <c r="V1826" s="67"/>
      <c r="W1826" s="67"/>
      <c r="X1826" s="67"/>
      <c r="Y1826" s="67"/>
      <c r="Z1826" s="67"/>
      <c r="AA1826" s="67"/>
      <c r="AB1826" s="67"/>
      <c r="AC1826" s="67"/>
      <c r="AD1826" s="67"/>
      <c r="AE1826" s="67"/>
      <c r="AF1826" s="67"/>
      <c r="AG1826" s="67"/>
    </row>
    <row r="1827" spans="1:33" ht="130.5">
      <c r="A1827" s="85" t="s">
        <v>4033</v>
      </c>
      <c r="B1827" s="365"/>
      <c r="C1827" s="85" t="s">
        <v>411</v>
      </c>
      <c r="D1827" s="86" t="s">
        <v>4035</v>
      </c>
      <c r="E1827" s="86" t="s">
        <v>4036</v>
      </c>
      <c r="F1827" s="86" t="s">
        <v>4058</v>
      </c>
      <c r="G1827" s="76" t="s">
        <v>4038</v>
      </c>
      <c r="H1827" s="86" t="s">
        <v>4056</v>
      </c>
      <c r="I1827" s="70" t="s">
        <v>11</v>
      </c>
      <c r="J1827" s="71" t="s">
        <v>4059</v>
      </c>
      <c r="K1827" s="71"/>
      <c r="L1827" s="79" t="s">
        <v>1196</v>
      </c>
      <c r="M1827" s="86"/>
      <c r="N1827" s="67"/>
      <c r="O1827" s="67"/>
      <c r="P1827" s="67"/>
      <c r="Q1827" s="67"/>
      <c r="R1827" s="67"/>
      <c r="S1827" s="67"/>
      <c r="T1827" s="67"/>
      <c r="U1827" s="67"/>
      <c r="V1827" s="67"/>
      <c r="W1827" s="67"/>
      <c r="X1827" s="67"/>
      <c r="Y1827" s="67"/>
      <c r="Z1827" s="67"/>
      <c r="AA1827" s="67"/>
      <c r="AB1827" s="67"/>
      <c r="AC1827" s="67"/>
      <c r="AD1827" s="67"/>
      <c r="AE1827" s="67"/>
      <c r="AF1827" s="67"/>
      <c r="AG1827" s="67"/>
    </row>
    <row r="1828" spans="1:33" ht="130.5">
      <c r="A1828" s="85" t="s">
        <v>4033</v>
      </c>
      <c r="B1828" s="365"/>
      <c r="C1828" s="85" t="s">
        <v>414</v>
      </c>
      <c r="D1828" s="86" t="s">
        <v>4035</v>
      </c>
      <c r="E1828" s="86" t="s">
        <v>4036</v>
      </c>
      <c r="F1828" s="86" t="s">
        <v>4060</v>
      </c>
      <c r="G1828" s="140" t="s">
        <v>4061</v>
      </c>
      <c r="H1828" s="86" t="s">
        <v>4062</v>
      </c>
      <c r="I1828" s="70" t="s">
        <v>11</v>
      </c>
      <c r="J1828" s="101"/>
      <c r="K1828" s="101"/>
      <c r="L1828" s="79" t="s">
        <v>1196</v>
      </c>
      <c r="M1828" s="86"/>
      <c r="N1828" s="67"/>
      <c r="O1828" s="67"/>
      <c r="P1828" s="67"/>
      <c r="Q1828" s="67"/>
      <c r="R1828" s="67"/>
      <c r="S1828" s="67"/>
      <c r="T1828" s="67"/>
      <c r="U1828" s="67"/>
      <c r="V1828" s="67"/>
      <c r="W1828" s="67"/>
      <c r="X1828" s="67"/>
      <c r="Y1828" s="67"/>
      <c r="Z1828" s="67"/>
      <c r="AA1828" s="67"/>
      <c r="AB1828" s="67"/>
      <c r="AC1828" s="67"/>
      <c r="AD1828" s="67"/>
      <c r="AE1828" s="67"/>
      <c r="AF1828" s="67"/>
      <c r="AG1828" s="67"/>
    </row>
    <row r="1829" spans="1:33" ht="130.5">
      <c r="A1829" s="85" t="s">
        <v>4033</v>
      </c>
      <c r="B1829" s="365"/>
      <c r="C1829" s="85" t="s">
        <v>419</v>
      </c>
      <c r="D1829" s="86" t="s">
        <v>4035</v>
      </c>
      <c r="E1829" s="86" t="s">
        <v>4036</v>
      </c>
      <c r="F1829" s="86" t="s">
        <v>4063</v>
      </c>
      <c r="G1829" s="140" t="s">
        <v>4064</v>
      </c>
      <c r="H1829" s="86" t="s">
        <v>4043</v>
      </c>
      <c r="I1829" s="70" t="s">
        <v>11</v>
      </c>
      <c r="J1829" s="139"/>
      <c r="K1829" s="139"/>
      <c r="L1829" s="79" t="s">
        <v>1196</v>
      </c>
      <c r="M1829" s="86"/>
      <c r="N1829" s="67"/>
      <c r="O1829" s="67"/>
      <c r="P1829" s="67"/>
      <c r="Q1829" s="67"/>
      <c r="R1829" s="67"/>
      <c r="S1829" s="67"/>
      <c r="T1829" s="67"/>
      <c r="U1829" s="67"/>
      <c r="V1829" s="67"/>
      <c r="W1829" s="67"/>
      <c r="X1829" s="67"/>
      <c r="Y1829" s="67"/>
      <c r="Z1829" s="67"/>
      <c r="AA1829" s="67"/>
      <c r="AB1829" s="67"/>
      <c r="AC1829" s="67"/>
      <c r="AD1829" s="67"/>
      <c r="AE1829" s="67"/>
      <c r="AF1829" s="67"/>
      <c r="AG1829" s="67"/>
    </row>
    <row r="1830" spans="1:33" ht="130.5">
      <c r="A1830" s="85" t="s">
        <v>4033</v>
      </c>
      <c r="B1830" s="365"/>
      <c r="C1830" s="85" t="s">
        <v>422</v>
      </c>
      <c r="D1830" s="86" t="s">
        <v>4035</v>
      </c>
      <c r="E1830" s="86" t="s">
        <v>4036</v>
      </c>
      <c r="F1830" s="86" t="s">
        <v>4065</v>
      </c>
      <c r="G1830" s="76" t="s">
        <v>4038</v>
      </c>
      <c r="H1830" s="86" t="s">
        <v>4066</v>
      </c>
      <c r="I1830" s="70" t="s">
        <v>11</v>
      </c>
      <c r="J1830" s="101"/>
      <c r="K1830" s="101"/>
      <c r="L1830" s="79" t="s">
        <v>1196</v>
      </c>
      <c r="M1830" s="86"/>
      <c r="N1830" s="67"/>
      <c r="O1830" s="67"/>
      <c r="P1830" s="67"/>
      <c r="Q1830" s="67"/>
      <c r="R1830" s="67"/>
      <c r="S1830" s="67"/>
      <c r="T1830" s="67"/>
      <c r="U1830" s="67"/>
      <c r="V1830" s="67"/>
      <c r="W1830" s="67"/>
      <c r="X1830" s="67"/>
      <c r="Y1830" s="67"/>
      <c r="Z1830" s="67"/>
      <c r="AA1830" s="67"/>
      <c r="AB1830" s="67"/>
      <c r="AC1830" s="67"/>
      <c r="AD1830" s="67"/>
      <c r="AE1830" s="67"/>
      <c r="AF1830" s="67"/>
      <c r="AG1830" s="67"/>
    </row>
    <row r="1831" spans="1:33" ht="130.5">
      <c r="A1831" s="85" t="s">
        <v>4033</v>
      </c>
      <c r="B1831" s="355"/>
      <c r="C1831" s="85" t="s">
        <v>425</v>
      </c>
      <c r="D1831" s="86" t="s">
        <v>4035</v>
      </c>
      <c r="E1831" s="86" t="s">
        <v>4036</v>
      </c>
      <c r="F1831" s="86" t="s">
        <v>4067</v>
      </c>
      <c r="G1831" s="76" t="s">
        <v>4038</v>
      </c>
      <c r="H1831" s="86" t="s">
        <v>4066</v>
      </c>
      <c r="I1831" s="70" t="s">
        <v>11</v>
      </c>
      <c r="J1831" s="101"/>
      <c r="K1831" s="101"/>
      <c r="L1831" s="79" t="s">
        <v>1196</v>
      </c>
      <c r="M1831" s="86"/>
      <c r="N1831" s="67"/>
      <c r="O1831" s="67"/>
      <c r="P1831" s="67"/>
      <c r="Q1831" s="67"/>
      <c r="R1831" s="67"/>
      <c r="S1831" s="67"/>
      <c r="T1831" s="67"/>
      <c r="U1831" s="67"/>
      <c r="V1831" s="67"/>
      <c r="W1831" s="67"/>
      <c r="X1831" s="67"/>
      <c r="Y1831" s="67"/>
      <c r="Z1831" s="67"/>
      <c r="AA1831" s="67"/>
      <c r="AB1831" s="67"/>
      <c r="AC1831" s="67"/>
      <c r="AD1831" s="67"/>
      <c r="AE1831" s="67"/>
      <c r="AF1831" s="67"/>
      <c r="AG1831" s="67"/>
    </row>
    <row r="1832" spans="1:33" ht="203">
      <c r="A1832" s="85" t="s">
        <v>4068</v>
      </c>
      <c r="B1832" s="126" t="s">
        <v>4069</v>
      </c>
      <c r="C1832" s="85" t="s">
        <v>3413</v>
      </c>
      <c r="D1832" s="127"/>
      <c r="E1832" s="126" t="s">
        <v>4070</v>
      </c>
      <c r="F1832" s="126" t="s">
        <v>4071</v>
      </c>
      <c r="G1832" s="126" t="s">
        <v>4072</v>
      </c>
      <c r="H1832" s="126" t="s">
        <v>4073</v>
      </c>
      <c r="I1832" s="70" t="s">
        <v>11</v>
      </c>
      <c r="J1832" s="101"/>
      <c r="K1832" s="101"/>
      <c r="L1832" s="72" t="s">
        <v>208</v>
      </c>
      <c r="M1832" s="138"/>
      <c r="N1832" s="106"/>
      <c r="O1832" s="106"/>
      <c r="P1832" s="106"/>
      <c r="Q1832" s="106"/>
      <c r="R1832" s="106"/>
      <c r="S1832" s="106"/>
      <c r="T1832" s="106"/>
      <c r="U1832" s="106"/>
      <c r="V1832" s="106"/>
      <c r="W1832" s="106"/>
      <c r="X1832" s="106"/>
      <c r="Y1832" s="106"/>
      <c r="Z1832" s="106"/>
      <c r="AA1832" s="106"/>
      <c r="AB1832" s="67"/>
      <c r="AC1832" s="67"/>
      <c r="AD1832" s="67"/>
      <c r="AE1832" s="67"/>
      <c r="AF1832" s="67"/>
      <c r="AG1832" s="67"/>
    </row>
    <row r="1833" spans="1:33" ht="203">
      <c r="A1833" s="85" t="s">
        <v>4068</v>
      </c>
      <c r="B1833" s="126" t="s">
        <v>4069</v>
      </c>
      <c r="C1833" s="85" t="s">
        <v>3419</v>
      </c>
      <c r="D1833" s="127"/>
      <c r="E1833" s="127"/>
      <c r="F1833" s="126" t="s">
        <v>4074</v>
      </c>
      <c r="G1833" s="126" t="s">
        <v>4075</v>
      </c>
      <c r="H1833" s="126" t="s">
        <v>4076</v>
      </c>
      <c r="I1833" s="70" t="s">
        <v>11</v>
      </c>
      <c r="J1833" s="101"/>
      <c r="K1833" s="101"/>
      <c r="L1833" s="79" t="s">
        <v>1196</v>
      </c>
      <c r="M1833" s="138"/>
      <c r="N1833" s="106"/>
      <c r="O1833" s="106"/>
      <c r="P1833" s="106"/>
      <c r="Q1833" s="106"/>
      <c r="R1833" s="106"/>
      <c r="S1833" s="106"/>
      <c r="T1833" s="106"/>
      <c r="U1833" s="106"/>
      <c r="V1833" s="106"/>
      <c r="W1833" s="106"/>
      <c r="X1833" s="106"/>
      <c r="Y1833" s="106"/>
      <c r="Z1833" s="106"/>
      <c r="AA1833" s="106"/>
      <c r="AB1833" s="67"/>
      <c r="AC1833" s="67"/>
      <c r="AD1833" s="67"/>
      <c r="AE1833" s="67"/>
      <c r="AF1833" s="67"/>
      <c r="AG1833" s="67"/>
    </row>
    <row r="1834" spans="1:33" ht="159.5">
      <c r="A1834" s="85" t="s">
        <v>4068</v>
      </c>
      <c r="B1834" s="126" t="s">
        <v>4069</v>
      </c>
      <c r="C1834" s="85" t="s">
        <v>3423</v>
      </c>
      <c r="D1834" s="127"/>
      <c r="E1834" s="127"/>
      <c r="F1834" s="126" t="s">
        <v>4077</v>
      </c>
      <c r="G1834" s="126" t="s">
        <v>4078</v>
      </c>
      <c r="H1834" s="126" t="s">
        <v>4076</v>
      </c>
      <c r="I1834" s="70" t="s">
        <v>11</v>
      </c>
      <c r="J1834" s="101"/>
      <c r="K1834" s="101"/>
      <c r="L1834" s="79" t="s">
        <v>1196</v>
      </c>
      <c r="M1834" s="138"/>
      <c r="N1834" s="106"/>
      <c r="O1834" s="106"/>
      <c r="P1834" s="106"/>
      <c r="Q1834" s="106"/>
      <c r="R1834" s="106"/>
      <c r="S1834" s="106"/>
      <c r="T1834" s="106"/>
      <c r="U1834" s="106"/>
      <c r="V1834" s="106"/>
      <c r="W1834" s="106"/>
      <c r="X1834" s="106"/>
      <c r="Y1834" s="106"/>
      <c r="Z1834" s="106"/>
      <c r="AA1834" s="106"/>
      <c r="AB1834" s="67"/>
      <c r="AC1834" s="67"/>
      <c r="AD1834" s="67"/>
      <c r="AE1834" s="67"/>
      <c r="AF1834" s="67"/>
      <c r="AG1834" s="67"/>
    </row>
    <row r="1835" spans="1:33" ht="130.5">
      <c r="A1835" s="85" t="s">
        <v>4068</v>
      </c>
      <c r="B1835" s="126" t="s">
        <v>4069</v>
      </c>
      <c r="C1835" s="85" t="s">
        <v>3427</v>
      </c>
      <c r="D1835" s="127"/>
      <c r="E1835" s="127"/>
      <c r="F1835" s="126" t="s">
        <v>4079</v>
      </c>
      <c r="G1835" s="126" t="s">
        <v>4080</v>
      </c>
      <c r="H1835" s="126" t="s">
        <v>4081</v>
      </c>
      <c r="I1835" s="70" t="s">
        <v>11</v>
      </c>
      <c r="J1835" s="101"/>
      <c r="K1835" s="101"/>
      <c r="L1835" s="72" t="s">
        <v>208</v>
      </c>
      <c r="M1835" s="138"/>
      <c r="N1835" s="106"/>
      <c r="O1835" s="106"/>
      <c r="P1835" s="106"/>
      <c r="Q1835" s="106"/>
      <c r="R1835" s="106"/>
      <c r="S1835" s="106"/>
      <c r="T1835" s="106"/>
      <c r="U1835" s="106"/>
      <c r="V1835" s="106"/>
      <c r="W1835" s="106"/>
      <c r="X1835" s="106"/>
      <c r="Y1835" s="106"/>
      <c r="Z1835" s="106"/>
      <c r="AA1835" s="106"/>
      <c r="AB1835" s="67"/>
      <c r="AC1835" s="67"/>
      <c r="AD1835" s="67"/>
      <c r="AE1835" s="67"/>
      <c r="AF1835" s="67"/>
      <c r="AG1835" s="67"/>
    </row>
    <row r="1836" spans="1:33" ht="145">
      <c r="A1836" s="85" t="s">
        <v>4068</v>
      </c>
      <c r="B1836" s="126" t="s">
        <v>4069</v>
      </c>
      <c r="C1836" s="85" t="s">
        <v>3431</v>
      </c>
      <c r="D1836" s="127"/>
      <c r="E1836" s="127"/>
      <c r="F1836" s="126" t="s">
        <v>4082</v>
      </c>
      <c r="G1836" s="126" t="s">
        <v>4083</v>
      </c>
      <c r="H1836" s="126" t="s">
        <v>4084</v>
      </c>
      <c r="I1836" s="70" t="s">
        <v>11</v>
      </c>
      <c r="J1836" s="101"/>
      <c r="K1836" s="101"/>
      <c r="L1836" s="72" t="s">
        <v>208</v>
      </c>
      <c r="M1836" s="138"/>
      <c r="N1836" s="106"/>
      <c r="O1836" s="106"/>
      <c r="P1836" s="106"/>
      <c r="Q1836" s="106"/>
      <c r="R1836" s="106"/>
      <c r="S1836" s="106"/>
      <c r="T1836" s="106"/>
      <c r="U1836" s="106"/>
      <c r="V1836" s="106"/>
      <c r="W1836" s="106"/>
      <c r="X1836" s="106"/>
      <c r="Y1836" s="106"/>
      <c r="Z1836" s="106"/>
      <c r="AA1836" s="106"/>
      <c r="AB1836" s="67"/>
      <c r="AC1836" s="67"/>
      <c r="AD1836" s="67"/>
      <c r="AE1836" s="67"/>
      <c r="AF1836" s="67"/>
      <c r="AG1836" s="67"/>
    </row>
    <row r="1837" spans="1:33" ht="145">
      <c r="A1837" s="85" t="s">
        <v>4068</v>
      </c>
      <c r="B1837" s="127"/>
      <c r="C1837" s="85" t="s">
        <v>3436</v>
      </c>
      <c r="D1837" s="127"/>
      <c r="E1837" s="127"/>
      <c r="F1837" s="126" t="s">
        <v>4085</v>
      </c>
      <c r="G1837" s="126" t="s">
        <v>4086</v>
      </c>
      <c r="H1837" s="126" t="s">
        <v>4084</v>
      </c>
      <c r="I1837" s="70" t="s">
        <v>11</v>
      </c>
      <c r="J1837" s="101"/>
      <c r="K1837" s="101"/>
      <c r="L1837" s="72" t="s">
        <v>208</v>
      </c>
      <c r="M1837" s="138"/>
      <c r="N1837" s="106"/>
      <c r="O1837" s="106"/>
      <c r="P1837" s="106"/>
      <c r="Q1837" s="106"/>
      <c r="R1837" s="106"/>
      <c r="S1837" s="106"/>
      <c r="T1837" s="106"/>
      <c r="U1837" s="106"/>
      <c r="V1837" s="106"/>
      <c r="W1837" s="106"/>
      <c r="X1837" s="106"/>
      <c r="Y1837" s="106"/>
      <c r="Z1837" s="106"/>
      <c r="AA1837" s="106"/>
      <c r="AB1837" s="67"/>
      <c r="AC1837" s="67"/>
      <c r="AD1837" s="67"/>
      <c r="AE1837" s="67"/>
      <c r="AF1837" s="67"/>
      <c r="AG1837" s="67"/>
    </row>
    <row r="1838" spans="1:33" ht="159.5">
      <c r="A1838" s="85" t="s">
        <v>4068</v>
      </c>
      <c r="B1838" s="127"/>
      <c r="C1838" s="85" t="s">
        <v>3440</v>
      </c>
      <c r="D1838" s="127"/>
      <c r="E1838" s="127"/>
      <c r="F1838" s="126" t="s">
        <v>4087</v>
      </c>
      <c r="G1838" s="126" t="s">
        <v>4088</v>
      </c>
      <c r="H1838" s="126" t="s">
        <v>4089</v>
      </c>
      <c r="I1838" s="70" t="s">
        <v>11</v>
      </c>
      <c r="J1838" s="101"/>
      <c r="K1838" s="101"/>
      <c r="L1838" s="72" t="s">
        <v>208</v>
      </c>
      <c r="M1838" s="138"/>
      <c r="N1838" s="106"/>
      <c r="O1838" s="106"/>
      <c r="P1838" s="106"/>
      <c r="Q1838" s="106"/>
      <c r="R1838" s="106"/>
      <c r="S1838" s="106"/>
      <c r="T1838" s="106"/>
      <c r="U1838" s="106"/>
      <c r="V1838" s="106"/>
      <c r="W1838" s="106"/>
      <c r="X1838" s="106"/>
      <c r="Y1838" s="106"/>
      <c r="Z1838" s="106"/>
      <c r="AA1838" s="106"/>
      <c r="AB1838" s="67"/>
      <c r="AC1838" s="67"/>
      <c r="AD1838" s="67"/>
      <c r="AE1838" s="67"/>
      <c r="AF1838" s="67"/>
      <c r="AG1838" s="67"/>
    </row>
    <row r="1839" spans="1:33" ht="174">
      <c r="A1839" s="85" t="s">
        <v>4068</v>
      </c>
      <c r="B1839" s="127"/>
      <c r="C1839" s="85" t="s">
        <v>3445</v>
      </c>
      <c r="D1839" s="127"/>
      <c r="E1839" s="127"/>
      <c r="F1839" s="126" t="s">
        <v>4090</v>
      </c>
      <c r="G1839" s="126" t="s">
        <v>4091</v>
      </c>
      <c r="H1839" s="126" t="s">
        <v>4089</v>
      </c>
      <c r="I1839" s="70" t="s">
        <v>11</v>
      </c>
      <c r="J1839" s="101"/>
      <c r="K1839" s="101"/>
      <c r="L1839" s="72" t="s">
        <v>208</v>
      </c>
      <c r="M1839" s="138"/>
      <c r="N1839" s="106"/>
      <c r="O1839" s="106"/>
      <c r="P1839" s="106"/>
      <c r="Q1839" s="106"/>
      <c r="R1839" s="106"/>
      <c r="S1839" s="106"/>
      <c r="T1839" s="106"/>
      <c r="U1839" s="106"/>
      <c r="V1839" s="106"/>
      <c r="W1839" s="106"/>
      <c r="X1839" s="106"/>
      <c r="Y1839" s="106"/>
      <c r="Z1839" s="106"/>
      <c r="AA1839" s="106"/>
      <c r="AB1839" s="67"/>
      <c r="AC1839" s="67"/>
      <c r="AD1839" s="67"/>
      <c r="AE1839" s="67"/>
      <c r="AF1839" s="67"/>
      <c r="AG1839" s="67"/>
    </row>
    <row r="1840" spans="1:33" ht="145">
      <c r="A1840" s="85" t="s">
        <v>4068</v>
      </c>
      <c r="B1840" s="126" t="s">
        <v>4069</v>
      </c>
      <c r="C1840" s="85" t="s">
        <v>3449</v>
      </c>
      <c r="D1840" s="127"/>
      <c r="E1840" s="127"/>
      <c r="F1840" s="126" t="s">
        <v>4092</v>
      </c>
      <c r="G1840" s="126" t="s">
        <v>4093</v>
      </c>
      <c r="H1840" s="126" t="s">
        <v>4094</v>
      </c>
      <c r="I1840" s="70" t="s">
        <v>11</v>
      </c>
      <c r="J1840" s="101"/>
      <c r="K1840" s="101"/>
      <c r="L1840" s="72" t="s">
        <v>208</v>
      </c>
      <c r="M1840" s="138"/>
      <c r="N1840" s="106"/>
      <c r="O1840" s="106"/>
      <c r="P1840" s="106"/>
      <c r="Q1840" s="106"/>
      <c r="R1840" s="106"/>
      <c r="S1840" s="106"/>
      <c r="T1840" s="106"/>
      <c r="U1840" s="106"/>
      <c r="V1840" s="106"/>
      <c r="W1840" s="106"/>
      <c r="X1840" s="106"/>
      <c r="Y1840" s="106"/>
      <c r="Z1840" s="106"/>
      <c r="AA1840" s="106"/>
      <c r="AB1840" s="67"/>
      <c r="AC1840" s="67"/>
      <c r="AD1840" s="67"/>
      <c r="AE1840" s="67"/>
      <c r="AF1840" s="67"/>
      <c r="AG1840" s="67"/>
    </row>
    <row r="1841" spans="1:33" ht="145">
      <c r="A1841" s="85" t="s">
        <v>4068</v>
      </c>
      <c r="B1841" s="126" t="s">
        <v>4069</v>
      </c>
      <c r="C1841" s="85" t="s">
        <v>3453</v>
      </c>
      <c r="D1841" s="127"/>
      <c r="E1841" s="127"/>
      <c r="F1841" s="126" t="s">
        <v>4095</v>
      </c>
      <c r="G1841" s="126" t="s">
        <v>4096</v>
      </c>
      <c r="H1841" s="126" t="s">
        <v>4097</v>
      </c>
      <c r="I1841" s="70" t="s">
        <v>11</v>
      </c>
      <c r="J1841" s="101"/>
      <c r="K1841" s="101"/>
      <c r="L1841" s="72" t="s">
        <v>208</v>
      </c>
      <c r="M1841" s="138"/>
      <c r="N1841" s="106"/>
      <c r="O1841" s="106"/>
      <c r="P1841" s="106"/>
      <c r="Q1841" s="106"/>
      <c r="R1841" s="106"/>
      <c r="S1841" s="106"/>
      <c r="T1841" s="106"/>
      <c r="U1841" s="106"/>
      <c r="V1841" s="106"/>
      <c r="W1841" s="106"/>
      <c r="X1841" s="106"/>
      <c r="Y1841" s="106"/>
      <c r="Z1841" s="106"/>
      <c r="AA1841" s="106"/>
      <c r="AB1841" s="67"/>
      <c r="AC1841" s="67"/>
      <c r="AD1841" s="67"/>
      <c r="AE1841" s="67"/>
      <c r="AF1841" s="67"/>
      <c r="AG1841" s="67"/>
    </row>
    <row r="1842" spans="1:33" ht="145">
      <c r="A1842" s="85" t="s">
        <v>4068</v>
      </c>
      <c r="B1842" s="126" t="s">
        <v>4069</v>
      </c>
      <c r="C1842" s="85" t="s">
        <v>3457</v>
      </c>
      <c r="D1842" s="127"/>
      <c r="E1842" s="127"/>
      <c r="F1842" s="126" t="s">
        <v>4098</v>
      </c>
      <c r="G1842" s="126" t="s">
        <v>4099</v>
      </c>
      <c r="H1842" s="126" t="s">
        <v>4097</v>
      </c>
      <c r="I1842" s="70" t="s">
        <v>11</v>
      </c>
      <c r="J1842" s="101"/>
      <c r="K1842" s="101"/>
      <c r="L1842" s="72" t="s">
        <v>208</v>
      </c>
      <c r="M1842" s="138"/>
      <c r="N1842" s="106"/>
      <c r="O1842" s="106"/>
      <c r="P1842" s="106"/>
      <c r="Q1842" s="106"/>
      <c r="R1842" s="106"/>
      <c r="S1842" s="106"/>
      <c r="T1842" s="106"/>
      <c r="U1842" s="106"/>
      <c r="V1842" s="106"/>
      <c r="W1842" s="106"/>
      <c r="X1842" s="106"/>
      <c r="Y1842" s="106"/>
      <c r="Z1842" s="106"/>
      <c r="AA1842" s="106"/>
      <c r="AB1842" s="67"/>
      <c r="AC1842" s="67"/>
      <c r="AD1842" s="67"/>
      <c r="AE1842" s="67"/>
      <c r="AF1842" s="67"/>
      <c r="AG1842" s="67"/>
    </row>
    <row r="1843" spans="1:33" ht="145">
      <c r="A1843" s="85" t="s">
        <v>4068</v>
      </c>
      <c r="B1843" s="126" t="s">
        <v>4069</v>
      </c>
      <c r="C1843" s="85" t="s">
        <v>3460</v>
      </c>
      <c r="D1843" s="127"/>
      <c r="E1843" s="127"/>
      <c r="F1843" s="126" t="s">
        <v>4100</v>
      </c>
      <c r="G1843" s="126" t="s">
        <v>4101</v>
      </c>
      <c r="H1843" s="126" t="s">
        <v>4097</v>
      </c>
      <c r="I1843" s="70" t="s">
        <v>11</v>
      </c>
      <c r="J1843" s="101"/>
      <c r="K1843" s="101"/>
      <c r="L1843" s="72" t="s">
        <v>208</v>
      </c>
      <c r="M1843" s="138"/>
      <c r="N1843" s="106"/>
      <c r="O1843" s="106"/>
      <c r="P1843" s="106"/>
      <c r="Q1843" s="106"/>
      <c r="R1843" s="106"/>
      <c r="S1843" s="106"/>
      <c r="T1843" s="106"/>
      <c r="U1843" s="106"/>
      <c r="V1843" s="106"/>
      <c r="W1843" s="106"/>
      <c r="X1843" s="106"/>
      <c r="Y1843" s="106"/>
      <c r="Z1843" s="106"/>
      <c r="AA1843" s="106"/>
      <c r="AB1843" s="67"/>
      <c r="AC1843" s="67"/>
      <c r="AD1843" s="67"/>
      <c r="AE1843" s="67"/>
      <c r="AF1843" s="67"/>
      <c r="AG1843" s="67"/>
    </row>
    <row r="1844" spans="1:33" ht="159.5">
      <c r="A1844" s="85" t="s">
        <v>4068</v>
      </c>
      <c r="B1844" s="126" t="s">
        <v>4069</v>
      </c>
      <c r="C1844" s="85" t="s">
        <v>3464</v>
      </c>
      <c r="D1844" s="127"/>
      <c r="E1844" s="127"/>
      <c r="F1844" s="126" t="s">
        <v>4102</v>
      </c>
      <c r="G1844" s="126" t="s">
        <v>4103</v>
      </c>
      <c r="H1844" s="126" t="s">
        <v>4097</v>
      </c>
      <c r="I1844" s="70" t="s">
        <v>11</v>
      </c>
      <c r="J1844" s="101"/>
      <c r="K1844" s="101"/>
      <c r="L1844" s="72" t="s">
        <v>208</v>
      </c>
      <c r="M1844" s="138"/>
      <c r="N1844" s="106"/>
      <c r="O1844" s="106"/>
      <c r="P1844" s="106"/>
      <c r="Q1844" s="106"/>
      <c r="R1844" s="106"/>
      <c r="S1844" s="106"/>
      <c r="T1844" s="106"/>
      <c r="U1844" s="106"/>
      <c r="V1844" s="106"/>
      <c r="W1844" s="106"/>
      <c r="X1844" s="106"/>
      <c r="Y1844" s="106"/>
      <c r="Z1844" s="106"/>
      <c r="AA1844" s="106"/>
      <c r="AB1844" s="67"/>
      <c r="AC1844" s="67"/>
      <c r="AD1844" s="67"/>
      <c r="AE1844" s="67"/>
      <c r="AF1844" s="67"/>
      <c r="AG1844" s="67"/>
    </row>
    <row r="1845" spans="1:33" ht="145">
      <c r="A1845" s="85" t="s">
        <v>4068</v>
      </c>
      <c r="B1845" s="126" t="s">
        <v>4069</v>
      </c>
      <c r="C1845" s="85" t="s">
        <v>3469</v>
      </c>
      <c r="D1845" s="127"/>
      <c r="E1845" s="127"/>
      <c r="F1845" s="126" t="s">
        <v>4104</v>
      </c>
      <c r="G1845" s="126" t="s">
        <v>4105</v>
      </c>
      <c r="H1845" s="126" t="s">
        <v>4106</v>
      </c>
      <c r="I1845" s="70" t="s">
        <v>11</v>
      </c>
      <c r="J1845" s="101"/>
      <c r="K1845" s="101"/>
      <c r="L1845" s="72" t="s">
        <v>208</v>
      </c>
      <c r="M1845" s="138"/>
      <c r="N1845" s="106"/>
      <c r="O1845" s="106"/>
      <c r="P1845" s="106"/>
      <c r="Q1845" s="106"/>
      <c r="R1845" s="106"/>
      <c r="S1845" s="106"/>
      <c r="T1845" s="106"/>
      <c r="U1845" s="106"/>
      <c r="V1845" s="106"/>
      <c r="W1845" s="106"/>
      <c r="X1845" s="106"/>
      <c r="Y1845" s="106"/>
      <c r="Z1845" s="106"/>
      <c r="AA1845" s="106"/>
      <c r="AB1845" s="67"/>
      <c r="AC1845" s="67"/>
      <c r="AD1845" s="67"/>
      <c r="AE1845" s="67"/>
      <c r="AF1845" s="67"/>
      <c r="AG1845" s="67"/>
    </row>
    <row r="1846" spans="1:33" ht="159.5">
      <c r="A1846" s="85" t="s">
        <v>4068</v>
      </c>
      <c r="B1846" s="126" t="s">
        <v>4069</v>
      </c>
      <c r="C1846" s="85" t="s">
        <v>3472</v>
      </c>
      <c r="D1846" s="127"/>
      <c r="E1846" s="127"/>
      <c r="F1846" s="126" t="s">
        <v>4107</v>
      </c>
      <c r="G1846" s="126" t="s">
        <v>4108</v>
      </c>
      <c r="H1846" s="126" t="s">
        <v>4109</v>
      </c>
      <c r="I1846" s="70" t="s">
        <v>11</v>
      </c>
      <c r="J1846" s="101"/>
      <c r="K1846" s="101"/>
      <c r="L1846" s="72" t="s">
        <v>208</v>
      </c>
      <c r="M1846" s="138"/>
      <c r="N1846" s="106"/>
      <c r="O1846" s="106"/>
      <c r="P1846" s="106"/>
      <c r="Q1846" s="106"/>
      <c r="R1846" s="106"/>
      <c r="S1846" s="106"/>
      <c r="T1846" s="106"/>
      <c r="U1846" s="106"/>
      <c r="V1846" s="106"/>
      <c r="W1846" s="106"/>
      <c r="X1846" s="106"/>
      <c r="Y1846" s="106"/>
      <c r="Z1846" s="106"/>
      <c r="AA1846" s="106"/>
      <c r="AB1846" s="67"/>
      <c r="AC1846" s="67"/>
      <c r="AD1846" s="67"/>
      <c r="AE1846" s="67"/>
      <c r="AF1846" s="67"/>
      <c r="AG1846" s="67"/>
    </row>
    <row r="1847" spans="1:33" ht="159.5">
      <c r="A1847" s="85" t="s">
        <v>4068</v>
      </c>
      <c r="B1847" s="126" t="s">
        <v>4069</v>
      </c>
      <c r="C1847" s="85" t="s">
        <v>3475</v>
      </c>
      <c r="D1847" s="127"/>
      <c r="E1847" s="127"/>
      <c r="F1847" s="126" t="s">
        <v>4110</v>
      </c>
      <c r="G1847" s="126" t="s">
        <v>4111</v>
      </c>
      <c r="H1847" s="126" t="s">
        <v>4109</v>
      </c>
      <c r="I1847" s="70" t="s">
        <v>11</v>
      </c>
      <c r="J1847" s="101"/>
      <c r="K1847" s="101"/>
      <c r="L1847" s="72" t="s">
        <v>208</v>
      </c>
      <c r="M1847" s="138"/>
      <c r="N1847" s="106"/>
      <c r="O1847" s="106"/>
      <c r="P1847" s="106"/>
      <c r="Q1847" s="106"/>
      <c r="R1847" s="106"/>
      <c r="S1847" s="106"/>
      <c r="T1847" s="106"/>
      <c r="U1847" s="106"/>
      <c r="V1847" s="106"/>
      <c r="W1847" s="106"/>
      <c r="X1847" s="106"/>
      <c r="Y1847" s="106"/>
      <c r="Z1847" s="106"/>
      <c r="AA1847" s="106"/>
      <c r="AB1847" s="67"/>
      <c r="AC1847" s="67"/>
      <c r="AD1847" s="67"/>
      <c r="AE1847" s="67"/>
      <c r="AF1847" s="67"/>
      <c r="AG1847" s="67"/>
    </row>
    <row r="1848" spans="1:33" ht="159.5">
      <c r="A1848" s="85" t="s">
        <v>4068</v>
      </c>
      <c r="B1848" s="127"/>
      <c r="C1848" s="85" t="s">
        <v>3478</v>
      </c>
      <c r="D1848" s="127"/>
      <c r="E1848" s="127"/>
      <c r="F1848" s="126" t="s">
        <v>4112</v>
      </c>
      <c r="G1848" s="126" t="s">
        <v>4113</v>
      </c>
      <c r="H1848" s="126" t="s">
        <v>4109</v>
      </c>
      <c r="I1848" s="70" t="s">
        <v>11</v>
      </c>
      <c r="J1848" s="101"/>
      <c r="K1848" s="101"/>
      <c r="L1848" s="72" t="s">
        <v>208</v>
      </c>
      <c r="M1848" s="138"/>
      <c r="N1848" s="106"/>
      <c r="O1848" s="106"/>
      <c r="P1848" s="106"/>
      <c r="Q1848" s="106"/>
      <c r="R1848" s="106"/>
      <c r="S1848" s="106"/>
      <c r="T1848" s="106"/>
      <c r="U1848" s="106"/>
      <c r="V1848" s="106"/>
      <c r="W1848" s="106"/>
      <c r="X1848" s="106"/>
      <c r="Y1848" s="106"/>
      <c r="Z1848" s="106"/>
      <c r="AA1848" s="106"/>
      <c r="AB1848" s="67"/>
      <c r="AC1848" s="67"/>
      <c r="AD1848" s="67"/>
      <c r="AE1848" s="67"/>
      <c r="AF1848" s="67"/>
      <c r="AG1848" s="67"/>
    </row>
    <row r="1849" spans="1:33" ht="232">
      <c r="A1849" s="85" t="s">
        <v>4068</v>
      </c>
      <c r="B1849" s="126" t="s">
        <v>4069</v>
      </c>
      <c r="C1849" s="85" t="s">
        <v>3481</v>
      </c>
      <c r="D1849" s="127"/>
      <c r="E1849" s="127"/>
      <c r="F1849" s="126" t="s">
        <v>4114</v>
      </c>
      <c r="G1849" s="126" t="s">
        <v>4115</v>
      </c>
      <c r="H1849" s="126" t="s">
        <v>4116</v>
      </c>
      <c r="I1849" s="70" t="s">
        <v>11</v>
      </c>
      <c r="J1849" s="101"/>
      <c r="K1849" s="101"/>
      <c r="L1849" s="72" t="s">
        <v>208</v>
      </c>
      <c r="M1849" s="138"/>
      <c r="N1849" s="106"/>
      <c r="O1849" s="106"/>
      <c r="P1849" s="106"/>
      <c r="Q1849" s="106"/>
      <c r="R1849" s="106"/>
      <c r="S1849" s="106"/>
      <c r="T1849" s="106"/>
      <c r="U1849" s="106"/>
      <c r="V1849" s="106"/>
      <c r="W1849" s="106"/>
      <c r="X1849" s="106"/>
      <c r="Y1849" s="106"/>
      <c r="Z1849" s="106"/>
      <c r="AA1849" s="106"/>
      <c r="AB1849" s="67"/>
      <c r="AC1849" s="67"/>
      <c r="AD1849" s="67"/>
      <c r="AE1849" s="67"/>
      <c r="AF1849" s="67"/>
      <c r="AG1849" s="67"/>
    </row>
    <row r="1850" spans="1:33" ht="101.5">
      <c r="A1850" s="85" t="s">
        <v>4068</v>
      </c>
      <c r="B1850" s="126" t="s">
        <v>4069</v>
      </c>
      <c r="C1850" s="85" t="s">
        <v>3484</v>
      </c>
      <c r="D1850" s="127"/>
      <c r="E1850" s="127"/>
      <c r="F1850" s="126" t="s">
        <v>4117</v>
      </c>
      <c r="G1850" s="126" t="s">
        <v>4118</v>
      </c>
      <c r="H1850" s="126" t="s">
        <v>4119</v>
      </c>
      <c r="I1850" s="70" t="s">
        <v>11</v>
      </c>
      <c r="J1850" s="101"/>
      <c r="K1850" s="101"/>
      <c r="L1850" s="79" t="s">
        <v>1196</v>
      </c>
      <c r="M1850" s="138"/>
      <c r="N1850" s="106"/>
      <c r="O1850" s="106"/>
      <c r="P1850" s="106"/>
      <c r="Q1850" s="106"/>
      <c r="R1850" s="106"/>
      <c r="S1850" s="106"/>
      <c r="T1850" s="106"/>
      <c r="U1850" s="106"/>
      <c r="V1850" s="106"/>
      <c r="W1850" s="106"/>
      <c r="X1850" s="106"/>
      <c r="Y1850" s="106"/>
      <c r="Z1850" s="106"/>
      <c r="AA1850" s="106"/>
      <c r="AB1850" s="67"/>
      <c r="AC1850" s="67"/>
      <c r="AD1850" s="67"/>
      <c r="AE1850" s="67"/>
      <c r="AF1850" s="67"/>
      <c r="AG1850" s="67"/>
    </row>
    <row r="1851" spans="1:33" ht="87">
      <c r="A1851" s="85" t="s">
        <v>4068</v>
      </c>
      <c r="B1851" s="126" t="s">
        <v>4069</v>
      </c>
      <c r="C1851" s="85" t="s">
        <v>3486</v>
      </c>
      <c r="D1851" s="127"/>
      <c r="E1851" s="127"/>
      <c r="F1851" s="126" t="s">
        <v>4120</v>
      </c>
      <c r="G1851" s="126" t="s">
        <v>4121</v>
      </c>
      <c r="H1851" s="126" t="s">
        <v>4122</v>
      </c>
      <c r="I1851" s="70" t="s">
        <v>11</v>
      </c>
      <c r="J1851" s="101"/>
      <c r="K1851" s="101"/>
      <c r="L1851" s="79" t="s">
        <v>1196</v>
      </c>
      <c r="M1851" s="138"/>
      <c r="N1851" s="106"/>
      <c r="O1851" s="106"/>
      <c r="P1851" s="106"/>
      <c r="Q1851" s="106"/>
      <c r="R1851" s="106"/>
      <c r="S1851" s="106"/>
      <c r="T1851" s="106"/>
      <c r="U1851" s="106"/>
      <c r="V1851" s="106"/>
      <c r="W1851" s="106"/>
      <c r="X1851" s="106"/>
      <c r="Y1851" s="106"/>
      <c r="Z1851" s="106"/>
      <c r="AA1851" s="106"/>
      <c r="AB1851" s="67"/>
      <c r="AC1851" s="67"/>
      <c r="AD1851" s="67"/>
      <c r="AE1851" s="67"/>
      <c r="AF1851" s="67"/>
      <c r="AG1851" s="67"/>
    </row>
    <row r="1852" spans="1:33" ht="203">
      <c r="A1852" s="85" t="s">
        <v>4068</v>
      </c>
      <c r="B1852" s="126" t="s">
        <v>4069</v>
      </c>
      <c r="C1852" s="85" t="s">
        <v>3489</v>
      </c>
      <c r="D1852" s="127"/>
      <c r="E1852" s="127"/>
      <c r="F1852" s="141" t="s">
        <v>4123</v>
      </c>
      <c r="G1852" s="126" t="s">
        <v>4124</v>
      </c>
      <c r="H1852" s="126" t="s">
        <v>4125</v>
      </c>
      <c r="I1852" s="72" t="s">
        <v>11</v>
      </c>
      <c r="J1852" s="118"/>
      <c r="K1852" s="118"/>
      <c r="L1852" s="79" t="s">
        <v>1196</v>
      </c>
      <c r="M1852" s="138"/>
      <c r="N1852" s="106"/>
      <c r="O1852" s="106"/>
      <c r="P1852" s="106"/>
      <c r="Q1852" s="106"/>
      <c r="R1852" s="106"/>
      <c r="S1852" s="106"/>
      <c r="T1852" s="106"/>
      <c r="U1852" s="106"/>
      <c r="V1852" s="106"/>
      <c r="W1852" s="106"/>
      <c r="X1852" s="106"/>
      <c r="Y1852" s="106"/>
      <c r="Z1852" s="106"/>
      <c r="AA1852" s="106"/>
      <c r="AB1852" s="67"/>
      <c r="AC1852" s="67"/>
      <c r="AD1852" s="67"/>
      <c r="AE1852" s="67"/>
      <c r="AF1852" s="67"/>
      <c r="AG1852" s="67"/>
    </row>
    <row r="1853" spans="1:33" ht="145">
      <c r="A1853" s="85" t="s">
        <v>4068</v>
      </c>
      <c r="B1853" s="126" t="s">
        <v>4069</v>
      </c>
      <c r="C1853" s="85" t="s">
        <v>4126</v>
      </c>
      <c r="D1853" s="127"/>
      <c r="E1853" s="127"/>
      <c r="F1853" s="141" t="s">
        <v>4127</v>
      </c>
      <c r="G1853" s="126" t="s">
        <v>4128</v>
      </c>
      <c r="H1853" s="126" t="s">
        <v>4129</v>
      </c>
      <c r="I1853" s="70" t="s">
        <v>11</v>
      </c>
      <c r="J1853" s="101"/>
      <c r="K1853" s="101"/>
      <c r="L1853" s="72" t="s">
        <v>208</v>
      </c>
      <c r="M1853" s="138"/>
      <c r="N1853" s="106"/>
      <c r="O1853" s="106"/>
      <c r="P1853" s="106"/>
      <c r="Q1853" s="106"/>
      <c r="R1853" s="106"/>
      <c r="S1853" s="106"/>
      <c r="T1853" s="106"/>
      <c r="U1853" s="106"/>
      <c r="V1853" s="106"/>
      <c r="W1853" s="106"/>
      <c r="X1853" s="106"/>
      <c r="Y1853" s="106"/>
      <c r="Z1853" s="106"/>
      <c r="AA1853" s="106"/>
      <c r="AB1853" s="67"/>
      <c r="AC1853" s="67"/>
      <c r="AD1853" s="67"/>
      <c r="AE1853" s="67"/>
      <c r="AF1853" s="67"/>
      <c r="AG1853" s="67"/>
    </row>
    <row r="1854" spans="1:33" ht="174">
      <c r="A1854" s="85" t="s">
        <v>4068</v>
      </c>
      <c r="B1854" s="126" t="s">
        <v>4069</v>
      </c>
      <c r="C1854" s="85" t="s">
        <v>4130</v>
      </c>
      <c r="D1854" s="127"/>
      <c r="E1854" s="127"/>
      <c r="F1854" s="141" t="s">
        <v>4131</v>
      </c>
      <c r="G1854" s="126" t="s">
        <v>4132</v>
      </c>
      <c r="H1854" s="126" t="s">
        <v>4133</v>
      </c>
      <c r="I1854" s="70" t="s">
        <v>11</v>
      </c>
      <c r="J1854" s="101"/>
      <c r="K1854" s="101"/>
      <c r="L1854" s="72" t="s">
        <v>208</v>
      </c>
      <c r="M1854" s="138"/>
      <c r="N1854" s="106"/>
      <c r="O1854" s="106"/>
      <c r="P1854" s="106"/>
      <c r="Q1854" s="106"/>
      <c r="R1854" s="106"/>
      <c r="S1854" s="106"/>
      <c r="T1854" s="106"/>
      <c r="U1854" s="106"/>
      <c r="V1854" s="106"/>
      <c r="W1854" s="106"/>
      <c r="X1854" s="106"/>
      <c r="Y1854" s="106"/>
      <c r="Z1854" s="106"/>
      <c r="AA1854" s="106"/>
      <c r="AB1854" s="67"/>
      <c r="AC1854" s="67"/>
      <c r="AD1854" s="67"/>
      <c r="AE1854" s="67"/>
      <c r="AF1854" s="67"/>
      <c r="AG1854" s="67"/>
    </row>
    <row r="1855" spans="1:33" ht="188.5">
      <c r="A1855" s="85" t="s">
        <v>4068</v>
      </c>
      <c r="B1855" s="126" t="s">
        <v>4069</v>
      </c>
      <c r="C1855" s="85" t="s">
        <v>4134</v>
      </c>
      <c r="D1855" s="127"/>
      <c r="E1855" s="127"/>
      <c r="F1855" s="126" t="s">
        <v>4135</v>
      </c>
      <c r="G1855" s="126" t="s">
        <v>4136</v>
      </c>
      <c r="H1855" s="126" t="s">
        <v>4137</v>
      </c>
      <c r="I1855" s="70" t="s">
        <v>11</v>
      </c>
      <c r="J1855" s="101"/>
      <c r="K1855" s="101"/>
      <c r="L1855" s="79" t="s">
        <v>1196</v>
      </c>
      <c r="M1855" s="138"/>
      <c r="N1855" s="106"/>
      <c r="O1855" s="106"/>
      <c r="P1855" s="106"/>
      <c r="Q1855" s="106"/>
      <c r="R1855" s="106"/>
      <c r="S1855" s="106"/>
      <c r="T1855" s="106"/>
      <c r="U1855" s="106"/>
      <c r="V1855" s="106"/>
      <c r="W1855" s="106"/>
      <c r="X1855" s="106"/>
      <c r="Y1855" s="106"/>
      <c r="Z1855" s="106"/>
      <c r="AA1855" s="106"/>
      <c r="AB1855" s="67"/>
      <c r="AC1855" s="67"/>
      <c r="AD1855" s="67"/>
      <c r="AE1855" s="67"/>
      <c r="AF1855" s="67"/>
      <c r="AG1855" s="67"/>
    </row>
    <row r="1856" spans="1:33" ht="203">
      <c r="A1856" s="85" t="s">
        <v>4068</v>
      </c>
      <c r="B1856" s="126" t="s">
        <v>4069</v>
      </c>
      <c r="C1856" s="85" t="s">
        <v>4138</v>
      </c>
      <c r="D1856" s="127"/>
      <c r="E1856" s="127"/>
      <c r="F1856" s="141" t="s">
        <v>4139</v>
      </c>
      <c r="G1856" s="126" t="s">
        <v>4140</v>
      </c>
      <c r="H1856" s="126" t="s">
        <v>4141</v>
      </c>
      <c r="I1856" s="70" t="s">
        <v>11</v>
      </c>
      <c r="J1856" s="101"/>
      <c r="K1856" s="101"/>
      <c r="L1856" s="79" t="s">
        <v>1196</v>
      </c>
      <c r="M1856" s="138"/>
      <c r="N1856" s="106"/>
      <c r="O1856" s="106"/>
      <c r="P1856" s="106"/>
      <c r="Q1856" s="106"/>
      <c r="R1856" s="106"/>
      <c r="S1856" s="106"/>
      <c r="T1856" s="106"/>
      <c r="U1856" s="106"/>
      <c r="V1856" s="106"/>
      <c r="W1856" s="106"/>
      <c r="X1856" s="106"/>
      <c r="Y1856" s="106"/>
      <c r="Z1856" s="106"/>
      <c r="AA1856" s="106"/>
      <c r="AB1856" s="67"/>
      <c r="AC1856" s="67"/>
      <c r="AD1856" s="67"/>
      <c r="AE1856" s="67"/>
      <c r="AF1856" s="67"/>
      <c r="AG1856" s="67"/>
    </row>
    <row r="1857" spans="1:33" ht="203">
      <c r="A1857" s="85" t="s">
        <v>4068</v>
      </c>
      <c r="B1857" s="126" t="s">
        <v>4069</v>
      </c>
      <c r="C1857" s="85" t="s">
        <v>4142</v>
      </c>
      <c r="D1857" s="127"/>
      <c r="E1857" s="127"/>
      <c r="F1857" s="141" t="s">
        <v>4143</v>
      </c>
      <c r="G1857" s="126" t="s">
        <v>4144</v>
      </c>
      <c r="H1857" s="126" t="s">
        <v>4145</v>
      </c>
      <c r="I1857" s="70" t="s">
        <v>11</v>
      </c>
      <c r="J1857" s="101"/>
      <c r="K1857" s="101"/>
      <c r="L1857" s="79" t="s">
        <v>1196</v>
      </c>
      <c r="M1857" s="138"/>
      <c r="N1857" s="106"/>
      <c r="O1857" s="106"/>
      <c r="P1857" s="106"/>
      <c r="Q1857" s="106"/>
      <c r="R1857" s="106"/>
      <c r="S1857" s="106"/>
      <c r="T1857" s="106"/>
      <c r="U1857" s="106"/>
      <c r="V1857" s="106"/>
      <c r="W1857" s="106"/>
      <c r="X1857" s="106"/>
      <c r="Y1857" s="106"/>
      <c r="Z1857" s="106"/>
      <c r="AA1857" s="106"/>
      <c r="AB1857" s="67"/>
      <c r="AC1857" s="67"/>
      <c r="AD1857" s="67"/>
      <c r="AE1857" s="67"/>
      <c r="AF1857" s="67"/>
      <c r="AG1857" s="67"/>
    </row>
    <row r="1858" spans="1:33" ht="203">
      <c r="A1858" s="85" t="s">
        <v>4068</v>
      </c>
      <c r="B1858" s="126" t="s">
        <v>4069</v>
      </c>
      <c r="C1858" s="85" t="s">
        <v>4146</v>
      </c>
      <c r="D1858" s="127"/>
      <c r="E1858" s="127"/>
      <c r="F1858" s="126" t="s">
        <v>4147</v>
      </c>
      <c r="G1858" s="126" t="s">
        <v>4148</v>
      </c>
      <c r="H1858" s="126" t="s">
        <v>4149</v>
      </c>
      <c r="I1858" s="70" t="s">
        <v>11</v>
      </c>
      <c r="J1858" s="101"/>
      <c r="K1858" s="101"/>
      <c r="L1858" s="79" t="s">
        <v>1196</v>
      </c>
      <c r="M1858" s="138"/>
      <c r="N1858" s="106"/>
      <c r="O1858" s="106"/>
      <c r="P1858" s="106"/>
      <c r="Q1858" s="106"/>
      <c r="R1858" s="106"/>
      <c r="S1858" s="106"/>
      <c r="T1858" s="106"/>
      <c r="U1858" s="106"/>
      <c r="V1858" s="106"/>
      <c r="W1858" s="106"/>
      <c r="X1858" s="106"/>
      <c r="Y1858" s="106"/>
      <c r="Z1858" s="106"/>
      <c r="AA1858" s="106"/>
      <c r="AB1858" s="67"/>
      <c r="AC1858" s="67"/>
      <c r="AD1858" s="67"/>
      <c r="AE1858" s="67"/>
      <c r="AF1858" s="67"/>
      <c r="AG1858" s="67"/>
    </row>
    <row r="1859" spans="1:33" ht="188.5">
      <c r="A1859" s="85" t="s">
        <v>4068</v>
      </c>
      <c r="B1859" s="126" t="s">
        <v>4069</v>
      </c>
      <c r="C1859" s="85" t="s">
        <v>4150</v>
      </c>
      <c r="D1859" s="127"/>
      <c r="E1859" s="127"/>
      <c r="F1859" s="141" t="s">
        <v>4151</v>
      </c>
      <c r="G1859" s="126" t="s">
        <v>4152</v>
      </c>
      <c r="H1859" s="126" t="s">
        <v>4153</v>
      </c>
      <c r="I1859" s="70" t="s">
        <v>11</v>
      </c>
      <c r="J1859" s="101"/>
      <c r="K1859" s="101"/>
      <c r="L1859" s="79" t="s">
        <v>1196</v>
      </c>
      <c r="M1859" s="138"/>
      <c r="N1859" s="106"/>
      <c r="O1859" s="106"/>
      <c r="P1859" s="106"/>
      <c r="Q1859" s="106"/>
      <c r="R1859" s="106"/>
      <c r="S1859" s="106"/>
      <c r="T1859" s="106"/>
      <c r="U1859" s="106"/>
      <c r="V1859" s="106"/>
      <c r="W1859" s="106"/>
      <c r="X1859" s="106"/>
      <c r="Y1859" s="106"/>
      <c r="Z1859" s="106"/>
      <c r="AA1859" s="106"/>
      <c r="AB1859" s="67"/>
      <c r="AC1859" s="67"/>
      <c r="AD1859" s="67"/>
      <c r="AE1859" s="67"/>
      <c r="AF1859" s="67"/>
      <c r="AG1859" s="67"/>
    </row>
    <row r="1860" spans="1:33" ht="87">
      <c r="A1860" s="85" t="s">
        <v>4068</v>
      </c>
      <c r="B1860" s="127"/>
      <c r="C1860" s="85" t="s">
        <v>4154</v>
      </c>
      <c r="D1860" s="127"/>
      <c r="E1860" s="127"/>
      <c r="F1860" s="126" t="s">
        <v>4155</v>
      </c>
      <c r="G1860" s="126" t="s">
        <v>4152</v>
      </c>
      <c r="H1860" s="126" t="s">
        <v>4156</v>
      </c>
      <c r="I1860" s="70" t="s">
        <v>11</v>
      </c>
      <c r="J1860" s="101"/>
      <c r="K1860" s="101"/>
      <c r="L1860" s="79" t="s">
        <v>1196</v>
      </c>
      <c r="M1860" s="138"/>
      <c r="N1860" s="106"/>
      <c r="O1860" s="106"/>
      <c r="P1860" s="106"/>
      <c r="Q1860" s="106"/>
      <c r="R1860" s="106"/>
      <c r="S1860" s="106"/>
      <c r="T1860" s="106"/>
      <c r="U1860" s="106"/>
      <c r="V1860" s="106"/>
      <c r="W1860" s="106"/>
      <c r="X1860" s="106"/>
      <c r="Y1860" s="106"/>
      <c r="Z1860" s="106"/>
      <c r="AA1860" s="106"/>
      <c r="AB1860" s="67"/>
      <c r="AC1860" s="67"/>
      <c r="AD1860" s="67"/>
      <c r="AE1860" s="67"/>
      <c r="AF1860" s="67"/>
      <c r="AG1860" s="67"/>
    </row>
    <row r="1861" spans="1:33" ht="112">
      <c r="A1861" s="85" t="s">
        <v>4068</v>
      </c>
      <c r="B1861" s="127"/>
      <c r="C1861" s="85" t="s">
        <v>4157</v>
      </c>
      <c r="D1861" s="138" t="s">
        <v>4158</v>
      </c>
      <c r="E1861" s="127"/>
      <c r="F1861" s="126" t="s">
        <v>4159</v>
      </c>
      <c r="G1861" s="126" t="s">
        <v>4152</v>
      </c>
      <c r="H1861" s="138" t="s">
        <v>4160</v>
      </c>
      <c r="I1861" s="70" t="s">
        <v>11</v>
      </c>
      <c r="J1861" s="101"/>
      <c r="K1861" s="101"/>
      <c r="L1861" s="79" t="s">
        <v>1196</v>
      </c>
      <c r="M1861" s="138"/>
      <c r="N1861" s="106"/>
      <c r="O1861" s="106"/>
      <c r="P1861" s="106"/>
      <c r="Q1861" s="106"/>
      <c r="R1861" s="106"/>
      <c r="S1861" s="106"/>
      <c r="T1861" s="106"/>
      <c r="U1861" s="106"/>
      <c r="V1861" s="106"/>
      <c r="W1861" s="106"/>
      <c r="X1861" s="106"/>
      <c r="Y1861" s="106"/>
      <c r="Z1861" s="106"/>
      <c r="AA1861" s="106"/>
      <c r="AB1861" s="67"/>
      <c r="AC1861" s="67"/>
      <c r="AD1861" s="67"/>
      <c r="AE1861" s="67"/>
      <c r="AF1861" s="67"/>
      <c r="AG1861" s="67"/>
    </row>
    <row r="1862" spans="1:33" ht="87">
      <c r="A1862" s="85" t="s">
        <v>4068</v>
      </c>
      <c r="B1862" s="127"/>
      <c r="C1862" s="85" t="s">
        <v>4161</v>
      </c>
      <c r="D1862" s="127"/>
      <c r="E1862" s="127"/>
      <c r="F1862" s="126" t="s">
        <v>4162</v>
      </c>
      <c r="G1862" s="126" t="s">
        <v>4152</v>
      </c>
      <c r="H1862" s="138" t="s">
        <v>4163</v>
      </c>
      <c r="I1862" s="70" t="s">
        <v>11</v>
      </c>
      <c r="J1862" s="101"/>
      <c r="K1862" s="101"/>
      <c r="L1862" s="79" t="s">
        <v>1196</v>
      </c>
      <c r="M1862" s="138"/>
      <c r="N1862" s="106"/>
      <c r="O1862" s="106"/>
      <c r="P1862" s="106"/>
      <c r="Q1862" s="106"/>
      <c r="R1862" s="106"/>
      <c r="S1862" s="106"/>
      <c r="T1862" s="106"/>
      <c r="U1862" s="106"/>
      <c r="V1862" s="106"/>
      <c r="W1862" s="106"/>
      <c r="X1862" s="106"/>
      <c r="Y1862" s="106"/>
      <c r="Z1862" s="106"/>
      <c r="AA1862" s="106"/>
      <c r="AB1862" s="67"/>
      <c r="AC1862" s="67"/>
      <c r="AD1862" s="67"/>
      <c r="AE1862" s="67"/>
      <c r="AF1862" s="67"/>
      <c r="AG1862" s="67"/>
    </row>
    <row r="1863" spans="1:33" ht="87">
      <c r="A1863" s="85" t="s">
        <v>4068</v>
      </c>
      <c r="B1863" s="127"/>
      <c r="C1863" s="85" t="s">
        <v>4164</v>
      </c>
      <c r="D1863" s="127"/>
      <c r="E1863" s="127"/>
      <c r="F1863" s="126" t="s">
        <v>4165</v>
      </c>
      <c r="G1863" s="126" t="s">
        <v>4152</v>
      </c>
      <c r="H1863" s="138" t="s">
        <v>4166</v>
      </c>
      <c r="I1863" s="70" t="s">
        <v>11</v>
      </c>
      <c r="J1863" s="101"/>
      <c r="K1863" s="101"/>
      <c r="L1863" s="79" t="s">
        <v>1196</v>
      </c>
      <c r="M1863" s="138"/>
      <c r="N1863" s="106"/>
      <c r="O1863" s="106"/>
      <c r="P1863" s="106"/>
      <c r="Q1863" s="106"/>
      <c r="R1863" s="106"/>
      <c r="S1863" s="106"/>
      <c r="T1863" s="106"/>
      <c r="U1863" s="106"/>
      <c r="V1863" s="106"/>
      <c r="W1863" s="106"/>
      <c r="X1863" s="106"/>
      <c r="Y1863" s="106"/>
      <c r="Z1863" s="106"/>
      <c r="AA1863" s="106"/>
      <c r="AB1863" s="67"/>
      <c r="AC1863" s="67"/>
      <c r="AD1863" s="67"/>
      <c r="AE1863" s="67"/>
      <c r="AF1863" s="67"/>
      <c r="AG1863" s="67"/>
    </row>
    <row r="1864" spans="1:33" ht="87">
      <c r="A1864" s="85" t="s">
        <v>4068</v>
      </c>
      <c r="B1864" s="126" t="s">
        <v>4167</v>
      </c>
      <c r="C1864" s="85" t="s">
        <v>4168</v>
      </c>
      <c r="D1864" s="127"/>
      <c r="E1864" s="126" t="s">
        <v>4169</v>
      </c>
      <c r="F1864" s="138" t="s">
        <v>4170</v>
      </c>
      <c r="G1864" s="138" t="s">
        <v>4171</v>
      </c>
      <c r="H1864" s="138" t="s">
        <v>4172</v>
      </c>
      <c r="I1864" s="70" t="s">
        <v>11</v>
      </c>
      <c r="J1864" s="101"/>
      <c r="K1864" s="101"/>
      <c r="L1864" s="72" t="s">
        <v>208</v>
      </c>
      <c r="M1864" s="138"/>
      <c r="N1864" s="106"/>
      <c r="O1864" s="106"/>
      <c r="P1864" s="106"/>
      <c r="Q1864" s="106"/>
      <c r="R1864" s="106"/>
      <c r="S1864" s="106"/>
      <c r="T1864" s="106"/>
      <c r="U1864" s="106"/>
      <c r="V1864" s="106"/>
      <c r="W1864" s="106"/>
      <c r="X1864" s="106"/>
      <c r="Y1864" s="106"/>
      <c r="Z1864" s="106"/>
      <c r="AA1864" s="106"/>
      <c r="AB1864" s="67"/>
      <c r="AC1864" s="67"/>
      <c r="AD1864" s="67"/>
      <c r="AE1864" s="67"/>
      <c r="AF1864" s="67"/>
      <c r="AG1864" s="67"/>
    </row>
    <row r="1865" spans="1:33" ht="84">
      <c r="A1865" s="85" t="s">
        <v>4068</v>
      </c>
      <c r="B1865" s="126" t="s">
        <v>4167</v>
      </c>
      <c r="C1865" s="85" t="s">
        <v>4173</v>
      </c>
      <c r="D1865" s="127"/>
      <c r="E1865" s="127"/>
      <c r="F1865" s="138" t="s">
        <v>4174</v>
      </c>
      <c r="G1865" s="138" t="s">
        <v>4175</v>
      </c>
      <c r="H1865" s="138" t="s">
        <v>4176</v>
      </c>
      <c r="I1865" s="70" t="s">
        <v>11</v>
      </c>
      <c r="J1865" s="101"/>
      <c r="K1865" s="101"/>
      <c r="L1865" s="72" t="s">
        <v>208</v>
      </c>
      <c r="M1865" s="138"/>
      <c r="N1865" s="106"/>
      <c r="O1865" s="106"/>
      <c r="P1865" s="106"/>
      <c r="Q1865" s="106"/>
      <c r="R1865" s="106"/>
      <c r="S1865" s="106"/>
      <c r="T1865" s="106"/>
      <c r="U1865" s="106"/>
      <c r="V1865" s="106"/>
      <c r="W1865" s="106"/>
      <c r="X1865" s="106"/>
      <c r="Y1865" s="106"/>
      <c r="Z1865" s="106"/>
      <c r="AA1865" s="106"/>
      <c r="AB1865" s="67"/>
      <c r="AC1865" s="67"/>
      <c r="AD1865" s="67"/>
      <c r="AE1865" s="67"/>
      <c r="AF1865" s="67"/>
      <c r="AG1865" s="67"/>
    </row>
    <row r="1866" spans="1:33" ht="70">
      <c r="A1866" s="85" t="s">
        <v>4068</v>
      </c>
      <c r="B1866" s="126" t="s">
        <v>4167</v>
      </c>
      <c r="C1866" s="85" t="s">
        <v>4177</v>
      </c>
      <c r="D1866" s="127"/>
      <c r="E1866" s="127"/>
      <c r="F1866" s="138" t="s">
        <v>4178</v>
      </c>
      <c r="G1866" s="138" t="s">
        <v>4179</v>
      </c>
      <c r="H1866" s="138" t="s">
        <v>4180</v>
      </c>
      <c r="I1866" s="72" t="s">
        <v>11</v>
      </c>
      <c r="J1866" s="118"/>
      <c r="K1866" s="118"/>
      <c r="L1866" s="79" t="s">
        <v>1196</v>
      </c>
      <c r="M1866" s="138"/>
      <c r="N1866" s="106"/>
      <c r="O1866" s="106"/>
      <c r="P1866" s="106"/>
      <c r="Q1866" s="106"/>
      <c r="R1866" s="106"/>
      <c r="S1866" s="106"/>
      <c r="T1866" s="106"/>
      <c r="U1866" s="106"/>
      <c r="V1866" s="106"/>
      <c r="W1866" s="106"/>
      <c r="X1866" s="106"/>
      <c r="Y1866" s="106"/>
      <c r="Z1866" s="106"/>
      <c r="AA1866" s="106"/>
      <c r="AB1866" s="67"/>
      <c r="AC1866" s="67"/>
      <c r="AD1866" s="67"/>
      <c r="AE1866" s="67"/>
      <c r="AF1866" s="67"/>
      <c r="AG1866" s="67"/>
    </row>
    <row r="1867" spans="1:33" ht="70">
      <c r="A1867" s="85" t="s">
        <v>4068</v>
      </c>
      <c r="B1867" s="126" t="s">
        <v>4167</v>
      </c>
      <c r="C1867" s="85" t="s">
        <v>4181</v>
      </c>
      <c r="D1867" s="127"/>
      <c r="E1867" s="127"/>
      <c r="F1867" s="138" t="s">
        <v>4182</v>
      </c>
      <c r="G1867" s="142" t="s">
        <v>4183</v>
      </c>
      <c r="H1867" s="138" t="s">
        <v>4184</v>
      </c>
      <c r="I1867" s="72" t="s">
        <v>11</v>
      </c>
      <c r="J1867" s="118"/>
      <c r="K1867" s="118"/>
      <c r="L1867" s="79" t="s">
        <v>1196</v>
      </c>
      <c r="M1867" s="138"/>
      <c r="N1867" s="106"/>
      <c r="O1867" s="106"/>
      <c r="P1867" s="106"/>
      <c r="Q1867" s="106"/>
      <c r="R1867" s="106"/>
      <c r="S1867" s="106"/>
      <c r="T1867" s="106"/>
      <c r="U1867" s="106"/>
      <c r="V1867" s="106"/>
      <c r="W1867" s="106"/>
      <c r="X1867" s="106"/>
      <c r="Y1867" s="106"/>
      <c r="Z1867" s="106"/>
      <c r="AA1867" s="106"/>
      <c r="AB1867" s="67"/>
      <c r="AC1867" s="67"/>
      <c r="AD1867" s="67"/>
      <c r="AE1867" s="67"/>
      <c r="AF1867" s="67"/>
      <c r="AG1867" s="67"/>
    </row>
    <row r="1868" spans="1:33" ht="70">
      <c r="A1868" s="85" t="s">
        <v>4068</v>
      </c>
      <c r="B1868" s="126" t="s">
        <v>4167</v>
      </c>
      <c r="C1868" s="85" t="s">
        <v>4185</v>
      </c>
      <c r="D1868" s="127"/>
      <c r="E1868" s="127"/>
      <c r="F1868" s="138" t="s">
        <v>4186</v>
      </c>
      <c r="G1868" s="142" t="s">
        <v>4187</v>
      </c>
      <c r="H1868" s="138" t="s">
        <v>4188</v>
      </c>
      <c r="I1868" s="70" t="s">
        <v>11</v>
      </c>
      <c r="J1868" s="101"/>
      <c r="K1868" s="101"/>
      <c r="L1868" s="72" t="s">
        <v>208</v>
      </c>
      <c r="M1868" s="138"/>
      <c r="N1868" s="106"/>
      <c r="O1868" s="106"/>
      <c r="P1868" s="106"/>
      <c r="Q1868" s="106"/>
      <c r="R1868" s="106"/>
      <c r="S1868" s="106"/>
      <c r="T1868" s="106"/>
      <c r="U1868" s="106"/>
      <c r="V1868" s="106"/>
      <c r="W1868" s="106"/>
      <c r="X1868" s="106"/>
      <c r="Y1868" s="106"/>
      <c r="Z1868" s="106"/>
      <c r="AA1868" s="106"/>
      <c r="AB1868" s="67"/>
      <c r="AC1868" s="67"/>
      <c r="AD1868" s="67"/>
      <c r="AE1868" s="67"/>
      <c r="AF1868" s="67"/>
      <c r="AG1868" s="67"/>
    </row>
    <row r="1869" spans="1:33" ht="70">
      <c r="A1869" s="85" t="s">
        <v>4068</v>
      </c>
      <c r="B1869" s="126" t="s">
        <v>4167</v>
      </c>
      <c r="C1869" s="85" t="s">
        <v>4189</v>
      </c>
      <c r="D1869" s="127"/>
      <c r="E1869" s="127"/>
      <c r="F1869" s="138" t="s">
        <v>4190</v>
      </c>
      <c r="G1869" s="142" t="s">
        <v>4191</v>
      </c>
      <c r="H1869" s="138" t="s">
        <v>4192</v>
      </c>
      <c r="I1869" s="70" t="s">
        <v>11</v>
      </c>
      <c r="J1869" s="101"/>
      <c r="K1869" s="101"/>
      <c r="L1869" s="72" t="s">
        <v>208</v>
      </c>
      <c r="M1869" s="138"/>
      <c r="N1869" s="106"/>
      <c r="O1869" s="106"/>
      <c r="P1869" s="106"/>
      <c r="Q1869" s="106"/>
      <c r="R1869" s="106"/>
      <c r="S1869" s="106"/>
      <c r="T1869" s="106"/>
      <c r="U1869" s="106"/>
      <c r="V1869" s="106"/>
      <c r="W1869" s="106"/>
      <c r="X1869" s="106"/>
      <c r="Y1869" s="106"/>
      <c r="Z1869" s="106"/>
      <c r="AA1869" s="106"/>
      <c r="AB1869" s="67"/>
      <c r="AC1869" s="67"/>
      <c r="AD1869" s="67"/>
      <c r="AE1869" s="67"/>
      <c r="AF1869" s="67"/>
      <c r="AG1869" s="67"/>
    </row>
    <row r="1870" spans="1:33" ht="70">
      <c r="A1870" s="85" t="s">
        <v>4068</v>
      </c>
      <c r="B1870" s="126" t="s">
        <v>4167</v>
      </c>
      <c r="C1870" s="85" t="s">
        <v>4193</v>
      </c>
      <c r="D1870" s="127"/>
      <c r="E1870" s="127"/>
      <c r="F1870" s="138" t="s">
        <v>4194</v>
      </c>
      <c r="G1870" s="142" t="s">
        <v>4195</v>
      </c>
      <c r="H1870" s="138" t="s">
        <v>4196</v>
      </c>
      <c r="I1870" s="70" t="s">
        <v>11</v>
      </c>
      <c r="J1870" s="101"/>
      <c r="K1870" s="101"/>
      <c r="L1870" s="72" t="s">
        <v>208</v>
      </c>
      <c r="M1870" s="138"/>
      <c r="N1870" s="106"/>
      <c r="O1870" s="106"/>
      <c r="P1870" s="106"/>
      <c r="Q1870" s="106"/>
      <c r="R1870" s="106"/>
      <c r="S1870" s="106"/>
      <c r="T1870" s="106"/>
      <c r="U1870" s="106"/>
      <c r="V1870" s="106"/>
      <c r="W1870" s="106"/>
      <c r="X1870" s="106"/>
      <c r="Y1870" s="106"/>
      <c r="Z1870" s="106"/>
      <c r="AA1870" s="106"/>
      <c r="AB1870" s="67"/>
      <c r="AC1870" s="67"/>
      <c r="AD1870" s="67"/>
      <c r="AE1870" s="67"/>
      <c r="AF1870" s="67"/>
      <c r="AG1870" s="67"/>
    </row>
    <row r="1871" spans="1:33" ht="70">
      <c r="A1871" s="85" t="s">
        <v>4068</v>
      </c>
      <c r="B1871" s="126" t="s">
        <v>4167</v>
      </c>
      <c r="C1871" s="85" t="s">
        <v>4197</v>
      </c>
      <c r="D1871" s="127"/>
      <c r="E1871" s="127"/>
      <c r="F1871" s="138" t="s">
        <v>4198</v>
      </c>
      <c r="G1871" s="142" t="s">
        <v>4199</v>
      </c>
      <c r="H1871" s="138" t="s">
        <v>4196</v>
      </c>
      <c r="I1871" s="70" t="s">
        <v>11</v>
      </c>
      <c r="J1871" s="101"/>
      <c r="K1871" s="101"/>
      <c r="L1871" s="72" t="s">
        <v>208</v>
      </c>
      <c r="M1871" s="138"/>
      <c r="N1871" s="106"/>
      <c r="O1871" s="106"/>
      <c r="P1871" s="106"/>
      <c r="Q1871" s="106"/>
      <c r="R1871" s="106"/>
      <c r="S1871" s="106"/>
      <c r="T1871" s="106"/>
      <c r="U1871" s="106"/>
      <c r="V1871" s="106"/>
      <c r="W1871" s="106"/>
      <c r="X1871" s="106"/>
      <c r="Y1871" s="106"/>
      <c r="Z1871" s="106"/>
      <c r="AA1871" s="106"/>
      <c r="AB1871" s="67"/>
      <c r="AC1871" s="67"/>
      <c r="AD1871" s="67"/>
      <c r="AE1871" s="67"/>
      <c r="AF1871" s="67"/>
      <c r="AG1871" s="67"/>
    </row>
    <row r="1872" spans="1:33" ht="98">
      <c r="A1872" s="85" t="s">
        <v>4068</v>
      </c>
      <c r="B1872" s="126" t="s">
        <v>4167</v>
      </c>
      <c r="C1872" s="85" t="s">
        <v>4200</v>
      </c>
      <c r="D1872" s="127"/>
      <c r="E1872" s="127"/>
      <c r="F1872" s="138" t="s">
        <v>4201</v>
      </c>
      <c r="G1872" s="142" t="s">
        <v>4202</v>
      </c>
      <c r="H1872" s="138" t="s">
        <v>4203</v>
      </c>
      <c r="I1872" s="70" t="s">
        <v>11</v>
      </c>
      <c r="J1872" s="101"/>
      <c r="K1872" s="101"/>
      <c r="L1872" s="79" t="s">
        <v>1196</v>
      </c>
      <c r="M1872" s="138"/>
      <c r="N1872" s="106"/>
      <c r="O1872" s="106"/>
      <c r="P1872" s="106"/>
      <c r="Q1872" s="106"/>
      <c r="R1872" s="106"/>
      <c r="S1872" s="106"/>
      <c r="T1872" s="106"/>
      <c r="U1872" s="106"/>
      <c r="V1872" s="106"/>
      <c r="W1872" s="106"/>
      <c r="X1872" s="106"/>
      <c r="Y1872" s="106"/>
      <c r="Z1872" s="106"/>
      <c r="AA1872" s="106"/>
      <c r="AB1872" s="67"/>
      <c r="AC1872" s="67"/>
      <c r="AD1872" s="67"/>
      <c r="AE1872" s="67"/>
      <c r="AF1872" s="67"/>
      <c r="AG1872" s="67"/>
    </row>
    <row r="1873" spans="1:33" ht="98">
      <c r="A1873" s="85" t="s">
        <v>4068</v>
      </c>
      <c r="B1873" s="126" t="s">
        <v>4167</v>
      </c>
      <c r="C1873" s="85" t="s">
        <v>4204</v>
      </c>
      <c r="D1873" s="127"/>
      <c r="E1873" s="127"/>
      <c r="F1873" s="138" t="s">
        <v>4205</v>
      </c>
      <c r="G1873" s="142" t="s">
        <v>4206</v>
      </c>
      <c r="H1873" s="138" t="s">
        <v>4207</v>
      </c>
      <c r="I1873" s="70" t="s">
        <v>11</v>
      </c>
      <c r="J1873" s="101"/>
      <c r="K1873" s="101"/>
      <c r="L1873" s="72" t="s">
        <v>208</v>
      </c>
      <c r="M1873" s="138"/>
      <c r="N1873" s="106"/>
      <c r="O1873" s="106"/>
      <c r="P1873" s="106"/>
      <c r="Q1873" s="106"/>
      <c r="R1873" s="106"/>
      <c r="S1873" s="106"/>
      <c r="T1873" s="106"/>
      <c r="U1873" s="106"/>
      <c r="V1873" s="106"/>
      <c r="W1873" s="106"/>
      <c r="X1873" s="106"/>
      <c r="Y1873" s="106"/>
      <c r="Z1873" s="106"/>
      <c r="AA1873" s="106"/>
      <c r="AB1873" s="67"/>
      <c r="AC1873" s="67"/>
      <c r="AD1873" s="67"/>
      <c r="AE1873" s="67"/>
      <c r="AF1873" s="67"/>
      <c r="AG1873" s="67"/>
    </row>
    <row r="1874" spans="1:33" ht="98">
      <c r="A1874" s="85" t="s">
        <v>4068</v>
      </c>
      <c r="B1874" s="126" t="s">
        <v>4167</v>
      </c>
      <c r="C1874" s="85" t="s">
        <v>4208</v>
      </c>
      <c r="D1874" s="127"/>
      <c r="E1874" s="127"/>
      <c r="F1874" s="138" t="s">
        <v>4209</v>
      </c>
      <c r="G1874" s="142" t="s">
        <v>4210</v>
      </c>
      <c r="H1874" s="138" t="s">
        <v>4211</v>
      </c>
      <c r="I1874" s="70" t="s">
        <v>11</v>
      </c>
      <c r="J1874" s="101"/>
      <c r="K1874" s="101"/>
      <c r="L1874" s="72" t="s">
        <v>208</v>
      </c>
      <c r="M1874" s="138"/>
      <c r="N1874" s="106"/>
      <c r="O1874" s="106"/>
      <c r="P1874" s="106"/>
      <c r="Q1874" s="106"/>
      <c r="R1874" s="106"/>
      <c r="S1874" s="106"/>
      <c r="T1874" s="106"/>
      <c r="U1874" s="106"/>
      <c r="V1874" s="106"/>
      <c r="W1874" s="106"/>
      <c r="X1874" s="106"/>
      <c r="Y1874" s="106"/>
      <c r="Z1874" s="106"/>
      <c r="AA1874" s="106"/>
      <c r="AB1874" s="67"/>
      <c r="AC1874" s="67"/>
      <c r="AD1874" s="67"/>
      <c r="AE1874" s="67"/>
      <c r="AF1874" s="67"/>
      <c r="AG1874" s="67"/>
    </row>
    <row r="1875" spans="1:33" ht="98">
      <c r="A1875" s="85" t="s">
        <v>4068</v>
      </c>
      <c r="B1875" s="126" t="s">
        <v>4167</v>
      </c>
      <c r="C1875" s="85" t="s">
        <v>4212</v>
      </c>
      <c r="D1875" s="127"/>
      <c r="E1875" s="127"/>
      <c r="F1875" s="138" t="s">
        <v>4213</v>
      </c>
      <c r="G1875" s="142" t="s">
        <v>4214</v>
      </c>
      <c r="H1875" s="138" t="s">
        <v>4211</v>
      </c>
      <c r="I1875" s="70" t="s">
        <v>11</v>
      </c>
      <c r="J1875" s="101"/>
      <c r="K1875" s="101"/>
      <c r="L1875" s="72" t="s">
        <v>208</v>
      </c>
      <c r="M1875" s="138"/>
      <c r="N1875" s="106"/>
      <c r="O1875" s="106"/>
      <c r="P1875" s="106"/>
      <c r="Q1875" s="106"/>
      <c r="R1875" s="106"/>
      <c r="S1875" s="106"/>
      <c r="T1875" s="106"/>
      <c r="U1875" s="106"/>
      <c r="V1875" s="106"/>
      <c r="W1875" s="106"/>
      <c r="X1875" s="106"/>
      <c r="Y1875" s="106"/>
      <c r="Z1875" s="106"/>
      <c r="AA1875" s="106"/>
      <c r="AB1875" s="67"/>
      <c r="AC1875" s="67"/>
      <c r="AD1875" s="67"/>
      <c r="AE1875" s="67"/>
      <c r="AF1875" s="67"/>
      <c r="AG1875" s="67"/>
    </row>
    <row r="1876" spans="1:33" ht="98">
      <c r="A1876" s="85" t="s">
        <v>4068</v>
      </c>
      <c r="B1876" s="126" t="s">
        <v>4167</v>
      </c>
      <c r="C1876" s="85" t="s">
        <v>4215</v>
      </c>
      <c r="D1876" s="127"/>
      <c r="E1876" s="127"/>
      <c r="F1876" s="138" t="s">
        <v>4216</v>
      </c>
      <c r="G1876" s="142" t="s">
        <v>4217</v>
      </c>
      <c r="H1876" s="138" t="s">
        <v>4211</v>
      </c>
      <c r="I1876" s="70" t="s">
        <v>11</v>
      </c>
      <c r="J1876" s="101"/>
      <c r="K1876" s="101"/>
      <c r="L1876" s="72" t="s">
        <v>208</v>
      </c>
      <c r="M1876" s="138"/>
      <c r="N1876" s="106"/>
      <c r="O1876" s="106"/>
      <c r="P1876" s="106"/>
      <c r="Q1876" s="106"/>
      <c r="R1876" s="106"/>
      <c r="S1876" s="106"/>
      <c r="T1876" s="106"/>
      <c r="U1876" s="106"/>
      <c r="V1876" s="106"/>
      <c r="W1876" s="106"/>
      <c r="X1876" s="106"/>
      <c r="Y1876" s="106"/>
      <c r="Z1876" s="106"/>
      <c r="AA1876" s="106"/>
      <c r="AB1876" s="67"/>
      <c r="AC1876" s="67"/>
      <c r="AD1876" s="67"/>
      <c r="AE1876" s="67"/>
      <c r="AF1876" s="67"/>
      <c r="AG1876" s="67"/>
    </row>
    <row r="1877" spans="1:33" ht="98">
      <c r="A1877" s="85" t="s">
        <v>4068</v>
      </c>
      <c r="B1877" s="126" t="s">
        <v>4167</v>
      </c>
      <c r="C1877" s="85" t="s">
        <v>4218</v>
      </c>
      <c r="D1877" s="127"/>
      <c r="E1877" s="127"/>
      <c r="F1877" s="138" t="s">
        <v>4219</v>
      </c>
      <c r="G1877" s="142" t="s">
        <v>4220</v>
      </c>
      <c r="H1877" s="138" t="s">
        <v>4221</v>
      </c>
      <c r="I1877" s="70" t="s">
        <v>11</v>
      </c>
      <c r="J1877" s="101"/>
      <c r="K1877" s="101"/>
      <c r="L1877" s="72" t="s">
        <v>208</v>
      </c>
      <c r="M1877" s="138"/>
      <c r="N1877" s="106"/>
      <c r="O1877" s="106"/>
      <c r="P1877" s="106"/>
      <c r="Q1877" s="106"/>
      <c r="R1877" s="106"/>
      <c r="S1877" s="106"/>
      <c r="T1877" s="106"/>
      <c r="U1877" s="106"/>
      <c r="V1877" s="106"/>
      <c r="W1877" s="106"/>
      <c r="X1877" s="106"/>
      <c r="Y1877" s="106"/>
      <c r="Z1877" s="106"/>
      <c r="AA1877" s="106"/>
      <c r="AB1877" s="67"/>
      <c r="AC1877" s="67"/>
      <c r="AD1877" s="67"/>
      <c r="AE1877" s="67"/>
      <c r="AF1877" s="67"/>
      <c r="AG1877" s="67"/>
    </row>
    <row r="1878" spans="1:33" ht="378">
      <c r="A1878" s="85" t="s">
        <v>4068</v>
      </c>
      <c r="B1878" s="126" t="s">
        <v>4167</v>
      </c>
      <c r="C1878" s="85" t="s">
        <v>4222</v>
      </c>
      <c r="D1878" s="127"/>
      <c r="E1878" s="127"/>
      <c r="F1878" s="138" t="s">
        <v>4223</v>
      </c>
      <c r="G1878" s="142" t="s">
        <v>4224</v>
      </c>
      <c r="H1878" s="138" t="s">
        <v>4225</v>
      </c>
      <c r="I1878" s="70" t="s">
        <v>11</v>
      </c>
      <c r="J1878" s="101"/>
      <c r="K1878" s="101"/>
      <c r="L1878" s="79" t="s">
        <v>1196</v>
      </c>
      <c r="M1878" s="138"/>
      <c r="N1878" s="106"/>
      <c r="O1878" s="106"/>
      <c r="P1878" s="106"/>
      <c r="Q1878" s="106"/>
      <c r="R1878" s="106"/>
      <c r="S1878" s="106"/>
      <c r="T1878" s="106"/>
      <c r="U1878" s="106"/>
      <c r="V1878" s="106"/>
      <c r="W1878" s="106"/>
      <c r="X1878" s="106"/>
      <c r="Y1878" s="106"/>
      <c r="Z1878" s="106"/>
      <c r="AA1878" s="106"/>
      <c r="AB1878" s="67"/>
      <c r="AC1878" s="67"/>
      <c r="AD1878" s="67"/>
      <c r="AE1878" s="67"/>
      <c r="AF1878" s="67"/>
      <c r="AG1878" s="67"/>
    </row>
    <row r="1879" spans="1:33" ht="392">
      <c r="A1879" s="85" t="s">
        <v>4068</v>
      </c>
      <c r="B1879" s="126" t="s">
        <v>4167</v>
      </c>
      <c r="C1879" s="85" t="s">
        <v>4226</v>
      </c>
      <c r="D1879" s="127"/>
      <c r="E1879" s="127"/>
      <c r="F1879" s="138" t="s">
        <v>4227</v>
      </c>
      <c r="G1879" s="142" t="s">
        <v>4224</v>
      </c>
      <c r="H1879" s="138" t="s">
        <v>4228</v>
      </c>
      <c r="I1879" s="70" t="s">
        <v>11</v>
      </c>
      <c r="J1879" s="101"/>
      <c r="K1879" s="101"/>
      <c r="L1879" s="79" t="s">
        <v>1196</v>
      </c>
      <c r="M1879" s="138"/>
      <c r="N1879" s="106"/>
      <c r="O1879" s="106"/>
      <c r="P1879" s="106"/>
      <c r="Q1879" s="106"/>
      <c r="R1879" s="106"/>
      <c r="S1879" s="106"/>
      <c r="T1879" s="106"/>
      <c r="U1879" s="106"/>
      <c r="V1879" s="106"/>
      <c r="W1879" s="106"/>
      <c r="X1879" s="106"/>
      <c r="Y1879" s="106"/>
      <c r="Z1879" s="106"/>
      <c r="AA1879" s="106"/>
      <c r="AB1879" s="67"/>
      <c r="AC1879" s="67"/>
      <c r="AD1879" s="67"/>
      <c r="AE1879" s="67"/>
      <c r="AF1879" s="67"/>
      <c r="AG1879" s="67"/>
    </row>
    <row r="1880" spans="1:33" ht="378">
      <c r="A1880" s="85" t="s">
        <v>4068</v>
      </c>
      <c r="B1880" s="126" t="s">
        <v>4167</v>
      </c>
      <c r="C1880" s="85" t="s">
        <v>4229</v>
      </c>
      <c r="D1880" s="127"/>
      <c r="E1880" s="127"/>
      <c r="F1880" s="138" t="s">
        <v>4230</v>
      </c>
      <c r="G1880" s="142" t="s">
        <v>4224</v>
      </c>
      <c r="H1880" s="138" t="s">
        <v>4231</v>
      </c>
      <c r="I1880" s="70" t="s">
        <v>11</v>
      </c>
      <c r="J1880" s="101"/>
      <c r="K1880" s="101"/>
      <c r="L1880" s="79" t="s">
        <v>1196</v>
      </c>
      <c r="M1880" s="138"/>
      <c r="N1880" s="106"/>
      <c r="O1880" s="106"/>
      <c r="P1880" s="106"/>
      <c r="Q1880" s="106"/>
      <c r="R1880" s="106"/>
      <c r="S1880" s="106"/>
      <c r="T1880" s="106"/>
      <c r="U1880" s="106"/>
      <c r="V1880" s="106"/>
      <c r="W1880" s="106"/>
      <c r="X1880" s="106"/>
      <c r="Y1880" s="106"/>
      <c r="Z1880" s="106"/>
      <c r="AA1880" s="106"/>
      <c r="AB1880" s="67"/>
      <c r="AC1880" s="67"/>
      <c r="AD1880" s="67"/>
      <c r="AE1880" s="67"/>
      <c r="AF1880" s="67"/>
      <c r="AG1880" s="67"/>
    </row>
    <row r="1881" spans="1:33" ht="98">
      <c r="A1881" s="85" t="s">
        <v>4068</v>
      </c>
      <c r="B1881" s="126" t="s">
        <v>4167</v>
      </c>
      <c r="C1881" s="85" t="s">
        <v>4232</v>
      </c>
      <c r="D1881" s="127"/>
      <c r="E1881" s="127"/>
      <c r="F1881" s="138" t="s">
        <v>4233</v>
      </c>
      <c r="G1881" s="142" t="s">
        <v>4234</v>
      </c>
      <c r="H1881" s="138" t="s">
        <v>4235</v>
      </c>
      <c r="I1881" s="70" t="s">
        <v>11</v>
      </c>
      <c r="J1881" s="101"/>
      <c r="K1881" s="101"/>
      <c r="L1881" s="79" t="s">
        <v>1196</v>
      </c>
      <c r="M1881" s="138"/>
      <c r="N1881" s="106"/>
      <c r="O1881" s="106"/>
      <c r="P1881" s="106"/>
      <c r="Q1881" s="106"/>
      <c r="R1881" s="106"/>
      <c r="S1881" s="106"/>
      <c r="T1881" s="106"/>
      <c r="U1881" s="106"/>
      <c r="V1881" s="106"/>
      <c r="W1881" s="106"/>
      <c r="X1881" s="106"/>
      <c r="Y1881" s="106"/>
      <c r="Z1881" s="106"/>
      <c r="AA1881" s="106"/>
      <c r="AB1881" s="67"/>
      <c r="AC1881" s="67"/>
      <c r="AD1881" s="67"/>
      <c r="AE1881" s="67"/>
      <c r="AF1881" s="67"/>
      <c r="AG1881" s="67"/>
    </row>
    <row r="1882" spans="1:33" ht="98">
      <c r="A1882" s="85" t="s">
        <v>4068</v>
      </c>
      <c r="B1882" s="126" t="s">
        <v>4167</v>
      </c>
      <c r="C1882" s="85" t="s">
        <v>4236</v>
      </c>
      <c r="D1882" s="127"/>
      <c r="E1882" s="127"/>
      <c r="F1882" s="138" t="s">
        <v>4237</v>
      </c>
      <c r="G1882" s="142" t="s">
        <v>4234</v>
      </c>
      <c r="H1882" s="138" t="s">
        <v>4238</v>
      </c>
      <c r="I1882" s="70" t="s">
        <v>11</v>
      </c>
      <c r="J1882" s="101"/>
      <c r="K1882" s="101"/>
      <c r="L1882" s="79" t="s">
        <v>1196</v>
      </c>
      <c r="M1882" s="138"/>
      <c r="N1882" s="106"/>
      <c r="O1882" s="106"/>
      <c r="P1882" s="106"/>
      <c r="Q1882" s="106"/>
      <c r="R1882" s="106"/>
      <c r="S1882" s="106"/>
      <c r="T1882" s="106"/>
      <c r="U1882" s="106"/>
      <c r="V1882" s="106"/>
      <c r="W1882" s="106"/>
      <c r="X1882" s="106"/>
      <c r="Y1882" s="106"/>
      <c r="Z1882" s="106"/>
      <c r="AA1882" s="106"/>
      <c r="AB1882" s="67"/>
      <c r="AC1882" s="67"/>
      <c r="AD1882" s="67"/>
      <c r="AE1882" s="67"/>
      <c r="AF1882" s="67"/>
      <c r="AG1882" s="67"/>
    </row>
    <row r="1883" spans="1:33" ht="409.5">
      <c r="A1883" s="85" t="s">
        <v>4239</v>
      </c>
      <c r="B1883" s="143" t="s">
        <v>4240</v>
      </c>
      <c r="C1883" s="85" t="s">
        <v>4241</v>
      </c>
      <c r="D1883" s="127"/>
      <c r="E1883" s="126" t="s">
        <v>4242</v>
      </c>
      <c r="F1883" s="126" t="s">
        <v>4243</v>
      </c>
      <c r="G1883" s="126" t="s">
        <v>4244</v>
      </c>
      <c r="H1883" s="126" t="s">
        <v>4245</v>
      </c>
      <c r="I1883" s="70" t="s">
        <v>11</v>
      </c>
      <c r="J1883" s="101"/>
      <c r="K1883" s="101"/>
      <c r="L1883" s="72" t="s">
        <v>208</v>
      </c>
      <c r="M1883" s="138"/>
      <c r="N1883" s="106"/>
      <c r="O1883" s="106"/>
      <c r="P1883" s="106"/>
      <c r="Q1883" s="106"/>
      <c r="R1883" s="106"/>
      <c r="S1883" s="106"/>
      <c r="T1883" s="106"/>
      <c r="U1883" s="106"/>
      <c r="V1883" s="106"/>
      <c r="W1883" s="106"/>
      <c r="X1883" s="106"/>
      <c r="Y1883" s="106"/>
      <c r="Z1883" s="106"/>
      <c r="AA1883" s="106"/>
      <c r="AB1883" s="67"/>
      <c r="AC1883" s="67"/>
      <c r="AD1883" s="67"/>
      <c r="AE1883" s="67"/>
      <c r="AF1883" s="67"/>
      <c r="AG1883" s="67"/>
    </row>
    <row r="1884" spans="1:33" ht="217.5">
      <c r="A1884" s="85" t="s">
        <v>4239</v>
      </c>
      <c r="B1884" s="143" t="s">
        <v>4240</v>
      </c>
      <c r="C1884" s="85" t="s">
        <v>4246</v>
      </c>
      <c r="D1884" s="127"/>
      <c r="E1884" s="127"/>
      <c r="F1884" s="126" t="s">
        <v>4247</v>
      </c>
      <c r="G1884" s="126" t="s">
        <v>4244</v>
      </c>
      <c r="H1884" s="126" t="s">
        <v>4248</v>
      </c>
      <c r="I1884" s="70" t="s">
        <v>11</v>
      </c>
      <c r="J1884" s="101"/>
      <c r="K1884" s="101"/>
      <c r="L1884" s="79" t="s">
        <v>1196</v>
      </c>
      <c r="M1884" s="138"/>
      <c r="N1884" s="106"/>
      <c r="O1884" s="106"/>
      <c r="P1884" s="106"/>
      <c r="Q1884" s="106"/>
      <c r="R1884" s="106"/>
      <c r="S1884" s="106"/>
      <c r="T1884" s="106"/>
      <c r="U1884" s="106"/>
      <c r="V1884" s="106"/>
      <c r="W1884" s="106"/>
      <c r="X1884" s="106"/>
      <c r="Y1884" s="106"/>
      <c r="Z1884" s="106"/>
      <c r="AA1884" s="106"/>
      <c r="AB1884" s="67"/>
      <c r="AC1884" s="67"/>
      <c r="AD1884" s="67"/>
      <c r="AE1884" s="67"/>
      <c r="AF1884" s="67"/>
      <c r="AG1884" s="67"/>
    </row>
    <row r="1885" spans="1:33" ht="333.5">
      <c r="A1885" s="85" t="s">
        <v>4239</v>
      </c>
      <c r="B1885" s="143" t="s">
        <v>4240</v>
      </c>
      <c r="C1885" s="85" t="s">
        <v>4249</v>
      </c>
      <c r="D1885" s="127"/>
      <c r="E1885" s="127"/>
      <c r="F1885" s="126" t="s">
        <v>4250</v>
      </c>
      <c r="G1885" s="126" t="s">
        <v>4244</v>
      </c>
      <c r="H1885" s="126" t="s">
        <v>4251</v>
      </c>
      <c r="I1885" s="70" t="s">
        <v>11</v>
      </c>
      <c r="J1885" s="101"/>
      <c r="K1885" s="101"/>
      <c r="L1885" s="79" t="s">
        <v>1196</v>
      </c>
      <c r="M1885" s="138"/>
      <c r="N1885" s="106"/>
      <c r="O1885" s="106"/>
      <c r="P1885" s="106"/>
      <c r="Q1885" s="106"/>
      <c r="R1885" s="106"/>
      <c r="S1885" s="106"/>
      <c r="T1885" s="106"/>
      <c r="U1885" s="106"/>
      <c r="V1885" s="106"/>
      <c r="W1885" s="106"/>
      <c r="X1885" s="106"/>
      <c r="Y1885" s="106"/>
      <c r="Z1885" s="106"/>
      <c r="AA1885" s="106"/>
      <c r="AB1885" s="67"/>
      <c r="AC1885" s="67"/>
      <c r="AD1885" s="67"/>
      <c r="AE1885" s="67"/>
      <c r="AF1885" s="67"/>
      <c r="AG1885" s="67"/>
    </row>
    <row r="1886" spans="1:33" ht="319">
      <c r="A1886" s="85" t="s">
        <v>4239</v>
      </c>
      <c r="B1886" s="143" t="s">
        <v>4240</v>
      </c>
      <c r="C1886" s="85" t="s">
        <v>4252</v>
      </c>
      <c r="D1886" s="127"/>
      <c r="E1886" s="127"/>
      <c r="F1886" s="126" t="s">
        <v>4253</v>
      </c>
      <c r="G1886" s="126" t="s">
        <v>4244</v>
      </c>
      <c r="H1886" s="126" t="s">
        <v>4254</v>
      </c>
      <c r="I1886" s="70" t="s">
        <v>11</v>
      </c>
      <c r="J1886" s="101"/>
      <c r="K1886" s="101"/>
      <c r="L1886" s="79" t="s">
        <v>1196</v>
      </c>
      <c r="M1886" s="138"/>
      <c r="N1886" s="106"/>
      <c r="O1886" s="106"/>
      <c r="P1886" s="106"/>
      <c r="Q1886" s="106"/>
      <c r="R1886" s="106"/>
      <c r="S1886" s="106"/>
      <c r="T1886" s="106"/>
      <c r="U1886" s="106"/>
      <c r="V1886" s="106"/>
      <c r="W1886" s="106"/>
      <c r="X1886" s="106"/>
      <c r="Y1886" s="106"/>
      <c r="Z1886" s="106"/>
      <c r="AA1886" s="106"/>
      <c r="AB1886" s="67"/>
      <c r="AC1886" s="67"/>
      <c r="AD1886" s="67"/>
      <c r="AE1886" s="67"/>
      <c r="AF1886" s="67"/>
      <c r="AG1886" s="67"/>
    </row>
    <row r="1887" spans="1:33" ht="246.5">
      <c r="A1887" s="85" t="s">
        <v>4239</v>
      </c>
      <c r="B1887" s="143" t="s">
        <v>4240</v>
      </c>
      <c r="C1887" s="85" t="s">
        <v>4255</v>
      </c>
      <c r="D1887" s="127"/>
      <c r="E1887" s="127"/>
      <c r="F1887" s="126" t="s">
        <v>4256</v>
      </c>
      <c r="G1887" s="126" t="s">
        <v>4244</v>
      </c>
      <c r="H1887" s="126" t="s">
        <v>4257</v>
      </c>
      <c r="I1887" s="70" t="s">
        <v>11</v>
      </c>
      <c r="J1887" s="122"/>
      <c r="K1887" s="122"/>
      <c r="L1887" s="79" t="s">
        <v>1196</v>
      </c>
      <c r="M1887" s="138"/>
      <c r="N1887" s="106"/>
      <c r="O1887" s="106"/>
      <c r="P1887" s="106"/>
      <c r="Q1887" s="106"/>
      <c r="R1887" s="106"/>
      <c r="S1887" s="106"/>
      <c r="T1887" s="106"/>
      <c r="U1887" s="106"/>
      <c r="V1887" s="106"/>
      <c r="W1887" s="106"/>
      <c r="X1887" s="106"/>
      <c r="Y1887" s="106"/>
      <c r="Z1887" s="106"/>
      <c r="AA1887" s="106"/>
      <c r="AB1887" s="67"/>
      <c r="AC1887" s="67"/>
      <c r="AD1887" s="67"/>
      <c r="AE1887" s="67"/>
      <c r="AF1887" s="67"/>
      <c r="AG1887" s="67"/>
    </row>
    <row r="1888" spans="1:33" ht="319">
      <c r="A1888" s="85" t="s">
        <v>4239</v>
      </c>
      <c r="B1888" s="143" t="s">
        <v>4240</v>
      </c>
      <c r="C1888" s="85" t="s">
        <v>4258</v>
      </c>
      <c r="D1888" s="127"/>
      <c r="E1888" s="127"/>
      <c r="F1888" s="126" t="s">
        <v>4259</v>
      </c>
      <c r="G1888" s="126" t="s">
        <v>4244</v>
      </c>
      <c r="H1888" s="126" t="s">
        <v>4260</v>
      </c>
      <c r="I1888" s="70" t="s">
        <v>11</v>
      </c>
      <c r="J1888" s="101"/>
      <c r="K1888" s="101"/>
      <c r="L1888" s="79" t="s">
        <v>1196</v>
      </c>
      <c r="M1888" s="138"/>
      <c r="N1888" s="106"/>
      <c r="O1888" s="106"/>
      <c r="P1888" s="106"/>
      <c r="Q1888" s="106"/>
      <c r="R1888" s="106"/>
      <c r="S1888" s="106"/>
      <c r="T1888" s="106"/>
      <c r="U1888" s="106"/>
      <c r="V1888" s="106"/>
      <c r="W1888" s="106"/>
      <c r="X1888" s="106"/>
      <c r="Y1888" s="106"/>
      <c r="Z1888" s="106"/>
      <c r="AA1888" s="106"/>
      <c r="AB1888" s="67"/>
      <c r="AC1888" s="67"/>
      <c r="AD1888" s="67"/>
      <c r="AE1888" s="67"/>
      <c r="AF1888" s="67"/>
      <c r="AG1888" s="67"/>
    </row>
    <row r="1889" spans="1:33" ht="275.5">
      <c r="A1889" s="85" t="s">
        <v>4239</v>
      </c>
      <c r="B1889" s="143" t="s">
        <v>4240</v>
      </c>
      <c r="C1889" s="85" t="s">
        <v>4261</v>
      </c>
      <c r="D1889" s="127"/>
      <c r="E1889" s="127"/>
      <c r="F1889" s="126" t="s">
        <v>4262</v>
      </c>
      <c r="G1889" s="126" t="s">
        <v>4244</v>
      </c>
      <c r="H1889" s="126" t="s">
        <v>4263</v>
      </c>
      <c r="I1889" s="70" t="s">
        <v>11</v>
      </c>
      <c r="J1889" s="101"/>
      <c r="K1889" s="101"/>
      <c r="L1889" s="79" t="s">
        <v>1196</v>
      </c>
      <c r="M1889" s="138"/>
      <c r="N1889" s="106"/>
      <c r="O1889" s="106"/>
      <c r="P1889" s="106"/>
      <c r="Q1889" s="106"/>
      <c r="R1889" s="106"/>
      <c r="S1889" s="106"/>
      <c r="T1889" s="106"/>
      <c r="U1889" s="106"/>
      <c r="V1889" s="106"/>
      <c r="W1889" s="106"/>
      <c r="X1889" s="106"/>
      <c r="Y1889" s="106"/>
      <c r="Z1889" s="106"/>
      <c r="AA1889" s="106"/>
      <c r="AB1889" s="67"/>
      <c r="AC1889" s="67"/>
      <c r="AD1889" s="67"/>
      <c r="AE1889" s="67"/>
      <c r="AF1889" s="67"/>
      <c r="AG1889" s="67"/>
    </row>
    <row r="1890" spans="1:33" ht="290">
      <c r="A1890" s="85" t="s">
        <v>4239</v>
      </c>
      <c r="B1890" s="143" t="s">
        <v>4240</v>
      </c>
      <c r="C1890" s="85" t="s">
        <v>4264</v>
      </c>
      <c r="D1890" s="127"/>
      <c r="E1890" s="144" t="s">
        <v>4265</v>
      </c>
      <c r="F1890" s="126" t="s">
        <v>4266</v>
      </c>
      <c r="G1890" s="126" t="s">
        <v>4244</v>
      </c>
      <c r="H1890" s="126" t="s">
        <v>4267</v>
      </c>
      <c r="I1890" s="70" t="s">
        <v>11</v>
      </c>
      <c r="J1890" s="101"/>
      <c r="K1890" s="101"/>
      <c r="L1890" s="79" t="s">
        <v>1196</v>
      </c>
      <c r="M1890" s="138"/>
      <c r="N1890" s="106"/>
      <c r="O1890" s="106"/>
      <c r="P1890" s="106"/>
      <c r="Q1890" s="106"/>
      <c r="R1890" s="106"/>
      <c r="S1890" s="106"/>
      <c r="T1890" s="106"/>
      <c r="U1890" s="106"/>
      <c r="V1890" s="106"/>
      <c r="W1890" s="106"/>
      <c r="X1890" s="106"/>
      <c r="Y1890" s="106"/>
      <c r="Z1890" s="106"/>
      <c r="AA1890" s="106"/>
      <c r="AB1890" s="67"/>
      <c r="AC1890" s="67"/>
      <c r="AD1890" s="67"/>
      <c r="AE1890" s="67"/>
      <c r="AF1890" s="67"/>
      <c r="AG1890" s="67"/>
    </row>
    <row r="1891" spans="1:33" ht="319">
      <c r="A1891" s="85" t="s">
        <v>4239</v>
      </c>
      <c r="B1891" s="143" t="s">
        <v>4240</v>
      </c>
      <c r="C1891" s="85" t="s">
        <v>4268</v>
      </c>
      <c r="D1891" s="127"/>
      <c r="E1891" s="127"/>
      <c r="F1891" s="126" t="s">
        <v>4269</v>
      </c>
      <c r="G1891" s="126" t="s">
        <v>4244</v>
      </c>
      <c r="H1891" s="126" t="s">
        <v>4270</v>
      </c>
      <c r="I1891" s="70" t="s">
        <v>11</v>
      </c>
      <c r="J1891" s="101"/>
      <c r="K1891" s="101"/>
      <c r="L1891" s="79" t="s">
        <v>1196</v>
      </c>
      <c r="M1891" s="138"/>
      <c r="N1891" s="106"/>
      <c r="O1891" s="106"/>
      <c r="P1891" s="106"/>
      <c r="Q1891" s="106"/>
      <c r="R1891" s="106"/>
      <c r="S1891" s="106"/>
      <c r="T1891" s="106"/>
      <c r="U1891" s="106"/>
      <c r="V1891" s="106"/>
      <c r="W1891" s="106"/>
      <c r="X1891" s="106"/>
      <c r="Y1891" s="106"/>
      <c r="Z1891" s="106"/>
      <c r="AA1891" s="106"/>
      <c r="AB1891" s="67"/>
      <c r="AC1891" s="67"/>
      <c r="AD1891" s="67"/>
      <c r="AE1891" s="67"/>
      <c r="AF1891" s="67"/>
      <c r="AG1891" s="67"/>
    </row>
    <row r="1892" spans="1:33" ht="246.5">
      <c r="A1892" s="85" t="s">
        <v>4239</v>
      </c>
      <c r="B1892" s="143" t="s">
        <v>4240</v>
      </c>
      <c r="C1892" s="85" t="s">
        <v>4271</v>
      </c>
      <c r="D1892" s="127"/>
      <c r="E1892" s="127"/>
      <c r="F1892" s="126" t="s">
        <v>4272</v>
      </c>
      <c r="G1892" s="126" t="s">
        <v>4244</v>
      </c>
      <c r="H1892" s="126" t="s">
        <v>4273</v>
      </c>
      <c r="I1892" s="70" t="s">
        <v>11</v>
      </c>
      <c r="J1892" s="101"/>
      <c r="K1892" s="101"/>
      <c r="L1892" s="79" t="s">
        <v>1196</v>
      </c>
      <c r="M1892" s="138"/>
      <c r="N1892" s="106"/>
      <c r="O1892" s="106"/>
      <c r="P1892" s="106"/>
      <c r="Q1892" s="106"/>
      <c r="R1892" s="106"/>
      <c r="S1892" s="106"/>
      <c r="T1892" s="106"/>
      <c r="U1892" s="106"/>
      <c r="V1892" s="106"/>
      <c r="W1892" s="106"/>
      <c r="X1892" s="106"/>
      <c r="Y1892" s="106"/>
      <c r="Z1892" s="106"/>
      <c r="AA1892" s="106"/>
      <c r="AB1892" s="67"/>
      <c r="AC1892" s="67"/>
      <c r="AD1892" s="67"/>
      <c r="AE1892" s="67"/>
      <c r="AF1892" s="67"/>
      <c r="AG1892" s="67"/>
    </row>
    <row r="1893" spans="1:33" ht="362.5">
      <c r="A1893" s="85" t="s">
        <v>4239</v>
      </c>
      <c r="B1893" s="143" t="s">
        <v>4240</v>
      </c>
      <c r="C1893" s="85" t="s">
        <v>4274</v>
      </c>
      <c r="D1893" s="127"/>
      <c r="E1893" s="127"/>
      <c r="F1893" s="126" t="s">
        <v>4275</v>
      </c>
      <c r="G1893" s="126" t="s">
        <v>4244</v>
      </c>
      <c r="H1893" s="126" t="s">
        <v>4276</v>
      </c>
      <c r="I1893" s="70" t="s">
        <v>11</v>
      </c>
      <c r="J1893" s="101"/>
      <c r="K1893" s="101"/>
      <c r="L1893" s="72" t="s">
        <v>208</v>
      </c>
      <c r="M1893" s="138"/>
      <c r="N1893" s="106"/>
      <c r="O1893" s="106"/>
      <c r="P1893" s="106"/>
      <c r="Q1893" s="106"/>
      <c r="R1893" s="106"/>
      <c r="S1893" s="106"/>
      <c r="T1893" s="106"/>
      <c r="U1893" s="106"/>
      <c r="V1893" s="106"/>
      <c r="W1893" s="106"/>
      <c r="X1893" s="106"/>
      <c r="Y1893" s="106"/>
      <c r="Z1893" s="106"/>
      <c r="AA1893" s="106"/>
      <c r="AB1893" s="67"/>
      <c r="AC1893" s="67"/>
      <c r="AD1893" s="67"/>
      <c r="AE1893" s="67"/>
      <c r="AF1893" s="67"/>
      <c r="AG1893" s="67"/>
    </row>
    <row r="1894" spans="1:33" ht="377">
      <c r="A1894" s="85" t="s">
        <v>4239</v>
      </c>
      <c r="B1894" s="143" t="s">
        <v>4240</v>
      </c>
      <c r="C1894" s="85" t="s">
        <v>4277</v>
      </c>
      <c r="D1894" s="127"/>
      <c r="E1894" s="127"/>
      <c r="F1894" s="126" t="s">
        <v>4278</v>
      </c>
      <c r="G1894" s="126" t="s">
        <v>4244</v>
      </c>
      <c r="H1894" s="126" t="s">
        <v>4279</v>
      </c>
      <c r="I1894" s="70" t="s">
        <v>11</v>
      </c>
      <c r="J1894" s="101"/>
      <c r="K1894" s="101"/>
      <c r="L1894" s="72" t="s">
        <v>208</v>
      </c>
      <c r="M1894" s="138"/>
      <c r="N1894" s="106"/>
      <c r="O1894" s="106"/>
      <c r="P1894" s="106"/>
      <c r="Q1894" s="106"/>
      <c r="R1894" s="106"/>
      <c r="S1894" s="106"/>
      <c r="T1894" s="106"/>
      <c r="U1894" s="106"/>
      <c r="V1894" s="106"/>
      <c r="W1894" s="106"/>
      <c r="X1894" s="106"/>
      <c r="Y1894" s="106"/>
      <c r="Z1894" s="106"/>
      <c r="AA1894" s="106"/>
      <c r="AB1894" s="67"/>
      <c r="AC1894" s="67"/>
      <c r="AD1894" s="67"/>
      <c r="AE1894" s="67"/>
      <c r="AF1894" s="67"/>
      <c r="AG1894" s="67"/>
    </row>
    <row r="1895" spans="1:33" ht="406">
      <c r="A1895" s="85" t="s">
        <v>4239</v>
      </c>
      <c r="B1895" s="143" t="s">
        <v>4240</v>
      </c>
      <c r="C1895" s="85" t="s">
        <v>4280</v>
      </c>
      <c r="D1895" s="127"/>
      <c r="E1895" s="127"/>
      <c r="F1895" s="126" t="s">
        <v>4281</v>
      </c>
      <c r="G1895" s="126" t="s">
        <v>4282</v>
      </c>
      <c r="H1895" s="126" t="s">
        <v>4283</v>
      </c>
      <c r="I1895" s="70" t="s">
        <v>11</v>
      </c>
      <c r="J1895" s="101"/>
      <c r="K1895" s="101"/>
      <c r="L1895" s="72" t="s">
        <v>208</v>
      </c>
      <c r="M1895" s="138"/>
      <c r="N1895" s="106"/>
      <c r="O1895" s="106"/>
      <c r="P1895" s="106"/>
      <c r="Q1895" s="106"/>
      <c r="R1895" s="106"/>
      <c r="S1895" s="106"/>
      <c r="T1895" s="106"/>
      <c r="U1895" s="106"/>
      <c r="V1895" s="106"/>
      <c r="W1895" s="106"/>
      <c r="X1895" s="106"/>
      <c r="Y1895" s="106"/>
      <c r="Z1895" s="106"/>
      <c r="AA1895" s="106"/>
      <c r="AB1895" s="67"/>
      <c r="AC1895" s="67"/>
      <c r="AD1895" s="67"/>
      <c r="AE1895" s="67"/>
      <c r="AF1895" s="67"/>
      <c r="AG1895" s="67"/>
    </row>
    <row r="1896" spans="1:33" ht="377">
      <c r="A1896" s="85" t="s">
        <v>4239</v>
      </c>
      <c r="B1896" s="143" t="s">
        <v>4240</v>
      </c>
      <c r="C1896" s="85" t="s">
        <v>4284</v>
      </c>
      <c r="D1896" s="127"/>
      <c r="E1896" s="127"/>
      <c r="F1896" s="126" t="s">
        <v>4285</v>
      </c>
      <c r="G1896" s="126" t="s">
        <v>4286</v>
      </c>
      <c r="H1896" s="126" t="s">
        <v>4287</v>
      </c>
      <c r="I1896" s="70" t="s">
        <v>11</v>
      </c>
      <c r="J1896" s="101"/>
      <c r="K1896" s="101"/>
      <c r="L1896" s="72" t="s">
        <v>208</v>
      </c>
      <c r="M1896" s="138"/>
      <c r="N1896" s="106"/>
      <c r="O1896" s="106"/>
      <c r="P1896" s="106"/>
      <c r="Q1896" s="106"/>
      <c r="R1896" s="106"/>
      <c r="S1896" s="106"/>
      <c r="T1896" s="106"/>
      <c r="U1896" s="106"/>
      <c r="V1896" s="106"/>
      <c r="W1896" s="106"/>
      <c r="X1896" s="106"/>
      <c r="Y1896" s="106"/>
      <c r="Z1896" s="106"/>
      <c r="AA1896" s="106"/>
      <c r="AB1896" s="67"/>
      <c r="AC1896" s="67"/>
      <c r="AD1896" s="67"/>
      <c r="AE1896" s="67"/>
      <c r="AF1896" s="67"/>
      <c r="AG1896" s="67"/>
    </row>
    <row r="1897" spans="1:33" ht="409.5">
      <c r="A1897" s="85" t="s">
        <v>4239</v>
      </c>
      <c r="B1897" s="143" t="s">
        <v>4240</v>
      </c>
      <c r="C1897" s="85" t="s">
        <v>4288</v>
      </c>
      <c r="D1897" s="127"/>
      <c r="E1897" s="127"/>
      <c r="F1897" s="126" t="s">
        <v>4289</v>
      </c>
      <c r="G1897" s="126" t="s">
        <v>4290</v>
      </c>
      <c r="H1897" s="126" t="s">
        <v>4291</v>
      </c>
      <c r="I1897" s="70" t="s">
        <v>11</v>
      </c>
      <c r="J1897" s="101"/>
      <c r="K1897" s="101"/>
      <c r="L1897" s="72" t="s">
        <v>208</v>
      </c>
      <c r="M1897" s="138"/>
      <c r="N1897" s="106"/>
      <c r="O1897" s="106"/>
      <c r="P1897" s="106"/>
      <c r="Q1897" s="106"/>
      <c r="R1897" s="106"/>
      <c r="S1897" s="106"/>
      <c r="T1897" s="106"/>
      <c r="U1897" s="106"/>
      <c r="V1897" s="106"/>
      <c r="W1897" s="106"/>
      <c r="X1897" s="106"/>
      <c r="Y1897" s="106"/>
      <c r="Z1897" s="106"/>
      <c r="AA1897" s="106"/>
      <c r="AB1897" s="67"/>
      <c r="AC1897" s="67"/>
      <c r="AD1897" s="67"/>
      <c r="AE1897" s="67"/>
      <c r="AF1897" s="67"/>
      <c r="AG1897" s="67"/>
    </row>
    <row r="1898" spans="1:33" ht="409.5">
      <c r="A1898" s="85" t="s">
        <v>4239</v>
      </c>
      <c r="B1898" s="143" t="s">
        <v>4240</v>
      </c>
      <c r="C1898" s="85" t="s">
        <v>4292</v>
      </c>
      <c r="D1898" s="127"/>
      <c r="E1898" s="127"/>
      <c r="F1898" s="126" t="s">
        <v>4293</v>
      </c>
      <c r="G1898" s="145" t="s">
        <v>4294</v>
      </c>
      <c r="H1898" s="126" t="s">
        <v>4295</v>
      </c>
      <c r="I1898" s="70" t="s">
        <v>11</v>
      </c>
      <c r="J1898" s="101"/>
      <c r="K1898" s="101"/>
      <c r="L1898" s="72" t="s">
        <v>208</v>
      </c>
      <c r="M1898" s="138"/>
      <c r="N1898" s="106"/>
      <c r="O1898" s="106"/>
      <c r="P1898" s="106"/>
      <c r="Q1898" s="106"/>
      <c r="R1898" s="106"/>
      <c r="S1898" s="106"/>
      <c r="T1898" s="106"/>
      <c r="U1898" s="106"/>
      <c r="V1898" s="106"/>
      <c r="W1898" s="106"/>
      <c r="X1898" s="106"/>
      <c r="Y1898" s="106"/>
      <c r="Z1898" s="106"/>
      <c r="AA1898" s="106"/>
      <c r="AB1898" s="67"/>
      <c r="AC1898" s="67"/>
      <c r="AD1898" s="67"/>
      <c r="AE1898" s="67"/>
      <c r="AF1898" s="67"/>
      <c r="AG1898" s="67"/>
    </row>
    <row r="1899" spans="1:33" ht="409.5">
      <c r="A1899" s="85" t="s">
        <v>4239</v>
      </c>
      <c r="B1899" s="143" t="s">
        <v>4240</v>
      </c>
      <c r="C1899" s="85" t="s">
        <v>4296</v>
      </c>
      <c r="D1899" s="127"/>
      <c r="E1899" s="127"/>
      <c r="F1899" s="126" t="s">
        <v>4297</v>
      </c>
      <c r="G1899" s="145" t="s">
        <v>4298</v>
      </c>
      <c r="H1899" s="126" t="s">
        <v>4299</v>
      </c>
      <c r="I1899" s="70" t="s">
        <v>11</v>
      </c>
      <c r="J1899" s="122"/>
      <c r="K1899" s="122"/>
      <c r="L1899" s="72" t="s">
        <v>208</v>
      </c>
      <c r="M1899" s="138"/>
      <c r="N1899" s="106"/>
      <c r="O1899" s="106"/>
      <c r="P1899" s="106"/>
      <c r="Q1899" s="106"/>
      <c r="R1899" s="106"/>
      <c r="S1899" s="106"/>
      <c r="T1899" s="106"/>
      <c r="U1899" s="106"/>
      <c r="V1899" s="106"/>
      <c r="W1899" s="106"/>
      <c r="X1899" s="106"/>
      <c r="Y1899" s="106"/>
      <c r="Z1899" s="106"/>
      <c r="AA1899" s="106"/>
      <c r="AB1899" s="67"/>
      <c r="AC1899" s="67"/>
      <c r="AD1899" s="67"/>
      <c r="AE1899" s="67"/>
      <c r="AF1899" s="67"/>
      <c r="AG1899" s="67"/>
    </row>
    <row r="1900" spans="1:33" ht="409.5">
      <c r="A1900" s="85" t="s">
        <v>4239</v>
      </c>
      <c r="B1900" s="143" t="s">
        <v>4240</v>
      </c>
      <c r="C1900" s="85" t="s">
        <v>4300</v>
      </c>
      <c r="D1900" s="127"/>
      <c r="E1900" s="127"/>
      <c r="F1900" s="126" t="s">
        <v>4301</v>
      </c>
      <c r="G1900" s="126" t="s">
        <v>4302</v>
      </c>
      <c r="H1900" s="126" t="s">
        <v>4303</v>
      </c>
      <c r="I1900" s="70" t="s">
        <v>11</v>
      </c>
      <c r="J1900" s="101"/>
      <c r="K1900" s="101"/>
      <c r="L1900" s="79" t="s">
        <v>1196</v>
      </c>
      <c r="M1900" s="138"/>
      <c r="N1900" s="106"/>
      <c r="O1900" s="106"/>
      <c r="P1900" s="106"/>
      <c r="Q1900" s="106"/>
      <c r="R1900" s="106"/>
      <c r="S1900" s="106"/>
      <c r="T1900" s="106"/>
      <c r="U1900" s="106"/>
      <c r="V1900" s="106"/>
      <c r="W1900" s="106"/>
      <c r="X1900" s="106"/>
      <c r="Y1900" s="106"/>
      <c r="Z1900" s="106"/>
      <c r="AA1900" s="106"/>
      <c r="AB1900" s="67"/>
      <c r="AC1900" s="67"/>
      <c r="AD1900" s="67"/>
      <c r="AE1900" s="67"/>
      <c r="AF1900" s="67"/>
      <c r="AG1900" s="67"/>
    </row>
    <row r="1901" spans="1:33" ht="409.5">
      <c r="A1901" s="85" t="s">
        <v>4239</v>
      </c>
      <c r="B1901" s="143" t="s">
        <v>4240</v>
      </c>
      <c r="C1901" s="85" t="s">
        <v>4304</v>
      </c>
      <c r="D1901" s="127"/>
      <c r="E1901" s="127"/>
      <c r="F1901" s="126" t="s">
        <v>4305</v>
      </c>
      <c r="G1901" s="126" t="s">
        <v>4306</v>
      </c>
      <c r="H1901" s="130" t="s">
        <v>4307</v>
      </c>
      <c r="I1901" s="70" t="s">
        <v>11</v>
      </c>
      <c r="J1901" s="122"/>
      <c r="K1901" s="122"/>
      <c r="L1901" s="79" t="s">
        <v>1196</v>
      </c>
      <c r="M1901" s="138"/>
      <c r="N1901" s="106"/>
      <c r="O1901" s="106"/>
      <c r="P1901" s="106"/>
      <c r="Q1901" s="106"/>
      <c r="R1901" s="106"/>
      <c r="S1901" s="106"/>
      <c r="T1901" s="106"/>
      <c r="U1901" s="106"/>
      <c r="V1901" s="106"/>
      <c r="W1901" s="106"/>
      <c r="X1901" s="106"/>
      <c r="Y1901" s="106"/>
      <c r="Z1901" s="106"/>
      <c r="AA1901" s="106"/>
      <c r="AB1901" s="67"/>
      <c r="AC1901" s="67"/>
      <c r="AD1901" s="67"/>
      <c r="AE1901" s="67"/>
      <c r="AF1901" s="67"/>
      <c r="AG1901" s="67"/>
    </row>
    <row r="1902" spans="1:33" ht="409.5">
      <c r="A1902" s="85" t="s">
        <v>4239</v>
      </c>
      <c r="B1902" s="143" t="s">
        <v>4240</v>
      </c>
      <c r="C1902" s="85" t="s">
        <v>4308</v>
      </c>
      <c r="D1902" s="127"/>
      <c r="E1902" s="127"/>
      <c r="F1902" s="126" t="s">
        <v>4309</v>
      </c>
      <c r="G1902" s="126" t="s">
        <v>4310</v>
      </c>
      <c r="H1902" s="126" t="s">
        <v>4311</v>
      </c>
      <c r="I1902" s="70" t="s">
        <v>11</v>
      </c>
      <c r="J1902" s="101"/>
      <c r="K1902" s="101"/>
      <c r="L1902" s="79" t="s">
        <v>1196</v>
      </c>
      <c r="M1902" s="138"/>
      <c r="N1902" s="106"/>
      <c r="O1902" s="106"/>
      <c r="P1902" s="106"/>
      <c r="Q1902" s="106"/>
      <c r="R1902" s="106"/>
      <c r="S1902" s="106"/>
      <c r="T1902" s="106"/>
      <c r="U1902" s="106"/>
      <c r="V1902" s="106"/>
      <c r="W1902" s="106"/>
      <c r="X1902" s="106"/>
      <c r="Y1902" s="106"/>
      <c r="Z1902" s="106"/>
      <c r="AA1902" s="106"/>
      <c r="AB1902" s="67"/>
      <c r="AC1902" s="67"/>
      <c r="AD1902" s="67"/>
      <c r="AE1902" s="67"/>
      <c r="AF1902" s="67"/>
      <c r="AG1902" s="67"/>
    </row>
    <row r="1903" spans="1:33" ht="130.5">
      <c r="A1903" s="85" t="s">
        <v>4239</v>
      </c>
      <c r="B1903" s="143" t="s">
        <v>4240</v>
      </c>
      <c r="C1903" s="85" t="s">
        <v>4312</v>
      </c>
      <c r="D1903" s="127"/>
      <c r="E1903" s="127"/>
      <c r="F1903" s="126" t="s">
        <v>4313</v>
      </c>
      <c r="G1903" s="126" t="s">
        <v>4314</v>
      </c>
      <c r="H1903" s="126" t="s">
        <v>4315</v>
      </c>
      <c r="I1903" s="72" t="s">
        <v>11</v>
      </c>
      <c r="J1903" s="118"/>
      <c r="K1903" s="118"/>
      <c r="L1903" s="79" t="s">
        <v>1196</v>
      </c>
      <c r="M1903" s="138"/>
      <c r="N1903" s="106"/>
      <c r="O1903" s="106"/>
      <c r="P1903" s="106"/>
      <c r="Q1903" s="106"/>
      <c r="R1903" s="106"/>
      <c r="S1903" s="106"/>
      <c r="T1903" s="106"/>
      <c r="U1903" s="106"/>
      <c r="V1903" s="106"/>
      <c r="W1903" s="106"/>
      <c r="X1903" s="106"/>
      <c r="Y1903" s="106"/>
      <c r="Z1903" s="106"/>
      <c r="AA1903" s="106"/>
      <c r="AB1903" s="67"/>
      <c r="AC1903" s="67"/>
      <c r="AD1903" s="67"/>
      <c r="AE1903" s="67"/>
      <c r="AF1903" s="67"/>
      <c r="AG1903" s="67"/>
    </row>
    <row r="1904" spans="1:33" ht="304.5">
      <c r="A1904" s="85" t="s">
        <v>4239</v>
      </c>
      <c r="B1904" s="143" t="s">
        <v>4240</v>
      </c>
      <c r="C1904" s="85" t="s">
        <v>4316</v>
      </c>
      <c r="D1904" s="126" t="s">
        <v>4317</v>
      </c>
      <c r="E1904" s="126" t="s">
        <v>4318</v>
      </c>
      <c r="F1904" s="126" t="s">
        <v>4319</v>
      </c>
      <c r="G1904" s="126" t="s">
        <v>4320</v>
      </c>
      <c r="H1904" s="126" t="s">
        <v>4321</v>
      </c>
      <c r="I1904" s="70" t="s">
        <v>11</v>
      </c>
      <c r="J1904" s="101"/>
      <c r="K1904" s="101"/>
      <c r="L1904" s="72" t="s">
        <v>208</v>
      </c>
      <c r="M1904" s="138"/>
      <c r="N1904" s="106"/>
      <c r="O1904" s="106"/>
      <c r="P1904" s="106"/>
      <c r="Q1904" s="106"/>
      <c r="R1904" s="106"/>
      <c r="S1904" s="106"/>
      <c r="T1904" s="106"/>
      <c r="U1904" s="106"/>
      <c r="V1904" s="106"/>
      <c r="W1904" s="106"/>
      <c r="X1904" s="106"/>
      <c r="Y1904" s="106"/>
      <c r="Z1904" s="106"/>
      <c r="AA1904" s="106"/>
      <c r="AB1904" s="67"/>
      <c r="AC1904" s="67"/>
      <c r="AD1904" s="67"/>
      <c r="AE1904" s="67"/>
      <c r="AF1904" s="67"/>
      <c r="AG1904" s="67"/>
    </row>
    <row r="1905" spans="1:33" ht="203">
      <c r="A1905" s="85" t="s">
        <v>4239</v>
      </c>
      <c r="B1905" s="143" t="s">
        <v>4240</v>
      </c>
      <c r="C1905" s="85" t="s">
        <v>4322</v>
      </c>
      <c r="D1905" s="127"/>
      <c r="E1905" s="127"/>
      <c r="F1905" s="126" t="s">
        <v>4323</v>
      </c>
      <c r="G1905" s="126" t="s">
        <v>4324</v>
      </c>
      <c r="H1905" s="126" t="s">
        <v>4325</v>
      </c>
      <c r="I1905" s="70" t="s">
        <v>11</v>
      </c>
      <c r="J1905" s="101"/>
      <c r="K1905" s="101"/>
      <c r="L1905" s="72" t="s">
        <v>208</v>
      </c>
      <c r="M1905" s="138"/>
      <c r="N1905" s="106"/>
      <c r="O1905" s="106"/>
      <c r="P1905" s="106"/>
      <c r="Q1905" s="106"/>
      <c r="R1905" s="106"/>
      <c r="S1905" s="106"/>
      <c r="T1905" s="106"/>
      <c r="U1905" s="106"/>
      <c r="V1905" s="106"/>
      <c r="W1905" s="106"/>
      <c r="X1905" s="106"/>
      <c r="Y1905" s="106"/>
      <c r="Z1905" s="106"/>
      <c r="AA1905" s="106"/>
      <c r="AB1905" s="67"/>
      <c r="AC1905" s="67"/>
      <c r="AD1905" s="67"/>
      <c r="AE1905" s="67"/>
      <c r="AF1905" s="67"/>
      <c r="AG1905" s="67"/>
    </row>
    <row r="1906" spans="1:33" ht="203">
      <c r="A1906" s="85" t="s">
        <v>4239</v>
      </c>
      <c r="B1906" s="143" t="s">
        <v>4240</v>
      </c>
      <c r="C1906" s="85" t="s">
        <v>4326</v>
      </c>
      <c r="D1906" s="127"/>
      <c r="E1906" s="127"/>
      <c r="F1906" s="126" t="s">
        <v>4327</v>
      </c>
      <c r="G1906" s="126" t="s">
        <v>4328</v>
      </c>
      <c r="H1906" s="126" t="s">
        <v>4329</v>
      </c>
      <c r="I1906" s="70" t="s">
        <v>11</v>
      </c>
      <c r="J1906" s="101"/>
      <c r="K1906" s="101"/>
      <c r="L1906" s="72" t="s">
        <v>208</v>
      </c>
      <c r="M1906" s="138"/>
      <c r="N1906" s="146">
        <v>1</v>
      </c>
      <c r="O1906" s="106"/>
      <c r="P1906" s="106"/>
      <c r="Q1906" s="106"/>
      <c r="R1906" s="106"/>
      <c r="S1906" s="106"/>
      <c r="T1906" s="106"/>
      <c r="U1906" s="106"/>
      <c r="V1906" s="106"/>
      <c r="W1906" s="106"/>
      <c r="X1906" s="106"/>
      <c r="Y1906" s="106"/>
      <c r="Z1906" s="106"/>
      <c r="AA1906" s="106"/>
      <c r="AB1906" s="67"/>
      <c r="AC1906" s="67"/>
      <c r="AD1906" s="67"/>
      <c r="AE1906" s="67"/>
      <c r="AF1906" s="67"/>
      <c r="AG1906" s="67"/>
    </row>
    <row r="1907" spans="1:33" ht="87">
      <c r="A1907" s="85" t="s">
        <v>4239</v>
      </c>
      <c r="B1907" s="143" t="s">
        <v>4240</v>
      </c>
      <c r="C1907" s="85" t="s">
        <v>4330</v>
      </c>
      <c r="D1907" s="127"/>
      <c r="E1907" s="127"/>
      <c r="F1907" s="126" t="s">
        <v>4331</v>
      </c>
      <c r="G1907" s="126" t="s">
        <v>4328</v>
      </c>
      <c r="H1907" s="126" t="s">
        <v>4332</v>
      </c>
      <c r="I1907" s="70" t="s">
        <v>11</v>
      </c>
      <c r="J1907" s="101"/>
      <c r="K1907" s="101"/>
      <c r="L1907" s="72" t="s">
        <v>208</v>
      </c>
      <c r="M1907" s="138"/>
      <c r="N1907" s="106"/>
      <c r="O1907" s="106"/>
      <c r="P1907" s="106"/>
      <c r="Q1907" s="106"/>
      <c r="R1907" s="106"/>
      <c r="S1907" s="106"/>
      <c r="T1907" s="106"/>
      <c r="U1907" s="106"/>
      <c r="V1907" s="106"/>
      <c r="W1907" s="106"/>
      <c r="X1907" s="106"/>
      <c r="Y1907" s="106"/>
      <c r="Z1907" s="106"/>
      <c r="AA1907" s="106"/>
      <c r="AB1907" s="67"/>
      <c r="AC1907" s="67"/>
      <c r="AD1907" s="67"/>
      <c r="AE1907" s="67"/>
      <c r="AF1907" s="67"/>
      <c r="AG1907" s="67"/>
    </row>
    <row r="1908" spans="1:33" ht="304.5">
      <c r="A1908" s="85" t="s">
        <v>4239</v>
      </c>
      <c r="B1908" s="143" t="s">
        <v>4240</v>
      </c>
      <c r="C1908" s="85" t="s">
        <v>4333</v>
      </c>
      <c r="D1908" s="127"/>
      <c r="E1908" s="127"/>
      <c r="F1908" s="126" t="s">
        <v>4334</v>
      </c>
      <c r="G1908" s="126" t="s">
        <v>4335</v>
      </c>
      <c r="H1908" s="126" t="s">
        <v>4336</v>
      </c>
      <c r="I1908" s="70" t="s">
        <v>11</v>
      </c>
      <c r="J1908" s="101"/>
      <c r="K1908" s="101"/>
      <c r="L1908" s="72" t="s">
        <v>208</v>
      </c>
      <c r="M1908" s="138"/>
      <c r="N1908" s="106"/>
      <c r="O1908" s="106"/>
      <c r="P1908" s="106"/>
      <c r="Q1908" s="106"/>
      <c r="R1908" s="106"/>
      <c r="S1908" s="106"/>
      <c r="T1908" s="106"/>
      <c r="U1908" s="106"/>
      <c r="V1908" s="106"/>
      <c r="W1908" s="106"/>
      <c r="X1908" s="106"/>
      <c r="Y1908" s="106"/>
      <c r="Z1908" s="106"/>
      <c r="AA1908" s="106"/>
      <c r="AB1908" s="67"/>
      <c r="AC1908" s="67"/>
      <c r="AD1908" s="67"/>
      <c r="AE1908" s="67"/>
      <c r="AF1908" s="67"/>
      <c r="AG1908" s="67"/>
    </row>
    <row r="1909" spans="1:33" ht="290">
      <c r="A1909" s="85" t="s">
        <v>4239</v>
      </c>
      <c r="B1909" s="143" t="s">
        <v>4240</v>
      </c>
      <c r="C1909" s="85" t="s">
        <v>4337</v>
      </c>
      <c r="D1909" s="127"/>
      <c r="E1909" s="127"/>
      <c r="F1909" s="126" t="s">
        <v>4338</v>
      </c>
      <c r="G1909" s="126" t="s">
        <v>4339</v>
      </c>
      <c r="H1909" s="126" t="s">
        <v>4340</v>
      </c>
      <c r="I1909" s="79" t="s">
        <v>12</v>
      </c>
      <c r="J1909" s="2"/>
      <c r="K1909" s="80" t="s">
        <v>4341</v>
      </c>
      <c r="L1909" s="79" t="s">
        <v>1196</v>
      </c>
      <c r="M1909" s="138"/>
      <c r="N1909" s="106"/>
      <c r="O1909" s="106"/>
      <c r="P1909" s="106"/>
      <c r="Q1909" s="106"/>
      <c r="R1909" s="106"/>
      <c r="S1909" s="106"/>
      <c r="T1909" s="106"/>
      <c r="U1909" s="106"/>
      <c r="V1909" s="106"/>
      <c r="W1909" s="106"/>
      <c r="X1909" s="106"/>
      <c r="Y1909" s="106"/>
      <c r="Z1909" s="106"/>
      <c r="AA1909" s="106"/>
      <c r="AB1909" s="67"/>
      <c r="AC1909" s="67"/>
      <c r="AD1909" s="67"/>
      <c r="AE1909" s="67"/>
      <c r="AF1909" s="67"/>
      <c r="AG1909" s="67"/>
    </row>
    <row r="1910" spans="1:33" ht="333.5">
      <c r="A1910" s="85" t="s">
        <v>4239</v>
      </c>
      <c r="B1910" s="143" t="s">
        <v>4240</v>
      </c>
      <c r="C1910" s="85" t="s">
        <v>4342</v>
      </c>
      <c r="D1910" s="127"/>
      <c r="E1910" s="127"/>
      <c r="F1910" s="126" t="s">
        <v>4343</v>
      </c>
      <c r="G1910" s="126" t="s">
        <v>4339</v>
      </c>
      <c r="H1910" s="126" t="s">
        <v>4344</v>
      </c>
      <c r="I1910" s="70" t="s">
        <v>11</v>
      </c>
      <c r="J1910" s="2"/>
      <c r="K1910" s="101"/>
      <c r="L1910" s="72" t="s">
        <v>208</v>
      </c>
      <c r="M1910" s="138"/>
      <c r="N1910" s="106"/>
      <c r="O1910" s="106"/>
      <c r="P1910" s="106"/>
      <c r="Q1910" s="106"/>
      <c r="R1910" s="106"/>
      <c r="S1910" s="106"/>
      <c r="T1910" s="106"/>
      <c r="U1910" s="106"/>
      <c r="V1910" s="106"/>
      <c r="W1910" s="106"/>
      <c r="X1910" s="106"/>
      <c r="Y1910" s="106"/>
      <c r="Z1910" s="106"/>
      <c r="AA1910" s="106"/>
      <c r="AB1910" s="67"/>
      <c r="AC1910" s="67"/>
      <c r="AD1910" s="67"/>
      <c r="AE1910" s="67"/>
      <c r="AF1910" s="67"/>
      <c r="AG1910" s="67"/>
    </row>
    <row r="1911" spans="1:33" ht="319">
      <c r="A1911" s="85" t="s">
        <v>4239</v>
      </c>
      <c r="B1911" s="143" t="s">
        <v>4240</v>
      </c>
      <c r="C1911" s="85" t="s">
        <v>4345</v>
      </c>
      <c r="D1911" s="127"/>
      <c r="E1911" s="127"/>
      <c r="F1911" s="126" t="s">
        <v>4346</v>
      </c>
      <c r="G1911" s="126" t="s">
        <v>4347</v>
      </c>
      <c r="H1911" s="126" t="s">
        <v>4348</v>
      </c>
      <c r="I1911" s="70" t="s">
        <v>11</v>
      </c>
      <c r="J1911" s="2"/>
      <c r="K1911" s="122"/>
      <c r="L1911" s="79" t="s">
        <v>1196</v>
      </c>
      <c r="M1911" s="138"/>
      <c r="N1911" s="106"/>
      <c r="O1911" s="106"/>
      <c r="P1911" s="106"/>
      <c r="Q1911" s="106"/>
      <c r="R1911" s="106"/>
      <c r="S1911" s="106"/>
      <c r="T1911" s="106"/>
      <c r="U1911" s="106"/>
      <c r="V1911" s="106"/>
      <c r="W1911" s="106"/>
      <c r="X1911" s="106"/>
      <c r="Y1911" s="106"/>
      <c r="Z1911" s="106"/>
      <c r="AA1911" s="106"/>
      <c r="AB1911" s="67"/>
      <c r="AC1911" s="67"/>
      <c r="AD1911" s="67"/>
      <c r="AE1911" s="67"/>
      <c r="AF1911" s="67"/>
      <c r="AG1911" s="67"/>
    </row>
    <row r="1912" spans="1:33" ht="348">
      <c r="A1912" s="85" t="s">
        <v>4239</v>
      </c>
      <c r="B1912" s="143" t="s">
        <v>4240</v>
      </c>
      <c r="C1912" s="85" t="s">
        <v>4349</v>
      </c>
      <c r="D1912" s="127"/>
      <c r="E1912" s="127"/>
      <c r="F1912" s="126" t="s">
        <v>4350</v>
      </c>
      <c r="G1912" s="126" t="s">
        <v>4347</v>
      </c>
      <c r="H1912" s="126" t="s">
        <v>4351</v>
      </c>
      <c r="I1912" s="70" t="s">
        <v>11</v>
      </c>
      <c r="J1912" s="2"/>
      <c r="K1912" s="101"/>
      <c r="L1912" s="72" t="s">
        <v>208</v>
      </c>
      <c r="M1912" s="138"/>
      <c r="N1912" s="106"/>
      <c r="O1912" s="106"/>
      <c r="P1912" s="106"/>
      <c r="Q1912" s="106"/>
      <c r="R1912" s="106"/>
      <c r="S1912" s="106"/>
      <c r="T1912" s="106"/>
      <c r="U1912" s="106"/>
      <c r="V1912" s="106"/>
      <c r="W1912" s="106"/>
      <c r="X1912" s="106"/>
      <c r="Y1912" s="106"/>
      <c r="Z1912" s="106"/>
      <c r="AA1912" s="106"/>
      <c r="AB1912" s="67"/>
      <c r="AC1912" s="67"/>
      <c r="AD1912" s="67"/>
      <c r="AE1912" s="67"/>
      <c r="AF1912" s="67"/>
      <c r="AG1912" s="67"/>
    </row>
    <row r="1913" spans="1:33" ht="362.5">
      <c r="A1913" s="85" t="s">
        <v>4239</v>
      </c>
      <c r="B1913" s="143" t="s">
        <v>4240</v>
      </c>
      <c r="C1913" s="85" t="s">
        <v>4352</v>
      </c>
      <c r="D1913" s="127"/>
      <c r="E1913" s="127"/>
      <c r="F1913" s="126" t="s">
        <v>4353</v>
      </c>
      <c r="G1913" s="126" t="s">
        <v>4354</v>
      </c>
      <c r="H1913" s="126" t="s">
        <v>4355</v>
      </c>
      <c r="I1913" s="70" t="s">
        <v>11</v>
      </c>
      <c r="J1913" s="2"/>
      <c r="K1913" s="101"/>
      <c r="L1913" s="72" t="s">
        <v>208</v>
      </c>
      <c r="M1913" s="138"/>
      <c r="N1913" s="106"/>
      <c r="O1913" s="106"/>
      <c r="P1913" s="106"/>
      <c r="Q1913" s="106"/>
      <c r="R1913" s="106"/>
      <c r="S1913" s="106"/>
      <c r="T1913" s="106"/>
      <c r="U1913" s="106"/>
      <c r="V1913" s="106"/>
      <c r="W1913" s="106"/>
      <c r="X1913" s="106"/>
      <c r="Y1913" s="106"/>
      <c r="Z1913" s="106"/>
      <c r="AA1913" s="106"/>
      <c r="AB1913" s="67"/>
      <c r="AC1913" s="67"/>
      <c r="AD1913" s="67"/>
      <c r="AE1913" s="67"/>
      <c r="AF1913" s="67"/>
      <c r="AG1913" s="67"/>
    </row>
    <row r="1914" spans="1:33" ht="409.5">
      <c r="A1914" s="85" t="s">
        <v>4239</v>
      </c>
      <c r="B1914" s="143" t="s">
        <v>4240</v>
      </c>
      <c r="C1914" s="85" t="s">
        <v>4356</v>
      </c>
      <c r="D1914" s="127"/>
      <c r="E1914" s="127"/>
      <c r="F1914" s="126" t="s">
        <v>4357</v>
      </c>
      <c r="G1914" s="126" t="s">
        <v>4358</v>
      </c>
      <c r="H1914" s="126" t="s">
        <v>4359</v>
      </c>
      <c r="I1914" s="70" t="s">
        <v>11</v>
      </c>
      <c r="J1914" s="2"/>
      <c r="K1914" s="80" t="s">
        <v>4360</v>
      </c>
      <c r="L1914" s="79" t="s">
        <v>1196</v>
      </c>
      <c r="M1914" s="138"/>
      <c r="N1914" s="106"/>
      <c r="O1914" s="106"/>
      <c r="P1914" s="106"/>
      <c r="Q1914" s="106"/>
      <c r="R1914" s="106"/>
      <c r="S1914" s="106"/>
      <c r="T1914" s="106"/>
      <c r="U1914" s="106"/>
      <c r="V1914" s="106"/>
      <c r="W1914" s="106"/>
      <c r="X1914" s="106"/>
      <c r="Y1914" s="106"/>
      <c r="Z1914" s="106"/>
      <c r="AA1914" s="106"/>
      <c r="AB1914" s="67"/>
      <c r="AC1914" s="67"/>
      <c r="AD1914" s="67"/>
      <c r="AE1914" s="67"/>
      <c r="AF1914" s="67"/>
      <c r="AG1914" s="67"/>
    </row>
    <row r="1915" spans="1:33" ht="362.5">
      <c r="A1915" s="85" t="s">
        <v>4239</v>
      </c>
      <c r="B1915" s="143" t="s">
        <v>4240</v>
      </c>
      <c r="C1915" s="85" t="s">
        <v>4361</v>
      </c>
      <c r="D1915" s="127"/>
      <c r="E1915" s="127"/>
      <c r="F1915" s="126" t="s">
        <v>4362</v>
      </c>
      <c r="G1915" s="126" t="s">
        <v>4363</v>
      </c>
      <c r="H1915" s="126" t="s">
        <v>4364</v>
      </c>
      <c r="I1915" s="70" t="s">
        <v>11</v>
      </c>
      <c r="J1915" s="2"/>
      <c r="K1915" s="122"/>
      <c r="L1915" s="79" t="s">
        <v>1196</v>
      </c>
      <c r="M1915" s="138"/>
      <c r="N1915" s="106"/>
      <c r="O1915" s="106"/>
      <c r="P1915" s="106"/>
      <c r="Q1915" s="106"/>
      <c r="R1915" s="106"/>
      <c r="S1915" s="106"/>
      <c r="T1915" s="106"/>
      <c r="U1915" s="106"/>
      <c r="V1915" s="106"/>
      <c r="W1915" s="106"/>
      <c r="X1915" s="106"/>
      <c r="Y1915" s="106"/>
      <c r="Z1915" s="106"/>
      <c r="AA1915" s="106"/>
      <c r="AB1915" s="67"/>
      <c r="AC1915" s="67"/>
      <c r="AD1915" s="67"/>
      <c r="AE1915" s="67"/>
      <c r="AF1915" s="67"/>
      <c r="AG1915" s="67"/>
    </row>
    <row r="1916" spans="1:33" ht="406">
      <c r="A1916" s="85" t="s">
        <v>4239</v>
      </c>
      <c r="B1916" s="143" t="s">
        <v>4240</v>
      </c>
      <c r="C1916" s="85" t="s">
        <v>4365</v>
      </c>
      <c r="D1916" s="127"/>
      <c r="E1916" s="127"/>
      <c r="F1916" s="126" t="s">
        <v>4366</v>
      </c>
      <c r="G1916" s="126" t="s">
        <v>4367</v>
      </c>
      <c r="H1916" s="126" t="s">
        <v>4368</v>
      </c>
      <c r="I1916" s="70" t="s">
        <v>11</v>
      </c>
      <c r="J1916" s="2"/>
      <c r="K1916" s="101"/>
      <c r="L1916" s="72" t="s">
        <v>208</v>
      </c>
      <c r="M1916" s="138"/>
      <c r="N1916" s="106"/>
      <c r="O1916" s="106"/>
      <c r="P1916" s="106"/>
      <c r="Q1916" s="106"/>
      <c r="R1916" s="106"/>
      <c r="S1916" s="106"/>
      <c r="T1916" s="106"/>
      <c r="U1916" s="106"/>
      <c r="V1916" s="106"/>
      <c r="W1916" s="106"/>
      <c r="X1916" s="106"/>
      <c r="Y1916" s="106"/>
      <c r="Z1916" s="106"/>
      <c r="AA1916" s="106"/>
      <c r="AB1916" s="67"/>
      <c r="AC1916" s="67"/>
      <c r="AD1916" s="67"/>
      <c r="AE1916" s="67"/>
      <c r="AF1916" s="67"/>
      <c r="AG1916" s="67"/>
    </row>
    <row r="1917" spans="1:33" ht="409.5">
      <c r="A1917" s="85" t="s">
        <v>4239</v>
      </c>
      <c r="B1917" s="143" t="s">
        <v>4240</v>
      </c>
      <c r="C1917" s="85" t="s">
        <v>4369</v>
      </c>
      <c r="D1917" s="127"/>
      <c r="E1917" s="127"/>
      <c r="F1917" s="126" t="s">
        <v>4370</v>
      </c>
      <c r="G1917" s="126" t="s">
        <v>4371</v>
      </c>
      <c r="H1917" s="126" t="s">
        <v>4372</v>
      </c>
      <c r="I1917" s="70" t="s">
        <v>11</v>
      </c>
      <c r="J1917" s="2"/>
      <c r="K1917" s="101"/>
      <c r="L1917" s="72" t="s">
        <v>208</v>
      </c>
      <c r="M1917" s="138"/>
      <c r="N1917" s="106"/>
      <c r="O1917" s="106"/>
      <c r="P1917" s="106"/>
      <c r="Q1917" s="106"/>
      <c r="R1917" s="106"/>
      <c r="S1917" s="106"/>
      <c r="T1917" s="106"/>
      <c r="U1917" s="106"/>
      <c r="V1917" s="106"/>
      <c r="W1917" s="106"/>
      <c r="X1917" s="106"/>
      <c r="Y1917" s="106"/>
      <c r="Z1917" s="106"/>
      <c r="AA1917" s="106"/>
      <c r="AB1917" s="67"/>
      <c r="AC1917" s="67"/>
      <c r="AD1917" s="67"/>
      <c r="AE1917" s="67"/>
      <c r="AF1917" s="67"/>
      <c r="AG1917" s="67"/>
    </row>
    <row r="1918" spans="1:33" ht="409.5">
      <c r="A1918" s="85" t="s">
        <v>4239</v>
      </c>
      <c r="B1918" s="143" t="s">
        <v>4240</v>
      </c>
      <c r="C1918" s="85" t="s">
        <v>4373</v>
      </c>
      <c r="D1918" s="127"/>
      <c r="E1918" s="127"/>
      <c r="F1918" s="126" t="s">
        <v>4374</v>
      </c>
      <c r="G1918" s="126" t="s">
        <v>4375</v>
      </c>
      <c r="H1918" s="126" t="s">
        <v>4376</v>
      </c>
      <c r="I1918" s="70" t="s">
        <v>11</v>
      </c>
      <c r="J1918" s="2"/>
      <c r="K1918" s="101"/>
      <c r="L1918" s="72" t="s">
        <v>208</v>
      </c>
      <c r="M1918" s="138"/>
      <c r="N1918" s="106"/>
      <c r="O1918" s="106"/>
      <c r="P1918" s="106"/>
      <c r="Q1918" s="106"/>
      <c r="R1918" s="106"/>
      <c r="S1918" s="106"/>
      <c r="T1918" s="106"/>
      <c r="U1918" s="106"/>
      <c r="V1918" s="106"/>
      <c r="W1918" s="106"/>
      <c r="X1918" s="106"/>
      <c r="Y1918" s="106"/>
      <c r="Z1918" s="106"/>
      <c r="AA1918" s="106"/>
      <c r="AB1918" s="67"/>
      <c r="AC1918" s="67"/>
      <c r="AD1918" s="67"/>
      <c r="AE1918" s="67"/>
      <c r="AF1918" s="67"/>
      <c r="AG1918" s="67"/>
    </row>
    <row r="1919" spans="1:33" ht="409.5">
      <c r="A1919" s="85" t="s">
        <v>4239</v>
      </c>
      <c r="B1919" s="143" t="s">
        <v>4240</v>
      </c>
      <c r="C1919" s="85" t="s">
        <v>4377</v>
      </c>
      <c r="D1919" s="127"/>
      <c r="E1919" s="127"/>
      <c r="F1919" s="126" t="s">
        <v>4378</v>
      </c>
      <c r="G1919" s="126" t="s">
        <v>4379</v>
      </c>
      <c r="H1919" s="126" t="s">
        <v>4380</v>
      </c>
      <c r="I1919" s="70" t="s">
        <v>11</v>
      </c>
      <c r="J1919" s="2"/>
      <c r="K1919" s="101"/>
      <c r="L1919" s="72" t="s">
        <v>208</v>
      </c>
      <c r="M1919" s="138"/>
      <c r="N1919" s="106"/>
      <c r="O1919" s="106"/>
      <c r="P1919" s="106"/>
      <c r="Q1919" s="106"/>
      <c r="R1919" s="106"/>
      <c r="S1919" s="106"/>
      <c r="T1919" s="106"/>
      <c r="U1919" s="106"/>
      <c r="V1919" s="106"/>
      <c r="W1919" s="106"/>
      <c r="X1919" s="106"/>
      <c r="Y1919" s="106"/>
      <c r="Z1919" s="106"/>
      <c r="AA1919" s="106"/>
      <c r="AB1919" s="67"/>
      <c r="AC1919" s="67"/>
      <c r="AD1919" s="67"/>
      <c r="AE1919" s="67"/>
      <c r="AF1919" s="67"/>
      <c r="AG1919" s="67"/>
    </row>
    <row r="1920" spans="1:33" ht="409.5">
      <c r="A1920" s="85" t="s">
        <v>4239</v>
      </c>
      <c r="B1920" s="143" t="s">
        <v>4240</v>
      </c>
      <c r="C1920" s="85" t="s">
        <v>4381</v>
      </c>
      <c r="D1920" s="127"/>
      <c r="E1920" s="127"/>
      <c r="F1920" s="126" t="s">
        <v>4382</v>
      </c>
      <c r="G1920" s="126" t="s">
        <v>4383</v>
      </c>
      <c r="H1920" s="126" t="s">
        <v>4384</v>
      </c>
      <c r="I1920" s="70" t="s">
        <v>11</v>
      </c>
      <c r="J1920" s="2"/>
      <c r="K1920" s="101"/>
      <c r="L1920" s="72" t="s">
        <v>208</v>
      </c>
      <c r="M1920" s="138"/>
      <c r="N1920" s="106"/>
      <c r="O1920" s="106"/>
      <c r="P1920" s="106"/>
      <c r="Q1920" s="106"/>
      <c r="R1920" s="106"/>
      <c r="S1920" s="106"/>
      <c r="T1920" s="106"/>
      <c r="U1920" s="106"/>
      <c r="V1920" s="106"/>
      <c r="W1920" s="106"/>
      <c r="X1920" s="106"/>
      <c r="Y1920" s="106"/>
      <c r="Z1920" s="106"/>
      <c r="AA1920" s="106"/>
      <c r="AB1920" s="67"/>
      <c r="AC1920" s="67"/>
      <c r="AD1920" s="67"/>
      <c r="AE1920" s="67"/>
      <c r="AF1920" s="67"/>
      <c r="AG1920" s="67"/>
    </row>
    <row r="1921" spans="1:33" ht="409.5">
      <c r="A1921" s="85" t="s">
        <v>4239</v>
      </c>
      <c r="B1921" s="143" t="s">
        <v>4240</v>
      </c>
      <c r="C1921" s="85" t="s">
        <v>4385</v>
      </c>
      <c r="D1921" s="127"/>
      <c r="E1921" s="127"/>
      <c r="F1921" s="126" t="s">
        <v>4386</v>
      </c>
      <c r="G1921" s="126" t="s">
        <v>4387</v>
      </c>
      <c r="H1921" s="126" t="s">
        <v>4388</v>
      </c>
      <c r="I1921" s="70" t="s">
        <v>11</v>
      </c>
      <c r="J1921" s="2"/>
      <c r="K1921" s="101"/>
      <c r="L1921" s="79" t="s">
        <v>1196</v>
      </c>
      <c r="M1921" s="138"/>
      <c r="N1921" s="106"/>
      <c r="O1921" s="106"/>
      <c r="P1921" s="106"/>
      <c r="Q1921" s="106"/>
      <c r="R1921" s="106"/>
      <c r="S1921" s="106"/>
      <c r="T1921" s="106"/>
      <c r="U1921" s="106"/>
      <c r="V1921" s="106"/>
      <c r="W1921" s="106"/>
      <c r="X1921" s="106"/>
      <c r="Y1921" s="106"/>
      <c r="Z1921" s="106"/>
      <c r="AA1921" s="106"/>
      <c r="AB1921" s="67"/>
      <c r="AC1921" s="67"/>
      <c r="AD1921" s="67"/>
      <c r="AE1921" s="67"/>
      <c r="AF1921" s="67"/>
      <c r="AG1921" s="67"/>
    </row>
    <row r="1922" spans="1:33" ht="87">
      <c r="A1922" s="85" t="s">
        <v>4239</v>
      </c>
      <c r="B1922" s="143" t="s">
        <v>4240</v>
      </c>
      <c r="C1922" s="85" t="s">
        <v>4389</v>
      </c>
      <c r="D1922" s="127"/>
      <c r="E1922" s="127"/>
      <c r="F1922" s="126" t="s">
        <v>4390</v>
      </c>
      <c r="G1922" s="126" t="s">
        <v>4391</v>
      </c>
      <c r="H1922" s="126" t="s">
        <v>4392</v>
      </c>
      <c r="I1922" s="70" t="s">
        <v>11</v>
      </c>
      <c r="J1922" s="2"/>
      <c r="K1922" s="101"/>
      <c r="L1922" s="72" t="s">
        <v>208</v>
      </c>
      <c r="M1922" s="138"/>
      <c r="N1922" s="106"/>
      <c r="O1922" s="106"/>
      <c r="P1922" s="106"/>
      <c r="Q1922" s="106"/>
      <c r="R1922" s="106"/>
      <c r="S1922" s="106"/>
      <c r="T1922" s="106"/>
      <c r="U1922" s="106"/>
      <c r="V1922" s="106"/>
      <c r="W1922" s="106"/>
      <c r="X1922" s="106"/>
      <c r="Y1922" s="106"/>
      <c r="Z1922" s="106"/>
      <c r="AA1922" s="106"/>
      <c r="AB1922" s="67"/>
      <c r="AC1922" s="67"/>
      <c r="AD1922" s="67"/>
      <c r="AE1922" s="67"/>
      <c r="AF1922" s="67"/>
      <c r="AG1922" s="67"/>
    </row>
    <row r="1923" spans="1:33" ht="391.5">
      <c r="A1923" s="85" t="s">
        <v>4239</v>
      </c>
      <c r="B1923" s="143" t="s">
        <v>4240</v>
      </c>
      <c r="C1923" s="85" t="s">
        <v>4393</v>
      </c>
      <c r="D1923" s="127"/>
      <c r="E1923" s="127"/>
      <c r="F1923" s="126" t="s">
        <v>4394</v>
      </c>
      <c r="G1923" s="126" t="s">
        <v>4286</v>
      </c>
      <c r="H1923" s="126" t="s">
        <v>4395</v>
      </c>
      <c r="I1923" s="72" t="s">
        <v>11</v>
      </c>
      <c r="J1923" s="2"/>
      <c r="K1923" s="80"/>
      <c r="L1923" s="79" t="s">
        <v>1196</v>
      </c>
      <c r="M1923" s="138"/>
      <c r="N1923" s="106"/>
      <c r="O1923" s="106"/>
      <c r="P1923" s="106"/>
      <c r="Q1923" s="106"/>
      <c r="R1923" s="106"/>
      <c r="S1923" s="106"/>
      <c r="T1923" s="106"/>
      <c r="U1923" s="106"/>
      <c r="V1923" s="106"/>
      <c r="W1923" s="106"/>
      <c r="X1923" s="106"/>
      <c r="Y1923" s="106"/>
      <c r="Z1923" s="106"/>
      <c r="AA1923" s="106"/>
      <c r="AB1923" s="67"/>
      <c r="AC1923" s="67"/>
      <c r="AD1923" s="67"/>
      <c r="AE1923" s="67"/>
      <c r="AF1923" s="67"/>
      <c r="AG1923" s="67"/>
    </row>
    <row r="1924" spans="1:33" ht="377">
      <c r="A1924" s="85" t="s">
        <v>4239</v>
      </c>
      <c r="B1924" s="143" t="s">
        <v>4240</v>
      </c>
      <c r="C1924" s="85" t="s">
        <v>4396</v>
      </c>
      <c r="D1924" s="127"/>
      <c r="E1924" s="127"/>
      <c r="F1924" s="126" t="s">
        <v>4397</v>
      </c>
      <c r="G1924" s="126" t="s">
        <v>4286</v>
      </c>
      <c r="H1924" s="126" t="s">
        <v>4398</v>
      </c>
      <c r="I1924" s="147" t="s">
        <v>11</v>
      </c>
      <c r="J1924" s="2"/>
      <c r="K1924" s="118"/>
      <c r="L1924" s="79" t="s">
        <v>1196</v>
      </c>
      <c r="M1924" s="138"/>
      <c r="N1924" s="106"/>
      <c r="O1924" s="106"/>
      <c r="P1924" s="106"/>
      <c r="Q1924" s="106"/>
      <c r="R1924" s="106"/>
      <c r="S1924" s="106"/>
      <c r="T1924" s="106"/>
      <c r="U1924" s="106"/>
      <c r="V1924" s="106"/>
      <c r="W1924" s="106"/>
      <c r="X1924" s="106"/>
      <c r="Y1924" s="106"/>
      <c r="Z1924" s="106"/>
      <c r="AA1924" s="106"/>
      <c r="AB1924" s="67"/>
      <c r="AC1924" s="67"/>
      <c r="AD1924" s="67"/>
      <c r="AE1924" s="67"/>
      <c r="AF1924" s="67"/>
      <c r="AG1924" s="67"/>
    </row>
    <row r="1925" spans="1:33" ht="377">
      <c r="A1925" s="85" t="s">
        <v>4239</v>
      </c>
      <c r="B1925" s="143" t="s">
        <v>4240</v>
      </c>
      <c r="C1925" s="85" t="s">
        <v>4399</v>
      </c>
      <c r="D1925" s="127"/>
      <c r="E1925" s="127"/>
      <c r="F1925" s="126" t="s">
        <v>4400</v>
      </c>
      <c r="G1925" s="126" t="s">
        <v>4286</v>
      </c>
      <c r="H1925" s="126" t="s">
        <v>4401</v>
      </c>
      <c r="I1925" s="147" t="s">
        <v>4402</v>
      </c>
      <c r="J1925" s="2"/>
      <c r="K1925" s="118"/>
      <c r="L1925" s="79" t="s">
        <v>1196</v>
      </c>
      <c r="M1925" s="138"/>
      <c r="N1925" s="106"/>
      <c r="O1925" s="106"/>
      <c r="P1925" s="106"/>
      <c r="Q1925" s="106"/>
      <c r="R1925" s="106"/>
      <c r="S1925" s="106"/>
      <c r="T1925" s="106"/>
      <c r="U1925" s="106"/>
      <c r="V1925" s="106"/>
      <c r="W1925" s="106"/>
      <c r="X1925" s="106"/>
      <c r="Y1925" s="106"/>
      <c r="Z1925" s="106"/>
      <c r="AA1925" s="106"/>
      <c r="AB1925" s="67"/>
      <c r="AC1925" s="67"/>
      <c r="AD1925" s="67"/>
      <c r="AE1925" s="67"/>
      <c r="AF1925" s="67"/>
      <c r="AG1925" s="67"/>
    </row>
    <row r="1926" spans="1:33" ht="362.5">
      <c r="A1926" s="85" t="s">
        <v>4239</v>
      </c>
      <c r="B1926" s="143" t="s">
        <v>4240</v>
      </c>
      <c r="C1926" s="85" t="s">
        <v>4403</v>
      </c>
      <c r="D1926" s="127"/>
      <c r="E1926" s="127"/>
      <c r="F1926" s="126" t="s">
        <v>4404</v>
      </c>
      <c r="G1926" s="126" t="s">
        <v>4286</v>
      </c>
      <c r="H1926" s="126" t="s">
        <v>4405</v>
      </c>
      <c r="I1926" s="147" t="s">
        <v>11</v>
      </c>
      <c r="J1926" s="2"/>
      <c r="K1926" s="118"/>
      <c r="L1926" s="79" t="s">
        <v>1196</v>
      </c>
      <c r="M1926" s="138"/>
      <c r="N1926" s="106"/>
      <c r="O1926" s="106"/>
      <c r="P1926" s="106"/>
      <c r="Q1926" s="106"/>
      <c r="R1926" s="106"/>
      <c r="S1926" s="106"/>
      <c r="T1926" s="106"/>
      <c r="U1926" s="106"/>
      <c r="V1926" s="106"/>
      <c r="W1926" s="106"/>
      <c r="X1926" s="106"/>
      <c r="Y1926" s="106"/>
      <c r="Z1926" s="106"/>
      <c r="AA1926" s="106"/>
      <c r="AB1926" s="67"/>
      <c r="AC1926" s="67"/>
      <c r="AD1926" s="67"/>
      <c r="AE1926" s="67"/>
      <c r="AF1926" s="67"/>
      <c r="AG1926" s="67"/>
    </row>
    <row r="1927" spans="1:33" ht="348">
      <c r="A1927" s="85" t="s">
        <v>4239</v>
      </c>
      <c r="B1927" s="143" t="s">
        <v>4240</v>
      </c>
      <c r="C1927" s="85" t="s">
        <v>4406</v>
      </c>
      <c r="D1927" s="127"/>
      <c r="E1927" s="148" t="s">
        <v>4407</v>
      </c>
      <c r="F1927" s="126" t="s">
        <v>4408</v>
      </c>
      <c r="G1927" s="126" t="s">
        <v>4409</v>
      </c>
      <c r="H1927" s="126" t="s">
        <v>4410</v>
      </c>
      <c r="I1927" s="70" t="s">
        <v>11</v>
      </c>
      <c r="J1927" s="101"/>
      <c r="K1927" s="101"/>
      <c r="L1927" s="79" t="s">
        <v>1196</v>
      </c>
      <c r="M1927" s="138"/>
      <c r="N1927" s="106"/>
      <c r="O1927" s="106"/>
      <c r="P1927" s="106"/>
      <c r="Q1927" s="106"/>
      <c r="R1927" s="106"/>
      <c r="S1927" s="106"/>
      <c r="T1927" s="106"/>
      <c r="U1927" s="106"/>
      <c r="V1927" s="106"/>
      <c r="W1927" s="106"/>
      <c r="X1927" s="106"/>
      <c r="Y1927" s="106"/>
      <c r="Z1927" s="106"/>
      <c r="AA1927" s="106"/>
      <c r="AB1927" s="67"/>
      <c r="AC1927" s="67"/>
      <c r="AD1927" s="67"/>
      <c r="AE1927" s="67"/>
      <c r="AF1927" s="67"/>
      <c r="AG1927" s="67"/>
    </row>
    <row r="1928" spans="1:33" ht="348">
      <c r="A1928" s="85" t="s">
        <v>4239</v>
      </c>
      <c r="B1928" s="143" t="s">
        <v>4240</v>
      </c>
      <c r="C1928" s="85" t="s">
        <v>4411</v>
      </c>
      <c r="D1928" s="127"/>
      <c r="E1928" s="149"/>
      <c r="F1928" s="126" t="s">
        <v>4412</v>
      </c>
      <c r="G1928" s="126" t="s">
        <v>4413</v>
      </c>
      <c r="H1928" s="126" t="s">
        <v>4410</v>
      </c>
      <c r="I1928" s="70" t="s">
        <v>11</v>
      </c>
      <c r="J1928" s="101"/>
      <c r="K1928" s="101"/>
      <c r="L1928" s="79" t="s">
        <v>1196</v>
      </c>
      <c r="M1928" s="138"/>
      <c r="N1928" s="106"/>
      <c r="O1928" s="106"/>
      <c r="P1928" s="106"/>
      <c r="Q1928" s="106"/>
      <c r="R1928" s="106"/>
      <c r="S1928" s="106"/>
      <c r="T1928" s="106"/>
      <c r="U1928" s="106"/>
      <c r="V1928" s="106"/>
      <c r="W1928" s="106"/>
      <c r="X1928" s="106"/>
      <c r="Y1928" s="106"/>
      <c r="Z1928" s="106"/>
      <c r="AA1928" s="106"/>
      <c r="AB1928" s="67"/>
      <c r="AC1928" s="67"/>
      <c r="AD1928" s="67"/>
      <c r="AE1928" s="67"/>
      <c r="AF1928" s="67"/>
      <c r="AG1928" s="67"/>
    </row>
    <row r="1929" spans="1:33" ht="348">
      <c r="A1929" s="85" t="s">
        <v>4239</v>
      </c>
      <c r="B1929" s="143" t="s">
        <v>4240</v>
      </c>
      <c r="C1929" s="85" t="s">
        <v>4414</v>
      </c>
      <c r="D1929" s="127"/>
      <c r="E1929" s="127"/>
      <c r="F1929" s="126" t="s">
        <v>4415</v>
      </c>
      <c r="G1929" s="126" t="s">
        <v>4416</v>
      </c>
      <c r="H1929" s="126" t="s">
        <v>4410</v>
      </c>
      <c r="I1929" s="70" t="s">
        <v>11</v>
      </c>
      <c r="J1929" s="101"/>
      <c r="K1929" s="101"/>
      <c r="L1929" s="79" t="s">
        <v>1196</v>
      </c>
      <c r="M1929" s="138"/>
      <c r="N1929" s="106"/>
      <c r="O1929" s="106"/>
      <c r="P1929" s="106"/>
      <c r="Q1929" s="106"/>
      <c r="R1929" s="106"/>
      <c r="S1929" s="106"/>
      <c r="T1929" s="106"/>
      <c r="U1929" s="106"/>
      <c r="V1929" s="106"/>
      <c r="W1929" s="106"/>
      <c r="X1929" s="106"/>
      <c r="Y1929" s="106"/>
      <c r="Z1929" s="106"/>
      <c r="AA1929" s="106"/>
      <c r="AB1929" s="67"/>
      <c r="AC1929" s="67"/>
      <c r="AD1929" s="67"/>
      <c r="AE1929" s="67"/>
      <c r="AF1929" s="67"/>
      <c r="AG1929" s="67"/>
    </row>
    <row r="1930" spans="1:33" ht="362.5">
      <c r="A1930" s="85" t="s">
        <v>4239</v>
      </c>
      <c r="B1930" s="143" t="s">
        <v>4240</v>
      </c>
      <c r="C1930" s="85" t="s">
        <v>4417</v>
      </c>
      <c r="D1930" s="127"/>
      <c r="E1930" s="127"/>
      <c r="F1930" s="126" t="s">
        <v>4418</v>
      </c>
      <c r="G1930" s="126" t="s">
        <v>4419</v>
      </c>
      <c r="H1930" s="126" t="s">
        <v>4410</v>
      </c>
      <c r="I1930" s="70" t="s">
        <v>11</v>
      </c>
      <c r="J1930" s="101"/>
      <c r="K1930" s="101"/>
      <c r="L1930" s="79" t="s">
        <v>1196</v>
      </c>
      <c r="M1930" s="138"/>
      <c r="N1930" s="106"/>
      <c r="O1930" s="106"/>
      <c r="P1930" s="106"/>
      <c r="Q1930" s="106"/>
      <c r="R1930" s="106"/>
      <c r="S1930" s="106"/>
      <c r="T1930" s="106"/>
      <c r="U1930" s="106"/>
      <c r="V1930" s="106"/>
      <c r="W1930" s="106"/>
      <c r="X1930" s="106"/>
      <c r="Y1930" s="106"/>
      <c r="Z1930" s="106"/>
      <c r="AA1930" s="106"/>
      <c r="AB1930" s="67"/>
      <c r="AC1930" s="67"/>
      <c r="AD1930" s="67"/>
      <c r="AE1930" s="67"/>
      <c r="AF1930" s="67"/>
      <c r="AG1930" s="67"/>
    </row>
    <row r="1931" spans="1:33" ht="362.5">
      <c r="A1931" s="85" t="s">
        <v>4239</v>
      </c>
      <c r="B1931" s="143" t="s">
        <v>4240</v>
      </c>
      <c r="C1931" s="85" t="s">
        <v>4420</v>
      </c>
      <c r="D1931" s="127"/>
      <c r="E1931" s="127"/>
      <c r="F1931" s="126" t="s">
        <v>4421</v>
      </c>
      <c r="G1931" s="126" t="s">
        <v>4422</v>
      </c>
      <c r="H1931" s="126" t="s">
        <v>4423</v>
      </c>
      <c r="I1931" s="70" t="s">
        <v>11</v>
      </c>
      <c r="J1931" s="101"/>
      <c r="K1931" s="101"/>
      <c r="L1931" s="79" t="s">
        <v>1196</v>
      </c>
      <c r="M1931" s="138"/>
      <c r="N1931" s="106"/>
      <c r="O1931" s="106"/>
      <c r="P1931" s="106"/>
      <c r="Q1931" s="106"/>
      <c r="R1931" s="106"/>
      <c r="S1931" s="106"/>
      <c r="T1931" s="106"/>
      <c r="U1931" s="106"/>
      <c r="V1931" s="106"/>
      <c r="W1931" s="106"/>
      <c r="X1931" s="106"/>
      <c r="Y1931" s="106"/>
      <c r="Z1931" s="106"/>
      <c r="AA1931" s="106"/>
      <c r="AB1931" s="67"/>
      <c r="AC1931" s="67"/>
      <c r="AD1931" s="67"/>
      <c r="AE1931" s="67"/>
      <c r="AF1931" s="67"/>
      <c r="AG1931" s="67"/>
    </row>
    <row r="1932" spans="1:33" ht="362.5">
      <c r="A1932" s="85" t="s">
        <v>4239</v>
      </c>
      <c r="B1932" s="143" t="s">
        <v>4240</v>
      </c>
      <c r="C1932" s="85" t="s">
        <v>4424</v>
      </c>
      <c r="D1932" s="127"/>
      <c r="E1932" s="127"/>
      <c r="F1932" s="126" t="s">
        <v>4425</v>
      </c>
      <c r="G1932" s="126" t="s">
        <v>4426</v>
      </c>
      <c r="H1932" s="126" t="s">
        <v>4427</v>
      </c>
      <c r="I1932" s="70" t="s">
        <v>11</v>
      </c>
      <c r="J1932" s="101"/>
      <c r="K1932" s="101"/>
      <c r="L1932" s="79" t="s">
        <v>1196</v>
      </c>
      <c r="M1932" s="138"/>
      <c r="N1932" s="106"/>
      <c r="O1932" s="106"/>
      <c r="P1932" s="106"/>
      <c r="Q1932" s="106"/>
      <c r="R1932" s="106"/>
      <c r="S1932" s="106"/>
      <c r="T1932" s="106"/>
      <c r="U1932" s="106"/>
      <c r="V1932" s="106"/>
      <c r="W1932" s="106"/>
      <c r="X1932" s="106"/>
      <c r="Y1932" s="106"/>
      <c r="Z1932" s="106"/>
      <c r="AA1932" s="106"/>
      <c r="AB1932" s="67"/>
      <c r="AC1932" s="67"/>
      <c r="AD1932" s="67"/>
      <c r="AE1932" s="67"/>
      <c r="AF1932" s="67"/>
      <c r="AG1932" s="67"/>
    </row>
    <row r="1933" spans="1:33" ht="333.5">
      <c r="A1933" s="85" t="s">
        <v>4239</v>
      </c>
      <c r="B1933" s="143" t="s">
        <v>4240</v>
      </c>
      <c r="C1933" s="85" t="s">
        <v>4428</v>
      </c>
      <c r="D1933" s="127"/>
      <c r="E1933" s="127"/>
      <c r="F1933" s="126" t="s">
        <v>4429</v>
      </c>
      <c r="G1933" s="126" t="s">
        <v>4430</v>
      </c>
      <c r="H1933" s="127" t="s">
        <v>4431</v>
      </c>
      <c r="I1933" s="70" t="s">
        <v>11</v>
      </c>
      <c r="J1933" s="101"/>
      <c r="K1933" s="101"/>
      <c r="L1933" s="79" t="s">
        <v>1196</v>
      </c>
      <c r="M1933" s="138"/>
      <c r="N1933" s="106"/>
      <c r="O1933" s="106"/>
      <c r="P1933" s="106"/>
      <c r="Q1933" s="106"/>
      <c r="R1933" s="106"/>
      <c r="S1933" s="106"/>
      <c r="T1933" s="106"/>
      <c r="U1933" s="106"/>
      <c r="V1933" s="106"/>
      <c r="W1933" s="106"/>
      <c r="X1933" s="106"/>
      <c r="Y1933" s="106"/>
      <c r="Z1933" s="106"/>
      <c r="AA1933" s="106"/>
      <c r="AB1933" s="67"/>
      <c r="AC1933" s="67"/>
      <c r="AD1933" s="67"/>
      <c r="AE1933" s="67"/>
      <c r="AF1933" s="67"/>
      <c r="AG1933" s="67"/>
    </row>
    <row r="1934" spans="1:33" ht="87">
      <c r="A1934" s="68" t="s">
        <v>4239</v>
      </c>
      <c r="B1934" s="150" t="s">
        <v>4240</v>
      </c>
      <c r="C1934" s="68" t="s">
        <v>4432</v>
      </c>
      <c r="D1934" s="151"/>
      <c r="E1934" s="151"/>
      <c r="F1934" s="152" t="s">
        <v>4433</v>
      </c>
      <c r="G1934" s="69" t="s">
        <v>4430</v>
      </c>
      <c r="H1934" s="153" t="s">
        <v>4434</v>
      </c>
      <c r="I1934" s="70" t="s">
        <v>11</v>
      </c>
      <c r="J1934" s="101"/>
      <c r="K1934" s="101"/>
      <c r="L1934" s="79" t="s">
        <v>1196</v>
      </c>
      <c r="M1934" s="86"/>
      <c r="N1934" s="67"/>
      <c r="O1934" s="67"/>
      <c r="P1934" s="67"/>
      <c r="Q1934" s="67"/>
      <c r="R1934" s="67"/>
      <c r="S1934" s="67"/>
      <c r="T1934" s="67"/>
      <c r="U1934" s="67"/>
      <c r="V1934" s="67"/>
      <c r="W1934" s="67"/>
      <c r="X1934" s="67"/>
      <c r="Y1934" s="67"/>
      <c r="Z1934" s="67"/>
      <c r="AA1934" s="67"/>
      <c r="AB1934" s="67"/>
      <c r="AC1934" s="67"/>
      <c r="AD1934" s="67"/>
      <c r="AE1934" s="67"/>
      <c r="AF1934" s="67"/>
      <c r="AG1934" s="67"/>
    </row>
    <row r="1935" spans="1:33" ht="87">
      <c r="A1935" s="68" t="s">
        <v>4239</v>
      </c>
      <c r="B1935" s="150" t="s">
        <v>4240</v>
      </c>
      <c r="C1935" s="68" t="s">
        <v>4432</v>
      </c>
      <c r="D1935" s="151"/>
      <c r="E1935" s="151"/>
      <c r="F1935" s="152" t="s">
        <v>4435</v>
      </c>
      <c r="G1935" s="69" t="s">
        <v>4430</v>
      </c>
      <c r="H1935" s="153" t="s">
        <v>4436</v>
      </c>
      <c r="I1935" s="70" t="s">
        <v>11</v>
      </c>
      <c r="J1935" s="101"/>
      <c r="K1935" s="101"/>
      <c r="L1935" s="79" t="s">
        <v>1196</v>
      </c>
      <c r="M1935" s="86"/>
      <c r="N1935" s="67"/>
      <c r="O1935" s="67"/>
      <c r="P1935" s="67"/>
      <c r="Q1935" s="67"/>
      <c r="R1935" s="67"/>
      <c r="S1935" s="67"/>
      <c r="T1935" s="67"/>
      <c r="U1935" s="67"/>
      <c r="V1935" s="67"/>
      <c r="W1935" s="67"/>
      <c r="X1935" s="67"/>
      <c r="Y1935" s="67"/>
      <c r="Z1935" s="67"/>
      <c r="AA1935" s="67"/>
      <c r="AB1935" s="67"/>
      <c r="AC1935" s="67"/>
      <c r="AD1935" s="67"/>
      <c r="AE1935" s="67"/>
      <c r="AF1935" s="67"/>
      <c r="AG1935" s="67"/>
    </row>
    <row r="1936" spans="1:33" ht="87">
      <c r="A1936" s="154" t="s">
        <v>4437</v>
      </c>
      <c r="B1936" s="155" t="s">
        <v>4438</v>
      </c>
      <c r="C1936" s="154" t="s">
        <v>534</v>
      </c>
      <c r="D1936" s="156"/>
      <c r="E1936" s="155" t="s">
        <v>4439</v>
      </c>
      <c r="F1936" s="155" t="s">
        <v>4440</v>
      </c>
      <c r="G1936" s="155" t="s">
        <v>4441</v>
      </c>
      <c r="H1936" s="155" t="s">
        <v>4442</v>
      </c>
      <c r="I1936" s="74" t="s">
        <v>255</v>
      </c>
      <c r="J1936" s="157" t="s">
        <v>11</v>
      </c>
      <c r="K1936" s="101"/>
      <c r="L1936" s="79" t="s">
        <v>1196</v>
      </c>
      <c r="M1936" s="158"/>
      <c r="N1936" s="159"/>
      <c r="O1936" s="159"/>
      <c r="P1936" s="159"/>
      <c r="Q1936" s="159"/>
      <c r="R1936" s="159"/>
      <c r="S1936" s="159"/>
      <c r="T1936" s="159"/>
      <c r="U1936" s="159"/>
      <c r="V1936" s="159"/>
      <c r="W1936" s="159"/>
      <c r="X1936" s="159"/>
      <c r="Y1936" s="159"/>
      <c r="Z1936" s="159"/>
      <c r="AA1936" s="159"/>
      <c r="AB1936" s="159"/>
      <c r="AC1936" s="159"/>
      <c r="AD1936" s="159"/>
      <c r="AE1936" s="159"/>
      <c r="AF1936" s="159"/>
      <c r="AG1936" s="67"/>
    </row>
    <row r="1937" spans="1:33" ht="203">
      <c r="A1937" s="154" t="s">
        <v>4437</v>
      </c>
      <c r="B1937" s="156"/>
      <c r="C1937" s="154" t="s">
        <v>379</v>
      </c>
      <c r="D1937" s="156"/>
      <c r="E1937" s="156"/>
      <c r="F1937" s="155" t="s">
        <v>4443</v>
      </c>
      <c r="G1937" s="155" t="s">
        <v>4444</v>
      </c>
      <c r="H1937" s="155" t="s">
        <v>4445</v>
      </c>
      <c r="I1937" s="74" t="s">
        <v>255</v>
      </c>
      <c r="J1937" s="157" t="s">
        <v>11</v>
      </c>
      <c r="K1937" s="101"/>
      <c r="L1937" s="79" t="s">
        <v>1196</v>
      </c>
      <c r="M1937" s="158"/>
      <c r="N1937" s="159"/>
      <c r="O1937" s="159"/>
      <c r="P1937" s="159"/>
      <c r="Q1937" s="159"/>
      <c r="R1937" s="159"/>
      <c r="S1937" s="159"/>
      <c r="T1937" s="159"/>
      <c r="U1937" s="159"/>
      <c r="V1937" s="159"/>
      <c r="W1937" s="159"/>
      <c r="X1937" s="159"/>
      <c r="Y1937" s="159"/>
      <c r="Z1937" s="159"/>
      <c r="AA1937" s="159"/>
      <c r="AB1937" s="159"/>
      <c r="AC1937" s="159"/>
      <c r="AD1937" s="159"/>
      <c r="AE1937" s="159"/>
      <c r="AF1937" s="159"/>
      <c r="AG1937" s="67"/>
    </row>
    <row r="1938" spans="1:33" ht="87">
      <c r="A1938" s="154" t="s">
        <v>4437</v>
      </c>
      <c r="B1938" s="156"/>
      <c r="C1938" s="154" t="s">
        <v>384</v>
      </c>
      <c r="D1938" s="156"/>
      <c r="E1938" s="156"/>
      <c r="F1938" s="155" t="s">
        <v>4446</v>
      </c>
      <c r="G1938" s="155" t="s">
        <v>4444</v>
      </c>
      <c r="H1938" s="155" t="s">
        <v>4447</v>
      </c>
      <c r="I1938" s="74" t="s">
        <v>255</v>
      </c>
      <c r="J1938" s="157" t="s">
        <v>11</v>
      </c>
      <c r="K1938" s="101"/>
      <c r="L1938" s="79" t="s">
        <v>1196</v>
      </c>
      <c r="M1938" s="158"/>
      <c r="N1938" s="159"/>
      <c r="O1938" s="159"/>
      <c r="P1938" s="159"/>
      <c r="Q1938" s="159"/>
      <c r="R1938" s="159"/>
      <c r="S1938" s="159"/>
      <c r="T1938" s="159"/>
      <c r="U1938" s="159"/>
      <c r="V1938" s="159"/>
      <c r="W1938" s="159"/>
      <c r="X1938" s="159"/>
      <c r="Y1938" s="159"/>
      <c r="Z1938" s="159"/>
      <c r="AA1938" s="159"/>
      <c r="AB1938" s="159"/>
      <c r="AC1938" s="159"/>
      <c r="AD1938" s="159"/>
      <c r="AE1938" s="159"/>
      <c r="AF1938" s="159"/>
      <c r="AG1938" s="67"/>
    </row>
    <row r="1939" spans="1:33" ht="87">
      <c r="A1939" s="154" t="s">
        <v>4437</v>
      </c>
      <c r="B1939" s="156"/>
      <c r="C1939" s="154" t="s">
        <v>544</v>
      </c>
      <c r="D1939" s="156"/>
      <c r="E1939" s="156"/>
      <c r="F1939" s="155" t="s">
        <v>4448</v>
      </c>
      <c r="G1939" s="155" t="s">
        <v>4444</v>
      </c>
      <c r="H1939" s="155" t="s">
        <v>4447</v>
      </c>
      <c r="I1939" s="74" t="s">
        <v>255</v>
      </c>
      <c r="J1939" s="157" t="s">
        <v>11</v>
      </c>
      <c r="K1939" s="101"/>
      <c r="L1939" s="79" t="s">
        <v>1196</v>
      </c>
      <c r="M1939" s="158"/>
      <c r="N1939" s="159"/>
      <c r="O1939" s="159"/>
      <c r="P1939" s="159"/>
      <c r="Q1939" s="159"/>
      <c r="R1939" s="159"/>
      <c r="S1939" s="159"/>
      <c r="T1939" s="159"/>
      <c r="U1939" s="159"/>
      <c r="V1939" s="159"/>
      <c r="W1939" s="159"/>
      <c r="X1939" s="159"/>
      <c r="Y1939" s="159"/>
      <c r="Z1939" s="159"/>
      <c r="AA1939" s="159"/>
      <c r="AB1939" s="159"/>
      <c r="AC1939" s="159"/>
      <c r="AD1939" s="159"/>
      <c r="AE1939" s="159"/>
      <c r="AF1939" s="159"/>
      <c r="AG1939" s="67"/>
    </row>
    <row r="1940" spans="1:33" ht="87">
      <c r="A1940" s="154" t="s">
        <v>4437</v>
      </c>
      <c r="B1940" s="156"/>
      <c r="C1940" s="154" t="s">
        <v>546</v>
      </c>
      <c r="D1940" s="156"/>
      <c r="E1940" s="156"/>
      <c r="F1940" s="155" t="s">
        <v>4449</v>
      </c>
      <c r="G1940" s="155" t="s">
        <v>4444</v>
      </c>
      <c r="H1940" s="155" t="s">
        <v>4447</v>
      </c>
      <c r="I1940" s="74" t="s">
        <v>255</v>
      </c>
      <c r="J1940" s="157" t="s">
        <v>11</v>
      </c>
      <c r="K1940" s="101"/>
      <c r="L1940" s="79" t="s">
        <v>1196</v>
      </c>
      <c r="M1940" s="158"/>
      <c r="N1940" s="159"/>
      <c r="O1940" s="159"/>
      <c r="P1940" s="159"/>
      <c r="Q1940" s="159"/>
      <c r="R1940" s="159"/>
      <c r="S1940" s="159"/>
      <c r="T1940" s="159"/>
      <c r="U1940" s="159"/>
      <c r="V1940" s="159"/>
      <c r="W1940" s="159"/>
      <c r="X1940" s="159"/>
      <c r="Y1940" s="159"/>
      <c r="Z1940" s="159"/>
      <c r="AA1940" s="159"/>
      <c r="AB1940" s="159"/>
      <c r="AC1940" s="159"/>
      <c r="AD1940" s="159"/>
      <c r="AE1940" s="159"/>
      <c r="AF1940" s="159"/>
      <c r="AG1940" s="67"/>
    </row>
    <row r="1941" spans="1:33" ht="87">
      <c r="A1941" s="154" t="s">
        <v>4437</v>
      </c>
      <c r="B1941" s="156"/>
      <c r="C1941" s="154" t="s">
        <v>388</v>
      </c>
      <c r="D1941" s="156"/>
      <c r="E1941" s="156"/>
      <c r="F1941" s="155" t="s">
        <v>4450</v>
      </c>
      <c r="G1941" s="155" t="s">
        <v>4444</v>
      </c>
      <c r="H1941" s="155" t="s">
        <v>4447</v>
      </c>
      <c r="I1941" s="74" t="s">
        <v>255</v>
      </c>
      <c r="J1941" s="157" t="s">
        <v>11</v>
      </c>
      <c r="K1941" s="101"/>
      <c r="L1941" s="79" t="s">
        <v>1196</v>
      </c>
      <c r="M1941" s="158"/>
      <c r="N1941" s="159"/>
      <c r="O1941" s="159"/>
      <c r="P1941" s="159"/>
      <c r="Q1941" s="159"/>
      <c r="R1941" s="159"/>
      <c r="S1941" s="159"/>
      <c r="T1941" s="159"/>
      <c r="U1941" s="159"/>
      <c r="V1941" s="159"/>
      <c r="W1941" s="159"/>
      <c r="X1941" s="159"/>
      <c r="Y1941" s="159"/>
      <c r="Z1941" s="159"/>
      <c r="AA1941" s="159"/>
      <c r="AB1941" s="159"/>
      <c r="AC1941" s="159"/>
      <c r="AD1941" s="159"/>
      <c r="AE1941" s="159"/>
      <c r="AF1941" s="159"/>
      <c r="AG1941" s="67"/>
    </row>
    <row r="1942" spans="1:33" ht="87">
      <c r="A1942" s="154" t="s">
        <v>4437</v>
      </c>
      <c r="B1942" s="156"/>
      <c r="C1942" s="154" t="s">
        <v>393</v>
      </c>
      <c r="D1942" s="156"/>
      <c r="E1942" s="156"/>
      <c r="F1942" s="155" t="s">
        <v>4451</v>
      </c>
      <c r="G1942" s="155" t="s">
        <v>4444</v>
      </c>
      <c r="H1942" s="155" t="s">
        <v>4452</v>
      </c>
      <c r="I1942" s="74" t="s">
        <v>255</v>
      </c>
      <c r="J1942" s="157" t="s">
        <v>11</v>
      </c>
      <c r="K1942" s="101"/>
      <c r="L1942" s="79" t="s">
        <v>1196</v>
      </c>
      <c r="M1942" s="158"/>
      <c r="N1942" s="159"/>
      <c r="O1942" s="159"/>
      <c r="P1942" s="159"/>
      <c r="Q1942" s="159"/>
      <c r="R1942" s="159"/>
      <c r="S1942" s="159"/>
      <c r="T1942" s="159"/>
      <c r="U1942" s="159"/>
      <c r="V1942" s="159"/>
      <c r="W1942" s="159"/>
      <c r="X1942" s="159"/>
      <c r="Y1942" s="159"/>
      <c r="Z1942" s="159"/>
      <c r="AA1942" s="159"/>
      <c r="AB1942" s="159"/>
      <c r="AC1942" s="159"/>
      <c r="AD1942" s="159"/>
      <c r="AE1942" s="159"/>
      <c r="AF1942" s="159"/>
      <c r="AG1942" s="67"/>
    </row>
    <row r="1943" spans="1:33" ht="87">
      <c r="A1943" s="154" t="s">
        <v>4437</v>
      </c>
      <c r="B1943" s="156"/>
      <c r="C1943" s="154" t="s">
        <v>397</v>
      </c>
      <c r="D1943" s="156"/>
      <c r="E1943" s="156"/>
      <c r="F1943" s="155" t="s">
        <v>4453</v>
      </c>
      <c r="G1943" s="155" t="s">
        <v>4444</v>
      </c>
      <c r="H1943" s="155" t="s">
        <v>4454</v>
      </c>
      <c r="I1943" s="74" t="s">
        <v>255</v>
      </c>
      <c r="J1943" s="157" t="s">
        <v>11</v>
      </c>
      <c r="K1943" s="101"/>
      <c r="L1943" s="79" t="s">
        <v>1196</v>
      </c>
      <c r="M1943" s="158"/>
      <c r="N1943" s="159"/>
      <c r="O1943" s="159"/>
      <c r="P1943" s="159"/>
      <c r="Q1943" s="159"/>
      <c r="R1943" s="159"/>
      <c r="S1943" s="159"/>
      <c r="T1943" s="159"/>
      <c r="U1943" s="159"/>
      <c r="V1943" s="159"/>
      <c r="W1943" s="159"/>
      <c r="X1943" s="159"/>
      <c r="Y1943" s="159"/>
      <c r="Z1943" s="159"/>
      <c r="AA1943" s="159"/>
      <c r="AB1943" s="159"/>
      <c r="AC1943" s="159"/>
      <c r="AD1943" s="159"/>
      <c r="AE1943" s="159"/>
      <c r="AF1943" s="159"/>
      <c r="AG1943" s="67"/>
    </row>
    <row r="1944" spans="1:33" ht="87">
      <c r="A1944" s="154" t="s">
        <v>4437</v>
      </c>
      <c r="B1944" s="156"/>
      <c r="C1944" s="154" t="s">
        <v>400</v>
      </c>
      <c r="D1944" s="156"/>
      <c r="E1944" s="156"/>
      <c r="F1944" s="160" t="s">
        <v>4455</v>
      </c>
      <c r="G1944" s="155" t="s">
        <v>4444</v>
      </c>
      <c r="H1944" s="160" t="s">
        <v>4456</v>
      </c>
      <c r="I1944" s="74" t="s">
        <v>255</v>
      </c>
      <c r="J1944" s="157" t="s">
        <v>11</v>
      </c>
      <c r="K1944" s="101"/>
      <c r="L1944" s="79" t="s">
        <v>1196</v>
      </c>
      <c r="M1944" s="158"/>
      <c r="N1944" s="159"/>
      <c r="O1944" s="159"/>
      <c r="P1944" s="159"/>
      <c r="Q1944" s="159"/>
      <c r="R1944" s="159"/>
      <c r="S1944" s="159"/>
      <c r="T1944" s="159"/>
      <c r="U1944" s="159"/>
      <c r="V1944" s="159"/>
      <c r="W1944" s="159"/>
      <c r="X1944" s="159"/>
      <c r="Y1944" s="159"/>
      <c r="Z1944" s="159"/>
      <c r="AA1944" s="159"/>
      <c r="AB1944" s="159"/>
      <c r="AC1944" s="159"/>
      <c r="AD1944" s="159"/>
      <c r="AE1944" s="159"/>
      <c r="AF1944" s="159"/>
      <c r="AG1944" s="67"/>
    </row>
    <row r="1945" spans="1:33" ht="55.5" customHeight="1">
      <c r="A1945" s="154" t="s">
        <v>4457</v>
      </c>
      <c r="B1945" s="155" t="s">
        <v>4458</v>
      </c>
      <c r="C1945" s="154" t="s">
        <v>534</v>
      </c>
      <c r="D1945" s="158"/>
      <c r="E1945" s="155" t="s">
        <v>4459</v>
      </c>
      <c r="F1945" s="155" t="s">
        <v>4460</v>
      </c>
      <c r="G1945" s="155" t="s">
        <v>4461</v>
      </c>
      <c r="H1945" s="155" t="s">
        <v>1748</v>
      </c>
      <c r="I1945" s="161" t="s">
        <v>11</v>
      </c>
      <c r="J1945" s="157" t="s">
        <v>11</v>
      </c>
      <c r="K1945" s="158"/>
      <c r="L1945" s="72" t="s">
        <v>208</v>
      </c>
      <c r="M1945" s="158"/>
      <c r="N1945" s="162"/>
      <c r="O1945" s="162"/>
      <c r="P1945" s="162"/>
      <c r="Q1945" s="162"/>
      <c r="R1945" s="162"/>
      <c r="S1945" s="162"/>
      <c r="T1945" s="162"/>
      <c r="U1945" s="162"/>
      <c r="V1945" s="162"/>
      <c r="W1945" s="162"/>
      <c r="X1945" s="162"/>
      <c r="Y1945" s="162"/>
      <c r="Z1945" s="162"/>
      <c r="AA1945" s="67"/>
      <c r="AB1945" s="67"/>
      <c r="AC1945" s="67"/>
      <c r="AD1945" s="67"/>
      <c r="AE1945" s="67"/>
      <c r="AF1945" s="67"/>
      <c r="AG1945" s="67"/>
    </row>
    <row r="1946" spans="1:33" ht="55.5" customHeight="1">
      <c r="A1946" s="154" t="s">
        <v>4457</v>
      </c>
      <c r="B1946" s="158"/>
      <c r="C1946" s="154" t="s">
        <v>379</v>
      </c>
      <c r="D1946" s="158"/>
      <c r="E1946" s="158"/>
      <c r="F1946" s="155" t="s">
        <v>4462</v>
      </c>
      <c r="G1946" s="155" t="s">
        <v>4461</v>
      </c>
      <c r="H1946" s="155" t="s">
        <v>1748</v>
      </c>
      <c r="I1946" s="161" t="s">
        <v>11</v>
      </c>
      <c r="J1946" s="157" t="s">
        <v>11</v>
      </c>
      <c r="K1946" s="158"/>
      <c r="L1946" s="72" t="s">
        <v>208</v>
      </c>
      <c r="M1946" s="158"/>
      <c r="N1946" s="162"/>
      <c r="O1946" s="162"/>
      <c r="P1946" s="162"/>
      <c r="Q1946" s="162"/>
      <c r="R1946" s="162"/>
      <c r="S1946" s="162"/>
      <c r="T1946" s="162"/>
      <c r="U1946" s="162"/>
      <c r="V1946" s="162"/>
      <c r="W1946" s="162"/>
      <c r="X1946" s="162"/>
      <c r="Y1946" s="162"/>
      <c r="Z1946" s="162"/>
      <c r="AA1946" s="67"/>
      <c r="AB1946" s="67"/>
      <c r="AC1946" s="67"/>
      <c r="AD1946" s="67"/>
      <c r="AE1946" s="67"/>
      <c r="AF1946" s="67"/>
      <c r="AG1946" s="67"/>
    </row>
    <row r="1947" spans="1:33" ht="55.5" customHeight="1">
      <c r="A1947" s="154" t="s">
        <v>4457</v>
      </c>
      <c r="B1947" s="158"/>
      <c r="C1947" s="154" t="s">
        <v>384</v>
      </c>
      <c r="D1947" s="158"/>
      <c r="E1947" s="158"/>
      <c r="F1947" s="155" t="s">
        <v>4463</v>
      </c>
      <c r="G1947" s="155" t="s">
        <v>4461</v>
      </c>
      <c r="H1947" s="155" t="s">
        <v>4464</v>
      </c>
      <c r="I1947" s="161" t="s">
        <v>11</v>
      </c>
      <c r="J1947" s="157" t="s">
        <v>11</v>
      </c>
      <c r="K1947" s="158"/>
      <c r="L1947" s="72" t="s">
        <v>208</v>
      </c>
      <c r="M1947" s="158"/>
      <c r="N1947" s="162"/>
      <c r="O1947" s="162"/>
      <c r="P1947" s="162"/>
      <c r="Q1947" s="162"/>
      <c r="R1947" s="162"/>
      <c r="S1947" s="162"/>
      <c r="T1947" s="162"/>
      <c r="U1947" s="162"/>
      <c r="V1947" s="162"/>
      <c r="W1947" s="162"/>
      <c r="X1947" s="162"/>
      <c r="Y1947" s="162"/>
      <c r="Z1947" s="162"/>
      <c r="AA1947" s="67"/>
      <c r="AB1947" s="67"/>
      <c r="AC1947" s="67"/>
      <c r="AD1947" s="67"/>
      <c r="AE1947" s="67"/>
      <c r="AF1947" s="67"/>
      <c r="AG1947" s="67"/>
    </row>
    <row r="1948" spans="1:33" ht="55.5" customHeight="1">
      <c r="A1948" s="154" t="s">
        <v>4457</v>
      </c>
      <c r="B1948" s="158"/>
      <c r="C1948" s="154" t="s">
        <v>544</v>
      </c>
      <c r="D1948" s="158"/>
      <c r="E1948" s="158"/>
      <c r="F1948" s="155" t="s">
        <v>4465</v>
      </c>
      <c r="G1948" s="155" t="s">
        <v>4461</v>
      </c>
      <c r="H1948" s="155" t="s">
        <v>4464</v>
      </c>
      <c r="I1948" s="161" t="s">
        <v>11</v>
      </c>
      <c r="J1948" s="157" t="s">
        <v>11</v>
      </c>
      <c r="K1948" s="158"/>
      <c r="L1948" s="72" t="s">
        <v>208</v>
      </c>
      <c r="M1948" s="158"/>
      <c r="N1948" s="162"/>
      <c r="O1948" s="162"/>
      <c r="P1948" s="162"/>
      <c r="Q1948" s="162"/>
      <c r="R1948" s="162"/>
      <c r="S1948" s="162"/>
      <c r="T1948" s="162"/>
      <c r="U1948" s="162"/>
      <c r="V1948" s="162"/>
      <c r="W1948" s="162"/>
      <c r="X1948" s="162"/>
      <c r="Y1948" s="162"/>
      <c r="Z1948" s="162"/>
      <c r="AA1948" s="67"/>
      <c r="AB1948" s="67"/>
      <c r="AC1948" s="67"/>
      <c r="AD1948" s="67"/>
      <c r="AE1948" s="67"/>
      <c r="AF1948" s="67"/>
      <c r="AG1948" s="67"/>
    </row>
    <row r="1949" spans="1:33" ht="55.5" customHeight="1">
      <c r="A1949" s="154" t="s">
        <v>4457</v>
      </c>
      <c r="B1949" s="158"/>
      <c r="C1949" s="154" t="s">
        <v>546</v>
      </c>
      <c r="D1949" s="158"/>
      <c r="E1949" s="158"/>
      <c r="F1949" s="155" t="s">
        <v>4466</v>
      </c>
      <c r="G1949" s="155" t="s">
        <v>4461</v>
      </c>
      <c r="H1949" s="155" t="s">
        <v>4464</v>
      </c>
      <c r="I1949" s="161" t="s">
        <v>11</v>
      </c>
      <c r="J1949" s="157" t="s">
        <v>11</v>
      </c>
      <c r="K1949" s="158"/>
      <c r="L1949" s="158"/>
      <c r="M1949" s="158"/>
      <c r="N1949" s="162"/>
      <c r="O1949" s="162"/>
      <c r="P1949" s="162"/>
      <c r="Q1949" s="162"/>
      <c r="R1949" s="162"/>
      <c r="S1949" s="162"/>
      <c r="T1949" s="162"/>
      <c r="U1949" s="162"/>
      <c r="V1949" s="162"/>
      <c r="W1949" s="162"/>
      <c r="X1949" s="162"/>
      <c r="Y1949" s="162"/>
      <c r="Z1949" s="162"/>
      <c r="AA1949" s="67"/>
      <c r="AB1949" s="67"/>
      <c r="AC1949" s="67"/>
      <c r="AD1949" s="67"/>
      <c r="AE1949" s="67"/>
      <c r="AF1949" s="67"/>
      <c r="AG1949" s="67"/>
    </row>
    <row r="1950" spans="1:33" ht="55.5" customHeight="1">
      <c r="A1950" s="154" t="s">
        <v>4457</v>
      </c>
      <c r="B1950" s="158"/>
      <c r="C1950" s="154" t="s">
        <v>388</v>
      </c>
      <c r="D1950" s="158"/>
      <c r="E1950" s="158"/>
      <c r="F1950" s="155" t="s">
        <v>4467</v>
      </c>
      <c r="G1950" s="155" t="s">
        <v>4461</v>
      </c>
      <c r="H1950" s="155" t="s">
        <v>4464</v>
      </c>
      <c r="I1950" s="161" t="s">
        <v>11</v>
      </c>
      <c r="J1950" s="157" t="s">
        <v>11</v>
      </c>
      <c r="K1950" s="158"/>
      <c r="L1950" s="72" t="s">
        <v>208</v>
      </c>
      <c r="M1950" s="158"/>
      <c r="N1950" s="162"/>
      <c r="O1950" s="162"/>
      <c r="P1950" s="162"/>
      <c r="Q1950" s="162"/>
      <c r="R1950" s="162"/>
      <c r="S1950" s="162"/>
      <c r="T1950" s="162"/>
      <c r="U1950" s="162"/>
      <c r="V1950" s="162"/>
      <c r="W1950" s="162"/>
      <c r="X1950" s="162"/>
      <c r="Y1950" s="162"/>
      <c r="Z1950" s="162"/>
      <c r="AA1950" s="67"/>
      <c r="AB1950" s="67"/>
      <c r="AC1950" s="67"/>
      <c r="AD1950" s="67"/>
      <c r="AE1950" s="67"/>
      <c r="AF1950" s="67"/>
      <c r="AG1950" s="67"/>
    </row>
    <row r="1951" spans="1:33" ht="55.5" customHeight="1">
      <c r="A1951" s="154" t="s">
        <v>4457</v>
      </c>
      <c r="B1951" s="158"/>
      <c r="C1951" s="154" t="s">
        <v>393</v>
      </c>
      <c r="D1951" s="158"/>
      <c r="E1951" s="158"/>
      <c r="F1951" s="155" t="s">
        <v>4468</v>
      </c>
      <c r="G1951" s="155" t="s">
        <v>4461</v>
      </c>
      <c r="H1951" s="155" t="s">
        <v>4464</v>
      </c>
      <c r="I1951" s="161" t="s">
        <v>11</v>
      </c>
      <c r="J1951" s="157" t="s">
        <v>11</v>
      </c>
      <c r="K1951" s="158"/>
      <c r="L1951" s="72" t="s">
        <v>208</v>
      </c>
      <c r="M1951" s="158"/>
      <c r="N1951" s="162"/>
      <c r="O1951" s="162"/>
      <c r="P1951" s="162"/>
      <c r="Q1951" s="162"/>
      <c r="R1951" s="162"/>
      <c r="S1951" s="162"/>
      <c r="T1951" s="162"/>
      <c r="U1951" s="162"/>
      <c r="V1951" s="162"/>
      <c r="W1951" s="162"/>
      <c r="X1951" s="162"/>
      <c r="Y1951" s="162"/>
      <c r="Z1951" s="162"/>
      <c r="AA1951" s="67"/>
      <c r="AB1951" s="67"/>
      <c r="AC1951" s="67"/>
      <c r="AD1951" s="67"/>
      <c r="AE1951" s="67"/>
      <c r="AF1951" s="67"/>
      <c r="AG1951" s="67"/>
    </row>
    <row r="1952" spans="1:33" ht="55.5" customHeight="1">
      <c r="A1952" s="154" t="s">
        <v>4457</v>
      </c>
      <c r="B1952" s="158"/>
      <c r="C1952" s="154" t="s">
        <v>397</v>
      </c>
      <c r="D1952" s="158"/>
      <c r="E1952" s="158"/>
      <c r="F1952" s="155" t="s">
        <v>4469</v>
      </c>
      <c r="G1952" s="155" t="s">
        <v>4461</v>
      </c>
      <c r="H1952" s="155" t="s">
        <v>4464</v>
      </c>
      <c r="I1952" s="161" t="s">
        <v>11</v>
      </c>
      <c r="J1952" s="157" t="s">
        <v>11</v>
      </c>
      <c r="K1952" s="158"/>
      <c r="L1952" s="72" t="s">
        <v>208</v>
      </c>
      <c r="M1952" s="158"/>
      <c r="N1952" s="162"/>
      <c r="O1952" s="162"/>
      <c r="P1952" s="162"/>
      <c r="Q1952" s="162"/>
      <c r="R1952" s="162"/>
      <c r="S1952" s="162"/>
      <c r="T1952" s="162"/>
      <c r="U1952" s="162"/>
      <c r="V1952" s="162"/>
      <c r="W1952" s="162"/>
      <c r="X1952" s="162"/>
      <c r="Y1952" s="162"/>
      <c r="Z1952" s="162"/>
      <c r="AA1952" s="67"/>
      <c r="AB1952" s="67"/>
      <c r="AC1952" s="67"/>
      <c r="AD1952" s="67"/>
      <c r="AE1952" s="67"/>
      <c r="AF1952" s="67"/>
      <c r="AG1952" s="67"/>
    </row>
    <row r="1953" spans="1:33" ht="55.5" customHeight="1">
      <c r="A1953" s="154" t="s">
        <v>4457</v>
      </c>
      <c r="B1953" s="158"/>
      <c r="C1953" s="154" t="s">
        <v>400</v>
      </c>
      <c r="D1953" s="158"/>
      <c r="E1953" s="158"/>
      <c r="F1953" s="155" t="s">
        <v>4470</v>
      </c>
      <c r="G1953" s="158"/>
      <c r="H1953" s="155" t="s">
        <v>4471</v>
      </c>
      <c r="I1953" s="161" t="s">
        <v>11</v>
      </c>
      <c r="J1953" s="157" t="s">
        <v>11</v>
      </c>
      <c r="K1953" s="158"/>
      <c r="L1953" s="163" t="s">
        <v>1196</v>
      </c>
      <c r="M1953" s="158"/>
      <c r="N1953" s="162"/>
      <c r="O1953" s="162"/>
      <c r="P1953" s="162"/>
      <c r="Q1953" s="162"/>
      <c r="R1953" s="162"/>
      <c r="S1953" s="162"/>
      <c r="T1953" s="162"/>
      <c r="U1953" s="162"/>
      <c r="V1953" s="162"/>
      <c r="W1953" s="162"/>
      <c r="X1953" s="162"/>
      <c r="Y1953" s="162"/>
      <c r="Z1953" s="162"/>
      <c r="AA1953" s="67"/>
      <c r="AB1953" s="67"/>
      <c r="AC1953" s="67"/>
      <c r="AD1953" s="67"/>
      <c r="AE1953" s="67"/>
      <c r="AF1953" s="67"/>
      <c r="AG1953" s="67"/>
    </row>
    <row r="1954" spans="1:33" ht="55.5" customHeight="1">
      <c r="A1954" s="154" t="s">
        <v>4457</v>
      </c>
      <c r="B1954" s="158"/>
      <c r="C1954" s="154" t="s">
        <v>403</v>
      </c>
      <c r="D1954" s="158"/>
      <c r="E1954" s="158"/>
      <c r="F1954" s="155" t="s">
        <v>4472</v>
      </c>
      <c r="G1954" s="158"/>
      <c r="H1954" s="155" t="s">
        <v>4473</v>
      </c>
      <c r="I1954" s="79" t="s">
        <v>12</v>
      </c>
      <c r="J1954" s="157" t="s">
        <v>11</v>
      </c>
      <c r="K1954" s="164" t="s">
        <v>4474</v>
      </c>
      <c r="L1954" s="163" t="s">
        <v>1196</v>
      </c>
      <c r="M1954" s="158"/>
      <c r="N1954" s="162"/>
      <c r="O1954" s="162"/>
      <c r="P1954" s="162"/>
      <c r="Q1954" s="162"/>
      <c r="R1954" s="162"/>
      <c r="S1954" s="162"/>
      <c r="T1954" s="162"/>
      <c r="U1954" s="162"/>
      <c r="V1954" s="162"/>
      <c r="W1954" s="162"/>
      <c r="X1954" s="162"/>
      <c r="Y1954" s="162"/>
      <c r="Z1954" s="162"/>
      <c r="AA1954" s="67"/>
      <c r="AB1954" s="67"/>
      <c r="AC1954" s="67"/>
      <c r="AD1954" s="67"/>
      <c r="AE1954" s="67"/>
      <c r="AF1954" s="67"/>
      <c r="AG1954" s="67"/>
    </row>
    <row r="1955" spans="1:33" ht="55.5" customHeight="1">
      <c r="A1955" s="154" t="s">
        <v>4457</v>
      </c>
      <c r="B1955" s="158"/>
      <c r="C1955" s="154" t="s">
        <v>408</v>
      </c>
      <c r="D1955" s="158"/>
      <c r="E1955" s="158"/>
      <c r="F1955" s="155" t="s">
        <v>4475</v>
      </c>
      <c r="G1955" s="155" t="s">
        <v>4461</v>
      </c>
      <c r="H1955" s="155" t="s">
        <v>4464</v>
      </c>
      <c r="I1955" s="161" t="s">
        <v>11</v>
      </c>
      <c r="J1955" s="157" t="s">
        <v>11</v>
      </c>
      <c r="K1955" s="158"/>
      <c r="L1955" s="72" t="s">
        <v>208</v>
      </c>
      <c r="M1955" s="158"/>
      <c r="N1955" s="162"/>
      <c r="O1955" s="162"/>
      <c r="P1955" s="162"/>
      <c r="Q1955" s="162"/>
      <c r="R1955" s="162"/>
      <c r="S1955" s="162"/>
      <c r="T1955" s="162"/>
      <c r="U1955" s="162"/>
      <c r="V1955" s="162"/>
      <c r="W1955" s="162"/>
      <c r="X1955" s="162"/>
      <c r="Y1955" s="162"/>
      <c r="Z1955" s="162"/>
      <c r="AA1955" s="67"/>
      <c r="AB1955" s="67"/>
      <c r="AC1955" s="67"/>
      <c r="AD1955" s="67"/>
      <c r="AE1955" s="67"/>
      <c r="AF1955" s="67"/>
      <c r="AG1955" s="67"/>
    </row>
    <row r="1956" spans="1:33" ht="55.5" customHeight="1">
      <c r="A1956" s="154" t="s">
        <v>4457</v>
      </c>
      <c r="B1956" s="158"/>
      <c r="C1956" s="154" t="s">
        <v>411</v>
      </c>
      <c r="D1956" s="158"/>
      <c r="E1956" s="158"/>
      <c r="F1956" s="155" t="s">
        <v>4476</v>
      </c>
      <c r="G1956" s="155" t="s">
        <v>4461</v>
      </c>
      <c r="H1956" s="155" t="s">
        <v>1748</v>
      </c>
      <c r="I1956" s="161" t="s">
        <v>11</v>
      </c>
      <c r="J1956" s="157" t="s">
        <v>11</v>
      </c>
      <c r="K1956" s="158"/>
      <c r="L1956" s="72" t="s">
        <v>208</v>
      </c>
      <c r="M1956" s="158"/>
      <c r="N1956" s="162"/>
      <c r="O1956" s="162"/>
      <c r="P1956" s="162"/>
      <c r="Q1956" s="162"/>
      <c r="R1956" s="162"/>
      <c r="S1956" s="162"/>
      <c r="T1956" s="162"/>
      <c r="U1956" s="162"/>
      <c r="V1956" s="162"/>
      <c r="W1956" s="162"/>
      <c r="X1956" s="162"/>
      <c r="Y1956" s="162"/>
      <c r="Z1956" s="162"/>
      <c r="AA1956" s="67"/>
      <c r="AB1956" s="67"/>
      <c r="AC1956" s="67"/>
      <c r="AD1956" s="67"/>
      <c r="AE1956" s="67"/>
      <c r="AF1956" s="67"/>
      <c r="AG1956" s="67"/>
    </row>
    <row r="1957" spans="1:33" ht="55.5" customHeight="1">
      <c r="A1957" s="165"/>
      <c r="B1957" s="158"/>
      <c r="C1957" s="154" t="s">
        <v>414</v>
      </c>
      <c r="D1957" s="158"/>
      <c r="E1957" s="158"/>
      <c r="F1957" s="155" t="s">
        <v>4477</v>
      </c>
      <c r="G1957" s="155" t="s">
        <v>4461</v>
      </c>
      <c r="H1957" s="155" t="s">
        <v>1748</v>
      </c>
      <c r="I1957" s="161" t="s">
        <v>11</v>
      </c>
      <c r="J1957" s="157" t="s">
        <v>11</v>
      </c>
      <c r="K1957" s="158"/>
      <c r="L1957" s="72" t="s">
        <v>208</v>
      </c>
      <c r="M1957" s="158"/>
      <c r="N1957" s="162"/>
      <c r="O1957" s="162"/>
      <c r="P1957" s="162"/>
      <c r="Q1957" s="162"/>
      <c r="R1957" s="162"/>
      <c r="S1957" s="162"/>
      <c r="T1957" s="162"/>
      <c r="U1957" s="162"/>
      <c r="V1957" s="162"/>
      <c r="W1957" s="162"/>
      <c r="X1957" s="162"/>
      <c r="Y1957" s="162"/>
      <c r="Z1957" s="162"/>
      <c r="AA1957" s="67"/>
      <c r="AB1957" s="67"/>
      <c r="AC1957" s="67"/>
      <c r="AD1957" s="67"/>
      <c r="AE1957" s="67"/>
      <c r="AF1957" s="67"/>
      <c r="AG1957" s="67"/>
    </row>
    <row r="1958" spans="1:33" ht="55.5" customHeight="1">
      <c r="A1958" s="165"/>
      <c r="B1958" s="158"/>
      <c r="C1958" s="154" t="s">
        <v>419</v>
      </c>
      <c r="D1958" s="158"/>
      <c r="E1958" s="158"/>
      <c r="F1958" s="155" t="s">
        <v>4478</v>
      </c>
      <c r="G1958" s="155" t="s">
        <v>4461</v>
      </c>
      <c r="H1958" s="155" t="s">
        <v>1748</v>
      </c>
      <c r="I1958" s="161" t="s">
        <v>11</v>
      </c>
      <c r="J1958" s="157" t="s">
        <v>11</v>
      </c>
      <c r="K1958" s="158"/>
      <c r="L1958" s="72" t="s">
        <v>208</v>
      </c>
      <c r="M1958" s="158"/>
      <c r="N1958" s="162"/>
      <c r="O1958" s="162"/>
      <c r="P1958" s="162"/>
      <c r="Q1958" s="162"/>
      <c r="R1958" s="162"/>
      <c r="S1958" s="162"/>
      <c r="T1958" s="162"/>
      <c r="U1958" s="162"/>
      <c r="V1958" s="162"/>
      <c r="W1958" s="162"/>
      <c r="X1958" s="162"/>
      <c r="Y1958" s="162"/>
      <c r="Z1958" s="162"/>
      <c r="AA1958" s="67"/>
      <c r="AB1958" s="67"/>
      <c r="AC1958" s="67"/>
      <c r="AD1958" s="67"/>
      <c r="AE1958" s="67"/>
      <c r="AF1958" s="67"/>
      <c r="AG1958" s="67"/>
    </row>
    <row r="1959" spans="1:33" ht="55.5" customHeight="1">
      <c r="A1959" s="154" t="s">
        <v>4457</v>
      </c>
      <c r="B1959" s="158"/>
      <c r="C1959" s="154" t="s">
        <v>422</v>
      </c>
      <c r="D1959" s="158"/>
      <c r="E1959" s="158"/>
      <c r="F1959" s="155" t="s">
        <v>4479</v>
      </c>
      <c r="G1959" s="155" t="s">
        <v>4461</v>
      </c>
      <c r="H1959" s="155" t="s">
        <v>4480</v>
      </c>
      <c r="I1959" s="161" t="s">
        <v>11</v>
      </c>
      <c r="J1959" s="157" t="s">
        <v>11</v>
      </c>
      <c r="K1959" s="158"/>
      <c r="L1959" s="72" t="s">
        <v>208</v>
      </c>
      <c r="M1959" s="158"/>
      <c r="N1959" s="162"/>
      <c r="O1959" s="162"/>
      <c r="P1959" s="162"/>
      <c r="Q1959" s="162"/>
      <c r="R1959" s="162"/>
      <c r="S1959" s="162"/>
      <c r="T1959" s="162"/>
      <c r="U1959" s="162"/>
      <c r="V1959" s="162"/>
      <c r="W1959" s="162"/>
      <c r="X1959" s="162"/>
      <c r="Y1959" s="162"/>
      <c r="Z1959" s="162"/>
      <c r="AA1959" s="67"/>
      <c r="AB1959" s="67"/>
      <c r="AC1959" s="67"/>
      <c r="AD1959" s="67"/>
      <c r="AE1959" s="67"/>
      <c r="AF1959" s="67"/>
      <c r="AG1959" s="67"/>
    </row>
    <row r="1960" spans="1:33" ht="55.5" customHeight="1">
      <c r="A1960" s="154" t="s">
        <v>4457</v>
      </c>
      <c r="B1960" s="158"/>
      <c r="C1960" s="154" t="s">
        <v>425</v>
      </c>
      <c r="D1960" s="158"/>
      <c r="E1960" s="158"/>
      <c r="F1960" s="155" t="s">
        <v>4481</v>
      </c>
      <c r="G1960" s="155" t="s">
        <v>4461</v>
      </c>
      <c r="H1960" s="155" t="s">
        <v>4480</v>
      </c>
      <c r="I1960" s="161" t="s">
        <v>11</v>
      </c>
      <c r="J1960" s="157" t="s">
        <v>11</v>
      </c>
      <c r="K1960" s="158"/>
      <c r="L1960" s="72" t="s">
        <v>208</v>
      </c>
      <c r="M1960" s="158"/>
      <c r="N1960" s="162"/>
      <c r="O1960" s="162"/>
      <c r="P1960" s="162"/>
      <c r="Q1960" s="162"/>
      <c r="R1960" s="162"/>
      <c r="S1960" s="162"/>
      <c r="T1960" s="162"/>
      <c r="U1960" s="162"/>
      <c r="V1960" s="162"/>
      <c r="W1960" s="162"/>
      <c r="X1960" s="162"/>
      <c r="Y1960" s="162"/>
      <c r="Z1960" s="162"/>
      <c r="AA1960" s="67"/>
      <c r="AB1960" s="67"/>
      <c r="AC1960" s="67"/>
      <c r="AD1960" s="67"/>
      <c r="AE1960" s="67"/>
      <c r="AF1960" s="67"/>
      <c r="AG1960" s="67"/>
    </row>
    <row r="1961" spans="1:33" ht="55.5" customHeight="1">
      <c r="A1961" s="154" t="s">
        <v>4457</v>
      </c>
      <c r="B1961" s="158"/>
      <c r="C1961" s="154" t="s">
        <v>430</v>
      </c>
      <c r="D1961" s="158"/>
      <c r="E1961" s="158"/>
      <c r="F1961" s="155" t="s">
        <v>4482</v>
      </c>
      <c r="G1961" s="155" t="s">
        <v>4461</v>
      </c>
      <c r="H1961" s="155" t="s">
        <v>4480</v>
      </c>
      <c r="I1961" s="161" t="s">
        <v>11</v>
      </c>
      <c r="J1961" s="157" t="s">
        <v>11</v>
      </c>
      <c r="K1961" s="158"/>
      <c r="L1961" s="72" t="s">
        <v>208</v>
      </c>
      <c r="M1961" s="158"/>
      <c r="N1961" s="162"/>
      <c r="O1961" s="162"/>
      <c r="P1961" s="162"/>
      <c r="Q1961" s="162"/>
      <c r="R1961" s="162"/>
      <c r="S1961" s="162"/>
      <c r="T1961" s="162"/>
      <c r="U1961" s="162"/>
      <c r="V1961" s="162"/>
      <c r="W1961" s="162"/>
      <c r="X1961" s="162"/>
      <c r="Y1961" s="162"/>
      <c r="Z1961" s="162"/>
      <c r="AA1961" s="67"/>
      <c r="AB1961" s="67"/>
      <c r="AC1961" s="67"/>
      <c r="AD1961" s="67"/>
      <c r="AE1961" s="67"/>
      <c r="AF1961" s="67"/>
      <c r="AG1961" s="67"/>
    </row>
    <row r="1962" spans="1:33" ht="55.5" customHeight="1">
      <c r="A1962" s="154" t="s">
        <v>4457</v>
      </c>
      <c r="B1962" s="158"/>
      <c r="C1962" s="154" t="s">
        <v>432</v>
      </c>
      <c r="D1962" s="158"/>
      <c r="E1962" s="158"/>
      <c r="F1962" s="155" t="s">
        <v>4483</v>
      </c>
      <c r="G1962" s="155" t="s">
        <v>4461</v>
      </c>
      <c r="H1962" s="155" t="s">
        <v>4480</v>
      </c>
      <c r="I1962" s="161" t="s">
        <v>11</v>
      </c>
      <c r="J1962" s="157" t="s">
        <v>11</v>
      </c>
      <c r="K1962" s="158"/>
      <c r="L1962" s="72" t="s">
        <v>208</v>
      </c>
      <c r="M1962" s="158"/>
      <c r="N1962" s="162"/>
      <c r="O1962" s="162"/>
      <c r="P1962" s="162"/>
      <c r="Q1962" s="162"/>
      <c r="R1962" s="162"/>
      <c r="S1962" s="162"/>
      <c r="T1962" s="162"/>
      <c r="U1962" s="162"/>
      <c r="V1962" s="162"/>
      <c r="W1962" s="162"/>
      <c r="X1962" s="162"/>
      <c r="Y1962" s="162"/>
      <c r="Z1962" s="162"/>
      <c r="AA1962" s="67"/>
      <c r="AB1962" s="67"/>
      <c r="AC1962" s="67"/>
      <c r="AD1962" s="67"/>
      <c r="AE1962" s="67"/>
      <c r="AF1962" s="67"/>
      <c r="AG1962" s="67"/>
    </row>
    <row r="1963" spans="1:33" ht="55.5" customHeight="1">
      <c r="A1963" s="154" t="s">
        <v>4457</v>
      </c>
      <c r="B1963" s="158"/>
      <c r="C1963" s="154" t="s">
        <v>435</v>
      </c>
      <c r="D1963" s="158"/>
      <c r="E1963" s="158"/>
      <c r="F1963" s="155" t="s">
        <v>4484</v>
      </c>
      <c r="G1963" s="158"/>
      <c r="H1963" s="155" t="s">
        <v>4485</v>
      </c>
      <c r="I1963" s="161" t="s">
        <v>11</v>
      </c>
      <c r="J1963" s="157" t="s">
        <v>11</v>
      </c>
      <c r="K1963" s="158"/>
      <c r="L1963" s="72" t="s">
        <v>208</v>
      </c>
      <c r="M1963" s="158"/>
      <c r="N1963" s="162"/>
      <c r="O1963" s="162"/>
      <c r="P1963" s="162"/>
      <c r="Q1963" s="162"/>
      <c r="R1963" s="162"/>
      <c r="S1963" s="162"/>
      <c r="T1963" s="162"/>
      <c r="U1963" s="162"/>
      <c r="V1963" s="162"/>
      <c r="W1963" s="162"/>
      <c r="X1963" s="162"/>
      <c r="Y1963" s="162"/>
      <c r="Z1963" s="162"/>
      <c r="AA1963" s="67"/>
      <c r="AB1963" s="67"/>
      <c r="AC1963" s="67"/>
      <c r="AD1963" s="67"/>
      <c r="AE1963" s="67"/>
      <c r="AF1963" s="67"/>
      <c r="AG1963" s="67"/>
    </row>
    <row r="1964" spans="1:33" ht="55.5" customHeight="1">
      <c r="A1964" s="154" t="s">
        <v>4457</v>
      </c>
      <c r="B1964" s="158"/>
      <c r="C1964" s="154" t="s">
        <v>438</v>
      </c>
      <c r="D1964" s="158"/>
      <c r="E1964" s="158"/>
      <c r="F1964" s="155" t="s">
        <v>4486</v>
      </c>
      <c r="G1964" s="158"/>
      <c r="H1964" s="155" t="s">
        <v>4487</v>
      </c>
      <c r="I1964" s="161" t="s">
        <v>11</v>
      </c>
      <c r="J1964" s="157" t="s">
        <v>11</v>
      </c>
      <c r="K1964" s="158"/>
      <c r="L1964" s="72" t="s">
        <v>208</v>
      </c>
      <c r="M1964" s="158"/>
      <c r="N1964" s="162"/>
      <c r="O1964" s="162"/>
      <c r="P1964" s="162"/>
      <c r="Q1964" s="162"/>
      <c r="R1964" s="162"/>
      <c r="S1964" s="162"/>
      <c r="T1964" s="162"/>
      <c r="U1964" s="162"/>
      <c r="V1964" s="162"/>
      <c r="W1964" s="162"/>
      <c r="X1964" s="162"/>
      <c r="Y1964" s="162"/>
      <c r="Z1964" s="162"/>
      <c r="AA1964" s="67"/>
      <c r="AB1964" s="67"/>
      <c r="AC1964" s="67"/>
      <c r="AD1964" s="67"/>
      <c r="AE1964" s="67"/>
      <c r="AF1964" s="67"/>
      <c r="AG1964" s="67"/>
    </row>
    <row r="1965" spans="1:33" ht="55.5" customHeight="1">
      <c r="A1965" s="154" t="s">
        <v>4457</v>
      </c>
      <c r="B1965" s="158"/>
      <c r="C1965" s="154" t="s">
        <v>441</v>
      </c>
      <c r="D1965" s="158"/>
      <c r="E1965" s="158"/>
      <c r="F1965" s="155" t="s">
        <v>4488</v>
      </c>
      <c r="G1965" s="155" t="s">
        <v>4461</v>
      </c>
      <c r="H1965" s="155" t="s">
        <v>4489</v>
      </c>
      <c r="I1965" s="161" t="s">
        <v>11</v>
      </c>
      <c r="J1965" s="157" t="s">
        <v>11</v>
      </c>
      <c r="K1965" s="158"/>
      <c r="L1965" s="72" t="s">
        <v>208</v>
      </c>
      <c r="M1965" s="158"/>
      <c r="N1965" s="162"/>
      <c r="O1965" s="162"/>
      <c r="P1965" s="162"/>
      <c r="Q1965" s="162"/>
      <c r="R1965" s="162"/>
      <c r="S1965" s="162"/>
      <c r="T1965" s="162"/>
      <c r="U1965" s="162"/>
      <c r="V1965" s="162"/>
      <c r="W1965" s="162"/>
      <c r="X1965" s="162"/>
      <c r="Y1965" s="162"/>
      <c r="Z1965" s="162"/>
      <c r="AA1965" s="67"/>
      <c r="AB1965" s="67"/>
      <c r="AC1965" s="67"/>
      <c r="AD1965" s="67"/>
      <c r="AE1965" s="67"/>
      <c r="AF1965" s="67"/>
      <c r="AG1965" s="67"/>
    </row>
    <row r="1966" spans="1:33" ht="55.5" customHeight="1">
      <c r="A1966" s="154" t="s">
        <v>4457</v>
      </c>
      <c r="B1966" s="158"/>
      <c r="C1966" s="154" t="s">
        <v>446</v>
      </c>
      <c r="D1966" s="158"/>
      <c r="E1966" s="158"/>
      <c r="F1966" s="155" t="s">
        <v>4490</v>
      </c>
      <c r="G1966" s="155" t="s">
        <v>4461</v>
      </c>
      <c r="H1966" s="155" t="s">
        <v>4491</v>
      </c>
      <c r="I1966" s="161" t="s">
        <v>11</v>
      </c>
      <c r="J1966" s="157" t="s">
        <v>11</v>
      </c>
      <c r="K1966" s="158"/>
      <c r="L1966" s="72" t="s">
        <v>208</v>
      </c>
      <c r="M1966" s="158"/>
      <c r="N1966" s="162"/>
      <c r="O1966" s="162"/>
      <c r="P1966" s="162"/>
      <c r="Q1966" s="162"/>
      <c r="R1966" s="162"/>
      <c r="S1966" s="162"/>
      <c r="T1966" s="162"/>
      <c r="U1966" s="162"/>
      <c r="V1966" s="162"/>
      <c r="W1966" s="162"/>
      <c r="X1966" s="162"/>
      <c r="Y1966" s="162"/>
      <c r="Z1966" s="162"/>
      <c r="AA1966" s="67"/>
      <c r="AB1966" s="67"/>
      <c r="AC1966" s="67"/>
      <c r="AD1966" s="67"/>
      <c r="AE1966" s="67"/>
      <c r="AF1966" s="67"/>
      <c r="AG1966" s="67"/>
    </row>
    <row r="1967" spans="1:33" ht="55.5" customHeight="1">
      <c r="A1967" s="154" t="s">
        <v>4457</v>
      </c>
      <c r="B1967" s="158"/>
      <c r="C1967" s="154" t="s">
        <v>449</v>
      </c>
      <c r="D1967" s="158"/>
      <c r="E1967" s="158"/>
      <c r="F1967" s="155" t="s">
        <v>4492</v>
      </c>
      <c r="G1967" s="155" t="s">
        <v>4461</v>
      </c>
      <c r="H1967" s="155" t="s">
        <v>4493</v>
      </c>
      <c r="I1967" s="161" t="s">
        <v>11</v>
      </c>
      <c r="J1967" s="157" t="s">
        <v>11</v>
      </c>
      <c r="K1967" s="158"/>
      <c r="L1967" s="72" t="s">
        <v>208</v>
      </c>
      <c r="M1967" s="158"/>
      <c r="N1967" s="162"/>
      <c r="O1967" s="162"/>
      <c r="P1967" s="162"/>
      <c r="Q1967" s="162"/>
      <c r="R1967" s="162"/>
      <c r="S1967" s="162"/>
      <c r="T1967" s="162"/>
      <c r="U1967" s="162"/>
      <c r="V1967" s="162"/>
      <c r="W1967" s="162"/>
      <c r="X1967" s="162"/>
      <c r="Y1967" s="162"/>
      <c r="Z1967" s="162"/>
      <c r="AA1967" s="67"/>
      <c r="AB1967" s="67"/>
      <c r="AC1967" s="67"/>
      <c r="AD1967" s="67"/>
      <c r="AE1967" s="67"/>
      <c r="AF1967" s="67"/>
      <c r="AG1967" s="67"/>
    </row>
    <row r="1968" spans="1:33" ht="55.5" customHeight="1">
      <c r="A1968" s="154" t="s">
        <v>4457</v>
      </c>
      <c r="B1968" s="158"/>
      <c r="C1968" s="154" t="s">
        <v>452</v>
      </c>
      <c r="D1968" s="158"/>
      <c r="E1968" s="158"/>
      <c r="F1968" s="155" t="s">
        <v>4494</v>
      </c>
      <c r="G1968" s="155" t="s">
        <v>4461</v>
      </c>
      <c r="H1968" s="155" t="s">
        <v>4495</v>
      </c>
      <c r="I1968" s="161" t="s">
        <v>11</v>
      </c>
      <c r="J1968" s="157" t="s">
        <v>11</v>
      </c>
      <c r="K1968" s="158"/>
      <c r="L1968" s="72" t="s">
        <v>208</v>
      </c>
      <c r="M1968" s="158"/>
      <c r="N1968" s="162"/>
      <c r="O1968" s="162"/>
      <c r="P1968" s="162"/>
      <c r="Q1968" s="162"/>
      <c r="R1968" s="162"/>
      <c r="S1968" s="162"/>
      <c r="T1968" s="162"/>
      <c r="U1968" s="162"/>
      <c r="V1968" s="162"/>
      <c r="W1968" s="162"/>
      <c r="X1968" s="162"/>
      <c r="Y1968" s="162"/>
      <c r="Z1968" s="162"/>
      <c r="AA1968" s="67"/>
      <c r="AB1968" s="67"/>
      <c r="AC1968" s="67"/>
      <c r="AD1968" s="67"/>
      <c r="AE1968" s="67"/>
      <c r="AF1968" s="67"/>
      <c r="AG1968" s="67"/>
    </row>
    <row r="1969" spans="1:33" ht="55.5" customHeight="1">
      <c r="A1969" s="154" t="s">
        <v>4457</v>
      </c>
      <c r="B1969" s="158"/>
      <c r="C1969" s="154" t="s">
        <v>455</v>
      </c>
      <c r="D1969" s="158"/>
      <c r="E1969" s="158"/>
      <c r="F1969" s="155" t="s">
        <v>4496</v>
      </c>
      <c r="G1969" s="155" t="s">
        <v>4461</v>
      </c>
      <c r="H1969" s="155" t="s">
        <v>4493</v>
      </c>
      <c r="I1969" s="161" t="s">
        <v>11</v>
      </c>
      <c r="J1969" s="157" t="s">
        <v>11</v>
      </c>
      <c r="K1969" s="158"/>
      <c r="L1969" s="72" t="s">
        <v>208</v>
      </c>
      <c r="M1969" s="158"/>
      <c r="N1969" s="162"/>
      <c r="O1969" s="162"/>
      <c r="P1969" s="162"/>
      <c r="Q1969" s="162"/>
      <c r="R1969" s="162"/>
      <c r="S1969" s="162"/>
      <c r="T1969" s="162"/>
      <c r="U1969" s="162"/>
      <c r="V1969" s="162"/>
      <c r="W1969" s="162"/>
      <c r="X1969" s="162"/>
      <c r="Y1969" s="162"/>
      <c r="Z1969" s="162"/>
      <c r="AA1969" s="67"/>
      <c r="AB1969" s="67"/>
      <c r="AC1969" s="67"/>
      <c r="AD1969" s="67"/>
      <c r="AE1969" s="67"/>
      <c r="AF1969" s="67"/>
      <c r="AG1969" s="67"/>
    </row>
    <row r="1970" spans="1:33" ht="55.5" customHeight="1">
      <c r="A1970" s="154" t="s">
        <v>4457</v>
      </c>
      <c r="B1970" s="158"/>
      <c r="C1970" s="154" t="s">
        <v>460</v>
      </c>
      <c r="D1970" s="158"/>
      <c r="E1970" s="158"/>
      <c r="F1970" s="155" t="s">
        <v>4497</v>
      </c>
      <c r="G1970" s="155" t="s">
        <v>4461</v>
      </c>
      <c r="H1970" s="155" t="s">
        <v>4495</v>
      </c>
      <c r="I1970" s="161" t="s">
        <v>11</v>
      </c>
      <c r="J1970" s="157" t="s">
        <v>11</v>
      </c>
      <c r="K1970" s="158"/>
      <c r="L1970" s="72" t="s">
        <v>208</v>
      </c>
      <c r="M1970" s="158"/>
      <c r="N1970" s="162"/>
      <c r="O1970" s="162"/>
      <c r="P1970" s="162"/>
      <c r="Q1970" s="162"/>
      <c r="R1970" s="162"/>
      <c r="S1970" s="162"/>
      <c r="T1970" s="162"/>
      <c r="U1970" s="162"/>
      <c r="V1970" s="162"/>
      <c r="W1970" s="162"/>
      <c r="X1970" s="162"/>
      <c r="Y1970" s="162"/>
      <c r="Z1970" s="162"/>
      <c r="AA1970" s="67"/>
      <c r="AB1970" s="67"/>
      <c r="AC1970" s="67"/>
      <c r="AD1970" s="67"/>
      <c r="AE1970" s="67"/>
      <c r="AF1970" s="67"/>
      <c r="AG1970" s="67"/>
    </row>
    <row r="1971" spans="1:33" ht="55.5" customHeight="1">
      <c r="A1971" s="154" t="s">
        <v>4457</v>
      </c>
      <c r="B1971" s="158"/>
      <c r="C1971" s="154" t="s">
        <v>463</v>
      </c>
      <c r="D1971" s="158"/>
      <c r="E1971" s="158"/>
      <c r="F1971" s="155" t="s">
        <v>4498</v>
      </c>
      <c r="G1971" s="155" t="s">
        <v>4461</v>
      </c>
      <c r="H1971" s="155" t="s">
        <v>1748</v>
      </c>
      <c r="I1971" s="161" t="s">
        <v>11</v>
      </c>
      <c r="J1971" s="157" t="s">
        <v>11</v>
      </c>
      <c r="K1971" s="158"/>
      <c r="L1971" s="72" t="s">
        <v>208</v>
      </c>
      <c r="M1971" s="158"/>
      <c r="N1971" s="162"/>
      <c r="O1971" s="162"/>
      <c r="P1971" s="162"/>
      <c r="Q1971" s="162"/>
      <c r="R1971" s="162"/>
      <c r="S1971" s="162"/>
      <c r="T1971" s="162"/>
      <c r="U1971" s="162"/>
      <c r="V1971" s="162"/>
      <c r="W1971" s="162"/>
      <c r="X1971" s="162"/>
      <c r="Y1971" s="162"/>
      <c r="Z1971" s="162"/>
      <c r="AA1971" s="67"/>
      <c r="AB1971" s="67"/>
      <c r="AC1971" s="67"/>
      <c r="AD1971" s="67"/>
      <c r="AE1971" s="67"/>
      <c r="AF1971" s="67"/>
      <c r="AG1971" s="67"/>
    </row>
    <row r="1972" spans="1:33" ht="55.5" customHeight="1">
      <c r="A1972" s="154" t="s">
        <v>4457</v>
      </c>
      <c r="B1972" s="158"/>
      <c r="C1972" s="154" t="s">
        <v>467</v>
      </c>
      <c r="D1972" s="158"/>
      <c r="E1972" s="158"/>
      <c r="F1972" s="160" t="s">
        <v>4499</v>
      </c>
      <c r="G1972" s="155" t="s">
        <v>4461</v>
      </c>
      <c r="H1972" s="160" t="s">
        <v>4500</v>
      </c>
      <c r="I1972" s="161" t="s">
        <v>11</v>
      </c>
      <c r="J1972" s="157" t="s">
        <v>11</v>
      </c>
      <c r="K1972" s="158"/>
      <c r="L1972" s="72" t="s">
        <v>208</v>
      </c>
      <c r="M1972" s="158"/>
      <c r="N1972" s="162"/>
      <c r="O1972" s="162"/>
      <c r="P1972" s="162"/>
      <c r="Q1972" s="162"/>
      <c r="R1972" s="162"/>
      <c r="S1972" s="162"/>
      <c r="T1972" s="162"/>
      <c r="U1972" s="162"/>
      <c r="V1972" s="162"/>
      <c r="W1972" s="162"/>
      <c r="X1972" s="162"/>
      <c r="Y1972" s="162"/>
      <c r="Z1972" s="162"/>
      <c r="AA1972" s="67"/>
      <c r="AB1972" s="67"/>
      <c r="AC1972" s="67"/>
      <c r="AD1972" s="67"/>
      <c r="AE1972" s="67"/>
      <c r="AF1972" s="67"/>
      <c r="AG1972" s="67"/>
    </row>
    <row r="1973" spans="1:33" ht="55.5" customHeight="1">
      <c r="A1973" s="154" t="s">
        <v>4457</v>
      </c>
      <c r="B1973" s="158"/>
      <c r="C1973" s="154" t="s">
        <v>471</v>
      </c>
      <c r="D1973" s="158"/>
      <c r="E1973" s="158"/>
      <c r="F1973" s="160" t="s">
        <v>4501</v>
      </c>
      <c r="G1973" s="155" t="s">
        <v>4461</v>
      </c>
      <c r="H1973" s="160" t="s">
        <v>4502</v>
      </c>
      <c r="I1973" s="161" t="s">
        <v>11</v>
      </c>
      <c r="J1973" s="157" t="s">
        <v>11</v>
      </c>
      <c r="K1973" s="158"/>
      <c r="L1973" s="72" t="s">
        <v>208</v>
      </c>
      <c r="M1973" s="158"/>
      <c r="N1973" s="162"/>
      <c r="O1973" s="162"/>
      <c r="P1973" s="162"/>
      <c r="Q1973" s="162"/>
      <c r="R1973" s="162"/>
      <c r="S1973" s="162"/>
      <c r="T1973" s="162"/>
      <c r="U1973" s="162"/>
      <c r="V1973" s="162"/>
      <c r="W1973" s="162"/>
      <c r="X1973" s="162"/>
      <c r="Y1973" s="162"/>
      <c r="Z1973" s="162"/>
      <c r="AA1973" s="67"/>
      <c r="AB1973" s="67"/>
      <c r="AC1973" s="67"/>
      <c r="AD1973" s="67"/>
      <c r="AE1973" s="67"/>
      <c r="AF1973" s="67"/>
      <c r="AG1973" s="67"/>
    </row>
    <row r="1974" spans="1:33" ht="55.5" customHeight="1">
      <c r="A1974" s="154" t="s">
        <v>4457</v>
      </c>
      <c r="B1974" s="158"/>
      <c r="C1974" s="154" t="s">
        <v>476</v>
      </c>
      <c r="D1974" s="158"/>
      <c r="E1974" s="158"/>
      <c r="F1974" s="155" t="s">
        <v>4503</v>
      </c>
      <c r="G1974" s="155" t="s">
        <v>4461</v>
      </c>
      <c r="H1974" s="155" t="s">
        <v>4464</v>
      </c>
      <c r="I1974" s="161" t="s">
        <v>11</v>
      </c>
      <c r="J1974" s="157" t="s">
        <v>11</v>
      </c>
      <c r="K1974" s="158"/>
      <c r="L1974" s="72" t="s">
        <v>208</v>
      </c>
      <c r="M1974" s="158"/>
      <c r="N1974" s="162"/>
      <c r="O1974" s="162"/>
      <c r="P1974" s="162"/>
      <c r="Q1974" s="162"/>
      <c r="R1974" s="162"/>
      <c r="S1974" s="162"/>
      <c r="T1974" s="162"/>
      <c r="U1974" s="162"/>
      <c r="V1974" s="162"/>
      <c r="W1974" s="162"/>
      <c r="X1974" s="162"/>
      <c r="Y1974" s="162"/>
      <c r="Z1974" s="162"/>
      <c r="AA1974" s="67"/>
      <c r="AB1974" s="67"/>
      <c r="AC1974" s="67"/>
      <c r="AD1974" s="67"/>
      <c r="AE1974" s="67"/>
      <c r="AF1974" s="67"/>
      <c r="AG1974" s="67"/>
    </row>
    <row r="1975" spans="1:33" ht="55.5" customHeight="1">
      <c r="A1975" s="154" t="s">
        <v>4457</v>
      </c>
      <c r="B1975" s="158"/>
      <c r="C1975" s="154" t="s">
        <v>478</v>
      </c>
      <c r="D1975" s="158"/>
      <c r="E1975" s="158"/>
      <c r="F1975" s="155" t="s">
        <v>4504</v>
      </c>
      <c r="G1975" s="155" t="s">
        <v>4461</v>
      </c>
      <c r="H1975" s="155" t="s">
        <v>1748</v>
      </c>
      <c r="I1975" s="161" t="s">
        <v>11</v>
      </c>
      <c r="J1975" s="157" t="s">
        <v>11</v>
      </c>
      <c r="K1975" s="158"/>
      <c r="L1975" s="72" t="s">
        <v>208</v>
      </c>
      <c r="M1975" s="158"/>
      <c r="N1975" s="162"/>
      <c r="O1975" s="162"/>
      <c r="P1975" s="162"/>
      <c r="Q1975" s="162"/>
      <c r="R1975" s="162"/>
      <c r="S1975" s="162"/>
      <c r="T1975" s="162"/>
      <c r="U1975" s="162"/>
      <c r="V1975" s="162"/>
      <c r="W1975" s="162"/>
      <c r="X1975" s="162"/>
      <c r="Y1975" s="162"/>
      <c r="Z1975" s="162"/>
      <c r="AA1975" s="67"/>
      <c r="AB1975" s="67"/>
      <c r="AC1975" s="67"/>
      <c r="AD1975" s="67"/>
      <c r="AE1975" s="67"/>
      <c r="AF1975" s="67"/>
      <c r="AG1975" s="67"/>
    </row>
    <row r="1976" spans="1:33" ht="55.5" customHeight="1">
      <c r="A1976" s="154" t="s">
        <v>4457</v>
      </c>
      <c r="B1976" s="158"/>
      <c r="C1976" s="154" t="s">
        <v>480</v>
      </c>
      <c r="D1976" s="158"/>
      <c r="E1976" s="158"/>
      <c r="F1976" s="160" t="s">
        <v>4505</v>
      </c>
      <c r="G1976" s="155" t="s">
        <v>4461</v>
      </c>
      <c r="H1976" s="160" t="s">
        <v>4506</v>
      </c>
      <c r="I1976" s="161" t="s">
        <v>11</v>
      </c>
      <c r="J1976" s="157" t="s">
        <v>11</v>
      </c>
      <c r="K1976" s="158"/>
      <c r="L1976" s="72" t="s">
        <v>208</v>
      </c>
      <c r="M1976" s="158"/>
      <c r="N1976" s="162"/>
      <c r="O1976" s="162"/>
      <c r="P1976" s="162"/>
      <c r="Q1976" s="162"/>
      <c r="R1976" s="162"/>
      <c r="S1976" s="162"/>
      <c r="T1976" s="162"/>
      <c r="U1976" s="162"/>
      <c r="V1976" s="162"/>
      <c r="W1976" s="162"/>
      <c r="X1976" s="162"/>
      <c r="Y1976" s="162"/>
      <c r="Z1976" s="162"/>
      <c r="AA1976" s="67"/>
      <c r="AB1976" s="67"/>
      <c r="AC1976" s="67"/>
      <c r="AD1976" s="67"/>
      <c r="AE1976" s="67"/>
      <c r="AF1976" s="67"/>
      <c r="AG1976" s="67"/>
    </row>
    <row r="1977" spans="1:33" ht="55.5" customHeight="1">
      <c r="A1977" s="154" t="s">
        <v>4457</v>
      </c>
      <c r="B1977" s="158"/>
      <c r="C1977" s="154" t="s">
        <v>485</v>
      </c>
      <c r="D1977" s="158"/>
      <c r="E1977" s="158"/>
      <c r="F1977" s="155" t="s">
        <v>4507</v>
      </c>
      <c r="G1977" s="155" t="s">
        <v>4461</v>
      </c>
      <c r="H1977" s="160" t="s">
        <v>4508</v>
      </c>
      <c r="I1977" s="161" t="s">
        <v>11</v>
      </c>
      <c r="J1977" s="157" t="s">
        <v>11</v>
      </c>
      <c r="K1977" s="158"/>
      <c r="L1977" s="72" t="s">
        <v>208</v>
      </c>
      <c r="M1977" s="158"/>
      <c r="N1977" s="162"/>
      <c r="O1977" s="162"/>
      <c r="P1977" s="162"/>
      <c r="Q1977" s="162"/>
      <c r="R1977" s="162"/>
      <c r="S1977" s="162"/>
      <c r="T1977" s="162"/>
      <c r="U1977" s="162"/>
      <c r="V1977" s="162"/>
      <c r="W1977" s="162"/>
      <c r="X1977" s="162"/>
      <c r="Y1977" s="162"/>
      <c r="Z1977" s="162"/>
      <c r="AA1977" s="67"/>
      <c r="AB1977" s="67"/>
      <c r="AC1977" s="67"/>
      <c r="AD1977" s="67"/>
      <c r="AE1977" s="67"/>
      <c r="AF1977" s="67"/>
      <c r="AG1977" s="67"/>
    </row>
    <row r="1978" spans="1:33" ht="55.5" customHeight="1">
      <c r="A1978" s="154" t="s">
        <v>4457</v>
      </c>
      <c r="B1978" s="158"/>
      <c r="C1978" s="154" t="s">
        <v>489</v>
      </c>
      <c r="D1978" s="158"/>
      <c r="E1978" s="158"/>
      <c r="F1978" s="155" t="s">
        <v>4509</v>
      </c>
      <c r="G1978" s="158"/>
      <c r="H1978" s="155" t="s">
        <v>4464</v>
      </c>
      <c r="I1978" s="161" t="s">
        <v>11</v>
      </c>
      <c r="J1978" s="157" t="s">
        <v>11</v>
      </c>
      <c r="K1978" s="158"/>
      <c r="L1978" s="72" t="s">
        <v>208</v>
      </c>
      <c r="M1978" s="158"/>
      <c r="N1978" s="162"/>
      <c r="O1978" s="162"/>
      <c r="P1978" s="162"/>
      <c r="Q1978" s="162"/>
      <c r="R1978" s="162"/>
      <c r="S1978" s="162"/>
      <c r="T1978" s="162"/>
      <c r="U1978" s="162"/>
      <c r="V1978" s="162"/>
      <c r="W1978" s="162"/>
      <c r="X1978" s="162"/>
      <c r="Y1978" s="162"/>
      <c r="Z1978" s="162"/>
      <c r="AA1978" s="67"/>
      <c r="AB1978" s="67"/>
      <c r="AC1978" s="67"/>
      <c r="AD1978" s="67"/>
      <c r="AE1978" s="67"/>
      <c r="AF1978" s="67"/>
      <c r="AG1978" s="67"/>
    </row>
    <row r="1979" spans="1:33" ht="55.5" customHeight="1">
      <c r="A1979" s="154" t="s">
        <v>4457</v>
      </c>
      <c r="B1979" s="158"/>
      <c r="C1979" s="154" t="s">
        <v>492</v>
      </c>
      <c r="D1979" s="158"/>
      <c r="E1979" s="158"/>
      <c r="F1979" s="155" t="s">
        <v>4510</v>
      </c>
      <c r="G1979" s="158"/>
      <c r="H1979" s="155" t="s">
        <v>1748</v>
      </c>
      <c r="I1979" s="161" t="s">
        <v>11</v>
      </c>
      <c r="J1979" s="157" t="s">
        <v>11</v>
      </c>
      <c r="K1979" s="158"/>
      <c r="L1979" s="72" t="s">
        <v>208</v>
      </c>
      <c r="M1979" s="158"/>
      <c r="N1979" s="162"/>
      <c r="O1979" s="162"/>
      <c r="P1979" s="162"/>
      <c r="Q1979" s="162"/>
      <c r="R1979" s="162"/>
      <c r="S1979" s="162"/>
      <c r="T1979" s="162"/>
      <c r="U1979" s="162"/>
      <c r="V1979" s="162"/>
      <c r="W1979" s="162"/>
      <c r="X1979" s="162"/>
      <c r="Y1979" s="162"/>
      <c r="Z1979" s="162"/>
      <c r="AA1979" s="67"/>
      <c r="AB1979" s="67"/>
      <c r="AC1979" s="67"/>
      <c r="AD1979" s="67"/>
      <c r="AE1979" s="67"/>
      <c r="AF1979" s="67"/>
      <c r="AG1979" s="67"/>
    </row>
    <row r="1980" spans="1:33" ht="55.5" customHeight="1">
      <c r="A1980" s="154" t="s">
        <v>4457</v>
      </c>
      <c r="B1980" s="158"/>
      <c r="C1980" s="154" t="s">
        <v>496</v>
      </c>
      <c r="D1980" s="158"/>
      <c r="E1980" s="158"/>
      <c r="F1980" s="155" t="s">
        <v>4511</v>
      </c>
      <c r="G1980" s="158"/>
      <c r="H1980" s="155" t="s">
        <v>4464</v>
      </c>
      <c r="I1980" s="161" t="s">
        <v>11</v>
      </c>
      <c r="J1980" s="157" t="s">
        <v>11</v>
      </c>
      <c r="K1980" s="158"/>
      <c r="L1980" s="72" t="s">
        <v>208</v>
      </c>
      <c r="M1980" s="158"/>
      <c r="N1980" s="162"/>
      <c r="O1980" s="162"/>
      <c r="P1980" s="162"/>
      <c r="Q1980" s="162"/>
      <c r="R1980" s="162"/>
      <c r="S1980" s="162"/>
      <c r="T1980" s="162"/>
      <c r="U1980" s="162"/>
      <c r="V1980" s="162"/>
      <c r="W1980" s="162"/>
      <c r="X1980" s="162"/>
      <c r="Y1980" s="162"/>
      <c r="Z1980" s="162"/>
      <c r="AA1980" s="67"/>
      <c r="AB1980" s="67"/>
      <c r="AC1980" s="67"/>
      <c r="AD1980" s="67"/>
      <c r="AE1980" s="67"/>
      <c r="AF1980" s="67"/>
      <c r="AG1980" s="67"/>
    </row>
    <row r="1981" spans="1:33" ht="55.5" customHeight="1">
      <c r="A1981" s="154" t="s">
        <v>4457</v>
      </c>
      <c r="B1981" s="158"/>
      <c r="C1981" s="154" t="s">
        <v>500</v>
      </c>
      <c r="D1981" s="369" t="s">
        <v>4512</v>
      </c>
      <c r="E1981" s="158"/>
      <c r="F1981" s="155" t="s">
        <v>4513</v>
      </c>
      <c r="G1981" s="158"/>
      <c r="H1981" s="155" t="s">
        <v>4514</v>
      </c>
      <c r="I1981" s="161" t="s">
        <v>11</v>
      </c>
      <c r="J1981" s="157" t="s">
        <v>11</v>
      </c>
      <c r="K1981" s="158"/>
      <c r="L1981" s="72" t="s">
        <v>208</v>
      </c>
      <c r="M1981" s="158"/>
      <c r="N1981" s="162"/>
      <c r="O1981" s="162"/>
      <c r="P1981" s="162"/>
      <c r="Q1981" s="162"/>
      <c r="R1981" s="162"/>
      <c r="S1981" s="162"/>
      <c r="T1981" s="162"/>
      <c r="U1981" s="162"/>
      <c r="V1981" s="162"/>
      <c r="W1981" s="162"/>
      <c r="X1981" s="162"/>
      <c r="Y1981" s="162"/>
      <c r="Z1981" s="162"/>
      <c r="AA1981" s="67"/>
      <c r="AB1981" s="67"/>
      <c r="AC1981" s="67"/>
      <c r="AD1981" s="67"/>
      <c r="AE1981" s="67"/>
      <c r="AF1981" s="67"/>
      <c r="AG1981" s="67"/>
    </row>
    <row r="1982" spans="1:33" ht="55.5" customHeight="1">
      <c r="A1982" s="154" t="s">
        <v>4457</v>
      </c>
      <c r="B1982" s="158"/>
      <c r="C1982" s="154" t="s">
        <v>503</v>
      </c>
      <c r="D1982" s="365"/>
      <c r="E1982" s="158"/>
      <c r="F1982" s="155" t="s">
        <v>4515</v>
      </c>
      <c r="G1982" s="158"/>
      <c r="H1982" s="155" t="s">
        <v>4516</v>
      </c>
      <c r="I1982" s="161" t="s">
        <v>11</v>
      </c>
      <c r="J1982" s="157" t="s">
        <v>11</v>
      </c>
      <c r="K1982" s="166"/>
      <c r="L1982" s="166" t="s">
        <v>255</v>
      </c>
      <c r="M1982" s="158"/>
      <c r="N1982" s="162"/>
      <c r="O1982" s="162"/>
      <c r="P1982" s="162"/>
      <c r="Q1982" s="162"/>
      <c r="R1982" s="162"/>
      <c r="S1982" s="162"/>
      <c r="T1982" s="162"/>
      <c r="U1982" s="162"/>
      <c r="V1982" s="162"/>
      <c r="W1982" s="162"/>
      <c r="X1982" s="162"/>
      <c r="Y1982" s="162"/>
      <c r="Z1982" s="162"/>
      <c r="AA1982" s="67"/>
      <c r="AB1982" s="67"/>
      <c r="AC1982" s="67"/>
      <c r="AD1982" s="67"/>
      <c r="AE1982" s="67"/>
      <c r="AF1982" s="67"/>
      <c r="AG1982" s="67"/>
    </row>
    <row r="1983" spans="1:33" ht="55.5" customHeight="1">
      <c r="A1983" s="154" t="s">
        <v>4457</v>
      </c>
      <c r="B1983" s="158"/>
      <c r="C1983" s="154" t="s">
        <v>507</v>
      </c>
      <c r="D1983" s="365"/>
      <c r="E1983" s="158"/>
      <c r="F1983" s="155" t="s">
        <v>4517</v>
      </c>
      <c r="G1983" s="158"/>
      <c r="H1983" s="155" t="s">
        <v>4518</v>
      </c>
      <c r="I1983" s="161" t="s">
        <v>11</v>
      </c>
      <c r="J1983" s="157" t="s">
        <v>11</v>
      </c>
      <c r="K1983" s="166"/>
      <c r="L1983" s="166" t="s">
        <v>255</v>
      </c>
      <c r="M1983" s="158"/>
      <c r="N1983" s="162"/>
      <c r="O1983" s="162"/>
      <c r="P1983" s="162"/>
      <c r="Q1983" s="162"/>
      <c r="R1983" s="162"/>
      <c r="S1983" s="162"/>
      <c r="T1983" s="162"/>
      <c r="U1983" s="162"/>
      <c r="V1983" s="162"/>
      <c r="W1983" s="162"/>
      <c r="X1983" s="162"/>
      <c r="Y1983" s="162"/>
      <c r="Z1983" s="162"/>
      <c r="AA1983" s="67"/>
      <c r="AB1983" s="67"/>
      <c r="AC1983" s="67"/>
      <c r="AD1983" s="67"/>
      <c r="AE1983" s="67"/>
      <c r="AF1983" s="67"/>
      <c r="AG1983" s="67"/>
    </row>
    <row r="1984" spans="1:33" ht="55.5" customHeight="1">
      <c r="A1984" s="154" t="s">
        <v>4457</v>
      </c>
      <c r="B1984" s="158"/>
      <c r="C1984" s="154" t="s">
        <v>509</v>
      </c>
      <c r="D1984" s="355"/>
      <c r="E1984" s="158"/>
      <c r="F1984" s="155" t="s">
        <v>4519</v>
      </c>
      <c r="G1984" s="158"/>
      <c r="H1984" s="155" t="s">
        <v>4518</v>
      </c>
      <c r="I1984" s="161" t="s">
        <v>11</v>
      </c>
      <c r="J1984" s="157" t="s">
        <v>11</v>
      </c>
      <c r="K1984" s="166"/>
      <c r="L1984" s="166" t="s">
        <v>255</v>
      </c>
      <c r="M1984" s="158"/>
      <c r="N1984" s="162"/>
      <c r="O1984" s="162"/>
      <c r="P1984" s="162"/>
      <c r="Q1984" s="162"/>
      <c r="R1984" s="162"/>
      <c r="S1984" s="162"/>
      <c r="T1984" s="162"/>
      <c r="U1984" s="162"/>
      <c r="V1984" s="162"/>
      <c r="W1984" s="162"/>
      <c r="X1984" s="162"/>
      <c r="Y1984" s="162"/>
      <c r="Z1984" s="162"/>
      <c r="AA1984" s="67"/>
      <c r="AB1984" s="67"/>
      <c r="AC1984" s="67"/>
      <c r="AD1984" s="67"/>
      <c r="AE1984" s="67"/>
      <c r="AF1984" s="67"/>
      <c r="AG1984" s="67"/>
    </row>
    <row r="1985" spans="1:33" ht="55.5" customHeight="1">
      <c r="A1985" s="154" t="s">
        <v>4457</v>
      </c>
      <c r="B1985" s="158"/>
      <c r="C1985" s="154" t="s">
        <v>512</v>
      </c>
      <c r="D1985" s="158"/>
      <c r="E1985" s="155" t="s">
        <v>4520</v>
      </c>
      <c r="F1985" s="155" t="s">
        <v>4521</v>
      </c>
      <c r="G1985" s="164" t="s">
        <v>4522</v>
      </c>
      <c r="H1985" s="155" t="s">
        <v>1748</v>
      </c>
      <c r="I1985" s="161" t="s">
        <v>11</v>
      </c>
      <c r="J1985" s="157" t="s">
        <v>11</v>
      </c>
      <c r="K1985" s="158"/>
      <c r="L1985" s="72" t="s">
        <v>208</v>
      </c>
      <c r="M1985" s="158"/>
      <c r="N1985" s="162"/>
      <c r="O1985" s="162"/>
      <c r="P1985" s="162"/>
      <c r="Q1985" s="162"/>
      <c r="R1985" s="162"/>
      <c r="S1985" s="162"/>
      <c r="T1985" s="162"/>
      <c r="U1985" s="162"/>
      <c r="V1985" s="162"/>
      <c r="W1985" s="162"/>
      <c r="X1985" s="162"/>
      <c r="Y1985" s="162"/>
      <c r="Z1985" s="162"/>
      <c r="AA1985" s="67"/>
      <c r="AB1985" s="67"/>
      <c r="AC1985" s="67"/>
      <c r="AD1985" s="67"/>
      <c r="AE1985" s="67"/>
      <c r="AF1985" s="67"/>
      <c r="AG1985" s="67"/>
    </row>
    <row r="1986" spans="1:33" ht="55.5" customHeight="1">
      <c r="A1986" s="154" t="s">
        <v>4457</v>
      </c>
      <c r="B1986" s="158"/>
      <c r="C1986" s="154" t="s">
        <v>514</v>
      </c>
      <c r="D1986" s="158"/>
      <c r="E1986" s="158"/>
      <c r="F1986" s="155" t="s">
        <v>4523</v>
      </c>
      <c r="G1986" s="158"/>
      <c r="H1986" s="160" t="s">
        <v>4524</v>
      </c>
      <c r="I1986" s="161" t="s">
        <v>11</v>
      </c>
      <c r="J1986" s="157" t="s">
        <v>11</v>
      </c>
      <c r="K1986" s="158"/>
      <c r="L1986" s="72" t="s">
        <v>208</v>
      </c>
      <c r="M1986" s="158"/>
      <c r="N1986" s="162"/>
      <c r="O1986" s="162"/>
      <c r="P1986" s="162"/>
      <c r="Q1986" s="162"/>
      <c r="R1986" s="162"/>
      <c r="S1986" s="162"/>
      <c r="T1986" s="162"/>
      <c r="U1986" s="162"/>
      <c r="V1986" s="162"/>
      <c r="W1986" s="162"/>
      <c r="X1986" s="162"/>
      <c r="Y1986" s="162"/>
      <c r="Z1986" s="162"/>
      <c r="AA1986" s="67"/>
      <c r="AB1986" s="67"/>
      <c r="AC1986" s="67"/>
      <c r="AD1986" s="67"/>
      <c r="AE1986" s="67"/>
      <c r="AF1986" s="67"/>
      <c r="AG1986" s="67"/>
    </row>
    <row r="1987" spans="1:33" ht="55.5" customHeight="1">
      <c r="A1987" s="154" t="s">
        <v>4457</v>
      </c>
      <c r="B1987" s="158"/>
      <c r="C1987" s="154" t="s">
        <v>518</v>
      </c>
      <c r="D1987" s="158"/>
      <c r="E1987" s="158"/>
      <c r="F1987" s="155" t="s">
        <v>4462</v>
      </c>
      <c r="G1987" s="158"/>
      <c r="H1987" s="155" t="s">
        <v>1748</v>
      </c>
      <c r="I1987" s="161" t="s">
        <v>11</v>
      </c>
      <c r="J1987" s="157" t="s">
        <v>11</v>
      </c>
      <c r="K1987" s="158"/>
      <c r="L1987" s="72" t="s">
        <v>208</v>
      </c>
      <c r="M1987" s="158"/>
      <c r="N1987" s="162"/>
      <c r="O1987" s="162"/>
      <c r="P1987" s="162"/>
      <c r="Q1987" s="162"/>
      <c r="R1987" s="162"/>
      <c r="S1987" s="162"/>
      <c r="T1987" s="162"/>
      <c r="U1987" s="162"/>
      <c r="V1987" s="162"/>
      <c r="W1987" s="162"/>
      <c r="X1987" s="162"/>
      <c r="Y1987" s="162"/>
      <c r="Z1987" s="162"/>
      <c r="AA1987" s="67"/>
      <c r="AB1987" s="67"/>
      <c r="AC1987" s="67"/>
      <c r="AD1987" s="67"/>
      <c r="AE1987" s="67"/>
      <c r="AF1987" s="67"/>
      <c r="AG1987" s="67"/>
    </row>
    <row r="1988" spans="1:33" ht="55.5" customHeight="1">
      <c r="A1988" s="154" t="s">
        <v>4457</v>
      </c>
      <c r="B1988" s="158"/>
      <c r="C1988" s="154" t="s">
        <v>521</v>
      </c>
      <c r="D1988" s="158"/>
      <c r="E1988" s="158"/>
      <c r="F1988" s="155" t="s">
        <v>4463</v>
      </c>
      <c r="G1988" s="158"/>
      <c r="H1988" s="160" t="s">
        <v>4464</v>
      </c>
      <c r="I1988" s="161" t="s">
        <v>11</v>
      </c>
      <c r="J1988" s="157" t="s">
        <v>11</v>
      </c>
      <c r="K1988" s="158"/>
      <c r="L1988" s="72" t="s">
        <v>208</v>
      </c>
      <c r="M1988" s="158"/>
      <c r="N1988" s="162"/>
      <c r="O1988" s="162"/>
      <c r="P1988" s="162"/>
      <c r="Q1988" s="162"/>
      <c r="R1988" s="162"/>
      <c r="S1988" s="162"/>
      <c r="T1988" s="162"/>
      <c r="U1988" s="162"/>
      <c r="V1988" s="162"/>
      <c r="W1988" s="162"/>
      <c r="X1988" s="162"/>
      <c r="Y1988" s="162"/>
      <c r="Z1988" s="162"/>
      <c r="AA1988" s="67"/>
      <c r="AB1988" s="67"/>
      <c r="AC1988" s="67"/>
      <c r="AD1988" s="67"/>
      <c r="AE1988" s="67"/>
      <c r="AF1988" s="67"/>
      <c r="AG1988" s="67"/>
    </row>
    <row r="1989" spans="1:33" ht="55.5" customHeight="1">
      <c r="A1989" s="154" t="s">
        <v>4457</v>
      </c>
      <c r="B1989" s="158"/>
      <c r="C1989" s="154" t="s">
        <v>525</v>
      </c>
      <c r="D1989" s="158"/>
      <c r="E1989" s="158"/>
      <c r="F1989" s="155" t="s">
        <v>4525</v>
      </c>
      <c r="G1989" s="158"/>
      <c r="H1989" s="160" t="s">
        <v>4464</v>
      </c>
      <c r="I1989" s="161" t="s">
        <v>11</v>
      </c>
      <c r="J1989" s="157" t="s">
        <v>11</v>
      </c>
      <c r="K1989" s="158"/>
      <c r="L1989" s="72" t="s">
        <v>208</v>
      </c>
      <c r="M1989" s="158"/>
      <c r="N1989" s="162"/>
      <c r="O1989" s="162"/>
      <c r="P1989" s="162"/>
      <c r="Q1989" s="162"/>
      <c r="R1989" s="162"/>
      <c r="S1989" s="162"/>
      <c r="T1989" s="162"/>
      <c r="U1989" s="162"/>
      <c r="V1989" s="162"/>
      <c r="W1989" s="162"/>
      <c r="X1989" s="162"/>
      <c r="Y1989" s="162"/>
      <c r="Z1989" s="162"/>
      <c r="AA1989" s="67"/>
      <c r="AB1989" s="67"/>
      <c r="AC1989" s="67"/>
      <c r="AD1989" s="67"/>
      <c r="AE1989" s="67"/>
      <c r="AF1989" s="67"/>
      <c r="AG1989" s="67"/>
    </row>
    <row r="1990" spans="1:33" ht="55.5" customHeight="1">
      <c r="A1990" s="154" t="s">
        <v>4457</v>
      </c>
      <c r="B1990" s="158"/>
      <c r="C1990" s="154" t="s">
        <v>530</v>
      </c>
      <c r="D1990" s="158"/>
      <c r="E1990" s="158"/>
      <c r="F1990" s="155" t="s">
        <v>4467</v>
      </c>
      <c r="G1990" s="158"/>
      <c r="H1990" s="160" t="s">
        <v>4464</v>
      </c>
      <c r="I1990" s="161" t="s">
        <v>11</v>
      </c>
      <c r="J1990" s="157" t="s">
        <v>11</v>
      </c>
      <c r="K1990" s="158"/>
      <c r="L1990" s="72" t="s">
        <v>208</v>
      </c>
      <c r="M1990" s="158"/>
      <c r="N1990" s="162"/>
      <c r="O1990" s="162"/>
      <c r="P1990" s="162"/>
      <c r="Q1990" s="162"/>
      <c r="R1990" s="162"/>
      <c r="S1990" s="162"/>
      <c r="T1990" s="162"/>
      <c r="U1990" s="162"/>
      <c r="V1990" s="162"/>
      <c r="W1990" s="162"/>
      <c r="X1990" s="162"/>
      <c r="Y1990" s="162"/>
      <c r="Z1990" s="162"/>
      <c r="AA1990" s="67"/>
      <c r="AB1990" s="67"/>
      <c r="AC1990" s="67"/>
      <c r="AD1990" s="67"/>
      <c r="AE1990" s="67"/>
      <c r="AF1990" s="67"/>
      <c r="AG1990" s="67"/>
    </row>
    <row r="1991" spans="1:33" ht="55.5" customHeight="1">
      <c r="A1991" s="154" t="s">
        <v>4457</v>
      </c>
      <c r="B1991" s="158"/>
      <c r="C1991" s="154" t="s">
        <v>612</v>
      </c>
      <c r="D1991" s="158"/>
      <c r="E1991" s="158"/>
      <c r="F1991" s="155" t="s">
        <v>4468</v>
      </c>
      <c r="G1991" s="158"/>
      <c r="H1991" s="160" t="s">
        <v>4464</v>
      </c>
      <c r="I1991" s="161" t="s">
        <v>11</v>
      </c>
      <c r="J1991" s="157" t="s">
        <v>11</v>
      </c>
      <c r="K1991" s="158"/>
      <c r="L1991" s="72" t="s">
        <v>208</v>
      </c>
      <c r="M1991" s="158"/>
      <c r="N1991" s="162"/>
      <c r="O1991" s="162"/>
      <c r="P1991" s="162"/>
      <c r="Q1991" s="162"/>
      <c r="R1991" s="162"/>
      <c r="S1991" s="162"/>
      <c r="T1991" s="162"/>
      <c r="U1991" s="162"/>
      <c r="V1991" s="162"/>
      <c r="W1991" s="162"/>
      <c r="X1991" s="162"/>
      <c r="Y1991" s="162"/>
      <c r="Z1991" s="162"/>
      <c r="AA1991" s="67"/>
      <c r="AB1991" s="67"/>
      <c r="AC1991" s="67"/>
      <c r="AD1991" s="67"/>
      <c r="AE1991" s="67"/>
      <c r="AF1991" s="67"/>
      <c r="AG1991" s="67"/>
    </row>
    <row r="1992" spans="1:33" ht="55.5" customHeight="1">
      <c r="A1992" s="154" t="s">
        <v>4457</v>
      </c>
      <c r="B1992" s="158"/>
      <c r="C1992" s="154" t="s">
        <v>615</v>
      </c>
      <c r="D1992" s="158"/>
      <c r="E1992" s="158"/>
      <c r="F1992" s="155" t="s">
        <v>4526</v>
      </c>
      <c r="G1992" s="158"/>
      <c r="H1992" s="160" t="s">
        <v>4464</v>
      </c>
      <c r="I1992" s="161" t="s">
        <v>11</v>
      </c>
      <c r="J1992" s="157" t="s">
        <v>11</v>
      </c>
      <c r="K1992" s="158"/>
      <c r="L1992" s="72" t="s">
        <v>208</v>
      </c>
      <c r="M1992" s="158"/>
      <c r="N1992" s="162"/>
      <c r="O1992" s="162"/>
      <c r="P1992" s="162"/>
      <c r="Q1992" s="162"/>
      <c r="R1992" s="162"/>
      <c r="S1992" s="162"/>
      <c r="T1992" s="162"/>
      <c r="U1992" s="162"/>
      <c r="V1992" s="162"/>
      <c r="W1992" s="162"/>
      <c r="X1992" s="162"/>
      <c r="Y1992" s="162"/>
      <c r="Z1992" s="162"/>
      <c r="AA1992" s="67"/>
      <c r="AB1992" s="67"/>
      <c r="AC1992" s="67"/>
      <c r="AD1992" s="67"/>
      <c r="AE1992" s="67"/>
      <c r="AF1992" s="67"/>
      <c r="AG1992" s="67"/>
    </row>
    <row r="1993" spans="1:33" ht="55.5" customHeight="1">
      <c r="A1993" s="154" t="s">
        <v>4457</v>
      </c>
      <c r="B1993" s="158"/>
      <c r="C1993" s="154" t="s">
        <v>617</v>
      </c>
      <c r="D1993" s="158"/>
      <c r="E1993" s="158"/>
      <c r="F1993" s="155" t="s">
        <v>4527</v>
      </c>
      <c r="G1993" s="158"/>
      <c r="H1993" s="155" t="s">
        <v>4528</v>
      </c>
      <c r="I1993" s="161" t="s">
        <v>11</v>
      </c>
      <c r="J1993" s="157" t="s">
        <v>11</v>
      </c>
      <c r="K1993" s="158"/>
      <c r="L1993" s="167" t="s">
        <v>1196</v>
      </c>
      <c r="M1993" s="158"/>
      <c r="N1993" s="162"/>
      <c r="O1993" s="162"/>
      <c r="P1993" s="162"/>
      <c r="Q1993" s="162"/>
      <c r="R1993" s="162"/>
      <c r="S1993" s="162"/>
      <c r="T1993" s="162"/>
      <c r="U1993" s="162"/>
      <c r="V1993" s="162"/>
      <c r="W1993" s="162"/>
      <c r="X1993" s="162"/>
      <c r="Y1993" s="162"/>
      <c r="Z1993" s="162"/>
      <c r="AA1993" s="67"/>
      <c r="AB1993" s="67"/>
      <c r="AC1993" s="67"/>
      <c r="AD1993" s="67"/>
      <c r="AE1993" s="67"/>
      <c r="AF1993" s="67"/>
      <c r="AG1993" s="67"/>
    </row>
    <row r="1994" spans="1:33" ht="55.5" customHeight="1">
      <c r="A1994" s="154" t="s">
        <v>4457</v>
      </c>
      <c r="B1994" s="158"/>
      <c r="C1994" s="154" t="s">
        <v>618</v>
      </c>
      <c r="D1994" s="158"/>
      <c r="E1994" s="158"/>
      <c r="F1994" s="155" t="s">
        <v>4529</v>
      </c>
      <c r="G1994" s="158"/>
      <c r="H1994" s="155" t="s">
        <v>4530</v>
      </c>
      <c r="I1994" s="161" t="s">
        <v>11</v>
      </c>
      <c r="J1994" s="157" t="s">
        <v>11</v>
      </c>
      <c r="K1994" s="158"/>
      <c r="L1994" s="167" t="s">
        <v>1196</v>
      </c>
      <c r="M1994" s="158"/>
      <c r="N1994" s="162"/>
      <c r="O1994" s="162"/>
      <c r="P1994" s="162"/>
      <c r="Q1994" s="162"/>
      <c r="R1994" s="162"/>
      <c r="S1994" s="162"/>
      <c r="T1994" s="162"/>
      <c r="U1994" s="162"/>
      <c r="V1994" s="162"/>
      <c r="W1994" s="162"/>
      <c r="X1994" s="162"/>
      <c r="Y1994" s="162"/>
      <c r="Z1994" s="162"/>
      <c r="AA1994" s="67"/>
      <c r="AB1994" s="67"/>
      <c r="AC1994" s="67"/>
      <c r="AD1994" s="67"/>
      <c r="AE1994" s="67"/>
      <c r="AF1994" s="67"/>
      <c r="AG1994" s="67"/>
    </row>
    <row r="1995" spans="1:33" ht="55.5" customHeight="1">
      <c r="A1995" s="154" t="s">
        <v>4457</v>
      </c>
      <c r="B1995" s="158"/>
      <c r="C1995" s="154" t="s">
        <v>619</v>
      </c>
      <c r="D1995" s="158"/>
      <c r="E1995" s="158"/>
      <c r="F1995" s="155" t="s">
        <v>4531</v>
      </c>
      <c r="G1995" s="158"/>
      <c r="H1995" s="160" t="s">
        <v>4464</v>
      </c>
      <c r="I1995" s="161" t="s">
        <v>11</v>
      </c>
      <c r="J1995" s="157" t="s">
        <v>11</v>
      </c>
      <c r="K1995" s="158"/>
      <c r="L1995" s="72" t="s">
        <v>208</v>
      </c>
      <c r="M1995" s="158"/>
      <c r="N1995" s="162"/>
      <c r="O1995" s="162"/>
      <c r="P1995" s="162"/>
      <c r="Q1995" s="162"/>
      <c r="R1995" s="162"/>
      <c r="S1995" s="162"/>
      <c r="T1995" s="162"/>
      <c r="U1995" s="162"/>
      <c r="V1995" s="162"/>
      <c r="W1995" s="162"/>
      <c r="X1995" s="162"/>
      <c r="Y1995" s="162"/>
      <c r="Z1995" s="162"/>
      <c r="AA1995" s="67"/>
      <c r="AB1995" s="67"/>
      <c r="AC1995" s="67"/>
      <c r="AD1995" s="67"/>
      <c r="AE1995" s="67"/>
      <c r="AF1995" s="67"/>
      <c r="AG1995" s="67"/>
    </row>
    <row r="1996" spans="1:33" ht="55.5" customHeight="1">
      <c r="A1996" s="154" t="s">
        <v>4457</v>
      </c>
      <c r="B1996" s="158"/>
      <c r="C1996" s="154" t="s">
        <v>620</v>
      </c>
      <c r="D1996" s="158"/>
      <c r="E1996" s="158"/>
      <c r="F1996" s="155" t="s">
        <v>4532</v>
      </c>
      <c r="G1996" s="158"/>
      <c r="H1996" s="155" t="s">
        <v>1748</v>
      </c>
      <c r="I1996" s="161" t="s">
        <v>11</v>
      </c>
      <c r="J1996" s="157" t="s">
        <v>11</v>
      </c>
      <c r="K1996" s="158"/>
      <c r="L1996" s="72" t="s">
        <v>208</v>
      </c>
      <c r="M1996" s="158"/>
      <c r="N1996" s="162"/>
      <c r="O1996" s="162"/>
      <c r="P1996" s="162"/>
      <c r="Q1996" s="162"/>
      <c r="R1996" s="162"/>
      <c r="S1996" s="162"/>
      <c r="T1996" s="162"/>
      <c r="U1996" s="162"/>
      <c r="V1996" s="162"/>
      <c r="W1996" s="162"/>
      <c r="X1996" s="162"/>
      <c r="Y1996" s="162"/>
      <c r="Z1996" s="162"/>
      <c r="AA1996" s="67"/>
      <c r="AB1996" s="67"/>
      <c r="AC1996" s="67"/>
      <c r="AD1996" s="67"/>
      <c r="AE1996" s="67"/>
      <c r="AF1996" s="67"/>
      <c r="AG1996" s="67"/>
    </row>
    <row r="1997" spans="1:33" ht="55.5" customHeight="1">
      <c r="A1997" s="154" t="s">
        <v>4457</v>
      </c>
      <c r="B1997" s="158"/>
      <c r="C1997" s="154" t="s">
        <v>621</v>
      </c>
      <c r="D1997" s="158"/>
      <c r="E1997" s="158"/>
      <c r="F1997" s="155" t="s">
        <v>4533</v>
      </c>
      <c r="G1997" s="158"/>
      <c r="H1997" s="160" t="s">
        <v>4480</v>
      </c>
      <c r="I1997" s="161" t="s">
        <v>11</v>
      </c>
      <c r="J1997" s="157" t="s">
        <v>11</v>
      </c>
      <c r="K1997" s="158"/>
      <c r="L1997" s="72" t="s">
        <v>208</v>
      </c>
      <c r="M1997" s="158"/>
      <c r="N1997" s="162"/>
      <c r="O1997" s="162"/>
      <c r="P1997" s="162"/>
      <c r="Q1997" s="162"/>
      <c r="R1997" s="162"/>
      <c r="S1997" s="162"/>
      <c r="T1997" s="162"/>
      <c r="U1997" s="162"/>
      <c r="V1997" s="162"/>
      <c r="W1997" s="162"/>
      <c r="X1997" s="162"/>
      <c r="Y1997" s="162"/>
      <c r="Z1997" s="162"/>
      <c r="AA1997" s="67"/>
      <c r="AB1997" s="67"/>
      <c r="AC1997" s="67"/>
      <c r="AD1997" s="67"/>
      <c r="AE1997" s="67"/>
      <c r="AF1997" s="67"/>
      <c r="AG1997" s="67"/>
    </row>
    <row r="1998" spans="1:33" ht="55.5" customHeight="1">
      <c r="A1998" s="154" t="s">
        <v>4457</v>
      </c>
      <c r="B1998" s="158"/>
      <c r="C1998" s="154" t="s">
        <v>622</v>
      </c>
      <c r="D1998" s="158"/>
      <c r="E1998" s="158"/>
      <c r="F1998" s="155" t="s">
        <v>4534</v>
      </c>
      <c r="G1998" s="158"/>
      <c r="H1998" s="160" t="s">
        <v>4480</v>
      </c>
      <c r="I1998" s="161" t="s">
        <v>11</v>
      </c>
      <c r="J1998" s="157" t="s">
        <v>11</v>
      </c>
      <c r="K1998" s="158"/>
      <c r="L1998" s="72" t="s">
        <v>208</v>
      </c>
      <c r="M1998" s="158"/>
      <c r="N1998" s="162"/>
      <c r="O1998" s="162"/>
      <c r="P1998" s="162"/>
      <c r="Q1998" s="162"/>
      <c r="R1998" s="162"/>
      <c r="S1998" s="162"/>
      <c r="T1998" s="162"/>
      <c r="U1998" s="162"/>
      <c r="V1998" s="162"/>
      <c r="W1998" s="162"/>
      <c r="X1998" s="162"/>
      <c r="Y1998" s="162"/>
      <c r="Z1998" s="162"/>
      <c r="AA1998" s="67"/>
      <c r="AB1998" s="67"/>
      <c r="AC1998" s="67"/>
      <c r="AD1998" s="67"/>
      <c r="AE1998" s="67"/>
      <c r="AF1998" s="67"/>
      <c r="AG1998" s="67"/>
    </row>
    <row r="1999" spans="1:33" ht="55.5" customHeight="1">
      <c r="A1999" s="154" t="s">
        <v>4457</v>
      </c>
      <c r="B1999" s="158"/>
      <c r="C1999" s="154" t="s">
        <v>623</v>
      </c>
      <c r="D1999" s="158"/>
      <c r="E1999" s="158"/>
      <c r="F1999" s="155" t="s">
        <v>4535</v>
      </c>
      <c r="G1999" s="158"/>
      <c r="H1999" s="160" t="s">
        <v>4480</v>
      </c>
      <c r="I1999" s="161" t="s">
        <v>11</v>
      </c>
      <c r="J1999" s="157" t="s">
        <v>11</v>
      </c>
      <c r="K1999" s="158"/>
      <c r="L1999" s="72" t="s">
        <v>208</v>
      </c>
      <c r="M1999" s="158"/>
      <c r="N1999" s="162"/>
      <c r="O1999" s="162"/>
      <c r="P1999" s="162"/>
      <c r="Q1999" s="162"/>
      <c r="R1999" s="162"/>
      <c r="S1999" s="162"/>
      <c r="T1999" s="162"/>
      <c r="U1999" s="162"/>
      <c r="V1999" s="162"/>
      <c r="W1999" s="162"/>
      <c r="X1999" s="162"/>
      <c r="Y1999" s="162"/>
      <c r="Z1999" s="162"/>
      <c r="AA1999" s="67"/>
      <c r="AB1999" s="67"/>
      <c r="AC1999" s="67"/>
      <c r="AD1999" s="67"/>
      <c r="AE1999" s="67"/>
      <c r="AF1999" s="67"/>
      <c r="AG1999" s="67"/>
    </row>
    <row r="2000" spans="1:33" ht="55.5" customHeight="1">
      <c r="A2000" s="154" t="s">
        <v>4457</v>
      </c>
      <c r="B2000" s="158"/>
      <c r="C2000" s="154" t="s">
        <v>626</v>
      </c>
      <c r="D2000" s="158"/>
      <c r="E2000" s="158"/>
      <c r="F2000" s="155" t="s">
        <v>4536</v>
      </c>
      <c r="G2000" s="158"/>
      <c r="H2000" s="160" t="s">
        <v>4480</v>
      </c>
      <c r="I2000" s="161" t="s">
        <v>11</v>
      </c>
      <c r="J2000" s="157" t="s">
        <v>11</v>
      </c>
      <c r="K2000" s="158"/>
      <c r="L2000" s="72" t="s">
        <v>208</v>
      </c>
      <c r="M2000" s="158"/>
      <c r="N2000" s="162"/>
      <c r="O2000" s="162"/>
      <c r="P2000" s="162"/>
      <c r="Q2000" s="162"/>
      <c r="R2000" s="162"/>
      <c r="S2000" s="162"/>
      <c r="T2000" s="162"/>
      <c r="U2000" s="162"/>
      <c r="V2000" s="162"/>
      <c r="W2000" s="162"/>
      <c r="X2000" s="162"/>
      <c r="Y2000" s="162"/>
      <c r="Z2000" s="162"/>
      <c r="AA2000" s="67"/>
      <c r="AB2000" s="67"/>
      <c r="AC2000" s="67"/>
      <c r="AD2000" s="67"/>
      <c r="AE2000" s="67"/>
      <c r="AF2000" s="67"/>
      <c r="AG2000" s="67"/>
    </row>
    <row r="2001" spans="1:33" ht="55.5" customHeight="1">
      <c r="A2001" s="154" t="s">
        <v>4457</v>
      </c>
      <c r="B2001" s="158"/>
      <c r="C2001" s="154" t="s">
        <v>629</v>
      </c>
      <c r="D2001" s="158"/>
      <c r="E2001" s="158"/>
      <c r="F2001" s="155" t="s">
        <v>4537</v>
      </c>
      <c r="G2001" s="158"/>
      <c r="H2001" s="155" t="s">
        <v>4485</v>
      </c>
      <c r="I2001" s="161" t="s">
        <v>11</v>
      </c>
      <c r="J2001" s="157" t="s">
        <v>11</v>
      </c>
      <c r="K2001" s="158"/>
      <c r="L2001" s="72" t="s">
        <v>208</v>
      </c>
      <c r="M2001" s="158"/>
      <c r="N2001" s="162"/>
      <c r="O2001" s="162"/>
      <c r="P2001" s="162"/>
      <c r="Q2001" s="162"/>
      <c r="R2001" s="162"/>
      <c r="S2001" s="162"/>
      <c r="T2001" s="162"/>
      <c r="U2001" s="162"/>
      <c r="V2001" s="162"/>
      <c r="W2001" s="162"/>
      <c r="X2001" s="162"/>
      <c r="Y2001" s="162"/>
      <c r="Z2001" s="162"/>
      <c r="AA2001" s="67"/>
      <c r="AB2001" s="67"/>
      <c r="AC2001" s="67"/>
      <c r="AD2001" s="67"/>
      <c r="AE2001" s="67"/>
      <c r="AF2001" s="67"/>
      <c r="AG2001" s="67"/>
    </row>
    <row r="2002" spans="1:33" ht="55.5" customHeight="1">
      <c r="A2002" s="154" t="s">
        <v>4457</v>
      </c>
      <c r="B2002" s="158"/>
      <c r="C2002" s="154" t="s">
        <v>632</v>
      </c>
      <c r="D2002" s="158"/>
      <c r="E2002" s="158"/>
      <c r="F2002" s="155" t="s">
        <v>4538</v>
      </c>
      <c r="G2002" s="158"/>
      <c r="H2002" s="155" t="s">
        <v>4487</v>
      </c>
      <c r="I2002" s="161" t="s">
        <v>11</v>
      </c>
      <c r="J2002" s="157" t="s">
        <v>11</v>
      </c>
      <c r="K2002" s="158"/>
      <c r="L2002" s="72" t="s">
        <v>208</v>
      </c>
      <c r="M2002" s="158"/>
      <c r="N2002" s="162"/>
      <c r="O2002" s="162"/>
      <c r="P2002" s="162"/>
      <c r="Q2002" s="162"/>
      <c r="R2002" s="162"/>
      <c r="S2002" s="162"/>
      <c r="T2002" s="162"/>
      <c r="U2002" s="162"/>
      <c r="V2002" s="162"/>
      <c r="W2002" s="162"/>
      <c r="X2002" s="162"/>
      <c r="Y2002" s="162"/>
      <c r="Z2002" s="162"/>
      <c r="AA2002" s="67"/>
      <c r="AB2002" s="67"/>
      <c r="AC2002" s="67"/>
      <c r="AD2002" s="67"/>
      <c r="AE2002" s="67"/>
      <c r="AF2002" s="67"/>
      <c r="AG2002" s="67"/>
    </row>
    <row r="2003" spans="1:33" ht="55.5" customHeight="1">
      <c r="A2003" s="154" t="s">
        <v>4457</v>
      </c>
      <c r="B2003" s="158"/>
      <c r="C2003" s="154" t="s">
        <v>635</v>
      </c>
      <c r="D2003" s="158"/>
      <c r="E2003" s="158"/>
      <c r="F2003" s="155" t="s">
        <v>4539</v>
      </c>
      <c r="G2003" s="158"/>
      <c r="H2003" s="155" t="s">
        <v>4489</v>
      </c>
      <c r="I2003" s="161" t="s">
        <v>11</v>
      </c>
      <c r="J2003" s="157" t="s">
        <v>11</v>
      </c>
      <c r="K2003" s="158"/>
      <c r="L2003" s="72" t="s">
        <v>208</v>
      </c>
      <c r="M2003" s="158"/>
      <c r="N2003" s="162"/>
      <c r="O2003" s="162"/>
      <c r="P2003" s="162"/>
      <c r="Q2003" s="162"/>
      <c r="R2003" s="162"/>
      <c r="S2003" s="162"/>
      <c r="T2003" s="162"/>
      <c r="U2003" s="162"/>
      <c r="V2003" s="162"/>
      <c r="W2003" s="162"/>
      <c r="X2003" s="162"/>
      <c r="Y2003" s="162"/>
      <c r="Z2003" s="162"/>
      <c r="AA2003" s="67"/>
      <c r="AB2003" s="67"/>
      <c r="AC2003" s="67"/>
      <c r="AD2003" s="67"/>
      <c r="AE2003" s="67"/>
      <c r="AF2003" s="67"/>
      <c r="AG2003" s="67"/>
    </row>
    <row r="2004" spans="1:33" ht="55.5" customHeight="1">
      <c r="A2004" s="154" t="s">
        <v>4457</v>
      </c>
      <c r="B2004" s="158"/>
      <c r="C2004" s="154" t="s">
        <v>637</v>
      </c>
      <c r="D2004" s="158"/>
      <c r="E2004" s="158"/>
      <c r="F2004" s="155" t="s">
        <v>4540</v>
      </c>
      <c r="G2004" s="158"/>
      <c r="H2004" s="155" t="s">
        <v>4491</v>
      </c>
      <c r="I2004" s="161" t="s">
        <v>11</v>
      </c>
      <c r="J2004" s="157" t="s">
        <v>11</v>
      </c>
      <c r="K2004" s="158"/>
      <c r="L2004" s="72" t="s">
        <v>208</v>
      </c>
      <c r="M2004" s="158"/>
      <c r="N2004" s="162"/>
      <c r="O2004" s="162"/>
      <c r="P2004" s="162"/>
      <c r="Q2004" s="162"/>
      <c r="R2004" s="162"/>
      <c r="S2004" s="162"/>
      <c r="T2004" s="162"/>
      <c r="U2004" s="162"/>
      <c r="V2004" s="162"/>
      <c r="W2004" s="162"/>
      <c r="X2004" s="162"/>
      <c r="Y2004" s="162"/>
      <c r="Z2004" s="162"/>
      <c r="AA2004" s="67"/>
      <c r="AB2004" s="67"/>
      <c r="AC2004" s="67"/>
      <c r="AD2004" s="67"/>
      <c r="AE2004" s="67"/>
      <c r="AF2004" s="67"/>
      <c r="AG2004" s="67"/>
    </row>
    <row r="2005" spans="1:33" ht="55.5" customHeight="1">
      <c r="A2005" s="154" t="s">
        <v>4457</v>
      </c>
      <c r="B2005" s="158"/>
      <c r="C2005" s="154" t="s">
        <v>642</v>
      </c>
      <c r="D2005" s="158"/>
      <c r="E2005" s="158"/>
      <c r="F2005" s="155" t="s">
        <v>4541</v>
      </c>
      <c r="G2005" s="158"/>
      <c r="H2005" s="155" t="s">
        <v>4493</v>
      </c>
      <c r="I2005" s="161" t="s">
        <v>11</v>
      </c>
      <c r="J2005" s="157" t="s">
        <v>11</v>
      </c>
      <c r="K2005" s="158"/>
      <c r="L2005" s="72" t="s">
        <v>208</v>
      </c>
      <c r="M2005" s="158"/>
      <c r="N2005" s="162"/>
      <c r="O2005" s="162"/>
      <c r="P2005" s="162"/>
      <c r="Q2005" s="162"/>
      <c r="R2005" s="162"/>
      <c r="S2005" s="162"/>
      <c r="T2005" s="162"/>
      <c r="U2005" s="162"/>
      <c r="V2005" s="162"/>
      <c r="W2005" s="162"/>
      <c r="X2005" s="162"/>
      <c r="Y2005" s="162"/>
      <c r="Z2005" s="162"/>
      <c r="AA2005" s="67"/>
      <c r="AB2005" s="67"/>
      <c r="AC2005" s="67"/>
      <c r="AD2005" s="67"/>
      <c r="AE2005" s="67"/>
      <c r="AF2005" s="67"/>
      <c r="AG2005" s="67"/>
    </row>
    <row r="2006" spans="1:33" ht="55.5" customHeight="1">
      <c r="A2006" s="154" t="s">
        <v>4457</v>
      </c>
      <c r="B2006" s="158"/>
      <c r="C2006" s="154" t="s">
        <v>646</v>
      </c>
      <c r="D2006" s="158"/>
      <c r="E2006" s="158"/>
      <c r="F2006" s="155" t="s">
        <v>4542</v>
      </c>
      <c r="G2006" s="158"/>
      <c r="H2006" s="155" t="s">
        <v>4495</v>
      </c>
      <c r="I2006" s="161" t="s">
        <v>11</v>
      </c>
      <c r="J2006" s="157" t="s">
        <v>11</v>
      </c>
      <c r="K2006" s="158"/>
      <c r="L2006" s="72" t="s">
        <v>208</v>
      </c>
      <c r="M2006" s="158"/>
      <c r="N2006" s="162"/>
      <c r="O2006" s="162"/>
      <c r="P2006" s="162"/>
      <c r="Q2006" s="162"/>
      <c r="R2006" s="162"/>
      <c r="S2006" s="162"/>
      <c r="T2006" s="162"/>
      <c r="U2006" s="162"/>
      <c r="V2006" s="162"/>
      <c r="W2006" s="162"/>
      <c r="X2006" s="162"/>
      <c r="Y2006" s="162"/>
      <c r="Z2006" s="162"/>
      <c r="AA2006" s="67"/>
      <c r="AB2006" s="67"/>
      <c r="AC2006" s="67"/>
      <c r="AD2006" s="67"/>
      <c r="AE2006" s="67"/>
      <c r="AF2006" s="67"/>
      <c r="AG2006" s="67"/>
    </row>
    <row r="2007" spans="1:33" ht="55.5" customHeight="1">
      <c r="A2007" s="154" t="s">
        <v>4457</v>
      </c>
      <c r="B2007" s="158"/>
      <c r="C2007" s="154" t="s">
        <v>649</v>
      </c>
      <c r="D2007" s="158"/>
      <c r="E2007" s="158"/>
      <c r="F2007" s="155" t="s">
        <v>4543</v>
      </c>
      <c r="G2007" s="158"/>
      <c r="H2007" s="155" t="s">
        <v>4493</v>
      </c>
      <c r="I2007" s="161" t="s">
        <v>11</v>
      </c>
      <c r="J2007" s="157" t="s">
        <v>11</v>
      </c>
      <c r="K2007" s="158"/>
      <c r="L2007" s="72" t="s">
        <v>208</v>
      </c>
      <c r="M2007" s="158"/>
      <c r="N2007" s="162"/>
      <c r="O2007" s="162"/>
      <c r="P2007" s="162"/>
      <c r="Q2007" s="162"/>
      <c r="R2007" s="162"/>
      <c r="S2007" s="162"/>
      <c r="T2007" s="162"/>
      <c r="U2007" s="162"/>
      <c r="V2007" s="162"/>
      <c r="W2007" s="162"/>
      <c r="X2007" s="162"/>
      <c r="Y2007" s="162"/>
      <c r="Z2007" s="162"/>
      <c r="AA2007" s="67"/>
      <c r="AB2007" s="67"/>
      <c r="AC2007" s="67"/>
      <c r="AD2007" s="67"/>
      <c r="AE2007" s="67"/>
      <c r="AF2007" s="67"/>
      <c r="AG2007" s="67"/>
    </row>
    <row r="2008" spans="1:33" ht="55.5" customHeight="1">
      <c r="A2008" s="154" t="s">
        <v>4457</v>
      </c>
      <c r="B2008" s="158"/>
      <c r="C2008" s="154" t="s">
        <v>652</v>
      </c>
      <c r="D2008" s="158"/>
      <c r="E2008" s="158"/>
      <c r="F2008" s="155" t="s">
        <v>4544</v>
      </c>
      <c r="G2008" s="158"/>
      <c r="H2008" s="155" t="s">
        <v>4495</v>
      </c>
      <c r="I2008" s="161" t="s">
        <v>11</v>
      </c>
      <c r="J2008" s="157" t="s">
        <v>11</v>
      </c>
      <c r="K2008" s="158"/>
      <c r="L2008" s="72" t="s">
        <v>208</v>
      </c>
      <c r="M2008" s="158"/>
      <c r="N2008" s="162"/>
      <c r="O2008" s="162"/>
      <c r="P2008" s="162"/>
      <c r="Q2008" s="162"/>
      <c r="R2008" s="162"/>
      <c r="S2008" s="162"/>
      <c r="T2008" s="162"/>
      <c r="U2008" s="162"/>
      <c r="V2008" s="162"/>
      <c r="W2008" s="162"/>
      <c r="X2008" s="162"/>
      <c r="Y2008" s="162"/>
      <c r="Z2008" s="162"/>
      <c r="AA2008" s="67"/>
      <c r="AB2008" s="67"/>
      <c r="AC2008" s="67"/>
      <c r="AD2008" s="67"/>
      <c r="AE2008" s="67"/>
      <c r="AF2008" s="67"/>
      <c r="AG2008" s="67"/>
    </row>
    <row r="2009" spans="1:33" ht="55.5" customHeight="1">
      <c r="A2009" s="154" t="s">
        <v>4457</v>
      </c>
      <c r="B2009" s="158"/>
      <c r="C2009" s="154" t="s">
        <v>656</v>
      </c>
      <c r="D2009" s="158"/>
      <c r="E2009" s="158"/>
      <c r="F2009" s="155" t="s">
        <v>4545</v>
      </c>
      <c r="G2009" s="158"/>
      <c r="H2009" s="155" t="s">
        <v>1748</v>
      </c>
      <c r="I2009" s="161" t="s">
        <v>11</v>
      </c>
      <c r="J2009" s="157" t="s">
        <v>11</v>
      </c>
      <c r="K2009" s="158"/>
      <c r="L2009" s="72" t="s">
        <v>208</v>
      </c>
      <c r="M2009" s="158"/>
      <c r="N2009" s="162"/>
      <c r="O2009" s="162"/>
      <c r="P2009" s="162"/>
      <c r="Q2009" s="162"/>
      <c r="R2009" s="162"/>
      <c r="S2009" s="162"/>
      <c r="T2009" s="162"/>
      <c r="U2009" s="162"/>
      <c r="V2009" s="162"/>
      <c r="W2009" s="162"/>
      <c r="X2009" s="162"/>
      <c r="Y2009" s="162"/>
      <c r="Z2009" s="162"/>
      <c r="AA2009" s="67"/>
      <c r="AB2009" s="67"/>
      <c r="AC2009" s="67"/>
      <c r="AD2009" s="67"/>
      <c r="AE2009" s="67"/>
      <c r="AF2009" s="67"/>
      <c r="AG2009" s="67"/>
    </row>
    <row r="2010" spans="1:33" ht="55.5" customHeight="1">
      <c r="A2010" s="154" t="s">
        <v>4457</v>
      </c>
      <c r="B2010" s="158"/>
      <c r="C2010" s="154" t="s">
        <v>659</v>
      </c>
      <c r="D2010" s="158"/>
      <c r="E2010" s="158"/>
      <c r="F2010" s="155" t="s">
        <v>4546</v>
      </c>
      <c r="G2010" s="158"/>
      <c r="H2010" s="155" t="s">
        <v>1748</v>
      </c>
      <c r="I2010" s="161" t="s">
        <v>11</v>
      </c>
      <c r="J2010" s="157" t="s">
        <v>11</v>
      </c>
      <c r="K2010" s="158"/>
      <c r="L2010" s="72" t="s">
        <v>208</v>
      </c>
      <c r="M2010" s="158"/>
      <c r="N2010" s="162"/>
      <c r="O2010" s="162"/>
      <c r="P2010" s="162"/>
      <c r="Q2010" s="162"/>
      <c r="R2010" s="162"/>
      <c r="S2010" s="162"/>
      <c r="T2010" s="162"/>
      <c r="U2010" s="162"/>
      <c r="V2010" s="162"/>
      <c r="W2010" s="162"/>
      <c r="X2010" s="162"/>
      <c r="Y2010" s="162"/>
      <c r="Z2010" s="162"/>
      <c r="AA2010" s="67"/>
      <c r="AB2010" s="67"/>
      <c r="AC2010" s="67"/>
      <c r="AD2010" s="67"/>
      <c r="AE2010" s="67"/>
      <c r="AF2010" s="67"/>
      <c r="AG2010" s="67"/>
    </row>
    <row r="2011" spans="1:33" ht="55.5" customHeight="1">
      <c r="A2011" s="154" t="s">
        <v>4457</v>
      </c>
      <c r="B2011" s="158"/>
      <c r="C2011" s="154" t="s">
        <v>662</v>
      </c>
      <c r="D2011" s="158"/>
      <c r="E2011" s="158"/>
      <c r="F2011" s="155" t="s">
        <v>4547</v>
      </c>
      <c r="G2011" s="158"/>
      <c r="H2011" s="155" t="s">
        <v>1748</v>
      </c>
      <c r="I2011" s="161" t="s">
        <v>11</v>
      </c>
      <c r="J2011" s="157" t="s">
        <v>11</v>
      </c>
      <c r="K2011" s="158"/>
      <c r="L2011" s="72" t="s">
        <v>208</v>
      </c>
      <c r="M2011" s="158"/>
      <c r="N2011" s="162"/>
      <c r="O2011" s="162"/>
      <c r="P2011" s="162"/>
      <c r="Q2011" s="162"/>
      <c r="R2011" s="162"/>
      <c r="S2011" s="162"/>
      <c r="T2011" s="162"/>
      <c r="U2011" s="162"/>
      <c r="V2011" s="162"/>
      <c r="W2011" s="162"/>
      <c r="X2011" s="162"/>
      <c r="Y2011" s="162"/>
      <c r="Z2011" s="162"/>
      <c r="AA2011" s="67"/>
      <c r="AB2011" s="67"/>
      <c r="AC2011" s="67"/>
      <c r="AD2011" s="67"/>
      <c r="AE2011" s="67"/>
      <c r="AF2011" s="67"/>
      <c r="AG2011" s="67"/>
    </row>
    <row r="2012" spans="1:33" ht="55.5" customHeight="1">
      <c r="A2012" s="154" t="s">
        <v>4457</v>
      </c>
      <c r="B2012" s="158"/>
      <c r="C2012" s="154" t="s">
        <v>664</v>
      </c>
      <c r="D2012" s="158"/>
      <c r="E2012" s="158"/>
      <c r="F2012" s="155" t="s">
        <v>4548</v>
      </c>
      <c r="G2012" s="158"/>
      <c r="H2012" s="160" t="s">
        <v>4464</v>
      </c>
      <c r="I2012" s="161" t="s">
        <v>11</v>
      </c>
      <c r="J2012" s="157" t="s">
        <v>11</v>
      </c>
      <c r="K2012" s="158"/>
      <c r="L2012" s="72" t="s">
        <v>208</v>
      </c>
      <c r="M2012" s="158"/>
      <c r="N2012" s="162"/>
      <c r="O2012" s="162"/>
      <c r="P2012" s="162"/>
      <c r="Q2012" s="162"/>
      <c r="R2012" s="162"/>
      <c r="S2012" s="162"/>
      <c r="T2012" s="162"/>
      <c r="U2012" s="162"/>
      <c r="V2012" s="162"/>
      <c r="W2012" s="162"/>
      <c r="X2012" s="162"/>
      <c r="Y2012" s="162"/>
      <c r="Z2012" s="162"/>
      <c r="AA2012" s="67"/>
      <c r="AB2012" s="67"/>
      <c r="AC2012" s="67"/>
      <c r="AD2012" s="67"/>
      <c r="AE2012" s="67"/>
      <c r="AF2012" s="67"/>
      <c r="AG2012" s="67"/>
    </row>
    <row r="2013" spans="1:33" ht="55.5" customHeight="1">
      <c r="A2013" s="154" t="s">
        <v>4457</v>
      </c>
      <c r="B2013" s="158"/>
      <c r="C2013" s="154" t="s">
        <v>667</v>
      </c>
      <c r="D2013" s="158"/>
      <c r="E2013" s="158"/>
      <c r="F2013" s="155" t="s">
        <v>4549</v>
      </c>
      <c r="G2013" s="158"/>
      <c r="H2013" s="155" t="s">
        <v>1748</v>
      </c>
      <c r="I2013" s="161" t="s">
        <v>11</v>
      </c>
      <c r="J2013" s="157" t="s">
        <v>11</v>
      </c>
      <c r="K2013" s="158"/>
      <c r="L2013" s="72" t="s">
        <v>208</v>
      </c>
      <c r="M2013" s="158"/>
      <c r="N2013" s="162"/>
      <c r="O2013" s="162"/>
      <c r="P2013" s="162"/>
      <c r="Q2013" s="162"/>
      <c r="R2013" s="162"/>
      <c r="S2013" s="162"/>
      <c r="T2013" s="162"/>
      <c r="U2013" s="162"/>
      <c r="V2013" s="162"/>
      <c r="W2013" s="162"/>
      <c r="X2013" s="162"/>
      <c r="Y2013" s="162"/>
      <c r="Z2013" s="162"/>
      <c r="AA2013" s="67"/>
      <c r="AB2013" s="67"/>
      <c r="AC2013" s="67"/>
      <c r="AD2013" s="67"/>
      <c r="AE2013" s="67"/>
      <c r="AF2013" s="67"/>
      <c r="AG2013" s="67"/>
    </row>
    <row r="2014" spans="1:33" ht="55.5" customHeight="1">
      <c r="A2014" s="154" t="s">
        <v>4457</v>
      </c>
      <c r="B2014" s="158"/>
      <c r="C2014" s="154" t="s">
        <v>670</v>
      </c>
      <c r="D2014" s="158"/>
      <c r="E2014" s="158"/>
      <c r="F2014" s="155" t="s">
        <v>4550</v>
      </c>
      <c r="G2014" s="158"/>
      <c r="H2014" s="155" t="s">
        <v>1748</v>
      </c>
      <c r="I2014" s="161" t="s">
        <v>11</v>
      </c>
      <c r="J2014" s="157" t="s">
        <v>11</v>
      </c>
      <c r="K2014" s="158"/>
      <c r="L2014" s="72" t="s">
        <v>208</v>
      </c>
      <c r="M2014" s="158"/>
      <c r="N2014" s="162"/>
      <c r="O2014" s="162"/>
      <c r="P2014" s="162"/>
      <c r="Q2014" s="162"/>
      <c r="R2014" s="162"/>
      <c r="S2014" s="162"/>
      <c r="T2014" s="162"/>
      <c r="U2014" s="162"/>
      <c r="V2014" s="162"/>
      <c r="W2014" s="162"/>
      <c r="X2014" s="162"/>
      <c r="Y2014" s="162"/>
      <c r="Z2014" s="162"/>
      <c r="AA2014" s="67"/>
      <c r="AB2014" s="67"/>
      <c r="AC2014" s="67"/>
      <c r="AD2014" s="67"/>
      <c r="AE2014" s="67"/>
      <c r="AF2014" s="67"/>
      <c r="AG2014" s="67"/>
    </row>
    <row r="2015" spans="1:33" ht="55.5" customHeight="1">
      <c r="A2015" s="154" t="s">
        <v>4457</v>
      </c>
      <c r="B2015" s="158"/>
      <c r="C2015" s="154" t="s">
        <v>672</v>
      </c>
      <c r="D2015" s="158"/>
      <c r="E2015" s="158"/>
      <c r="F2015" s="155" t="s">
        <v>4551</v>
      </c>
      <c r="G2015" s="158"/>
      <c r="H2015" s="155" t="s">
        <v>1748</v>
      </c>
      <c r="I2015" s="161" t="s">
        <v>11</v>
      </c>
      <c r="J2015" s="157" t="s">
        <v>11</v>
      </c>
      <c r="K2015" s="158"/>
      <c r="L2015" s="72" t="s">
        <v>208</v>
      </c>
      <c r="M2015" s="158"/>
      <c r="N2015" s="162"/>
      <c r="O2015" s="162"/>
      <c r="P2015" s="162"/>
      <c r="Q2015" s="162"/>
      <c r="R2015" s="162"/>
      <c r="S2015" s="162"/>
      <c r="T2015" s="162"/>
      <c r="U2015" s="162"/>
      <c r="V2015" s="162"/>
      <c r="W2015" s="162"/>
      <c r="X2015" s="162"/>
      <c r="Y2015" s="162"/>
      <c r="Z2015" s="162"/>
      <c r="AA2015" s="67"/>
      <c r="AB2015" s="67"/>
      <c r="AC2015" s="67"/>
      <c r="AD2015" s="67"/>
      <c r="AE2015" s="67"/>
      <c r="AF2015" s="67"/>
      <c r="AG2015" s="67"/>
    </row>
    <row r="2016" spans="1:33" ht="55.5" customHeight="1">
      <c r="A2016" s="154" t="s">
        <v>4457</v>
      </c>
      <c r="B2016" s="158"/>
      <c r="C2016" s="154" t="s">
        <v>674</v>
      </c>
      <c r="D2016" s="158"/>
      <c r="E2016" s="158"/>
      <c r="F2016" s="155" t="s">
        <v>4552</v>
      </c>
      <c r="G2016" s="158"/>
      <c r="H2016" s="160" t="s">
        <v>4464</v>
      </c>
      <c r="I2016" s="161" t="s">
        <v>11</v>
      </c>
      <c r="J2016" s="157" t="s">
        <v>11</v>
      </c>
      <c r="K2016" s="158"/>
      <c r="L2016" s="72" t="s">
        <v>208</v>
      </c>
      <c r="M2016" s="158"/>
      <c r="N2016" s="162"/>
      <c r="O2016" s="162"/>
      <c r="P2016" s="162"/>
      <c r="Q2016" s="162"/>
      <c r="R2016" s="162"/>
      <c r="S2016" s="162"/>
      <c r="T2016" s="162"/>
      <c r="U2016" s="162"/>
      <c r="V2016" s="162"/>
      <c r="W2016" s="162"/>
      <c r="X2016" s="162"/>
      <c r="Y2016" s="162"/>
      <c r="Z2016" s="162"/>
      <c r="AA2016" s="67"/>
      <c r="AB2016" s="67"/>
      <c r="AC2016" s="67"/>
      <c r="AD2016" s="67"/>
      <c r="AE2016" s="67"/>
      <c r="AF2016" s="67"/>
      <c r="AG2016" s="67"/>
    </row>
    <row r="2017" spans="1:33" ht="55.5" customHeight="1">
      <c r="A2017" s="154" t="s">
        <v>4457</v>
      </c>
      <c r="B2017" s="158"/>
      <c r="C2017" s="154" t="s">
        <v>676</v>
      </c>
      <c r="D2017" s="158"/>
      <c r="E2017" s="158"/>
      <c r="F2017" s="155" t="s">
        <v>4553</v>
      </c>
      <c r="G2017" s="158"/>
      <c r="H2017" s="155" t="s">
        <v>1748</v>
      </c>
      <c r="I2017" s="161" t="s">
        <v>11</v>
      </c>
      <c r="J2017" s="157" t="s">
        <v>11</v>
      </c>
      <c r="K2017" s="158"/>
      <c r="L2017" s="72" t="s">
        <v>208</v>
      </c>
      <c r="M2017" s="158"/>
      <c r="N2017" s="162"/>
      <c r="O2017" s="162"/>
      <c r="P2017" s="162"/>
      <c r="Q2017" s="162"/>
      <c r="R2017" s="162"/>
      <c r="S2017" s="162"/>
      <c r="T2017" s="162"/>
      <c r="U2017" s="162"/>
      <c r="V2017" s="162"/>
      <c r="W2017" s="162"/>
      <c r="X2017" s="162"/>
      <c r="Y2017" s="162"/>
      <c r="Z2017" s="162"/>
      <c r="AA2017" s="67"/>
      <c r="AB2017" s="67"/>
      <c r="AC2017" s="67"/>
      <c r="AD2017" s="67"/>
      <c r="AE2017" s="67"/>
      <c r="AF2017" s="67"/>
      <c r="AG2017" s="67"/>
    </row>
    <row r="2018" spans="1:33" ht="55.5" customHeight="1">
      <c r="A2018" s="154" t="s">
        <v>4457</v>
      </c>
      <c r="B2018" s="158"/>
      <c r="C2018" s="154" t="s">
        <v>678</v>
      </c>
      <c r="D2018" s="158"/>
      <c r="E2018" s="158"/>
      <c r="F2018" s="155" t="s">
        <v>4554</v>
      </c>
      <c r="G2018" s="158"/>
      <c r="H2018" s="160" t="s">
        <v>4464</v>
      </c>
      <c r="I2018" s="161" t="s">
        <v>11</v>
      </c>
      <c r="J2018" s="157" t="s">
        <v>11</v>
      </c>
      <c r="K2018" s="158"/>
      <c r="L2018" s="72" t="s">
        <v>208</v>
      </c>
      <c r="M2018" s="158"/>
      <c r="N2018" s="162"/>
      <c r="O2018" s="162"/>
      <c r="P2018" s="162"/>
      <c r="Q2018" s="162"/>
      <c r="R2018" s="162"/>
      <c r="S2018" s="162"/>
      <c r="T2018" s="162"/>
      <c r="U2018" s="162"/>
      <c r="V2018" s="162"/>
      <c r="W2018" s="162"/>
      <c r="X2018" s="162"/>
      <c r="Y2018" s="162"/>
      <c r="Z2018" s="162"/>
      <c r="AA2018" s="67"/>
      <c r="AB2018" s="67"/>
      <c r="AC2018" s="67"/>
      <c r="AD2018" s="67"/>
      <c r="AE2018" s="67"/>
      <c r="AF2018" s="67"/>
      <c r="AG2018" s="67"/>
    </row>
    <row r="2019" spans="1:33" ht="95.25" customHeight="1">
      <c r="A2019" s="168" t="s">
        <v>4555</v>
      </c>
      <c r="B2019" s="169" t="s">
        <v>4556</v>
      </c>
      <c r="C2019" s="170" t="s">
        <v>534</v>
      </c>
      <c r="D2019" s="171" t="s">
        <v>4557</v>
      </c>
      <c r="E2019" s="172"/>
      <c r="F2019" s="173" t="s">
        <v>4558</v>
      </c>
      <c r="G2019" s="173" t="s">
        <v>4559</v>
      </c>
      <c r="H2019" s="173" t="s">
        <v>4560</v>
      </c>
      <c r="I2019" s="174" t="s">
        <v>4561</v>
      </c>
      <c r="J2019" s="173"/>
      <c r="K2019" s="158"/>
      <c r="L2019" s="72" t="s">
        <v>208</v>
      </c>
      <c r="M2019" s="173" t="s">
        <v>4562</v>
      </c>
      <c r="N2019" s="175"/>
      <c r="O2019" s="175"/>
      <c r="P2019" s="175"/>
      <c r="Q2019" s="175"/>
      <c r="R2019" s="175"/>
      <c r="S2019" s="175"/>
      <c r="T2019" s="175"/>
      <c r="U2019" s="175"/>
      <c r="V2019" s="175"/>
      <c r="W2019" s="175"/>
      <c r="X2019" s="175"/>
      <c r="Y2019" s="175"/>
      <c r="Z2019" s="176"/>
      <c r="AA2019" s="177"/>
      <c r="AB2019" s="177"/>
      <c r="AC2019" s="177"/>
      <c r="AD2019" s="177"/>
      <c r="AE2019" s="177"/>
      <c r="AF2019" s="178"/>
      <c r="AG2019" s="178"/>
    </row>
    <row r="2020" spans="1:33" ht="99" customHeight="1">
      <c r="A2020" s="179" t="s">
        <v>4555</v>
      </c>
      <c r="B2020" s="180" t="s">
        <v>4556</v>
      </c>
      <c r="C2020" s="181" t="s">
        <v>379</v>
      </c>
      <c r="D2020" s="182" t="s">
        <v>4557</v>
      </c>
      <c r="E2020" s="183"/>
      <c r="F2020" s="182" t="s">
        <v>4563</v>
      </c>
      <c r="G2020" s="182" t="s">
        <v>4564</v>
      </c>
      <c r="H2020" s="184" t="s">
        <v>4565</v>
      </c>
      <c r="I2020" s="174" t="s">
        <v>4561</v>
      </c>
      <c r="J2020" s="184"/>
      <c r="K2020" s="185"/>
      <c r="L2020" s="72" t="s">
        <v>208</v>
      </c>
      <c r="M2020" s="184" t="s">
        <v>4562</v>
      </c>
      <c r="N2020" s="186"/>
      <c r="O2020" s="186"/>
      <c r="P2020" s="186"/>
      <c r="Q2020" s="186"/>
      <c r="R2020" s="186"/>
      <c r="S2020" s="186"/>
      <c r="T2020" s="186"/>
      <c r="U2020" s="186"/>
      <c r="V2020" s="186"/>
      <c r="W2020" s="186"/>
      <c r="X2020" s="186"/>
      <c r="Y2020" s="186"/>
      <c r="Z2020" s="183"/>
      <c r="AA2020" s="177"/>
      <c r="AB2020" s="177"/>
      <c r="AC2020" s="177"/>
      <c r="AD2020" s="177"/>
      <c r="AE2020" s="177"/>
      <c r="AF2020" s="178"/>
      <c r="AG2020" s="178"/>
    </row>
    <row r="2021" spans="1:33" ht="52.5">
      <c r="A2021" s="168" t="s">
        <v>4566</v>
      </c>
      <c r="B2021" s="187" t="s">
        <v>4567</v>
      </c>
      <c r="C2021" s="170" t="s">
        <v>3413</v>
      </c>
      <c r="D2021" s="172"/>
      <c r="E2021" s="172"/>
      <c r="F2021" s="171" t="s">
        <v>4568</v>
      </c>
      <c r="G2021" s="173" t="s">
        <v>4569</v>
      </c>
      <c r="H2021" s="171" t="s">
        <v>4570</v>
      </c>
      <c r="I2021" s="188" t="s">
        <v>4561</v>
      </c>
      <c r="J2021" s="189"/>
      <c r="K2021" s="71"/>
      <c r="L2021" s="72" t="s">
        <v>208</v>
      </c>
      <c r="M2021" s="190" t="s">
        <v>4571</v>
      </c>
      <c r="N2021" s="191"/>
      <c r="O2021" s="191"/>
      <c r="P2021" s="191"/>
      <c r="Q2021" s="191"/>
      <c r="R2021" s="191"/>
      <c r="S2021" s="191"/>
      <c r="T2021" s="191"/>
      <c r="U2021" s="191"/>
      <c r="V2021" s="191"/>
      <c r="W2021" s="191"/>
      <c r="X2021" s="191"/>
      <c r="Y2021" s="191"/>
      <c r="Z2021" s="191"/>
      <c r="AA2021" s="191"/>
      <c r="AB2021" s="191"/>
      <c r="AC2021" s="191"/>
      <c r="AD2021" s="191"/>
      <c r="AE2021" s="191"/>
      <c r="AF2021" s="191"/>
      <c r="AG2021" s="191"/>
    </row>
    <row r="2022" spans="1:33" ht="52.5">
      <c r="A2022" s="179" t="s">
        <v>4566</v>
      </c>
      <c r="B2022" s="192" t="s">
        <v>4567</v>
      </c>
      <c r="C2022" s="170" t="s">
        <v>3419</v>
      </c>
      <c r="D2022" s="183"/>
      <c r="E2022" s="183"/>
      <c r="F2022" s="184" t="s">
        <v>4572</v>
      </c>
      <c r="G2022" s="184" t="s">
        <v>4573</v>
      </c>
      <c r="H2022" s="184" t="s">
        <v>4574</v>
      </c>
      <c r="I2022" s="174" t="s">
        <v>4561</v>
      </c>
      <c r="J2022" s="189"/>
      <c r="K2022" s="71"/>
      <c r="L2022" s="57"/>
      <c r="M2022" s="86"/>
      <c r="N2022" s="191"/>
      <c r="O2022" s="191"/>
      <c r="P2022" s="191"/>
      <c r="Q2022" s="191"/>
      <c r="R2022" s="191"/>
      <c r="S2022" s="191"/>
      <c r="T2022" s="191"/>
      <c r="U2022" s="191"/>
      <c r="V2022" s="191"/>
      <c r="W2022" s="191"/>
      <c r="X2022" s="191"/>
      <c r="Y2022" s="191"/>
      <c r="Z2022" s="191"/>
      <c r="AA2022" s="191"/>
      <c r="AB2022" s="191"/>
      <c r="AC2022" s="191"/>
      <c r="AD2022" s="191"/>
      <c r="AE2022" s="191"/>
      <c r="AF2022" s="191"/>
      <c r="AG2022" s="191"/>
    </row>
    <row r="2023" spans="1:33" ht="52.5">
      <c r="A2023" s="179" t="s">
        <v>4566</v>
      </c>
      <c r="B2023" s="192" t="s">
        <v>4567</v>
      </c>
      <c r="C2023" s="170" t="s">
        <v>3423</v>
      </c>
      <c r="D2023" s="183"/>
      <c r="E2023" s="183"/>
      <c r="F2023" s="184" t="s">
        <v>4575</v>
      </c>
      <c r="G2023" s="184" t="s">
        <v>4576</v>
      </c>
      <c r="H2023" s="182" t="s">
        <v>4577</v>
      </c>
      <c r="I2023" s="174" t="s">
        <v>4561</v>
      </c>
      <c r="J2023" s="189"/>
      <c r="K2023" s="71"/>
      <c r="L2023" s="57"/>
      <c r="M2023" s="86"/>
      <c r="N2023" s="191"/>
      <c r="O2023" s="191"/>
      <c r="P2023" s="191"/>
      <c r="Q2023" s="191"/>
      <c r="R2023" s="191"/>
      <c r="S2023" s="191"/>
      <c r="T2023" s="191"/>
      <c r="U2023" s="191"/>
      <c r="V2023" s="191"/>
      <c r="W2023" s="191"/>
      <c r="X2023" s="191"/>
      <c r="Y2023" s="191"/>
      <c r="Z2023" s="191"/>
      <c r="AA2023" s="191"/>
      <c r="AB2023" s="191"/>
      <c r="AC2023" s="191"/>
      <c r="AD2023" s="191"/>
      <c r="AE2023" s="191"/>
      <c r="AF2023" s="191"/>
      <c r="AG2023" s="191"/>
    </row>
    <row r="2024" spans="1:33" ht="52.5">
      <c r="A2024" s="179" t="s">
        <v>4566</v>
      </c>
      <c r="B2024" s="192" t="s">
        <v>4567</v>
      </c>
      <c r="C2024" s="170" t="s">
        <v>3427</v>
      </c>
      <c r="D2024" s="183"/>
      <c r="E2024" s="183"/>
      <c r="F2024" s="184" t="s">
        <v>4578</v>
      </c>
      <c r="G2024" s="184" t="s">
        <v>4579</v>
      </c>
      <c r="H2024" s="182" t="s">
        <v>4580</v>
      </c>
      <c r="I2024" s="174" t="s">
        <v>4561</v>
      </c>
      <c r="J2024" s="189"/>
      <c r="K2024" s="71"/>
      <c r="L2024" s="57"/>
      <c r="M2024" s="86"/>
      <c r="N2024" s="191"/>
      <c r="O2024" s="191"/>
      <c r="P2024" s="191"/>
      <c r="Q2024" s="191"/>
      <c r="R2024" s="191"/>
      <c r="S2024" s="191"/>
      <c r="T2024" s="191"/>
      <c r="U2024" s="191"/>
      <c r="V2024" s="191"/>
      <c r="W2024" s="191"/>
      <c r="X2024" s="191"/>
      <c r="Y2024" s="191"/>
      <c r="Z2024" s="191"/>
      <c r="AA2024" s="191"/>
      <c r="AB2024" s="191"/>
      <c r="AC2024" s="191"/>
      <c r="AD2024" s="191"/>
      <c r="AE2024" s="191"/>
      <c r="AF2024" s="191"/>
      <c r="AG2024" s="191"/>
    </row>
    <row r="2025" spans="1:33" ht="52.5">
      <c r="A2025" s="179" t="s">
        <v>4566</v>
      </c>
      <c r="B2025" s="192" t="s">
        <v>4567</v>
      </c>
      <c r="C2025" s="170" t="s">
        <v>3431</v>
      </c>
      <c r="D2025" s="183"/>
      <c r="E2025" s="183"/>
      <c r="F2025" s="184" t="s">
        <v>4581</v>
      </c>
      <c r="G2025" s="184" t="s">
        <v>4582</v>
      </c>
      <c r="H2025" s="182" t="s">
        <v>4580</v>
      </c>
      <c r="I2025" s="174" t="s">
        <v>4561</v>
      </c>
      <c r="J2025" s="189"/>
      <c r="K2025" s="71"/>
      <c r="L2025" s="57"/>
      <c r="M2025" s="86"/>
      <c r="N2025" s="191"/>
      <c r="O2025" s="191"/>
      <c r="P2025" s="191"/>
      <c r="Q2025" s="191"/>
      <c r="R2025" s="191"/>
      <c r="S2025" s="191"/>
      <c r="T2025" s="191"/>
      <c r="U2025" s="191"/>
      <c r="V2025" s="191"/>
      <c r="W2025" s="191"/>
      <c r="X2025" s="191"/>
      <c r="Y2025" s="191"/>
      <c r="Z2025" s="191"/>
      <c r="AA2025" s="191"/>
      <c r="AB2025" s="191"/>
      <c r="AC2025" s="191"/>
      <c r="AD2025" s="191"/>
      <c r="AE2025" s="191"/>
      <c r="AF2025" s="191"/>
      <c r="AG2025" s="191"/>
    </row>
    <row r="2026" spans="1:33" ht="52.5">
      <c r="A2026" s="179" t="s">
        <v>4566</v>
      </c>
      <c r="B2026" s="192" t="s">
        <v>4567</v>
      </c>
      <c r="C2026" s="170" t="s">
        <v>3436</v>
      </c>
      <c r="D2026" s="183"/>
      <c r="E2026" s="183"/>
      <c r="F2026" s="184" t="s">
        <v>4583</v>
      </c>
      <c r="G2026" s="184" t="s">
        <v>4584</v>
      </c>
      <c r="H2026" s="182" t="s">
        <v>4580</v>
      </c>
      <c r="I2026" s="174" t="s">
        <v>4561</v>
      </c>
      <c r="J2026" s="189"/>
      <c r="K2026" s="71"/>
      <c r="L2026" s="57"/>
      <c r="M2026" s="86"/>
      <c r="N2026" s="191"/>
      <c r="O2026" s="191"/>
      <c r="P2026" s="191"/>
      <c r="Q2026" s="191"/>
      <c r="R2026" s="191"/>
      <c r="S2026" s="191"/>
      <c r="T2026" s="191"/>
      <c r="U2026" s="191"/>
      <c r="V2026" s="191"/>
      <c r="W2026" s="191"/>
      <c r="X2026" s="191"/>
      <c r="Y2026" s="191"/>
      <c r="Z2026" s="191"/>
      <c r="AA2026" s="191"/>
      <c r="AB2026" s="191"/>
      <c r="AC2026" s="191"/>
      <c r="AD2026" s="191"/>
      <c r="AE2026" s="191"/>
      <c r="AF2026" s="191"/>
      <c r="AG2026" s="191"/>
    </row>
    <row r="2027" spans="1:33" ht="52.5">
      <c r="A2027" s="179" t="s">
        <v>4566</v>
      </c>
      <c r="B2027" s="192" t="s">
        <v>4567</v>
      </c>
      <c r="C2027" s="170" t="s">
        <v>3440</v>
      </c>
      <c r="D2027" s="183"/>
      <c r="E2027" s="183"/>
      <c r="F2027" s="182" t="s">
        <v>4585</v>
      </c>
      <c r="G2027" s="182" t="s">
        <v>4586</v>
      </c>
      <c r="H2027" s="182" t="s">
        <v>4580</v>
      </c>
      <c r="I2027" s="174" t="s">
        <v>4561</v>
      </c>
      <c r="J2027" s="71"/>
      <c r="K2027" s="71"/>
      <c r="L2027" s="57"/>
      <c r="M2027" s="86"/>
      <c r="N2027" s="67"/>
      <c r="O2027" s="67"/>
      <c r="P2027" s="67"/>
      <c r="Q2027" s="67"/>
      <c r="R2027" s="67"/>
      <c r="S2027" s="67"/>
      <c r="T2027" s="67"/>
      <c r="U2027" s="67"/>
      <c r="V2027" s="67"/>
      <c r="W2027" s="67"/>
      <c r="X2027" s="67"/>
      <c r="Y2027" s="67"/>
      <c r="Z2027" s="67"/>
      <c r="AA2027" s="67"/>
      <c r="AB2027" s="67"/>
      <c r="AC2027" s="67"/>
      <c r="AD2027" s="67"/>
      <c r="AE2027" s="67"/>
      <c r="AF2027" s="67"/>
      <c r="AG2027" s="67"/>
    </row>
    <row r="2028" spans="1:33" ht="52.5">
      <c r="A2028" s="179" t="s">
        <v>4566</v>
      </c>
      <c r="B2028" s="192" t="s">
        <v>4567</v>
      </c>
      <c r="C2028" s="170" t="s">
        <v>3445</v>
      </c>
      <c r="D2028" s="183"/>
      <c r="E2028" s="183"/>
      <c r="F2028" s="182" t="s">
        <v>4587</v>
      </c>
      <c r="G2028" s="184" t="s">
        <v>4588</v>
      </c>
      <c r="H2028" s="184" t="s">
        <v>4589</v>
      </c>
      <c r="I2028" s="174" t="s">
        <v>4561</v>
      </c>
      <c r="J2028" s="71"/>
      <c r="K2028" s="71"/>
      <c r="L2028" s="57"/>
      <c r="M2028" s="86"/>
      <c r="N2028" s="67"/>
      <c r="O2028" s="67"/>
      <c r="P2028" s="67"/>
      <c r="Q2028" s="67"/>
      <c r="R2028" s="67"/>
      <c r="S2028" s="67"/>
      <c r="T2028" s="67"/>
      <c r="U2028" s="67"/>
      <c r="V2028" s="67"/>
      <c r="W2028" s="67"/>
      <c r="X2028" s="67"/>
      <c r="Y2028" s="67"/>
      <c r="Z2028" s="67"/>
      <c r="AA2028" s="67"/>
      <c r="AB2028" s="67"/>
      <c r="AC2028" s="67"/>
      <c r="AD2028" s="67"/>
      <c r="AE2028" s="67"/>
      <c r="AF2028" s="67"/>
      <c r="AG2028" s="67"/>
    </row>
    <row r="2029" spans="1:33" ht="52.5">
      <c r="A2029" s="179" t="s">
        <v>4566</v>
      </c>
      <c r="B2029" s="192" t="s">
        <v>4567</v>
      </c>
      <c r="C2029" s="170" t="s">
        <v>3449</v>
      </c>
      <c r="D2029" s="183"/>
      <c r="E2029" s="183"/>
      <c r="F2029" s="184" t="s">
        <v>4590</v>
      </c>
      <c r="G2029" s="184" t="s">
        <v>4591</v>
      </c>
      <c r="H2029" s="184" t="s">
        <v>4592</v>
      </c>
      <c r="I2029" s="174" t="s">
        <v>4561</v>
      </c>
      <c r="J2029" s="71"/>
      <c r="K2029" s="71"/>
      <c r="L2029" s="72" t="s">
        <v>208</v>
      </c>
      <c r="M2029" s="193" t="s">
        <v>4593</v>
      </c>
      <c r="N2029" s="67"/>
      <c r="O2029" s="67"/>
      <c r="P2029" s="67"/>
      <c r="Q2029" s="67"/>
      <c r="R2029" s="67"/>
      <c r="S2029" s="67"/>
      <c r="T2029" s="67"/>
      <c r="U2029" s="67"/>
      <c r="V2029" s="67"/>
      <c r="W2029" s="67"/>
      <c r="X2029" s="67"/>
      <c r="Y2029" s="67"/>
      <c r="Z2029" s="67"/>
      <c r="AA2029" s="67"/>
      <c r="AB2029" s="67"/>
      <c r="AC2029" s="67"/>
      <c r="AD2029" s="67"/>
      <c r="AE2029" s="67"/>
      <c r="AF2029" s="67"/>
      <c r="AG2029" s="67"/>
    </row>
    <row r="2030" spans="1:33" ht="52.5">
      <c r="A2030" s="179" t="s">
        <v>4566</v>
      </c>
      <c r="B2030" s="192" t="s">
        <v>4567</v>
      </c>
      <c r="C2030" s="170" t="s">
        <v>3453</v>
      </c>
      <c r="D2030" s="183"/>
      <c r="E2030" s="183"/>
      <c r="F2030" s="182" t="s">
        <v>4594</v>
      </c>
      <c r="G2030" s="182" t="s">
        <v>4595</v>
      </c>
      <c r="H2030" s="182" t="s">
        <v>4596</v>
      </c>
      <c r="I2030" s="174" t="s">
        <v>4561</v>
      </c>
      <c r="J2030" s="71"/>
      <c r="K2030" s="71"/>
      <c r="L2030" s="72" t="s">
        <v>208</v>
      </c>
      <c r="M2030" s="185" t="s">
        <v>4597</v>
      </c>
      <c r="N2030" s="67"/>
      <c r="O2030" s="67"/>
      <c r="P2030" s="67"/>
      <c r="Q2030" s="67"/>
      <c r="R2030" s="67"/>
      <c r="S2030" s="67"/>
      <c r="T2030" s="67"/>
      <c r="U2030" s="67"/>
      <c r="V2030" s="67"/>
      <c r="W2030" s="67"/>
      <c r="X2030" s="67"/>
      <c r="Y2030" s="67"/>
      <c r="Z2030" s="67"/>
      <c r="AA2030" s="67"/>
      <c r="AB2030" s="67"/>
      <c r="AC2030" s="67"/>
      <c r="AD2030" s="67"/>
      <c r="AE2030" s="67"/>
      <c r="AF2030" s="67"/>
      <c r="AG2030" s="67"/>
    </row>
    <row r="2031" spans="1:33" ht="52.5">
      <c r="A2031" s="179" t="s">
        <v>4566</v>
      </c>
      <c r="B2031" s="192" t="s">
        <v>4567</v>
      </c>
      <c r="C2031" s="170" t="s">
        <v>3457</v>
      </c>
      <c r="D2031" s="183"/>
      <c r="E2031" s="183"/>
      <c r="F2031" s="194" t="s">
        <v>4598</v>
      </c>
      <c r="G2031" s="194" t="s">
        <v>4599</v>
      </c>
      <c r="H2031" s="182" t="s">
        <v>4580</v>
      </c>
      <c r="I2031" s="174" t="s">
        <v>4561</v>
      </c>
      <c r="J2031" s="71"/>
      <c r="K2031" s="71"/>
      <c r="L2031" s="57"/>
      <c r="M2031" s="86"/>
      <c r="N2031" s="67"/>
      <c r="O2031" s="67"/>
      <c r="P2031" s="67"/>
      <c r="Q2031" s="67"/>
      <c r="R2031" s="67"/>
      <c r="S2031" s="67"/>
      <c r="T2031" s="67"/>
      <c r="U2031" s="67"/>
      <c r="V2031" s="67"/>
      <c r="W2031" s="67"/>
      <c r="X2031" s="67"/>
      <c r="Y2031" s="67"/>
      <c r="Z2031" s="67"/>
      <c r="AA2031" s="67"/>
      <c r="AB2031" s="67"/>
      <c r="AC2031" s="67"/>
      <c r="AD2031" s="67"/>
      <c r="AE2031" s="67"/>
      <c r="AF2031" s="67"/>
      <c r="AG2031" s="67"/>
    </row>
    <row r="2032" spans="1:33" ht="52.5">
      <c r="A2032" s="179" t="s">
        <v>4566</v>
      </c>
      <c r="B2032" s="192" t="s">
        <v>4567</v>
      </c>
      <c r="C2032" s="170" t="s">
        <v>3460</v>
      </c>
      <c r="D2032" s="183"/>
      <c r="E2032" s="183"/>
      <c r="F2032" s="194" t="s">
        <v>4600</v>
      </c>
      <c r="G2032" s="194" t="s">
        <v>4599</v>
      </c>
      <c r="H2032" s="182" t="s">
        <v>4580</v>
      </c>
      <c r="I2032" s="174" t="s">
        <v>4561</v>
      </c>
      <c r="J2032" s="71"/>
      <c r="K2032" s="71"/>
      <c r="L2032" s="57"/>
      <c r="M2032" s="86"/>
      <c r="N2032" s="67"/>
      <c r="O2032" s="67"/>
      <c r="P2032" s="67"/>
      <c r="Q2032" s="67"/>
      <c r="R2032" s="67"/>
      <c r="S2032" s="67"/>
      <c r="T2032" s="67"/>
      <c r="U2032" s="67"/>
      <c r="V2032" s="67"/>
      <c r="W2032" s="67"/>
      <c r="X2032" s="67"/>
      <c r="Y2032" s="67"/>
      <c r="Z2032" s="67"/>
      <c r="AA2032" s="67"/>
      <c r="AB2032" s="67"/>
      <c r="AC2032" s="67"/>
      <c r="AD2032" s="67"/>
      <c r="AE2032" s="67"/>
      <c r="AF2032" s="67"/>
      <c r="AG2032" s="67"/>
    </row>
    <row r="2033" spans="1:33" ht="52.5">
      <c r="A2033" s="179" t="s">
        <v>4566</v>
      </c>
      <c r="B2033" s="192" t="s">
        <v>4567</v>
      </c>
      <c r="C2033" s="170" t="s">
        <v>3464</v>
      </c>
      <c r="D2033" s="183"/>
      <c r="E2033" s="183"/>
      <c r="F2033" s="194" t="s">
        <v>4601</v>
      </c>
      <c r="G2033" s="194" t="s">
        <v>4599</v>
      </c>
      <c r="H2033" s="182" t="s">
        <v>4580</v>
      </c>
      <c r="I2033" s="174" t="s">
        <v>4561</v>
      </c>
      <c r="J2033" s="71"/>
      <c r="K2033" s="71"/>
      <c r="L2033" s="57"/>
      <c r="M2033" s="86"/>
      <c r="N2033" s="67"/>
      <c r="O2033" s="67"/>
      <c r="P2033" s="67"/>
      <c r="Q2033" s="67"/>
      <c r="R2033" s="67"/>
      <c r="S2033" s="67"/>
      <c r="T2033" s="67"/>
      <c r="U2033" s="67"/>
      <c r="V2033" s="67"/>
      <c r="W2033" s="67"/>
      <c r="X2033" s="67"/>
      <c r="Y2033" s="67"/>
      <c r="Z2033" s="67"/>
      <c r="AA2033" s="67"/>
      <c r="AB2033" s="67"/>
      <c r="AC2033" s="67"/>
      <c r="AD2033" s="67"/>
      <c r="AE2033" s="67"/>
      <c r="AF2033" s="67"/>
      <c r="AG2033" s="67"/>
    </row>
    <row r="2034" spans="1:33" ht="52.5">
      <c r="A2034" s="179" t="s">
        <v>4566</v>
      </c>
      <c r="B2034" s="192" t="s">
        <v>4567</v>
      </c>
      <c r="C2034" s="170" t="s">
        <v>3469</v>
      </c>
      <c r="D2034" s="183"/>
      <c r="E2034" s="183"/>
      <c r="F2034" s="194" t="s">
        <v>4602</v>
      </c>
      <c r="G2034" s="194" t="s">
        <v>4599</v>
      </c>
      <c r="H2034" s="182" t="s">
        <v>4580</v>
      </c>
      <c r="I2034" s="174" t="s">
        <v>4561</v>
      </c>
      <c r="J2034" s="71"/>
      <c r="K2034" s="71"/>
      <c r="L2034" s="57"/>
      <c r="M2034" s="86"/>
      <c r="N2034" s="67"/>
      <c r="O2034" s="67"/>
      <c r="P2034" s="67"/>
      <c r="Q2034" s="67"/>
      <c r="R2034" s="67"/>
      <c r="S2034" s="67"/>
      <c r="T2034" s="67"/>
      <c r="U2034" s="67"/>
      <c r="V2034" s="67"/>
      <c r="W2034" s="67"/>
      <c r="X2034" s="67"/>
      <c r="Y2034" s="67"/>
      <c r="Z2034" s="67"/>
      <c r="AA2034" s="67"/>
      <c r="AB2034" s="67"/>
      <c r="AC2034" s="67"/>
      <c r="AD2034" s="67"/>
      <c r="AE2034" s="67"/>
      <c r="AF2034" s="67"/>
      <c r="AG2034" s="67"/>
    </row>
    <row r="2035" spans="1:33" ht="52.5">
      <c r="A2035" s="179" t="s">
        <v>4566</v>
      </c>
      <c r="B2035" s="192" t="s">
        <v>4567</v>
      </c>
      <c r="C2035" s="170" t="s">
        <v>3472</v>
      </c>
      <c r="D2035" s="183"/>
      <c r="E2035" s="183"/>
      <c r="F2035" s="194" t="s">
        <v>4603</v>
      </c>
      <c r="G2035" s="194" t="s">
        <v>4599</v>
      </c>
      <c r="H2035" s="182" t="s">
        <v>4580</v>
      </c>
      <c r="I2035" s="174" t="s">
        <v>4561</v>
      </c>
      <c r="J2035" s="71"/>
      <c r="K2035" s="71"/>
      <c r="L2035" s="57"/>
      <c r="M2035" s="86"/>
      <c r="N2035" s="67"/>
      <c r="O2035" s="67"/>
      <c r="P2035" s="67"/>
      <c r="Q2035" s="67"/>
      <c r="R2035" s="67"/>
      <c r="S2035" s="67"/>
      <c r="T2035" s="67"/>
      <c r="U2035" s="67"/>
      <c r="V2035" s="67"/>
      <c r="W2035" s="67"/>
      <c r="X2035" s="67"/>
      <c r="Y2035" s="67"/>
      <c r="Z2035" s="67"/>
      <c r="AA2035" s="67"/>
      <c r="AB2035" s="67"/>
      <c r="AC2035" s="67"/>
      <c r="AD2035" s="67"/>
      <c r="AE2035" s="67"/>
      <c r="AF2035" s="67"/>
      <c r="AG2035" s="67"/>
    </row>
    <row r="2036" spans="1:33" ht="52.5">
      <c r="A2036" s="179" t="s">
        <v>4566</v>
      </c>
      <c r="B2036" s="192" t="s">
        <v>4567</v>
      </c>
      <c r="C2036" s="170" t="s">
        <v>3475</v>
      </c>
      <c r="D2036" s="183"/>
      <c r="E2036" s="183"/>
      <c r="F2036" s="184" t="s">
        <v>4604</v>
      </c>
      <c r="G2036" s="184" t="s">
        <v>4605</v>
      </c>
      <c r="H2036" s="182" t="s">
        <v>4580</v>
      </c>
      <c r="I2036" s="174" t="s">
        <v>4561</v>
      </c>
      <c r="J2036" s="71"/>
      <c r="K2036" s="71"/>
      <c r="L2036" s="57"/>
      <c r="M2036" s="86"/>
      <c r="N2036" s="67"/>
      <c r="O2036" s="67"/>
      <c r="P2036" s="67"/>
      <c r="Q2036" s="67"/>
      <c r="R2036" s="67"/>
      <c r="S2036" s="67"/>
      <c r="T2036" s="67"/>
      <c r="U2036" s="67"/>
      <c r="V2036" s="67"/>
      <c r="W2036" s="67"/>
      <c r="X2036" s="67"/>
      <c r="Y2036" s="67"/>
      <c r="Z2036" s="67"/>
      <c r="AA2036" s="67"/>
      <c r="AB2036" s="67"/>
      <c r="AC2036" s="67"/>
      <c r="AD2036" s="67"/>
      <c r="AE2036" s="67"/>
      <c r="AF2036" s="67"/>
      <c r="AG2036" s="67"/>
    </row>
    <row r="2037" spans="1:33" ht="52.5">
      <c r="A2037" s="179" t="s">
        <v>4566</v>
      </c>
      <c r="B2037" s="192" t="s">
        <v>4567</v>
      </c>
      <c r="C2037" s="170" t="s">
        <v>3478</v>
      </c>
      <c r="D2037" s="183"/>
      <c r="E2037" s="183"/>
      <c r="F2037" s="182" t="s">
        <v>4606</v>
      </c>
      <c r="G2037" s="184" t="s">
        <v>4607</v>
      </c>
      <c r="H2037" s="182" t="s">
        <v>4608</v>
      </c>
      <c r="I2037" s="174" t="s">
        <v>4561</v>
      </c>
      <c r="J2037" s="71"/>
      <c r="K2037" s="71"/>
      <c r="L2037" s="57"/>
      <c r="M2037" s="86"/>
      <c r="N2037" s="67"/>
      <c r="O2037" s="67"/>
      <c r="P2037" s="67"/>
      <c r="Q2037" s="67"/>
      <c r="R2037" s="67"/>
      <c r="S2037" s="67"/>
      <c r="T2037" s="67"/>
      <c r="U2037" s="67"/>
      <c r="V2037" s="67"/>
      <c r="W2037" s="67"/>
      <c r="X2037" s="67"/>
      <c r="Y2037" s="67"/>
      <c r="Z2037" s="67"/>
      <c r="AA2037" s="67"/>
      <c r="AB2037" s="67"/>
      <c r="AC2037" s="67"/>
      <c r="AD2037" s="67"/>
      <c r="AE2037" s="67"/>
      <c r="AF2037" s="67"/>
      <c r="AG2037" s="67"/>
    </row>
    <row r="2038" spans="1:33" ht="52.5">
      <c r="A2038" s="179" t="s">
        <v>4566</v>
      </c>
      <c r="B2038" s="192" t="s">
        <v>4567</v>
      </c>
      <c r="C2038" s="170" t="s">
        <v>3481</v>
      </c>
      <c r="D2038" s="183"/>
      <c r="E2038" s="183"/>
      <c r="F2038" s="184" t="s">
        <v>4609</v>
      </c>
      <c r="G2038" s="184" t="s">
        <v>4610</v>
      </c>
      <c r="H2038" s="184" t="s">
        <v>4611</v>
      </c>
      <c r="I2038" s="195" t="s">
        <v>12</v>
      </c>
      <c r="J2038" s="71"/>
      <c r="K2038" s="196" t="s">
        <v>4612</v>
      </c>
      <c r="L2038" s="57"/>
      <c r="M2038" s="86"/>
      <c r="N2038" s="67"/>
      <c r="O2038" s="67"/>
      <c r="P2038" s="67"/>
      <c r="Q2038" s="67"/>
      <c r="R2038" s="67"/>
      <c r="S2038" s="67"/>
      <c r="T2038" s="67"/>
      <c r="U2038" s="67"/>
      <c r="V2038" s="67"/>
      <c r="W2038" s="67"/>
      <c r="X2038" s="67"/>
      <c r="Y2038" s="67"/>
      <c r="Z2038" s="67"/>
      <c r="AA2038" s="67"/>
      <c r="AB2038" s="67"/>
      <c r="AC2038" s="67"/>
      <c r="AD2038" s="67"/>
      <c r="AE2038" s="67"/>
      <c r="AF2038" s="67"/>
      <c r="AG2038" s="67"/>
    </row>
    <row r="2039" spans="1:33" ht="52.5">
      <c r="A2039" s="179" t="s">
        <v>4566</v>
      </c>
      <c r="B2039" s="192" t="s">
        <v>4567</v>
      </c>
      <c r="C2039" s="170" t="s">
        <v>3484</v>
      </c>
      <c r="D2039" s="183"/>
      <c r="E2039" s="183"/>
      <c r="F2039" s="182" t="s">
        <v>4613</v>
      </c>
      <c r="G2039" s="184" t="s">
        <v>4614</v>
      </c>
      <c r="H2039" s="182" t="s">
        <v>4580</v>
      </c>
      <c r="I2039" s="174" t="s">
        <v>4561</v>
      </c>
      <c r="J2039" s="71"/>
      <c r="K2039" s="71"/>
      <c r="L2039" s="57"/>
      <c r="M2039" s="86"/>
      <c r="N2039" s="67"/>
      <c r="O2039" s="67"/>
      <c r="P2039" s="67"/>
      <c r="Q2039" s="67"/>
      <c r="R2039" s="67"/>
      <c r="S2039" s="67"/>
      <c r="T2039" s="67"/>
      <c r="U2039" s="67"/>
      <c r="V2039" s="67"/>
      <c r="W2039" s="67"/>
      <c r="X2039" s="67"/>
      <c r="Y2039" s="67"/>
      <c r="Z2039" s="67"/>
      <c r="AA2039" s="67"/>
      <c r="AB2039" s="67"/>
      <c r="AC2039" s="67"/>
      <c r="AD2039" s="67"/>
      <c r="AE2039" s="67"/>
      <c r="AF2039" s="67"/>
      <c r="AG2039" s="67"/>
    </row>
    <row r="2040" spans="1:33" ht="52.5">
      <c r="A2040" s="179" t="s">
        <v>4566</v>
      </c>
      <c r="B2040" s="192" t="s">
        <v>4567</v>
      </c>
      <c r="C2040" s="170" t="s">
        <v>3486</v>
      </c>
      <c r="D2040" s="183"/>
      <c r="E2040" s="183"/>
      <c r="F2040" s="182" t="s">
        <v>4615</v>
      </c>
      <c r="G2040" s="184" t="s">
        <v>4616</v>
      </c>
      <c r="H2040" s="184" t="s">
        <v>4617</v>
      </c>
      <c r="I2040" s="174" t="s">
        <v>4561</v>
      </c>
      <c r="J2040" s="71"/>
      <c r="K2040" s="71"/>
      <c r="L2040" s="57"/>
      <c r="M2040" s="86"/>
      <c r="N2040" s="67"/>
      <c r="O2040" s="67"/>
      <c r="P2040" s="67"/>
      <c r="Q2040" s="67"/>
      <c r="R2040" s="67"/>
      <c r="S2040" s="67"/>
      <c r="T2040" s="67"/>
      <c r="U2040" s="67"/>
      <c r="V2040" s="67"/>
      <c r="W2040" s="67"/>
      <c r="X2040" s="67"/>
      <c r="Y2040" s="67"/>
      <c r="Z2040" s="67"/>
      <c r="AA2040" s="67"/>
      <c r="AB2040" s="67"/>
      <c r="AC2040" s="67"/>
      <c r="AD2040" s="67"/>
      <c r="AE2040" s="67"/>
      <c r="AF2040" s="67"/>
      <c r="AG2040" s="67"/>
    </row>
    <row r="2041" spans="1:33" ht="76">
      <c r="A2041" s="179" t="s">
        <v>4566</v>
      </c>
      <c r="B2041" s="192" t="s">
        <v>4567</v>
      </c>
      <c r="C2041" s="170" t="s">
        <v>3489</v>
      </c>
      <c r="D2041" s="183"/>
      <c r="E2041" s="183"/>
      <c r="F2041" s="184" t="s">
        <v>4618</v>
      </c>
      <c r="G2041" s="184" t="s">
        <v>4619</v>
      </c>
      <c r="H2041" s="182" t="s">
        <v>4620</v>
      </c>
      <c r="I2041" s="174" t="s">
        <v>4561</v>
      </c>
      <c r="J2041" s="71"/>
      <c r="K2041" s="71"/>
      <c r="L2041" s="57"/>
      <c r="M2041" s="86"/>
      <c r="N2041" s="67"/>
      <c r="O2041" s="67"/>
      <c r="P2041" s="67"/>
      <c r="Q2041" s="67"/>
      <c r="R2041" s="67"/>
      <c r="S2041" s="67"/>
      <c r="T2041" s="67"/>
      <c r="U2041" s="67"/>
      <c r="V2041" s="67"/>
      <c r="W2041" s="67"/>
      <c r="X2041" s="67"/>
      <c r="Y2041" s="67"/>
      <c r="Z2041" s="67"/>
      <c r="AA2041" s="67"/>
      <c r="AB2041" s="67"/>
      <c r="AC2041" s="67"/>
      <c r="AD2041" s="67"/>
      <c r="AE2041" s="67"/>
      <c r="AF2041" s="67"/>
      <c r="AG2041" s="67"/>
    </row>
    <row r="2042" spans="1:33" ht="52.5">
      <c r="A2042" s="179" t="s">
        <v>4566</v>
      </c>
      <c r="B2042" s="192" t="s">
        <v>4567</v>
      </c>
      <c r="C2042" s="170" t="s">
        <v>4126</v>
      </c>
      <c r="D2042" s="183"/>
      <c r="E2042" s="184" t="s">
        <v>4621</v>
      </c>
      <c r="F2042" s="182" t="s">
        <v>4622</v>
      </c>
      <c r="G2042" s="182" t="s">
        <v>4623</v>
      </c>
      <c r="H2042" s="184" t="s">
        <v>4624</v>
      </c>
      <c r="I2042" s="174" t="s">
        <v>4561</v>
      </c>
      <c r="J2042" s="71"/>
      <c r="K2042" s="71"/>
      <c r="L2042" s="72" t="s">
        <v>208</v>
      </c>
      <c r="M2042" s="158" t="s">
        <v>4571</v>
      </c>
      <c r="N2042" s="67"/>
      <c r="O2042" s="67"/>
      <c r="P2042" s="67"/>
      <c r="Q2042" s="67"/>
      <c r="R2042" s="67"/>
      <c r="S2042" s="67"/>
      <c r="T2042" s="67"/>
      <c r="U2042" s="67"/>
      <c r="V2042" s="67"/>
      <c r="W2042" s="67"/>
      <c r="X2042" s="67"/>
      <c r="Y2042" s="67"/>
      <c r="Z2042" s="67"/>
      <c r="AA2042" s="67"/>
      <c r="AB2042" s="67"/>
      <c r="AC2042" s="67"/>
      <c r="AD2042" s="67"/>
      <c r="AE2042" s="67"/>
      <c r="AF2042" s="67"/>
      <c r="AG2042" s="67"/>
    </row>
    <row r="2043" spans="1:33" ht="52.5">
      <c r="A2043" s="179" t="s">
        <v>4566</v>
      </c>
      <c r="B2043" s="192" t="s">
        <v>4567</v>
      </c>
      <c r="C2043" s="170" t="s">
        <v>4130</v>
      </c>
      <c r="D2043" s="183"/>
      <c r="E2043" s="183"/>
      <c r="F2043" s="184" t="s">
        <v>4625</v>
      </c>
      <c r="G2043" s="182" t="s">
        <v>4626</v>
      </c>
      <c r="H2043" s="182" t="s">
        <v>4627</v>
      </c>
      <c r="I2043" s="174" t="s">
        <v>4561</v>
      </c>
      <c r="J2043" s="71"/>
      <c r="K2043" s="71"/>
      <c r="L2043" s="72" t="s">
        <v>208</v>
      </c>
      <c r="M2043" s="185" t="s">
        <v>4571</v>
      </c>
      <c r="N2043" s="67"/>
      <c r="O2043" s="67"/>
      <c r="P2043" s="67"/>
      <c r="Q2043" s="67"/>
      <c r="R2043" s="67"/>
      <c r="S2043" s="67"/>
      <c r="T2043" s="67"/>
      <c r="U2043" s="67"/>
      <c r="V2043" s="67"/>
      <c r="W2043" s="67"/>
      <c r="X2043" s="67"/>
      <c r="Y2043" s="67"/>
      <c r="Z2043" s="67"/>
      <c r="AA2043" s="67"/>
      <c r="AB2043" s="67"/>
      <c r="AC2043" s="67"/>
      <c r="AD2043" s="67"/>
      <c r="AE2043" s="67"/>
      <c r="AF2043" s="67"/>
      <c r="AG2043" s="67"/>
    </row>
    <row r="2044" spans="1:33" ht="52.5">
      <c r="A2044" s="179" t="s">
        <v>4566</v>
      </c>
      <c r="B2044" s="192" t="s">
        <v>4567</v>
      </c>
      <c r="C2044" s="170" t="s">
        <v>4134</v>
      </c>
      <c r="D2044" s="183"/>
      <c r="E2044" s="183"/>
      <c r="F2044" s="182" t="s">
        <v>4628</v>
      </c>
      <c r="G2044" s="182" t="s">
        <v>4629</v>
      </c>
      <c r="H2044" s="182" t="s">
        <v>4596</v>
      </c>
      <c r="I2044" s="174" t="s">
        <v>4561</v>
      </c>
      <c r="J2044" s="71"/>
      <c r="K2044" s="71"/>
      <c r="L2044" s="57"/>
      <c r="M2044" s="197"/>
      <c r="N2044" s="67"/>
      <c r="O2044" s="67"/>
      <c r="P2044" s="67"/>
      <c r="Q2044" s="67"/>
      <c r="R2044" s="67"/>
      <c r="S2044" s="67"/>
      <c r="T2044" s="67"/>
      <c r="U2044" s="67"/>
      <c r="V2044" s="67"/>
      <c r="W2044" s="67"/>
      <c r="X2044" s="67"/>
      <c r="Y2044" s="67"/>
      <c r="Z2044" s="67"/>
      <c r="AA2044" s="67"/>
      <c r="AB2044" s="67"/>
      <c r="AC2044" s="67"/>
      <c r="AD2044" s="67"/>
      <c r="AE2044" s="67"/>
      <c r="AF2044" s="67"/>
      <c r="AG2044" s="67"/>
    </row>
    <row r="2045" spans="1:33" ht="52.5">
      <c r="A2045" s="179" t="s">
        <v>4566</v>
      </c>
      <c r="B2045" s="192" t="s">
        <v>4567</v>
      </c>
      <c r="C2045" s="170" t="s">
        <v>4138</v>
      </c>
      <c r="D2045" s="183"/>
      <c r="E2045" s="183"/>
      <c r="F2045" s="182" t="s">
        <v>4630</v>
      </c>
      <c r="G2045" s="182" t="s">
        <v>4631</v>
      </c>
      <c r="H2045" s="182" t="s">
        <v>4632</v>
      </c>
      <c r="I2045" s="174" t="s">
        <v>4561</v>
      </c>
      <c r="J2045" s="71"/>
      <c r="K2045" s="71"/>
      <c r="L2045" s="72" t="s">
        <v>208</v>
      </c>
      <c r="M2045" s="185" t="s">
        <v>4633</v>
      </c>
      <c r="N2045" s="67"/>
      <c r="O2045" s="67"/>
      <c r="P2045" s="67"/>
      <c r="Q2045" s="67"/>
      <c r="R2045" s="67"/>
      <c r="S2045" s="67"/>
      <c r="T2045" s="67"/>
      <c r="U2045" s="67"/>
      <c r="V2045" s="67"/>
      <c r="W2045" s="67"/>
      <c r="X2045" s="67"/>
      <c r="Y2045" s="67"/>
      <c r="Z2045" s="67"/>
      <c r="AA2045" s="67"/>
      <c r="AB2045" s="67"/>
      <c r="AC2045" s="67"/>
      <c r="AD2045" s="67"/>
      <c r="AE2045" s="67"/>
      <c r="AF2045" s="67"/>
      <c r="AG2045" s="67"/>
    </row>
    <row r="2046" spans="1:33" ht="52.5">
      <c r="A2046" s="179" t="s">
        <v>4566</v>
      </c>
      <c r="B2046" s="192" t="s">
        <v>4567</v>
      </c>
      <c r="C2046" s="170" t="s">
        <v>4142</v>
      </c>
      <c r="D2046" s="183"/>
      <c r="E2046" s="183"/>
      <c r="F2046" s="182" t="s">
        <v>4634</v>
      </c>
      <c r="G2046" s="182" t="s">
        <v>4635</v>
      </c>
      <c r="H2046" s="182" t="s">
        <v>4636</v>
      </c>
      <c r="I2046" s="174" t="s">
        <v>4561</v>
      </c>
      <c r="J2046" s="71"/>
      <c r="K2046" s="71"/>
      <c r="L2046" s="57"/>
      <c r="M2046" s="197"/>
      <c r="N2046" s="67"/>
      <c r="O2046" s="67"/>
      <c r="P2046" s="67"/>
      <c r="Q2046" s="67"/>
      <c r="R2046" s="67"/>
      <c r="S2046" s="67"/>
      <c r="T2046" s="67"/>
      <c r="U2046" s="67"/>
      <c r="V2046" s="67"/>
      <c r="W2046" s="67"/>
      <c r="X2046" s="67"/>
      <c r="Y2046" s="67"/>
      <c r="Z2046" s="67"/>
      <c r="AA2046" s="67"/>
      <c r="AB2046" s="67"/>
      <c r="AC2046" s="67"/>
      <c r="AD2046" s="67"/>
      <c r="AE2046" s="67"/>
      <c r="AF2046" s="67"/>
      <c r="AG2046" s="67"/>
    </row>
    <row r="2047" spans="1:33" ht="52.5">
      <c r="A2047" s="179" t="s">
        <v>4566</v>
      </c>
      <c r="B2047" s="192" t="s">
        <v>4567</v>
      </c>
      <c r="C2047" s="170" t="s">
        <v>4146</v>
      </c>
      <c r="D2047" s="183"/>
      <c r="E2047" s="183"/>
      <c r="F2047" s="182" t="s">
        <v>4637</v>
      </c>
      <c r="G2047" s="182" t="s">
        <v>4638</v>
      </c>
      <c r="H2047" s="182" t="s">
        <v>4639</v>
      </c>
      <c r="I2047" s="174" t="s">
        <v>4561</v>
      </c>
      <c r="J2047" s="71"/>
      <c r="K2047" s="71"/>
      <c r="L2047" s="72" t="s">
        <v>208</v>
      </c>
      <c r="M2047" s="185" t="s">
        <v>4571</v>
      </c>
      <c r="N2047" s="67"/>
      <c r="O2047" s="67"/>
      <c r="P2047" s="67"/>
      <c r="Q2047" s="67"/>
      <c r="R2047" s="67"/>
      <c r="S2047" s="67"/>
      <c r="T2047" s="67"/>
      <c r="U2047" s="67"/>
      <c r="V2047" s="67"/>
      <c r="W2047" s="67"/>
      <c r="X2047" s="67"/>
      <c r="Y2047" s="67"/>
      <c r="Z2047" s="67"/>
      <c r="AA2047" s="67"/>
      <c r="AB2047" s="67"/>
      <c r="AC2047" s="67"/>
      <c r="AD2047" s="67"/>
      <c r="AE2047" s="67"/>
      <c r="AF2047" s="67"/>
      <c r="AG2047" s="67"/>
    </row>
    <row r="2048" spans="1:33" ht="52.5">
      <c r="A2048" s="179" t="s">
        <v>4566</v>
      </c>
      <c r="B2048" s="192" t="s">
        <v>4567</v>
      </c>
      <c r="C2048" s="170" t="s">
        <v>4150</v>
      </c>
      <c r="D2048" s="183"/>
      <c r="E2048" s="183"/>
      <c r="F2048" s="182" t="s">
        <v>4640</v>
      </c>
      <c r="G2048" s="182" t="s">
        <v>4641</v>
      </c>
      <c r="H2048" s="182" t="s">
        <v>4642</v>
      </c>
      <c r="I2048" s="174" t="s">
        <v>4561</v>
      </c>
      <c r="J2048" s="71"/>
      <c r="K2048" s="71"/>
      <c r="L2048" s="72" t="s">
        <v>208</v>
      </c>
      <c r="M2048" s="185" t="s">
        <v>4633</v>
      </c>
      <c r="N2048" s="67"/>
      <c r="O2048" s="67"/>
      <c r="P2048" s="67"/>
      <c r="Q2048" s="67"/>
      <c r="R2048" s="67"/>
      <c r="S2048" s="67"/>
      <c r="T2048" s="67"/>
      <c r="U2048" s="67"/>
      <c r="V2048" s="67"/>
      <c r="W2048" s="67"/>
      <c r="X2048" s="67"/>
      <c r="Y2048" s="67"/>
      <c r="Z2048" s="67"/>
      <c r="AA2048" s="67"/>
      <c r="AB2048" s="67"/>
      <c r="AC2048" s="67"/>
      <c r="AD2048" s="67"/>
      <c r="AE2048" s="67"/>
      <c r="AF2048" s="67"/>
      <c r="AG2048" s="67"/>
    </row>
    <row r="2049" spans="1:33" ht="52.5">
      <c r="A2049" s="179" t="s">
        <v>4566</v>
      </c>
      <c r="B2049" s="192" t="s">
        <v>4567</v>
      </c>
      <c r="C2049" s="170" t="s">
        <v>4154</v>
      </c>
      <c r="D2049" s="183"/>
      <c r="E2049" s="183"/>
      <c r="F2049" s="182" t="s">
        <v>4643</v>
      </c>
      <c r="G2049" s="182" t="s">
        <v>4644</v>
      </c>
      <c r="H2049" s="184" t="s">
        <v>4645</v>
      </c>
      <c r="I2049" s="174" t="s">
        <v>4561</v>
      </c>
      <c r="J2049" s="71"/>
      <c r="K2049" s="71"/>
      <c r="L2049" s="72" t="s">
        <v>208</v>
      </c>
      <c r="M2049" s="185" t="s">
        <v>4646</v>
      </c>
      <c r="N2049" s="67"/>
      <c r="O2049" s="67"/>
      <c r="P2049" s="67"/>
      <c r="Q2049" s="67"/>
      <c r="R2049" s="67"/>
      <c r="S2049" s="67"/>
      <c r="T2049" s="67"/>
      <c r="U2049" s="67"/>
      <c r="V2049" s="67"/>
      <c r="W2049" s="67"/>
      <c r="X2049" s="67"/>
      <c r="Y2049" s="67"/>
      <c r="Z2049" s="67"/>
      <c r="AA2049" s="67"/>
      <c r="AB2049" s="67"/>
      <c r="AC2049" s="67"/>
      <c r="AD2049" s="67"/>
      <c r="AE2049" s="67"/>
      <c r="AF2049" s="67"/>
      <c r="AG2049" s="67"/>
    </row>
    <row r="2050" spans="1:33" ht="52.5">
      <c r="A2050" s="179" t="s">
        <v>4566</v>
      </c>
      <c r="B2050" s="192" t="s">
        <v>4567</v>
      </c>
      <c r="C2050" s="170" t="s">
        <v>4157</v>
      </c>
      <c r="D2050" s="183"/>
      <c r="E2050" s="183"/>
      <c r="F2050" s="182" t="s">
        <v>4647</v>
      </c>
      <c r="G2050" s="182" t="s">
        <v>4648</v>
      </c>
      <c r="H2050" s="182" t="s">
        <v>4649</v>
      </c>
      <c r="I2050" s="174" t="s">
        <v>4561</v>
      </c>
      <c r="J2050" s="71"/>
      <c r="K2050" s="71"/>
      <c r="L2050" s="72" t="s">
        <v>208</v>
      </c>
      <c r="M2050" s="185" t="s">
        <v>4571</v>
      </c>
      <c r="N2050" s="67"/>
      <c r="O2050" s="67"/>
      <c r="P2050" s="67"/>
      <c r="Q2050" s="67"/>
      <c r="R2050" s="67"/>
      <c r="S2050" s="67"/>
      <c r="T2050" s="67"/>
      <c r="U2050" s="67"/>
      <c r="V2050" s="67"/>
      <c r="W2050" s="67"/>
      <c r="X2050" s="67"/>
      <c r="Y2050" s="67"/>
      <c r="Z2050" s="67"/>
      <c r="AA2050" s="67"/>
      <c r="AB2050" s="67"/>
      <c r="AC2050" s="67"/>
      <c r="AD2050" s="67"/>
      <c r="AE2050" s="67"/>
      <c r="AF2050" s="67"/>
      <c r="AG2050" s="67"/>
    </row>
    <row r="2051" spans="1:33" ht="52.5">
      <c r="A2051" s="179" t="s">
        <v>4566</v>
      </c>
      <c r="B2051" s="192" t="s">
        <v>4567</v>
      </c>
      <c r="C2051" s="170" t="s">
        <v>4161</v>
      </c>
      <c r="D2051" s="183"/>
      <c r="E2051" s="183"/>
      <c r="F2051" s="182" t="s">
        <v>4650</v>
      </c>
      <c r="G2051" s="182" t="s">
        <v>4651</v>
      </c>
      <c r="H2051" s="182" t="s">
        <v>4611</v>
      </c>
      <c r="I2051" s="174" t="s">
        <v>4561</v>
      </c>
      <c r="J2051" s="71"/>
      <c r="K2051" s="71"/>
      <c r="L2051" s="72" t="s">
        <v>208</v>
      </c>
      <c r="M2051" s="185" t="s">
        <v>4652</v>
      </c>
      <c r="N2051" s="67"/>
      <c r="O2051" s="67"/>
      <c r="P2051" s="67"/>
      <c r="Q2051" s="67"/>
      <c r="R2051" s="67"/>
      <c r="S2051" s="67"/>
      <c r="T2051" s="67"/>
      <c r="U2051" s="67"/>
      <c r="V2051" s="67"/>
      <c r="W2051" s="67"/>
      <c r="X2051" s="67"/>
      <c r="Y2051" s="67"/>
      <c r="Z2051" s="67"/>
      <c r="AA2051" s="67"/>
      <c r="AB2051" s="67"/>
      <c r="AC2051" s="67"/>
      <c r="AD2051" s="67"/>
      <c r="AE2051" s="67"/>
      <c r="AF2051" s="67"/>
      <c r="AG2051" s="67"/>
    </row>
    <row r="2052" spans="1:33" ht="52.5">
      <c r="A2052" s="179" t="s">
        <v>4566</v>
      </c>
      <c r="B2052" s="192" t="s">
        <v>4567</v>
      </c>
      <c r="C2052" s="170" t="s">
        <v>4164</v>
      </c>
      <c r="D2052" s="183"/>
      <c r="E2052" s="183"/>
      <c r="F2052" s="184" t="s">
        <v>4653</v>
      </c>
      <c r="G2052" s="182" t="s">
        <v>4654</v>
      </c>
      <c r="H2052" s="184" t="s">
        <v>4655</v>
      </c>
      <c r="I2052" s="195" t="s">
        <v>12</v>
      </c>
      <c r="J2052" s="71"/>
      <c r="K2052" s="196" t="s">
        <v>4656</v>
      </c>
      <c r="L2052" s="57"/>
      <c r="M2052" s="198"/>
      <c r="N2052" s="67"/>
      <c r="O2052" s="67"/>
      <c r="P2052" s="67"/>
      <c r="Q2052" s="67"/>
      <c r="R2052" s="67"/>
      <c r="S2052" s="67"/>
      <c r="T2052" s="67"/>
      <c r="U2052" s="67"/>
      <c r="V2052" s="67"/>
      <c r="W2052" s="67"/>
      <c r="X2052" s="67"/>
      <c r="Y2052" s="67"/>
      <c r="Z2052" s="67"/>
      <c r="AA2052" s="67"/>
      <c r="AB2052" s="67"/>
      <c r="AC2052" s="67"/>
      <c r="AD2052" s="67"/>
      <c r="AE2052" s="67"/>
      <c r="AF2052" s="67"/>
      <c r="AG2052" s="67"/>
    </row>
    <row r="2053" spans="1:33" ht="52.5">
      <c r="A2053" s="179" t="s">
        <v>4566</v>
      </c>
      <c r="B2053" s="192" t="s">
        <v>4567</v>
      </c>
      <c r="C2053" s="170" t="s">
        <v>4168</v>
      </c>
      <c r="D2053" s="183"/>
      <c r="E2053" s="183"/>
      <c r="F2053" s="182" t="s">
        <v>4657</v>
      </c>
      <c r="G2053" s="182" t="s">
        <v>4658</v>
      </c>
      <c r="H2053" s="182" t="s">
        <v>4580</v>
      </c>
      <c r="I2053" s="174" t="s">
        <v>4561</v>
      </c>
      <c r="J2053" s="71"/>
      <c r="K2053" s="71"/>
      <c r="L2053" s="57"/>
      <c r="M2053" s="198"/>
      <c r="N2053" s="67"/>
      <c r="O2053" s="67"/>
      <c r="P2053" s="67"/>
      <c r="Q2053" s="67"/>
      <c r="R2053" s="67"/>
      <c r="S2053" s="67"/>
      <c r="T2053" s="67"/>
      <c r="U2053" s="67"/>
      <c r="V2053" s="67"/>
      <c r="W2053" s="67"/>
      <c r="X2053" s="67"/>
      <c r="Y2053" s="67"/>
      <c r="Z2053" s="67"/>
      <c r="AA2053" s="67"/>
      <c r="AB2053" s="67"/>
      <c r="AC2053" s="67"/>
      <c r="AD2053" s="67"/>
      <c r="AE2053" s="67"/>
      <c r="AF2053" s="67"/>
      <c r="AG2053" s="67"/>
    </row>
    <row r="2054" spans="1:33" ht="52.5">
      <c r="A2054" s="179" t="s">
        <v>4566</v>
      </c>
      <c r="B2054" s="192" t="s">
        <v>4567</v>
      </c>
      <c r="C2054" s="170" t="s">
        <v>4173</v>
      </c>
      <c r="D2054" s="183"/>
      <c r="E2054" s="183"/>
      <c r="F2054" s="184" t="s">
        <v>4659</v>
      </c>
      <c r="G2054" s="184" t="s">
        <v>4660</v>
      </c>
      <c r="H2054" s="184" t="s">
        <v>4661</v>
      </c>
      <c r="I2054" s="195" t="s">
        <v>12</v>
      </c>
      <c r="J2054" s="71"/>
      <c r="K2054" s="196" t="s">
        <v>4662</v>
      </c>
      <c r="L2054" s="57"/>
      <c r="M2054" s="198"/>
      <c r="N2054" s="67"/>
      <c r="O2054" s="67"/>
      <c r="P2054" s="67"/>
      <c r="Q2054" s="67"/>
      <c r="R2054" s="67"/>
      <c r="S2054" s="67"/>
      <c r="T2054" s="67"/>
      <c r="U2054" s="67"/>
      <c r="V2054" s="67"/>
      <c r="W2054" s="67"/>
      <c r="X2054" s="67"/>
      <c r="Y2054" s="67"/>
      <c r="Z2054" s="67"/>
      <c r="AA2054" s="67"/>
      <c r="AB2054" s="67"/>
      <c r="AC2054" s="67"/>
      <c r="AD2054" s="67"/>
      <c r="AE2054" s="67"/>
      <c r="AF2054" s="67"/>
      <c r="AG2054" s="67"/>
    </row>
    <row r="2055" spans="1:33" ht="52.5">
      <c r="A2055" s="179" t="s">
        <v>4566</v>
      </c>
      <c r="B2055" s="192" t="s">
        <v>4567</v>
      </c>
      <c r="C2055" s="170" t="s">
        <v>4177</v>
      </c>
      <c r="D2055" s="183"/>
      <c r="E2055" s="183"/>
      <c r="F2055" s="182" t="s">
        <v>4663</v>
      </c>
      <c r="G2055" s="182" t="s">
        <v>4664</v>
      </c>
      <c r="H2055" s="184" t="s">
        <v>4665</v>
      </c>
      <c r="I2055" s="174" t="s">
        <v>4561</v>
      </c>
      <c r="J2055" s="71"/>
      <c r="K2055" s="71"/>
      <c r="L2055" s="57"/>
      <c r="M2055" s="198"/>
      <c r="N2055" s="67"/>
      <c r="O2055" s="67"/>
      <c r="P2055" s="67"/>
      <c r="Q2055" s="67"/>
      <c r="R2055" s="67"/>
      <c r="S2055" s="67"/>
      <c r="T2055" s="67"/>
      <c r="U2055" s="67"/>
      <c r="V2055" s="67"/>
      <c r="W2055" s="67"/>
      <c r="X2055" s="67"/>
      <c r="Y2055" s="67"/>
      <c r="Z2055" s="67"/>
      <c r="AA2055" s="67"/>
      <c r="AB2055" s="67"/>
      <c r="AC2055" s="67"/>
      <c r="AD2055" s="67"/>
      <c r="AE2055" s="67"/>
      <c r="AF2055" s="67"/>
      <c r="AG2055" s="67"/>
    </row>
    <row r="2056" spans="1:33" ht="52.5">
      <c r="A2056" s="179" t="s">
        <v>4566</v>
      </c>
      <c r="B2056" s="192" t="s">
        <v>4567</v>
      </c>
      <c r="C2056" s="170" t="s">
        <v>4181</v>
      </c>
      <c r="D2056" s="183"/>
      <c r="E2056" s="183"/>
      <c r="F2056" s="184" t="s">
        <v>4666</v>
      </c>
      <c r="G2056" s="182" t="s">
        <v>4667</v>
      </c>
      <c r="H2056" s="182" t="s">
        <v>4668</v>
      </c>
      <c r="I2056" s="174" t="s">
        <v>4561</v>
      </c>
      <c r="J2056" s="71"/>
      <c r="K2056" s="71"/>
      <c r="L2056" s="57"/>
      <c r="M2056" s="198"/>
      <c r="N2056" s="67"/>
      <c r="O2056" s="67"/>
      <c r="P2056" s="67"/>
      <c r="Q2056" s="67"/>
      <c r="R2056" s="67"/>
      <c r="S2056" s="67"/>
      <c r="T2056" s="67"/>
      <c r="U2056" s="67"/>
      <c r="V2056" s="67"/>
      <c r="W2056" s="67"/>
      <c r="X2056" s="67"/>
      <c r="Y2056" s="67"/>
      <c r="Z2056" s="67"/>
      <c r="AA2056" s="67"/>
      <c r="AB2056" s="67"/>
      <c r="AC2056" s="67"/>
      <c r="AD2056" s="67"/>
      <c r="AE2056" s="67"/>
      <c r="AF2056" s="67"/>
      <c r="AG2056" s="67"/>
    </row>
    <row r="2057" spans="1:33" ht="52.5">
      <c r="A2057" s="179" t="s">
        <v>4566</v>
      </c>
      <c r="B2057" s="192" t="s">
        <v>4567</v>
      </c>
      <c r="C2057" s="170" t="s">
        <v>4185</v>
      </c>
      <c r="D2057" s="183"/>
      <c r="E2057" s="183"/>
      <c r="F2057" s="182" t="s">
        <v>4669</v>
      </c>
      <c r="G2057" s="184" t="s">
        <v>4670</v>
      </c>
      <c r="H2057" s="184" t="s">
        <v>4671</v>
      </c>
      <c r="I2057" s="195" t="s">
        <v>12</v>
      </c>
      <c r="J2057" s="71"/>
      <c r="K2057" s="196" t="s">
        <v>4672</v>
      </c>
      <c r="L2057" s="57"/>
      <c r="M2057" s="198"/>
      <c r="N2057" s="67"/>
      <c r="O2057" s="67"/>
      <c r="P2057" s="67"/>
      <c r="Q2057" s="67"/>
      <c r="R2057" s="67"/>
      <c r="S2057" s="67"/>
      <c r="T2057" s="67"/>
      <c r="U2057" s="67"/>
      <c r="V2057" s="67"/>
      <c r="W2057" s="67"/>
      <c r="X2057" s="67"/>
      <c r="Y2057" s="67"/>
      <c r="Z2057" s="67"/>
      <c r="AA2057" s="67"/>
      <c r="AB2057" s="67"/>
      <c r="AC2057" s="67"/>
      <c r="AD2057" s="67"/>
      <c r="AE2057" s="67"/>
      <c r="AF2057" s="67"/>
      <c r="AG2057" s="67"/>
    </row>
    <row r="2058" spans="1:33" ht="52.5">
      <c r="A2058" s="179" t="s">
        <v>4566</v>
      </c>
      <c r="B2058" s="192" t="s">
        <v>4567</v>
      </c>
      <c r="C2058" s="170" t="s">
        <v>4189</v>
      </c>
      <c r="D2058" s="183"/>
      <c r="E2058" s="183"/>
      <c r="F2058" s="182" t="s">
        <v>4673</v>
      </c>
      <c r="G2058" s="182" t="s">
        <v>4674</v>
      </c>
      <c r="H2058" s="184" t="s">
        <v>4675</v>
      </c>
      <c r="I2058" s="174" t="s">
        <v>4561</v>
      </c>
      <c r="J2058" s="71"/>
      <c r="K2058" s="71"/>
      <c r="L2058" s="57"/>
      <c r="M2058" s="198"/>
      <c r="N2058" s="67"/>
      <c r="O2058" s="67"/>
      <c r="P2058" s="67"/>
      <c r="Q2058" s="67"/>
      <c r="R2058" s="67"/>
      <c r="S2058" s="67"/>
      <c r="T2058" s="67"/>
      <c r="U2058" s="67"/>
      <c r="V2058" s="67"/>
      <c r="W2058" s="67"/>
      <c r="X2058" s="67"/>
      <c r="Y2058" s="67"/>
      <c r="Z2058" s="67"/>
      <c r="AA2058" s="67"/>
      <c r="AB2058" s="67"/>
      <c r="AC2058" s="67"/>
      <c r="AD2058" s="67"/>
      <c r="AE2058" s="67"/>
      <c r="AF2058" s="67"/>
      <c r="AG2058" s="67"/>
    </row>
    <row r="2059" spans="1:33" ht="52.5">
      <c r="A2059" s="179" t="s">
        <v>4566</v>
      </c>
      <c r="B2059" s="192" t="s">
        <v>4567</v>
      </c>
      <c r="C2059" s="170" t="s">
        <v>4193</v>
      </c>
      <c r="D2059" s="183"/>
      <c r="E2059" s="183"/>
      <c r="F2059" s="184" t="s">
        <v>4676</v>
      </c>
      <c r="G2059" s="182" t="s">
        <v>4674</v>
      </c>
      <c r="H2059" s="184" t="s">
        <v>4675</v>
      </c>
      <c r="I2059" s="174" t="s">
        <v>4561</v>
      </c>
      <c r="J2059" s="71"/>
      <c r="K2059" s="71"/>
      <c r="L2059" s="57"/>
      <c r="M2059" s="198"/>
      <c r="N2059" s="67"/>
      <c r="O2059" s="67"/>
      <c r="P2059" s="67"/>
      <c r="Q2059" s="67"/>
      <c r="R2059" s="67"/>
      <c r="S2059" s="67"/>
      <c r="T2059" s="67"/>
      <c r="U2059" s="67"/>
      <c r="V2059" s="67"/>
      <c r="W2059" s="67"/>
      <c r="X2059" s="67"/>
      <c r="Y2059" s="67"/>
      <c r="Z2059" s="67"/>
      <c r="AA2059" s="67"/>
      <c r="AB2059" s="67"/>
      <c r="AC2059" s="67"/>
      <c r="AD2059" s="67"/>
      <c r="AE2059" s="67"/>
      <c r="AF2059" s="67"/>
      <c r="AG2059" s="67"/>
    </row>
    <row r="2060" spans="1:33" ht="52.5">
      <c r="A2060" s="179" t="s">
        <v>4566</v>
      </c>
      <c r="B2060" s="192" t="s">
        <v>4567</v>
      </c>
      <c r="C2060" s="170" t="s">
        <v>4197</v>
      </c>
      <c r="D2060" s="183"/>
      <c r="E2060" s="183"/>
      <c r="F2060" s="182" t="s">
        <v>4677</v>
      </c>
      <c r="G2060" s="182" t="s">
        <v>4678</v>
      </c>
      <c r="H2060" s="182" t="s">
        <v>4679</v>
      </c>
      <c r="I2060" s="174" t="s">
        <v>4561</v>
      </c>
      <c r="J2060" s="71"/>
      <c r="K2060" s="71"/>
      <c r="L2060" s="57"/>
      <c r="M2060" s="197"/>
      <c r="N2060" s="67"/>
      <c r="O2060" s="67"/>
      <c r="P2060" s="67"/>
      <c r="Q2060" s="67"/>
      <c r="R2060" s="67"/>
      <c r="S2060" s="67"/>
      <c r="T2060" s="67"/>
      <c r="U2060" s="67"/>
      <c r="V2060" s="67"/>
      <c r="W2060" s="67"/>
      <c r="X2060" s="67"/>
      <c r="Y2060" s="67"/>
      <c r="Z2060" s="67"/>
      <c r="AA2060" s="67"/>
      <c r="AB2060" s="67"/>
      <c r="AC2060" s="67"/>
      <c r="AD2060" s="67"/>
      <c r="AE2060" s="67"/>
      <c r="AF2060" s="67"/>
      <c r="AG2060" s="67"/>
    </row>
    <row r="2061" spans="1:33" ht="52.5">
      <c r="A2061" s="179" t="s">
        <v>4566</v>
      </c>
      <c r="B2061" s="192" t="s">
        <v>4567</v>
      </c>
      <c r="C2061" s="170" t="s">
        <v>4200</v>
      </c>
      <c r="D2061" s="183"/>
      <c r="E2061" s="183"/>
      <c r="F2061" s="182" t="s">
        <v>4680</v>
      </c>
      <c r="G2061" s="184" t="s">
        <v>4681</v>
      </c>
      <c r="H2061" s="182" t="s">
        <v>4580</v>
      </c>
      <c r="I2061" s="174" t="s">
        <v>4561</v>
      </c>
      <c r="J2061" s="71"/>
      <c r="K2061" s="71"/>
      <c r="L2061" s="72" t="s">
        <v>208</v>
      </c>
      <c r="M2061" s="185" t="s">
        <v>4571</v>
      </c>
      <c r="N2061" s="67"/>
      <c r="O2061" s="67"/>
      <c r="P2061" s="67"/>
      <c r="Q2061" s="67"/>
      <c r="R2061" s="67"/>
      <c r="S2061" s="67"/>
      <c r="T2061" s="67"/>
      <c r="U2061" s="67"/>
      <c r="V2061" s="67"/>
      <c r="W2061" s="67"/>
      <c r="X2061" s="67"/>
      <c r="Y2061" s="67"/>
      <c r="Z2061" s="67"/>
      <c r="AA2061" s="67"/>
      <c r="AB2061" s="67"/>
      <c r="AC2061" s="67"/>
      <c r="AD2061" s="67"/>
      <c r="AE2061" s="67"/>
      <c r="AF2061" s="67"/>
      <c r="AG2061" s="67"/>
    </row>
    <row r="2062" spans="1:33" ht="52.5">
      <c r="A2062" s="179" t="s">
        <v>4566</v>
      </c>
      <c r="B2062" s="192" t="s">
        <v>4567</v>
      </c>
      <c r="C2062" s="170" t="s">
        <v>4204</v>
      </c>
      <c r="D2062" s="183"/>
      <c r="E2062" s="183"/>
      <c r="F2062" s="184" t="s">
        <v>4682</v>
      </c>
      <c r="G2062" s="184" t="s">
        <v>4683</v>
      </c>
      <c r="H2062" s="182" t="s">
        <v>4580</v>
      </c>
      <c r="I2062" s="174" t="s">
        <v>4561</v>
      </c>
      <c r="J2062" s="71"/>
      <c r="K2062" s="71"/>
      <c r="L2062" s="72" t="s">
        <v>208</v>
      </c>
      <c r="M2062" s="185" t="s">
        <v>4571</v>
      </c>
      <c r="N2062" s="67"/>
      <c r="O2062" s="67"/>
      <c r="P2062" s="67"/>
      <c r="Q2062" s="67"/>
      <c r="R2062" s="67"/>
      <c r="S2062" s="67"/>
      <c r="T2062" s="67"/>
      <c r="U2062" s="67"/>
      <c r="V2062" s="67"/>
      <c r="W2062" s="67"/>
      <c r="X2062" s="67"/>
      <c r="Y2062" s="67"/>
      <c r="Z2062" s="67"/>
      <c r="AA2062" s="67"/>
      <c r="AB2062" s="67"/>
      <c r="AC2062" s="67"/>
      <c r="AD2062" s="67"/>
      <c r="AE2062" s="67"/>
      <c r="AF2062" s="67"/>
      <c r="AG2062" s="67"/>
    </row>
    <row r="2063" spans="1:33" ht="52.5">
      <c r="A2063" s="179" t="s">
        <v>4566</v>
      </c>
      <c r="B2063" s="192" t="s">
        <v>4567</v>
      </c>
      <c r="C2063" s="170" t="s">
        <v>4208</v>
      </c>
      <c r="D2063" s="183"/>
      <c r="E2063" s="183"/>
      <c r="F2063" s="182" t="s">
        <v>4684</v>
      </c>
      <c r="G2063" s="182" t="s">
        <v>4685</v>
      </c>
      <c r="H2063" s="182" t="s">
        <v>4580</v>
      </c>
      <c r="I2063" s="174" t="s">
        <v>4561</v>
      </c>
      <c r="J2063" s="71"/>
      <c r="K2063" s="71"/>
      <c r="L2063" s="57"/>
      <c r="M2063" s="198"/>
      <c r="N2063" s="67"/>
      <c r="O2063" s="67"/>
      <c r="P2063" s="67"/>
      <c r="Q2063" s="67"/>
      <c r="R2063" s="67"/>
      <c r="S2063" s="67"/>
      <c r="T2063" s="67"/>
      <c r="U2063" s="67"/>
      <c r="V2063" s="67"/>
      <c r="W2063" s="67"/>
      <c r="X2063" s="67"/>
      <c r="Y2063" s="67"/>
      <c r="Z2063" s="67"/>
      <c r="AA2063" s="67"/>
      <c r="AB2063" s="67"/>
      <c r="AC2063" s="67"/>
      <c r="AD2063" s="67"/>
      <c r="AE2063" s="67"/>
      <c r="AF2063" s="67"/>
      <c r="AG2063" s="67"/>
    </row>
    <row r="2064" spans="1:33" ht="52.5">
      <c r="A2064" s="179" t="s">
        <v>4566</v>
      </c>
      <c r="B2064" s="192" t="s">
        <v>4567</v>
      </c>
      <c r="C2064" s="170" t="s">
        <v>4212</v>
      </c>
      <c r="D2064" s="183"/>
      <c r="E2064" s="183"/>
      <c r="F2064" s="182" t="s">
        <v>4686</v>
      </c>
      <c r="G2064" s="182" t="s">
        <v>4687</v>
      </c>
      <c r="H2064" s="184" t="s">
        <v>4688</v>
      </c>
      <c r="I2064" s="174" t="s">
        <v>4561</v>
      </c>
      <c r="J2064" s="71"/>
      <c r="K2064" s="71"/>
      <c r="L2064" s="57"/>
      <c r="M2064" s="198"/>
      <c r="N2064" s="67"/>
      <c r="O2064" s="67"/>
      <c r="P2064" s="67"/>
      <c r="Q2064" s="67"/>
      <c r="R2064" s="67"/>
      <c r="S2064" s="67"/>
      <c r="T2064" s="67"/>
      <c r="U2064" s="67"/>
      <c r="V2064" s="67"/>
      <c r="W2064" s="67"/>
      <c r="X2064" s="67"/>
      <c r="Y2064" s="67"/>
      <c r="Z2064" s="67"/>
      <c r="AA2064" s="67"/>
      <c r="AB2064" s="67"/>
      <c r="AC2064" s="67"/>
      <c r="AD2064" s="67"/>
      <c r="AE2064" s="67"/>
      <c r="AF2064" s="67"/>
      <c r="AG2064" s="67"/>
    </row>
    <row r="2065" spans="1:33" ht="52.5">
      <c r="A2065" s="179" t="s">
        <v>4566</v>
      </c>
      <c r="B2065" s="192" t="s">
        <v>4567</v>
      </c>
      <c r="C2065" s="170" t="s">
        <v>4215</v>
      </c>
      <c r="D2065" s="183"/>
      <c r="E2065" s="183"/>
      <c r="F2065" s="182" t="s">
        <v>4686</v>
      </c>
      <c r="G2065" s="182" t="s">
        <v>4687</v>
      </c>
      <c r="H2065" s="184" t="s">
        <v>4689</v>
      </c>
      <c r="I2065" s="174" t="s">
        <v>4561</v>
      </c>
      <c r="J2065" s="71"/>
      <c r="K2065" s="71"/>
      <c r="L2065" s="57"/>
      <c r="M2065" s="198"/>
      <c r="N2065" s="67"/>
      <c r="O2065" s="67"/>
      <c r="P2065" s="67"/>
      <c r="Q2065" s="67"/>
      <c r="R2065" s="67"/>
      <c r="S2065" s="67"/>
      <c r="T2065" s="67"/>
      <c r="U2065" s="67"/>
      <c r="V2065" s="67"/>
      <c r="W2065" s="67"/>
      <c r="X2065" s="67"/>
      <c r="Y2065" s="67"/>
      <c r="Z2065" s="67"/>
      <c r="AA2065" s="67"/>
      <c r="AB2065" s="67"/>
      <c r="AC2065" s="67"/>
      <c r="AD2065" s="67"/>
      <c r="AE2065" s="67"/>
      <c r="AF2065" s="67"/>
      <c r="AG2065" s="67"/>
    </row>
    <row r="2066" spans="1:33" ht="52.5">
      <c r="A2066" s="179" t="s">
        <v>4566</v>
      </c>
      <c r="B2066" s="192" t="s">
        <v>4567</v>
      </c>
      <c r="C2066" s="170" t="s">
        <v>4218</v>
      </c>
      <c r="D2066" s="183"/>
      <c r="E2066" s="183"/>
      <c r="F2066" s="184" t="s">
        <v>4690</v>
      </c>
      <c r="G2066" s="182" t="s">
        <v>4691</v>
      </c>
      <c r="H2066" s="182" t="s">
        <v>4596</v>
      </c>
      <c r="I2066" s="174" t="s">
        <v>4561</v>
      </c>
      <c r="J2066" s="71"/>
      <c r="K2066" s="71"/>
      <c r="L2066" s="57"/>
      <c r="M2066" s="198"/>
      <c r="N2066" s="67"/>
      <c r="O2066" s="67"/>
      <c r="P2066" s="67"/>
      <c r="Q2066" s="67"/>
      <c r="R2066" s="67"/>
      <c r="S2066" s="67"/>
      <c r="T2066" s="67"/>
      <c r="U2066" s="67"/>
      <c r="V2066" s="67"/>
      <c r="W2066" s="67"/>
      <c r="X2066" s="67"/>
      <c r="Y2066" s="67"/>
      <c r="Z2066" s="67"/>
      <c r="AA2066" s="67"/>
      <c r="AB2066" s="67"/>
      <c r="AC2066" s="67"/>
      <c r="AD2066" s="67"/>
      <c r="AE2066" s="67"/>
      <c r="AF2066" s="67"/>
      <c r="AG2066" s="67"/>
    </row>
    <row r="2067" spans="1:33" ht="52.5">
      <c r="A2067" s="179" t="s">
        <v>4566</v>
      </c>
      <c r="B2067" s="192" t="s">
        <v>4567</v>
      </c>
      <c r="C2067" s="170" t="s">
        <v>4222</v>
      </c>
      <c r="D2067" s="183"/>
      <c r="E2067" s="183"/>
      <c r="F2067" s="182" t="s">
        <v>4692</v>
      </c>
      <c r="G2067" s="182" t="s">
        <v>4693</v>
      </c>
      <c r="H2067" s="182" t="s">
        <v>4694</v>
      </c>
      <c r="I2067" s="174" t="s">
        <v>4561</v>
      </c>
      <c r="J2067" s="71"/>
      <c r="K2067" s="71"/>
      <c r="L2067" s="57"/>
      <c r="M2067" s="198"/>
      <c r="N2067" s="67"/>
      <c r="O2067" s="67"/>
      <c r="P2067" s="67"/>
      <c r="Q2067" s="67"/>
      <c r="R2067" s="67"/>
      <c r="S2067" s="67"/>
      <c r="T2067" s="67"/>
      <c r="U2067" s="67"/>
      <c r="V2067" s="67"/>
      <c r="W2067" s="67"/>
      <c r="X2067" s="67"/>
      <c r="Y2067" s="67"/>
      <c r="Z2067" s="67"/>
      <c r="AA2067" s="67"/>
      <c r="AB2067" s="67"/>
      <c r="AC2067" s="67"/>
      <c r="AD2067" s="67"/>
      <c r="AE2067" s="67"/>
      <c r="AF2067" s="67"/>
      <c r="AG2067" s="67"/>
    </row>
    <row r="2068" spans="1:33" ht="52.5">
      <c r="A2068" s="179" t="s">
        <v>4566</v>
      </c>
      <c r="B2068" s="192" t="s">
        <v>4567</v>
      </c>
      <c r="C2068" s="170" t="s">
        <v>4226</v>
      </c>
      <c r="D2068" s="183"/>
      <c r="E2068" s="183"/>
      <c r="F2068" s="182" t="s">
        <v>4695</v>
      </c>
      <c r="G2068" s="182" t="s">
        <v>4696</v>
      </c>
      <c r="H2068" s="182" t="s">
        <v>4596</v>
      </c>
      <c r="I2068" s="174" t="s">
        <v>4561</v>
      </c>
      <c r="J2068" s="71"/>
      <c r="K2068" s="71"/>
      <c r="L2068" s="57"/>
      <c r="M2068" s="198"/>
      <c r="N2068" s="67"/>
      <c r="O2068" s="67"/>
      <c r="P2068" s="67"/>
      <c r="Q2068" s="67"/>
      <c r="R2068" s="67"/>
      <c r="S2068" s="67"/>
      <c r="T2068" s="67"/>
      <c r="U2068" s="67"/>
      <c r="V2068" s="67"/>
      <c r="W2068" s="67"/>
      <c r="X2068" s="67"/>
      <c r="Y2068" s="67"/>
      <c r="Z2068" s="67"/>
      <c r="AA2068" s="67"/>
      <c r="AB2068" s="67"/>
      <c r="AC2068" s="67"/>
      <c r="AD2068" s="67"/>
      <c r="AE2068" s="67"/>
      <c r="AF2068" s="67"/>
      <c r="AG2068" s="67"/>
    </row>
    <row r="2069" spans="1:33" ht="52.5">
      <c r="A2069" s="179" t="s">
        <v>4566</v>
      </c>
      <c r="B2069" s="192" t="s">
        <v>4567</v>
      </c>
      <c r="C2069" s="170" t="s">
        <v>4229</v>
      </c>
      <c r="D2069" s="183"/>
      <c r="E2069" s="183"/>
      <c r="F2069" s="182" t="s">
        <v>4697</v>
      </c>
      <c r="G2069" s="182" t="s">
        <v>4698</v>
      </c>
      <c r="H2069" s="182" t="s">
        <v>4699</v>
      </c>
      <c r="I2069" s="174" t="s">
        <v>4561</v>
      </c>
      <c r="J2069" s="71"/>
      <c r="K2069" s="71"/>
      <c r="L2069" s="57"/>
      <c r="M2069" s="198"/>
      <c r="N2069" s="67"/>
      <c r="O2069" s="67"/>
      <c r="P2069" s="67"/>
      <c r="Q2069" s="67"/>
      <c r="R2069" s="67"/>
      <c r="S2069" s="67"/>
      <c r="T2069" s="67"/>
      <c r="U2069" s="67"/>
      <c r="V2069" s="67"/>
      <c r="W2069" s="67"/>
      <c r="X2069" s="67"/>
      <c r="Y2069" s="67"/>
      <c r="Z2069" s="67"/>
      <c r="AA2069" s="67"/>
      <c r="AB2069" s="67"/>
      <c r="AC2069" s="67"/>
      <c r="AD2069" s="67"/>
      <c r="AE2069" s="67"/>
      <c r="AF2069" s="67"/>
      <c r="AG2069" s="67"/>
    </row>
    <row r="2070" spans="1:33" ht="52.5">
      <c r="A2070" s="179" t="s">
        <v>4566</v>
      </c>
      <c r="B2070" s="192" t="s">
        <v>4567</v>
      </c>
      <c r="C2070" s="170" t="s">
        <v>4232</v>
      </c>
      <c r="D2070" s="183"/>
      <c r="E2070" s="183"/>
      <c r="F2070" s="184" t="s">
        <v>4700</v>
      </c>
      <c r="G2070" s="184" t="s">
        <v>4701</v>
      </c>
      <c r="H2070" s="184" t="s">
        <v>4702</v>
      </c>
      <c r="I2070" s="174" t="s">
        <v>4561</v>
      </c>
      <c r="J2070" s="71"/>
      <c r="K2070" s="71"/>
      <c r="L2070" s="57"/>
      <c r="M2070" s="198"/>
      <c r="N2070" s="67"/>
      <c r="O2070" s="67"/>
      <c r="P2070" s="67"/>
      <c r="Q2070" s="67"/>
      <c r="R2070" s="67"/>
      <c r="S2070" s="67"/>
      <c r="T2070" s="67"/>
      <c r="U2070" s="67"/>
      <c r="V2070" s="67"/>
      <c r="W2070" s="67"/>
      <c r="X2070" s="67"/>
      <c r="Y2070" s="67"/>
      <c r="Z2070" s="67"/>
      <c r="AA2070" s="67"/>
      <c r="AB2070" s="67"/>
      <c r="AC2070" s="67"/>
      <c r="AD2070" s="67"/>
      <c r="AE2070" s="67"/>
      <c r="AF2070" s="67"/>
      <c r="AG2070" s="67"/>
    </row>
    <row r="2071" spans="1:33" ht="52.5">
      <c r="A2071" s="179" t="s">
        <v>4566</v>
      </c>
      <c r="B2071" s="192" t="s">
        <v>4567</v>
      </c>
      <c r="C2071" s="170" t="s">
        <v>4236</v>
      </c>
      <c r="D2071" s="183"/>
      <c r="E2071" s="183"/>
      <c r="F2071" s="182" t="s">
        <v>4703</v>
      </c>
      <c r="G2071" s="182" t="s">
        <v>4704</v>
      </c>
      <c r="H2071" s="182" t="s">
        <v>4705</v>
      </c>
      <c r="I2071" s="174" t="s">
        <v>4561</v>
      </c>
      <c r="J2071" s="71"/>
      <c r="K2071" s="71"/>
      <c r="L2071" s="57"/>
      <c r="M2071" s="198"/>
      <c r="N2071" s="67"/>
      <c r="O2071" s="67"/>
      <c r="P2071" s="67"/>
      <c r="Q2071" s="67"/>
      <c r="R2071" s="67"/>
      <c r="S2071" s="67"/>
      <c r="T2071" s="67"/>
      <c r="U2071" s="67"/>
      <c r="V2071" s="67"/>
      <c r="W2071" s="67"/>
      <c r="X2071" s="67"/>
      <c r="Y2071" s="67"/>
      <c r="Z2071" s="67"/>
      <c r="AA2071" s="67"/>
      <c r="AB2071" s="67"/>
      <c r="AC2071" s="67"/>
      <c r="AD2071" s="67"/>
      <c r="AE2071" s="67"/>
      <c r="AF2071" s="67"/>
      <c r="AG2071" s="67"/>
    </row>
    <row r="2072" spans="1:33" ht="52.5">
      <c r="A2072" s="179" t="s">
        <v>4566</v>
      </c>
      <c r="B2072" s="192" t="s">
        <v>4567</v>
      </c>
      <c r="C2072" s="170" t="s">
        <v>4706</v>
      </c>
      <c r="D2072" s="183"/>
      <c r="E2072" s="183"/>
      <c r="F2072" s="182" t="s">
        <v>4707</v>
      </c>
      <c r="G2072" s="182" t="s">
        <v>4708</v>
      </c>
      <c r="H2072" s="182" t="s">
        <v>4709</v>
      </c>
      <c r="I2072" s="174" t="s">
        <v>4561</v>
      </c>
      <c r="J2072" s="71"/>
      <c r="K2072" s="71"/>
      <c r="L2072" s="72" t="s">
        <v>208</v>
      </c>
      <c r="M2072" s="199" t="s">
        <v>4710</v>
      </c>
      <c r="N2072" s="67"/>
      <c r="O2072" s="67"/>
      <c r="P2072" s="67"/>
      <c r="Q2072" s="67"/>
      <c r="R2072" s="67"/>
      <c r="S2072" s="67"/>
      <c r="T2072" s="67"/>
      <c r="U2072" s="67"/>
      <c r="V2072" s="67"/>
      <c r="W2072" s="67"/>
      <c r="X2072" s="67"/>
      <c r="Y2072" s="67"/>
      <c r="Z2072" s="67"/>
      <c r="AA2072" s="67"/>
      <c r="AB2072" s="67"/>
      <c r="AC2072" s="67"/>
      <c r="AD2072" s="67"/>
      <c r="AE2072" s="67"/>
      <c r="AF2072" s="67"/>
      <c r="AG2072" s="67"/>
    </row>
    <row r="2073" spans="1:33" ht="52.5">
      <c r="A2073" s="179" t="s">
        <v>4566</v>
      </c>
      <c r="B2073" s="192" t="s">
        <v>4567</v>
      </c>
      <c r="C2073" s="170" t="s">
        <v>4711</v>
      </c>
      <c r="D2073" s="183"/>
      <c r="E2073" s="183"/>
      <c r="F2073" s="182" t="s">
        <v>4712</v>
      </c>
      <c r="G2073" s="182" t="s">
        <v>4713</v>
      </c>
      <c r="H2073" s="184" t="s">
        <v>4714</v>
      </c>
      <c r="I2073" s="174" t="s">
        <v>4561</v>
      </c>
      <c r="J2073" s="71"/>
      <c r="K2073" s="71"/>
      <c r="L2073" s="72" t="s">
        <v>208</v>
      </c>
      <c r="M2073" s="199" t="s">
        <v>4715</v>
      </c>
      <c r="N2073" s="67"/>
      <c r="O2073" s="67"/>
      <c r="P2073" s="67"/>
      <c r="Q2073" s="67"/>
      <c r="R2073" s="67"/>
      <c r="S2073" s="67"/>
      <c r="T2073" s="67"/>
      <c r="U2073" s="67"/>
      <c r="V2073" s="67"/>
      <c r="W2073" s="67"/>
      <c r="X2073" s="67"/>
      <c r="Y2073" s="67"/>
      <c r="Z2073" s="67"/>
      <c r="AA2073" s="67"/>
      <c r="AB2073" s="67"/>
      <c r="AC2073" s="67"/>
      <c r="AD2073" s="67"/>
      <c r="AE2073" s="67"/>
      <c r="AF2073" s="67"/>
      <c r="AG2073" s="67"/>
    </row>
    <row r="2074" spans="1:33" ht="52.5">
      <c r="A2074" s="179" t="s">
        <v>4566</v>
      </c>
      <c r="B2074" s="192" t="s">
        <v>4567</v>
      </c>
      <c r="C2074" s="170" t="s">
        <v>4716</v>
      </c>
      <c r="D2074" s="183"/>
      <c r="E2074" s="183"/>
      <c r="F2074" s="182" t="s">
        <v>4717</v>
      </c>
      <c r="G2074" s="182" t="s">
        <v>4718</v>
      </c>
      <c r="H2074" s="184" t="s">
        <v>4719</v>
      </c>
      <c r="I2074" s="174" t="s">
        <v>4561</v>
      </c>
      <c r="J2074" s="71"/>
      <c r="K2074" s="71"/>
      <c r="L2074" s="57"/>
      <c r="M2074" s="198"/>
      <c r="N2074" s="67"/>
      <c r="O2074" s="67"/>
      <c r="P2074" s="67"/>
      <c r="Q2074" s="67"/>
      <c r="R2074" s="67"/>
      <c r="S2074" s="67"/>
      <c r="T2074" s="67"/>
      <c r="U2074" s="67"/>
      <c r="V2074" s="67"/>
      <c r="W2074" s="67"/>
      <c r="X2074" s="67"/>
      <c r="Y2074" s="67"/>
      <c r="Z2074" s="67"/>
      <c r="AA2074" s="67"/>
      <c r="AB2074" s="67"/>
      <c r="AC2074" s="67"/>
      <c r="AD2074" s="67"/>
      <c r="AE2074" s="67"/>
      <c r="AF2074" s="67"/>
      <c r="AG2074" s="67"/>
    </row>
    <row r="2075" spans="1:33" ht="52.5">
      <c r="A2075" s="179" t="s">
        <v>4566</v>
      </c>
      <c r="B2075" s="192" t="s">
        <v>4567</v>
      </c>
      <c r="C2075" s="170" t="s">
        <v>4720</v>
      </c>
      <c r="D2075" s="183"/>
      <c r="E2075" s="183"/>
      <c r="F2075" s="182" t="s">
        <v>4721</v>
      </c>
      <c r="G2075" s="182" t="s">
        <v>4722</v>
      </c>
      <c r="H2075" s="184" t="s">
        <v>4723</v>
      </c>
      <c r="I2075" s="174" t="s">
        <v>4561</v>
      </c>
      <c r="J2075" s="71"/>
      <c r="K2075" s="71"/>
      <c r="L2075" s="72" t="s">
        <v>208</v>
      </c>
      <c r="M2075" s="199" t="s">
        <v>4715</v>
      </c>
      <c r="N2075" s="67"/>
      <c r="O2075" s="67"/>
      <c r="P2075" s="67"/>
      <c r="Q2075" s="67"/>
      <c r="R2075" s="67"/>
      <c r="S2075" s="67"/>
      <c r="T2075" s="67"/>
      <c r="U2075" s="67"/>
      <c r="V2075" s="67"/>
      <c r="W2075" s="67"/>
      <c r="X2075" s="67"/>
      <c r="Y2075" s="67"/>
      <c r="Z2075" s="67"/>
      <c r="AA2075" s="67"/>
      <c r="AB2075" s="67"/>
      <c r="AC2075" s="67"/>
      <c r="AD2075" s="67"/>
      <c r="AE2075" s="67"/>
      <c r="AF2075" s="67"/>
      <c r="AG2075" s="67"/>
    </row>
    <row r="2076" spans="1:33" ht="52.5">
      <c r="A2076" s="179" t="s">
        <v>4566</v>
      </c>
      <c r="B2076" s="192" t="s">
        <v>4567</v>
      </c>
      <c r="C2076" s="170" t="s">
        <v>4724</v>
      </c>
      <c r="D2076" s="183"/>
      <c r="E2076" s="183"/>
      <c r="F2076" s="184" t="s">
        <v>4725</v>
      </c>
      <c r="G2076" s="182" t="s">
        <v>4726</v>
      </c>
      <c r="H2076" s="182" t="s">
        <v>4727</v>
      </c>
      <c r="I2076" s="195" t="s">
        <v>12</v>
      </c>
      <c r="J2076" s="71"/>
      <c r="K2076" s="196" t="s">
        <v>4728</v>
      </c>
      <c r="L2076" s="57"/>
      <c r="M2076" s="198"/>
      <c r="N2076" s="67"/>
      <c r="O2076" s="67"/>
      <c r="P2076" s="67"/>
      <c r="Q2076" s="67"/>
      <c r="R2076" s="67"/>
      <c r="S2076" s="67"/>
      <c r="T2076" s="67"/>
      <c r="U2076" s="67"/>
      <c r="V2076" s="67"/>
      <c r="W2076" s="67"/>
      <c r="X2076" s="67"/>
      <c r="Y2076" s="67"/>
      <c r="Z2076" s="67"/>
      <c r="AA2076" s="67"/>
      <c r="AB2076" s="67"/>
      <c r="AC2076" s="67"/>
      <c r="AD2076" s="67"/>
      <c r="AE2076" s="67"/>
      <c r="AF2076" s="67"/>
      <c r="AG2076" s="67"/>
    </row>
    <row r="2077" spans="1:33" ht="65.5">
      <c r="A2077" s="179" t="s">
        <v>4566</v>
      </c>
      <c r="B2077" s="192" t="s">
        <v>4567</v>
      </c>
      <c r="C2077" s="170" t="s">
        <v>4729</v>
      </c>
      <c r="D2077" s="183"/>
      <c r="E2077" s="183"/>
      <c r="F2077" s="182" t="s">
        <v>4730</v>
      </c>
      <c r="G2077" s="182" t="s">
        <v>4731</v>
      </c>
      <c r="H2077" s="184" t="s">
        <v>4732</v>
      </c>
      <c r="I2077" s="174" t="s">
        <v>4561</v>
      </c>
      <c r="J2077" s="71"/>
      <c r="K2077" s="71"/>
      <c r="L2077" s="57"/>
      <c r="M2077" s="198"/>
      <c r="N2077" s="67"/>
      <c r="O2077" s="67"/>
      <c r="P2077" s="67"/>
      <c r="Q2077" s="67"/>
      <c r="R2077" s="67"/>
      <c r="S2077" s="67"/>
      <c r="T2077" s="67"/>
      <c r="U2077" s="67"/>
      <c r="V2077" s="67"/>
      <c r="W2077" s="67"/>
      <c r="X2077" s="67"/>
      <c r="Y2077" s="67"/>
      <c r="Z2077" s="67"/>
      <c r="AA2077" s="67"/>
      <c r="AB2077" s="67"/>
      <c r="AC2077" s="67"/>
      <c r="AD2077" s="67"/>
      <c r="AE2077" s="67"/>
      <c r="AF2077" s="67"/>
      <c r="AG2077" s="67"/>
    </row>
    <row r="2078" spans="1:33" ht="65">
      <c r="A2078" s="179" t="s">
        <v>4566</v>
      </c>
      <c r="B2078" s="192" t="s">
        <v>4567</v>
      </c>
      <c r="C2078" s="170" t="s">
        <v>4733</v>
      </c>
      <c r="D2078" s="183"/>
      <c r="E2078" s="183"/>
      <c r="F2078" s="184" t="s">
        <v>4734</v>
      </c>
      <c r="G2078" s="182" t="s">
        <v>4735</v>
      </c>
      <c r="H2078" s="184" t="s">
        <v>4736</v>
      </c>
      <c r="I2078" s="195" t="s">
        <v>12</v>
      </c>
      <c r="J2078" s="71"/>
      <c r="K2078" s="196" t="s">
        <v>4737</v>
      </c>
      <c r="L2078" s="57"/>
      <c r="M2078" s="197"/>
      <c r="N2078" s="67"/>
      <c r="O2078" s="67"/>
      <c r="P2078" s="67"/>
      <c r="Q2078" s="67"/>
      <c r="R2078" s="67"/>
      <c r="S2078" s="67"/>
      <c r="T2078" s="67"/>
      <c r="U2078" s="67"/>
      <c r="V2078" s="67"/>
      <c r="W2078" s="67"/>
      <c r="X2078" s="67"/>
      <c r="Y2078" s="67"/>
      <c r="Z2078" s="67"/>
      <c r="AA2078" s="67"/>
      <c r="AB2078" s="67"/>
      <c r="AC2078" s="67"/>
      <c r="AD2078" s="67"/>
      <c r="AE2078" s="67"/>
      <c r="AF2078" s="67"/>
      <c r="AG2078" s="67"/>
    </row>
    <row r="2079" spans="1:33" ht="91.5">
      <c r="A2079" s="200" t="s">
        <v>4738</v>
      </c>
      <c r="B2079" s="201" t="s">
        <v>4739</v>
      </c>
      <c r="C2079" s="202" t="s">
        <v>534</v>
      </c>
      <c r="D2079" s="172"/>
      <c r="E2079" s="172"/>
      <c r="F2079" s="203" t="s">
        <v>4740</v>
      </c>
      <c r="G2079" s="203" t="s">
        <v>4741</v>
      </c>
      <c r="H2079" s="203" t="s">
        <v>4742</v>
      </c>
      <c r="I2079" s="204" t="s">
        <v>4561</v>
      </c>
      <c r="J2079" s="204" t="s">
        <v>4561</v>
      </c>
      <c r="K2079" s="173"/>
      <c r="L2079" s="173" t="s">
        <v>208</v>
      </c>
      <c r="M2079" s="173" t="s">
        <v>4743</v>
      </c>
      <c r="N2079" s="67"/>
      <c r="O2079" s="67"/>
      <c r="P2079" s="67"/>
      <c r="Q2079" s="67"/>
      <c r="R2079" s="67"/>
      <c r="S2079" s="67"/>
      <c r="T2079" s="67"/>
      <c r="U2079" s="67"/>
      <c r="V2079" s="67"/>
      <c r="W2079" s="67"/>
      <c r="X2079" s="67"/>
      <c r="Y2079" s="67"/>
      <c r="Z2079" s="67"/>
      <c r="AA2079" s="67"/>
      <c r="AB2079" s="67"/>
      <c r="AC2079" s="67"/>
      <c r="AD2079" s="67"/>
      <c r="AE2079" s="67"/>
      <c r="AF2079" s="67"/>
      <c r="AG2079" s="67"/>
    </row>
    <row r="2080" spans="1:33" ht="38.5">
      <c r="A2080" s="205" t="s">
        <v>4738</v>
      </c>
      <c r="B2080" s="183"/>
      <c r="C2080" s="206" t="s">
        <v>379</v>
      </c>
      <c r="D2080" s="183"/>
      <c r="E2080" s="183"/>
      <c r="F2080" s="207" t="s">
        <v>4744</v>
      </c>
      <c r="G2080" s="208" t="s">
        <v>4745</v>
      </c>
      <c r="H2080" s="207" t="s">
        <v>4746</v>
      </c>
      <c r="I2080" s="209" t="s">
        <v>4561</v>
      </c>
      <c r="J2080" s="209" t="s">
        <v>4561</v>
      </c>
      <c r="K2080" s="184"/>
      <c r="L2080" s="184" t="s">
        <v>208</v>
      </c>
      <c r="M2080" s="184" t="s">
        <v>4747</v>
      </c>
      <c r="N2080" s="67"/>
      <c r="O2080" s="67"/>
      <c r="P2080" s="67"/>
      <c r="Q2080" s="67"/>
      <c r="R2080" s="67"/>
      <c r="S2080" s="67"/>
      <c r="T2080" s="67"/>
      <c r="U2080" s="67"/>
      <c r="V2080" s="67"/>
      <c r="W2080" s="67"/>
      <c r="X2080" s="67"/>
      <c r="Y2080" s="67"/>
      <c r="Z2080" s="67"/>
      <c r="AA2080" s="67"/>
      <c r="AB2080" s="67"/>
      <c r="AC2080" s="67"/>
      <c r="AD2080" s="67"/>
      <c r="AE2080" s="67"/>
      <c r="AF2080" s="67"/>
      <c r="AG2080" s="67"/>
    </row>
    <row r="2081" spans="1:33" ht="38.5">
      <c r="A2081" s="205" t="s">
        <v>4738</v>
      </c>
      <c r="B2081" s="183"/>
      <c r="C2081" s="206" t="s">
        <v>384</v>
      </c>
      <c r="D2081" s="183"/>
      <c r="E2081" s="183"/>
      <c r="F2081" s="208" t="s">
        <v>4748</v>
      </c>
      <c r="G2081" s="208" t="s">
        <v>4749</v>
      </c>
      <c r="H2081" s="207" t="s">
        <v>4746</v>
      </c>
      <c r="I2081" s="209" t="s">
        <v>4561</v>
      </c>
      <c r="J2081" s="209" t="s">
        <v>4561</v>
      </c>
      <c r="K2081" s="184"/>
      <c r="L2081" s="184" t="s">
        <v>208</v>
      </c>
      <c r="M2081" s="184" t="s">
        <v>4750</v>
      </c>
      <c r="N2081" s="67"/>
      <c r="O2081" s="67"/>
      <c r="P2081" s="67"/>
      <c r="Q2081" s="67"/>
      <c r="R2081" s="67"/>
      <c r="S2081" s="67"/>
      <c r="T2081" s="67"/>
      <c r="U2081" s="67"/>
      <c r="V2081" s="67"/>
      <c r="W2081" s="67"/>
      <c r="X2081" s="67"/>
      <c r="Y2081" s="67"/>
      <c r="Z2081" s="67"/>
      <c r="AA2081" s="67"/>
      <c r="AB2081" s="67"/>
      <c r="AC2081" s="67"/>
      <c r="AD2081" s="67"/>
      <c r="AE2081" s="67"/>
      <c r="AF2081" s="67"/>
      <c r="AG2081" s="67"/>
    </row>
    <row r="2082" spans="1:33" ht="56.5">
      <c r="A2082" s="205" t="s">
        <v>4738</v>
      </c>
      <c r="B2082" s="183"/>
      <c r="C2082" s="206" t="s">
        <v>544</v>
      </c>
      <c r="D2082" s="183"/>
      <c r="E2082" s="183"/>
      <c r="F2082" s="207" t="s">
        <v>4751</v>
      </c>
      <c r="G2082" s="207" t="s">
        <v>4752</v>
      </c>
      <c r="H2082" s="207" t="s">
        <v>4753</v>
      </c>
      <c r="I2082" s="209" t="s">
        <v>4561</v>
      </c>
      <c r="J2082" s="209" t="s">
        <v>4561</v>
      </c>
      <c r="K2082" s="184"/>
      <c r="L2082" s="184" t="s">
        <v>208</v>
      </c>
      <c r="M2082" s="184" t="s">
        <v>4754</v>
      </c>
      <c r="N2082" s="67"/>
      <c r="O2082" s="67"/>
      <c r="P2082" s="67"/>
      <c r="Q2082" s="67"/>
      <c r="R2082" s="67"/>
      <c r="S2082" s="67"/>
      <c r="T2082" s="67"/>
      <c r="U2082" s="67"/>
      <c r="V2082" s="67"/>
      <c r="W2082" s="67"/>
      <c r="X2082" s="67"/>
      <c r="Y2082" s="67"/>
      <c r="Z2082" s="67"/>
      <c r="AA2082" s="67"/>
      <c r="AB2082" s="67"/>
      <c r="AC2082" s="67"/>
      <c r="AD2082" s="67"/>
      <c r="AE2082" s="67"/>
      <c r="AF2082" s="67"/>
      <c r="AG2082" s="67"/>
    </row>
    <row r="2083" spans="1:33" ht="28.5">
      <c r="A2083" s="205" t="s">
        <v>4738</v>
      </c>
      <c r="B2083" s="183"/>
      <c r="C2083" s="206" t="s">
        <v>546</v>
      </c>
      <c r="D2083" s="183"/>
      <c r="E2083" s="183"/>
      <c r="F2083" s="207" t="s">
        <v>4755</v>
      </c>
      <c r="G2083" s="207" t="s">
        <v>4756</v>
      </c>
      <c r="H2083" s="208" t="s">
        <v>4757</v>
      </c>
      <c r="I2083" s="209" t="s">
        <v>4561</v>
      </c>
      <c r="J2083" s="209" t="s">
        <v>4561</v>
      </c>
      <c r="K2083" s="184"/>
      <c r="L2083" s="183" t="s">
        <v>1196</v>
      </c>
      <c r="M2083" s="183"/>
      <c r="N2083" s="67"/>
      <c r="O2083" s="67"/>
      <c r="P2083" s="67"/>
      <c r="Q2083" s="67"/>
      <c r="R2083" s="67"/>
      <c r="S2083" s="67"/>
      <c r="T2083" s="67"/>
      <c r="U2083" s="67"/>
      <c r="V2083" s="67"/>
      <c r="W2083" s="67"/>
      <c r="X2083" s="67"/>
      <c r="Y2083" s="67"/>
      <c r="Z2083" s="67"/>
      <c r="AA2083" s="67"/>
      <c r="AB2083" s="67"/>
      <c r="AC2083" s="67"/>
      <c r="AD2083" s="67"/>
      <c r="AE2083" s="67"/>
      <c r="AF2083" s="67"/>
      <c r="AG2083" s="67"/>
    </row>
    <row r="2084" spans="1:33" ht="42.5">
      <c r="A2084" s="205" t="s">
        <v>4738</v>
      </c>
      <c r="B2084" s="183"/>
      <c r="C2084" s="206" t="s">
        <v>388</v>
      </c>
      <c r="D2084" s="183"/>
      <c r="E2084" s="183"/>
      <c r="F2084" s="207" t="s">
        <v>4758</v>
      </c>
      <c r="G2084" s="208" t="s">
        <v>4759</v>
      </c>
      <c r="H2084" s="208" t="s">
        <v>4760</v>
      </c>
      <c r="I2084" s="209" t="s">
        <v>4561</v>
      </c>
      <c r="J2084" s="209" t="s">
        <v>4561</v>
      </c>
      <c r="K2084" s="184"/>
      <c r="L2084" s="184" t="s">
        <v>208</v>
      </c>
      <c r="M2084" s="184" t="s">
        <v>4593</v>
      </c>
      <c r="N2084" s="67"/>
      <c r="O2084" s="67"/>
      <c r="P2084" s="67"/>
      <c r="Q2084" s="67"/>
      <c r="R2084" s="67"/>
      <c r="S2084" s="67"/>
      <c r="T2084" s="67"/>
      <c r="U2084" s="67"/>
      <c r="V2084" s="67"/>
      <c r="W2084" s="67"/>
      <c r="X2084" s="67"/>
      <c r="Y2084" s="67"/>
      <c r="Z2084" s="67"/>
      <c r="AA2084" s="67"/>
      <c r="AB2084" s="67"/>
      <c r="AC2084" s="67"/>
      <c r="AD2084" s="67"/>
      <c r="AE2084" s="67"/>
      <c r="AF2084" s="67"/>
      <c r="AG2084" s="67"/>
    </row>
    <row r="2085" spans="1:33" ht="210.5">
      <c r="A2085" s="205" t="s">
        <v>4738</v>
      </c>
      <c r="B2085" s="183"/>
      <c r="C2085" s="206" t="s">
        <v>393</v>
      </c>
      <c r="D2085" s="183"/>
      <c r="E2085" s="183"/>
      <c r="F2085" s="207" t="s">
        <v>4761</v>
      </c>
      <c r="G2085" s="208" t="s">
        <v>4762</v>
      </c>
      <c r="H2085" s="208" t="s">
        <v>4763</v>
      </c>
      <c r="I2085" s="209" t="s">
        <v>4561</v>
      </c>
      <c r="J2085" s="209" t="s">
        <v>4561</v>
      </c>
      <c r="K2085" s="184"/>
      <c r="L2085" s="183" t="s">
        <v>1196</v>
      </c>
      <c r="M2085" s="183"/>
      <c r="N2085" s="67"/>
      <c r="O2085" s="67"/>
      <c r="P2085" s="67"/>
      <c r="Q2085" s="67"/>
      <c r="R2085" s="67"/>
      <c r="S2085" s="67"/>
      <c r="T2085" s="67"/>
      <c r="U2085" s="67"/>
      <c r="V2085" s="67"/>
      <c r="W2085" s="67"/>
      <c r="X2085" s="67"/>
      <c r="Y2085" s="67"/>
      <c r="Z2085" s="67"/>
      <c r="AA2085" s="67"/>
      <c r="AB2085" s="67"/>
      <c r="AC2085" s="67"/>
      <c r="AD2085" s="67"/>
      <c r="AE2085" s="67"/>
      <c r="AF2085" s="67"/>
      <c r="AG2085" s="67"/>
    </row>
    <row r="2086" spans="1:33" ht="43.5">
      <c r="A2086" s="205" t="s">
        <v>4738</v>
      </c>
      <c r="B2086" s="183"/>
      <c r="C2086" s="206" t="s">
        <v>397</v>
      </c>
      <c r="D2086" s="183"/>
      <c r="E2086" s="183"/>
      <c r="F2086" s="207" t="s">
        <v>4764</v>
      </c>
      <c r="G2086" s="208" t="s">
        <v>4765</v>
      </c>
      <c r="H2086" s="210" t="s">
        <v>4766</v>
      </c>
      <c r="I2086" s="209" t="s">
        <v>4561</v>
      </c>
      <c r="J2086" s="209" t="s">
        <v>4561</v>
      </c>
      <c r="K2086" s="184"/>
      <c r="L2086" s="183" t="s">
        <v>1196</v>
      </c>
      <c r="M2086" s="183"/>
      <c r="N2086" s="67"/>
      <c r="O2086" s="67"/>
      <c r="P2086" s="67"/>
      <c r="Q2086" s="67"/>
      <c r="R2086" s="67"/>
      <c r="S2086" s="67"/>
      <c r="T2086" s="67"/>
      <c r="U2086" s="67"/>
      <c r="V2086" s="67"/>
      <c r="W2086" s="67"/>
      <c r="X2086" s="67"/>
      <c r="Y2086" s="67"/>
      <c r="Z2086" s="67"/>
      <c r="AA2086" s="67"/>
      <c r="AB2086" s="67"/>
      <c r="AC2086" s="67"/>
      <c r="AD2086" s="67"/>
      <c r="AE2086" s="67"/>
      <c r="AF2086" s="67"/>
      <c r="AG2086" s="67"/>
    </row>
    <row r="2087" spans="1:33" ht="43.5">
      <c r="A2087" s="205" t="s">
        <v>4738</v>
      </c>
      <c r="B2087" s="183"/>
      <c r="C2087" s="206" t="s">
        <v>400</v>
      </c>
      <c r="D2087" s="183"/>
      <c r="E2087" s="183"/>
      <c r="F2087" s="208" t="s">
        <v>4767</v>
      </c>
      <c r="G2087" s="208" t="s">
        <v>4768</v>
      </c>
      <c r="H2087" s="208" t="s">
        <v>4769</v>
      </c>
      <c r="I2087" s="209" t="s">
        <v>4561</v>
      </c>
      <c r="J2087" s="209" t="s">
        <v>4561</v>
      </c>
      <c r="K2087" s="184"/>
      <c r="L2087" s="184" t="s">
        <v>208</v>
      </c>
      <c r="M2087" s="184" t="s">
        <v>4747</v>
      </c>
      <c r="N2087" s="67"/>
      <c r="O2087" s="67"/>
      <c r="P2087" s="67"/>
      <c r="Q2087" s="67"/>
      <c r="R2087" s="67"/>
      <c r="S2087" s="67"/>
      <c r="T2087" s="67"/>
      <c r="U2087" s="67"/>
      <c r="V2087" s="67"/>
      <c r="W2087" s="67"/>
      <c r="X2087" s="67"/>
      <c r="Y2087" s="67"/>
      <c r="Z2087" s="67"/>
      <c r="AA2087" s="67"/>
      <c r="AB2087" s="67"/>
      <c r="AC2087" s="67"/>
      <c r="AD2087" s="67"/>
      <c r="AE2087" s="67"/>
      <c r="AF2087" s="67"/>
      <c r="AG2087" s="67"/>
    </row>
    <row r="2088" spans="1:33" ht="38.5">
      <c r="A2088" s="205" t="s">
        <v>4738</v>
      </c>
      <c r="B2088" s="183"/>
      <c r="C2088" s="206" t="s">
        <v>403</v>
      </c>
      <c r="D2088" s="183"/>
      <c r="E2088" s="183"/>
      <c r="F2088" s="207" t="s">
        <v>4770</v>
      </c>
      <c r="G2088" s="208" t="s">
        <v>4771</v>
      </c>
      <c r="H2088" s="210" t="s">
        <v>4772</v>
      </c>
      <c r="I2088" s="209" t="s">
        <v>4561</v>
      </c>
      <c r="J2088" s="209" t="s">
        <v>4561</v>
      </c>
      <c r="K2088" s="184"/>
      <c r="L2088" s="184" t="s">
        <v>208</v>
      </c>
      <c r="M2088" s="184" t="s">
        <v>4773</v>
      </c>
      <c r="N2088" s="67"/>
      <c r="O2088" s="67"/>
      <c r="P2088" s="67"/>
      <c r="Q2088" s="67"/>
      <c r="R2088" s="67"/>
      <c r="S2088" s="67"/>
      <c r="T2088" s="67"/>
      <c r="U2088" s="67"/>
      <c r="V2088" s="67"/>
      <c r="W2088" s="67"/>
      <c r="X2088" s="67"/>
      <c r="Y2088" s="67"/>
      <c r="Z2088" s="67"/>
      <c r="AA2088" s="67"/>
      <c r="AB2088" s="67"/>
      <c r="AC2088" s="67"/>
      <c r="AD2088" s="67"/>
      <c r="AE2088" s="67"/>
      <c r="AF2088" s="67"/>
      <c r="AG2088" s="67"/>
    </row>
    <row r="2089" spans="1:33" ht="43.5">
      <c r="A2089" s="205" t="s">
        <v>4738</v>
      </c>
      <c r="B2089" s="183"/>
      <c r="C2089" s="206" t="s">
        <v>408</v>
      </c>
      <c r="D2089" s="183"/>
      <c r="E2089" s="183"/>
      <c r="F2089" s="208" t="s">
        <v>4774</v>
      </c>
      <c r="G2089" s="207" t="s">
        <v>4775</v>
      </c>
      <c r="H2089" s="208" t="s">
        <v>4776</v>
      </c>
      <c r="I2089" s="209" t="s">
        <v>4561</v>
      </c>
      <c r="J2089" s="209" t="s">
        <v>4561</v>
      </c>
      <c r="K2089" s="184"/>
      <c r="L2089" s="184" t="s">
        <v>208</v>
      </c>
      <c r="M2089" s="184" t="s">
        <v>4747</v>
      </c>
      <c r="N2089" s="67"/>
      <c r="O2089" s="67"/>
      <c r="P2089" s="67"/>
      <c r="Q2089" s="67"/>
      <c r="R2089" s="67"/>
      <c r="S2089" s="67"/>
      <c r="T2089" s="67"/>
      <c r="U2089" s="67"/>
      <c r="V2089" s="67"/>
      <c r="W2089" s="67"/>
      <c r="X2089" s="67"/>
      <c r="Y2089" s="67"/>
      <c r="Z2089" s="67"/>
      <c r="AA2089" s="67"/>
      <c r="AB2089" s="67"/>
      <c r="AC2089" s="67"/>
      <c r="AD2089" s="67"/>
      <c r="AE2089" s="67"/>
      <c r="AF2089" s="67"/>
      <c r="AG2089" s="67"/>
    </row>
    <row r="2090" spans="1:33" ht="42.5">
      <c r="A2090" s="205" t="s">
        <v>4738</v>
      </c>
      <c r="B2090" s="183"/>
      <c r="C2090" s="206" t="s">
        <v>411</v>
      </c>
      <c r="D2090" s="183"/>
      <c r="E2090" s="183"/>
      <c r="F2090" s="207" t="s">
        <v>4777</v>
      </c>
      <c r="G2090" s="208" t="s">
        <v>4778</v>
      </c>
      <c r="H2090" s="211" t="s">
        <v>4779</v>
      </c>
      <c r="I2090" s="209" t="s">
        <v>4561</v>
      </c>
      <c r="J2090" s="209" t="s">
        <v>4561</v>
      </c>
      <c r="K2090" s="184"/>
      <c r="L2090" s="184" t="s">
        <v>208</v>
      </c>
      <c r="M2090" s="184" t="s">
        <v>4780</v>
      </c>
      <c r="N2090" s="67"/>
      <c r="O2090" s="67"/>
      <c r="P2090" s="67"/>
      <c r="Q2090" s="67"/>
      <c r="R2090" s="67"/>
      <c r="S2090" s="67"/>
      <c r="T2090" s="67"/>
      <c r="U2090" s="67"/>
      <c r="V2090" s="67"/>
      <c r="W2090" s="67"/>
      <c r="X2090" s="67"/>
      <c r="Y2090" s="67"/>
      <c r="Z2090" s="67"/>
      <c r="AA2090" s="67"/>
      <c r="AB2090" s="67"/>
      <c r="AC2090" s="67"/>
      <c r="AD2090" s="67"/>
      <c r="AE2090" s="67"/>
      <c r="AF2090" s="67"/>
      <c r="AG2090" s="67"/>
    </row>
    <row r="2091" spans="1:33" ht="43.5">
      <c r="A2091" s="205" t="s">
        <v>4738</v>
      </c>
      <c r="B2091" s="183"/>
      <c r="C2091" s="206" t="s">
        <v>414</v>
      </c>
      <c r="D2091" s="183"/>
      <c r="E2091" s="183"/>
      <c r="F2091" s="208" t="s">
        <v>4781</v>
      </c>
      <c r="G2091" s="208" t="s">
        <v>4778</v>
      </c>
      <c r="H2091" s="208" t="s">
        <v>4782</v>
      </c>
      <c r="I2091" s="212" t="s">
        <v>12</v>
      </c>
      <c r="J2091" s="212" t="s">
        <v>12</v>
      </c>
      <c r="K2091" s="213" t="s">
        <v>4783</v>
      </c>
      <c r="L2091" s="184" t="s">
        <v>208</v>
      </c>
      <c r="M2091" s="184" t="s">
        <v>4780</v>
      </c>
      <c r="N2091" s="67"/>
      <c r="O2091" s="67"/>
      <c r="P2091" s="67"/>
      <c r="Q2091" s="67"/>
      <c r="R2091" s="67"/>
      <c r="S2091" s="67"/>
      <c r="T2091" s="67"/>
      <c r="U2091" s="67"/>
      <c r="V2091" s="67"/>
      <c r="W2091" s="67"/>
      <c r="X2091" s="67"/>
      <c r="Y2091" s="67"/>
      <c r="Z2091" s="67"/>
      <c r="AA2091" s="67"/>
      <c r="AB2091" s="67"/>
      <c r="AC2091" s="67"/>
      <c r="AD2091" s="67"/>
      <c r="AE2091" s="67"/>
      <c r="AF2091" s="67"/>
      <c r="AG2091" s="67"/>
    </row>
    <row r="2092" spans="1:33" ht="43.5">
      <c r="A2092" s="205" t="s">
        <v>4738</v>
      </c>
      <c r="B2092" s="183"/>
      <c r="C2092" s="206" t="s">
        <v>419</v>
      </c>
      <c r="D2092" s="183"/>
      <c r="E2092" s="183"/>
      <c r="F2092" s="208" t="s">
        <v>4784</v>
      </c>
      <c r="G2092" s="208" t="s">
        <v>4785</v>
      </c>
      <c r="H2092" s="208" t="s">
        <v>4782</v>
      </c>
      <c r="I2092" s="212" t="s">
        <v>12</v>
      </c>
      <c r="J2092" s="212" t="s">
        <v>12</v>
      </c>
      <c r="K2092" s="213" t="s">
        <v>4783</v>
      </c>
      <c r="L2092" s="184" t="s">
        <v>208</v>
      </c>
      <c r="M2092" s="184" t="s">
        <v>4750</v>
      </c>
      <c r="N2092" s="67"/>
      <c r="O2092" s="67"/>
      <c r="P2092" s="67"/>
      <c r="Q2092" s="67"/>
      <c r="R2092" s="67"/>
      <c r="S2092" s="67"/>
      <c r="T2092" s="67"/>
      <c r="U2092" s="67"/>
      <c r="V2092" s="67"/>
      <c r="W2092" s="67"/>
      <c r="X2092" s="67"/>
      <c r="Y2092" s="67"/>
      <c r="Z2092" s="67"/>
      <c r="AA2092" s="67"/>
      <c r="AB2092" s="67"/>
      <c r="AC2092" s="67"/>
      <c r="AD2092" s="67"/>
      <c r="AE2092" s="67"/>
      <c r="AF2092" s="67"/>
      <c r="AG2092" s="67"/>
    </row>
    <row r="2093" spans="1:33" ht="43.5">
      <c r="A2093" s="205" t="s">
        <v>4738</v>
      </c>
      <c r="B2093" s="183"/>
      <c r="C2093" s="206" t="s">
        <v>422</v>
      </c>
      <c r="D2093" s="183"/>
      <c r="E2093" s="183"/>
      <c r="F2093" s="208" t="s">
        <v>4786</v>
      </c>
      <c r="G2093" s="208" t="s">
        <v>4787</v>
      </c>
      <c r="H2093" s="208" t="s">
        <v>4782</v>
      </c>
      <c r="I2093" s="209" t="s">
        <v>4561</v>
      </c>
      <c r="J2093" s="209" t="s">
        <v>4561</v>
      </c>
      <c r="K2093" s="184"/>
      <c r="L2093" s="183" t="s">
        <v>1196</v>
      </c>
      <c r="M2093" s="183"/>
      <c r="N2093" s="67"/>
      <c r="O2093" s="67"/>
      <c r="P2093" s="67"/>
      <c r="Q2093" s="67"/>
      <c r="R2093" s="67"/>
      <c r="S2093" s="67"/>
      <c r="T2093" s="67"/>
      <c r="U2093" s="67"/>
      <c r="V2093" s="67"/>
      <c r="W2093" s="67"/>
      <c r="X2093" s="67"/>
      <c r="Y2093" s="67"/>
      <c r="Z2093" s="67"/>
      <c r="AA2093" s="67"/>
      <c r="AB2093" s="67"/>
      <c r="AC2093" s="67"/>
      <c r="AD2093" s="67"/>
      <c r="AE2093" s="67"/>
      <c r="AF2093" s="67"/>
      <c r="AG2093" s="67"/>
    </row>
    <row r="2094" spans="1:33" ht="38.5">
      <c r="A2094" s="205" t="s">
        <v>4738</v>
      </c>
      <c r="B2094" s="183"/>
      <c r="C2094" s="206" t="s">
        <v>425</v>
      </c>
      <c r="D2094" s="183"/>
      <c r="E2094" s="183"/>
      <c r="F2094" s="208" t="s">
        <v>4788</v>
      </c>
      <c r="G2094" s="208" t="s">
        <v>4789</v>
      </c>
      <c r="H2094" s="208" t="s">
        <v>4782</v>
      </c>
      <c r="I2094" s="209" t="s">
        <v>4561</v>
      </c>
      <c r="J2094" s="209" t="s">
        <v>4561</v>
      </c>
      <c r="K2094" s="184"/>
      <c r="L2094" s="184" t="s">
        <v>208</v>
      </c>
      <c r="M2094" s="184" t="s">
        <v>4790</v>
      </c>
      <c r="N2094" s="67"/>
      <c r="O2094" s="67"/>
      <c r="P2094" s="67"/>
      <c r="Q2094" s="67"/>
      <c r="R2094" s="67"/>
      <c r="S2094" s="67"/>
      <c r="T2094" s="67"/>
      <c r="U2094" s="67"/>
      <c r="V2094" s="67"/>
      <c r="W2094" s="67"/>
      <c r="X2094" s="67"/>
      <c r="Y2094" s="67"/>
      <c r="Z2094" s="67"/>
      <c r="AA2094" s="67"/>
      <c r="AB2094" s="67"/>
      <c r="AC2094" s="67"/>
      <c r="AD2094" s="67"/>
      <c r="AE2094" s="67"/>
      <c r="AF2094" s="67"/>
      <c r="AG2094" s="67"/>
    </row>
    <row r="2095" spans="1:33" ht="29">
      <c r="A2095" s="205" t="s">
        <v>4738</v>
      </c>
      <c r="B2095" s="183"/>
      <c r="C2095" s="206" t="s">
        <v>430</v>
      </c>
      <c r="D2095" s="183"/>
      <c r="E2095" s="183"/>
      <c r="F2095" s="208" t="s">
        <v>4791</v>
      </c>
      <c r="G2095" s="208" t="s">
        <v>4792</v>
      </c>
      <c r="H2095" s="208" t="s">
        <v>4793</v>
      </c>
      <c r="I2095" s="209" t="s">
        <v>4561</v>
      </c>
      <c r="J2095" s="209" t="s">
        <v>4561</v>
      </c>
      <c r="K2095" s="184"/>
      <c r="L2095" s="184" t="s">
        <v>208</v>
      </c>
      <c r="M2095" s="184" t="s">
        <v>4743</v>
      </c>
      <c r="N2095" s="67"/>
      <c r="O2095" s="67"/>
      <c r="P2095" s="67"/>
      <c r="Q2095" s="67"/>
      <c r="R2095" s="67"/>
      <c r="S2095" s="67"/>
      <c r="T2095" s="67"/>
      <c r="U2095" s="67"/>
      <c r="V2095" s="67"/>
      <c r="W2095" s="67"/>
      <c r="X2095" s="67"/>
      <c r="Y2095" s="67"/>
      <c r="Z2095" s="67"/>
      <c r="AA2095" s="67"/>
      <c r="AB2095" s="67"/>
      <c r="AC2095" s="67"/>
      <c r="AD2095" s="67"/>
      <c r="AE2095" s="67"/>
      <c r="AF2095" s="67"/>
      <c r="AG2095" s="67"/>
    </row>
    <row r="2096" spans="1:33" ht="43.5">
      <c r="A2096" s="205" t="s">
        <v>4738</v>
      </c>
      <c r="B2096" s="183"/>
      <c r="C2096" s="206" t="s">
        <v>432</v>
      </c>
      <c r="D2096" s="183"/>
      <c r="E2096" s="183"/>
      <c r="F2096" s="208" t="s">
        <v>4794</v>
      </c>
      <c r="G2096" s="208" t="s">
        <v>4795</v>
      </c>
      <c r="H2096" s="210" t="s">
        <v>4796</v>
      </c>
      <c r="I2096" s="209" t="s">
        <v>4561</v>
      </c>
      <c r="J2096" s="209" t="s">
        <v>4561</v>
      </c>
      <c r="K2096" s="184"/>
      <c r="L2096" s="183" t="s">
        <v>255</v>
      </c>
      <c r="M2096" s="183"/>
      <c r="N2096" s="67"/>
      <c r="O2096" s="67"/>
      <c r="P2096" s="67"/>
      <c r="Q2096" s="67"/>
      <c r="R2096" s="67"/>
      <c r="S2096" s="67"/>
      <c r="T2096" s="67"/>
      <c r="U2096" s="67"/>
      <c r="V2096" s="67"/>
      <c r="W2096" s="67"/>
      <c r="X2096" s="67"/>
      <c r="Y2096" s="67"/>
      <c r="Z2096" s="67"/>
      <c r="AA2096" s="67"/>
      <c r="AB2096" s="67"/>
      <c r="AC2096" s="67"/>
      <c r="AD2096" s="67"/>
      <c r="AE2096" s="67"/>
      <c r="AF2096" s="67"/>
      <c r="AG2096" s="67"/>
    </row>
    <row r="2097" spans="1:33" ht="29">
      <c r="A2097" s="205" t="s">
        <v>4738</v>
      </c>
      <c r="B2097" s="183"/>
      <c r="C2097" s="206" t="s">
        <v>435</v>
      </c>
      <c r="D2097" s="183"/>
      <c r="E2097" s="183"/>
      <c r="F2097" s="208" t="s">
        <v>4797</v>
      </c>
      <c r="G2097" s="207" t="s">
        <v>4798</v>
      </c>
      <c r="H2097" s="210" t="s">
        <v>4799</v>
      </c>
      <c r="I2097" s="209" t="s">
        <v>4561</v>
      </c>
      <c r="J2097" s="209" t="s">
        <v>4561</v>
      </c>
      <c r="K2097" s="184"/>
      <c r="L2097" s="183" t="s">
        <v>255</v>
      </c>
      <c r="M2097" s="183"/>
      <c r="N2097" s="67"/>
      <c r="O2097" s="67"/>
      <c r="P2097" s="67"/>
      <c r="Q2097" s="67"/>
      <c r="R2097" s="67"/>
      <c r="S2097" s="67"/>
      <c r="T2097" s="67"/>
      <c r="U2097" s="67"/>
      <c r="V2097" s="67"/>
      <c r="W2097" s="67"/>
      <c r="X2097" s="67"/>
      <c r="Y2097" s="67"/>
      <c r="Z2097" s="67"/>
      <c r="AA2097" s="67"/>
      <c r="AB2097" s="67"/>
      <c r="AC2097" s="67"/>
      <c r="AD2097" s="67"/>
      <c r="AE2097" s="67"/>
      <c r="AF2097" s="67"/>
      <c r="AG2097" s="67"/>
    </row>
    <row r="2098" spans="1:33" ht="42.5">
      <c r="A2098" s="205" t="s">
        <v>4738</v>
      </c>
      <c r="B2098" s="183"/>
      <c r="C2098" s="206" t="s">
        <v>438</v>
      </c>
      <c r="D2098" s="183"/>
      <c r="E2098" s="183"/>
      <c r="F2098" s="207" t="s">
        <v>4800</v>
      </c>
      <c r="G2098" s="208" t="s">
        <v>4801</v>
      </c>
      <c r="H2098" s="211" t="s">
        <v>4802</v>
      </c>
      <c r="I2098" s="209" t="s">
        <v>4561</v>
      </c>
      <c r="J2098" s="209" t="s">
        <v>4561</v>
      </c>
      <c r="K2098" s="184"/>
      <c r="L2098" s="183" t="s">
        <v>208</v>
      </c>
      <c r="M2098" s="184" t="s">
        <v>4743</v>
      </c>
      <c r="N2098" s="67"/>
      <c r="O2098" s="67"/>
      <c r="P2098" s="67"/>
      <c r="Q2098" s="67"/>
      <c r="R2098" s="67"/>
      <c r="S2098" s="67"/>
      <c r="T2098" s="67"/>
      <c r="U2098" s="67"/>
      <c r="V2098" s="67"/>
      <c r="W2098" s="67"/>
      <c r="X2098" s="67"/>
      <c r="Y2098" s="67"/>
      <c r="Z2098" s="67"/>
      <c r="AA2098" s="67"/>
      <c r="AB2098" s="67"/>
      <c r="AC2098" s="67"/>
      <c r="AD2098" s="67"/>
      <c r="AE2098" s="67"/>
      <c r="AF2098" s="67"/>
      <c r="AG2098" s="67"/>
    </row>
    <row r="2099" spans="1:33" ht="29">
      <c r="A2099" s="205" t="s">
        <v>4738</v>
      </c>
      <c r="B2099" s="183"/>
      <c r="C2099" s="206" t="s">
        <v>441</v>
      </c>
      <c r="D2099" s="183"/>
      <c r="E2099" s="183"/>
      <c r="F2099" s="208" t="s">
        <v>4803</v>
      </c>
      <c r="G2099" s="208" t="s">
        <v>4804</v>
      </c>
      <c r="H2099" s="210" t="s">
        <v>4805</v>
      </c>
      <c r="I2099" s="209" t="s">
        <v>4561</v>
      </c>
      <c r="J2099" s="209" t="s">
        <v>4561</v>
      </c>
      <c r="K2099" s="184"/>
      <c r="L2099" s="183" t="s">
        <v>208</v>
      </c>
      <c r="M2099" s="184" t="s">
        <v>4743</v>
      </c>
      <c r="N2099" s="67"/>
      <c r="O2099" s="67"/>
      <c r="P2099" s="67"/>
      <c r="Q2099" s="67"/>
      <c r="R2099" s="67"/>
      <c r="S2099" s="67"/>
      <c r="T2099" s="67"/>
      <c r="U2099" s="67"/>
      <c r="V2099" s="67"/>
      <c r="W2099" s="67"/>
      <c r="X2099" s="67"/>
      <c r="Y2099" s="67"/>
      <c r="Z2099" s="67"/>
      <c r="AA2099" s="67"/>
      <c r="AB2099" s="67"/>
      <c r="AC2099" s="67"/>
      <c r="AD2099" s="67"/>
      <c r="AE2099" s="67"/>
      <c r="AF2099" s="67"/>
      <c r="AG2099" s="67"/>
    </row>
    <row r="2100" spans="1:33" ht="29">
      <c r="A2100" s="205" t="s">
        <v>4738</v>
      </c>
      <c r="B2100" s="183"/>
      <c r="C2100" s="206" t="s">
        <v>446</v>
      </c>
      <c r="D2100" s="183"/>
      <c r="E2100" s="183"/>
      <c r="F2100" s="208" t="s">
        <v>4806</v>
      </c>
      <c r="G2100" s="208" t="s">
        <v>4807</v>
      </c>
      <c r="H2100" s="210" t="s">
        <v>4808</v>
      </c>
      <c r="I2100" s="209" t="s">
        <v>4561</v>
      </c>
      <c r="J2100" s="209" t="s">
        <v>4561</v>
      </c>
      <c r="K2100" s="184"/>
      <c r="L2100" s="183" t="s">
        <v>208</v>
      </c>
      <c r="M2100" s="184" t="s">
        <v>4743</v>
      </c>
      <c r="N2100" s="67"/>
      <c r="O2100" s="67"/>
      <c r="P2100" s="67"/>
      <c r="Q2100" s="67"/>
      <c r="R2100" s="67"/>
      <c r="S2100" s="67"/>
      <c r="T2100" s="67"/>
      <c r="U2100" s="67"/>
      <c r="V2100" s="67"/>
      <c r="W2100" s="67"/>
      <c r="X2100" s="67"/>
      <c r="Y2100" s="67"/>
      <c r="Z2100" s="67"/>
      <c r="AA2100" s="67"/>
      <c r="AB2100" s="67"/>
      <c r="AC2100" s="67"/>
      <c r="AD2100" s="67"/>
      <c r="AE2100" s="67"/>
      <c r="AF2100" s="67"/>
      <c r="AG2100" s="67"/>
    </row>
    <row r="2101" spans="1:33" ht="43.5">
      <c r="A2101" s="205" t="s">
        <v>4738</v>
      </c>
      <c r="B2101" s="183"/>
      <c r="C2101" s="206" t="s">
        <v>449</v>
      </c>
      <c r="D2101" s="183"/>
      <c r="E2101" s="183"/>
      <c r="F2101" s="208" t="s">
        <v>4809</v>
      </c>
      <c r="G2101" s="208" t="s">
        <v>4810</v>
      </c>
      <c r="H2101" s="210" t="s">
        <v>4811</v>
      </c>
      <c r="I2101" s="209" t="s">
        <v>4561</v>
      </c>
      <c r="J2101" s="209" t="s">
        <v>4561</v>
      </c>
      <c r="K2101" s="184"/>
      <c r="L2101" s="183" t="s">
        <v>208</v>
      </c>
      <c r="M2101" s="184" t="s">
        <v>4743</v>
      </c>
      <c r="N2101" s="67"/>
      <c r="O2101" s="67"/>
      <c r="P2101" s="67"/>
      <c r="Q2101" s="67"/>
      <c r="R2101" s="67"/>
      <c r="S2101" s="67"/>
      <c r="T2101" s="67"/>
      <c r="U2101" s="67"/>
      <c r="V2101" s="67"/>
      <c r="W2101" s="67"/>
      <c r="X2101" s="67"/>
      <c r="Y2101" s="67"/>
      <c r="Z2101" s="67"/>
      <c r="AA2101" s="67"/>
      <c r="AB2101" s="67"/>
      <c r="AC2101" s="67"/>
      <c r="AD2101" s="67"/>
      <c r="AE2101" s="67"/>
      <c r="AF2101" s="67"/>
      <c r="AG2101" s="67"/>
    </row>
    <row r="2102" spans="1:33" ht="58">
      <c r="A2102" s="205" t="s">
        <v>4738</v>
      </c>
      <c r="B2102" s="183"/>
      <c r="C2102" s="206" t="s">
        <v>452</v>
      </c>
      <c r="D2102" s="183"/>
      <c r="E2102" s="183"/>
      <c r="F2102" s="208" t="s">
        <v>4812</v>
      </c>
      <c r="G2102" s="208" t="s">
        <v>4813</v>
      </c>
      <c r="H2102" s="210" t="s">
        <v>4814</v>
      </c>
      <c r="I2102" s="209" t="s">
        <v>4561</v>
      </c>
      <c r="J2102" s="209" t="s">
        <v>4561</v>
      </c>
      <c r="K2102" s="184"/>
      <c r="L2102" s="183" t="s">
        <v>208</v>
      </c>
      <c r="M2102" s="184" t="s">
        <v>4743</v>
      </c>
      <c r="N2102" s="67"/>
      <c r="O2102" s="67"/>
      <c r="P2102" s="67"/>
      <c r="Q2102" s="67"/>
      <c r="R2102" s="67"/>
      <c r="S2102" s="67"/>
      <c r="T2102" s="67"/>
      <c r="U2102" s="67"/>
      <c r="V2102" s="67"/>
      <c r="W2102" s="67"/>
      <c r="X2102" s="67"/>
      <c r="Y2102" s="67"/>
      <c r="Z2102" s="67"/>
      <c r="AA2102" s="67"/>
      <c r="AB2102" s="67"/>
      <c r="AC2102" s="67"/>
      <c r="AD2102" s="67"/>
      <c r="AE2102" s="67"/>
      <c r="AF2102" s="67"/>
      <c r="AG2102" s="67"/>
    </row>
    <row r="2103" spans="1:33" ht="76">
      <c r="A2103" s="214" t="s">
        <v>4815</v>
      </c>
      <c r="B2103" s="173" t="s">
        <v>4816</v>
      </c>
      <c r="C2103" s="215" t="s">
        <v>3413</v>
      </c>
      <c r="D2103" s="172"/>
      <c r="E2103" s="172"/>
      <c r="F2103" s="173" t="s">
        <v>4817</v>
      </c>
      <c r="G2103" s="173" t="s">
        <v>4818</v>
      </c>
      <c r="H2103" s="173" t="s">
        <v>4819</v>
      </c>
      <c r="I2103" s="216" t="s">
        <v>11</v>
      </c>
      <c r="J2103" s="216" t="s">
        <v>11</v>
      </c>
      <c r="K2103" s="172"/>
      <c r="L2103" s="172"/>
      <c r="M2103" s="86"/>
      <c r="N2103" s="67"/>
      <c r="O2103" s="67"/>
      <c r="P2103" s="67"/>
      <c r="Q2103" s="67"/>
      <c r="R2103" s="67"/>
      <c r="S2103" s="67"/>
      <c r="T2103" s="67"/>
      <c r="U2103" s="67"/>
      <c r="V2103" s="67"/>
      <c r="W2103" s="67"/>
      <c r="X2103" s="67"/>
      <c r="Y2103" s="67"/>
      <c r="Z2103" s="67"/>
      <c r="AA2103" s="67"/>
      <c r="AB2103" s="67"/>
      <c r="AC2103" s="67"/>
      <c r="AD2103" s="67"/>
      <c r="AE2103" s="67"/>
      <c r="AF2103" s="67"/>
      <c r="AG2103" s="67"/>
    </row>
    <row r="2104" spans="1:33" ht="38.5">
      <c r="A2104" s="217" t="s">
        <v>4815</v>
      </c>
      <c r="B2104" s="183"/>
      <c r="C2104" s="218" t="s">
        <v>3419</v>
      </c>
      <c r="D2104" s="183"/>
      <c r="E2104" s="183"/>
      <c r="F2104" s="184" t="s">
        <v>4820</v>
      </c>
      <c r="G2104" s="184" t="s">
        <v>4821</v>
      </c>
      <c r="H2104" s="184" t="s">
        <v>4822</v>
      </c>
      <c r="I2104" s="219" t="s">
        <v>11</v>
      </c>
      <c r="J2104" s="219" t="s">
        <v>11</v>
      </c>
      <c r="K2104" s="183"/>
      <c r="L2104" s="183"/>
      <c r="M2104" s="86"/>
      <c r="N2104" s="67"/>
      <c r="O2104" s="67"/>
      <c r="P2104" s="67"/>
      <c r="Q2104" s="67"/>
      <c r="R2104" s="67"/>
      <c r="S2104" s="67"/>
      <c r="T2104" s="67"/>
      <c r="U2104" s="67"/>
      <c r="V2104" s="67"/>
      <c r="W2104" s="67"/>
      <c r="X2104" s="67"/>
      <c r="Y2104" s="67"/>
      <c r="Z2104" s="67"/>
      <c r="AA2104" s="67"/>
      <c r="AB2104" s="67"/>
      <c r="AC2104" s="67"/>
      <c r="AD2104" s="67"/>
      <c r="AE2104" s="67"/>
      <c r="AF2104" s="67"/>
      <c r="AG2104" s="67"/>
    </row>
    <row r="2105" spans="1:33" ht="51">
      <c r="A2105" s="217" t="s">
        <v>4815</v>
      </c>
      <c r="B2105" s="183"/>
      <c r="C2105" s="218" t="s">
        <v>3423</v>
      </c>
      <c r="D2105" s="183"/>
      <c r="E2105" s="183"/>
      <c r="F2105" s="184" t="s">
        <v>4823</v>
      </c>
      <c r="G2105" s="184" t="s">
        <v>4824</v>
      </c>
      <c r="H2105" s="184" t="s">
        <v>4825</v>
      </c>
      <c r="I2105" s="219" t="s">
        <v>11</v>
      </c>
      <c r="J2105" s="219" t="s">
        <v>11</v>
      </c>
      <c r="K2105" s="183"/>
      <c r="L2105" s="183"/>
      <c r="M2105" s="86"/>
      <c r="N2105" s="67"/>
      <c r="O2105" s="67"/>
      <c r="P2105" s="67"/>
      <c r="Q2105" s="67"/>
      <c r="R2105" s="67"/>
      <c r="S2105" s="67"/>
      <c r="T2105" s="67"/>
      <c r="U2105" s="67"/>
      <c r="V2105" s="67"/>
      <c r="W2105" s="67"/>
      <c r="X2105" s="67"/>
      <c r="Y2105" s="67"/>
      <c r="Z2105" s="67"/>
      <c r="AA2105" s="67"/>
      <c r="AB2105" s="67"/>
      <c r="AC2105" s="67"/>
      <c r="AD2105" s="67"/>
      <c r="AE2105" s="67"/>
      <c r="AF2105" s="67"/>
      <c r="AG2105" s="67"/>
    </row>
    <row r="2106" spans="1:33" ht="51">
      <c r="A2106" s="217" t="s">
        <v>4815</v>
      </c>
      <c r="B2106" s="183"/>
      <c r="C2106" s="218" t="s">
        <v>3427</v>
      </c>
      <c r="D2106" s="183"/>
      <c r="E2106" s="183"/>
      <c r="F2106" s="183" t="s">
        <v>4826</v>
      </c>
      <c r="G2106" s="184" t="s">
        <v>4827</v>
      </c>
      <c r="H2106" s="184" t="s">
        <v>4828</v>
      </c>
      <c r="I2106" s="220" t="s">
        <v>12</v>
      </c>
      <c r="J2106" s="220" t="s">
        <v>12</v>
      </c>
      <c r="K2106" s="213" t="s">
        <v>4829</v>
      </c>
      <c r="L2106" s="183"/>
      <c r="M2106" s="86"/>
      <c r="N2106" s="67"/>
      <c r="O2106" s="67"/>
      <c r="P2106" s="67"/>
      <c r="Q2106" s="67"/>
      <c r="R2106" s="67"/>
      <c r="S2106" s="67"/>
      <c r="T2106" s="67"/>
      <c r="U2106" s="67"/>
      <c r="V2106" s="67"/>
      <c r="W2106" s="67"/>
      <c r="X2106" s="67"/>
      <c r="Y2106" s="67"/>
      <c r="Z2106" s="67"/>
      <c r="AA2106" s="67"/>
      <c r="AB2106" s="67"/>
      <c r="AC2106" s="67"/>
      <c r="AD2106" s="67"/>
      <c r="AE2106" s="67"/>
      <c r="AF2106" s="67"/>
      <c r="AG2106" s="67"/>
    </row>
    <row r="2107" spans="1:33" ht="51">
      <c r="A2107" s="217" t="s">
        <v>4815</v>
      </c>
      <c r="B2107" s="183"/>
      <c r="C2107" s="218" t="s">
        <v>3431</v>
      </c>
      <c r="D2107" s="183"/>
      <c r="E2107" s="183"/>
      <c r="F2107" s="183" t="s">
        <v>4830</v>
      </c>
      <c r="G2107" s="184" t="s">
        <v>4831</v>
      </c>
      <c r="H2107" s="184" t="s">
        <v>4832</v>
      </c>
      <c r="I2107" s="219" t="s">
        <v>11</v>
      </c>
      <c r="J2107" s="219" t="s">
        <v>11</v>
      </c>
      <c r="K2107" s="183"/>
      <c r="L2107" s="183"/>
      <c r="M2107" s="86"/>
      <c r="N2107" s="67"/>
      <c r="O2107" s="67"/>
      <c r="P2107" s="67"/>
      <c r="Q2107" s="67"/>
      <c r="R2107" s="67"/>
      <c r="S2107" s="67"/>
      <c r="T2107" s="67"/>
      <c r="U2107" s="67"/>
      <c r="V2107" s="67"/>
      <c r="W2107" s="67"/>
      <c r="X2107" s="67"/>
      <c r="Y2107" s="67"/>
      <c r="Z2107" s="67"/>
      <c r="AA2107" s="67"/>
      <c r="AB2107" s="67"/>
      <c r="AC2107" s="67"/>
      <c r="AD2107" s="67"/>
      <c r="AE2107" s="67"/>
      <c r="AF2107" s="67"/>
      <c r="AG2107" s="67"/>
    </row>
    <row r="2108" spans="1:33" ht="38.5">
      <c r="A2108" s="217" t="s">
        <v>4815</v>
      </c>
      <c r="B2108" s="183"/>
      <c r="C2108" s="218" t="s">
        <v>3436</v>
      </c>
      <c r="D2108" s="183"/>
      <c r="E2108" s="183"/>
      <c r="F2108" s="183" t="s">
        <v>4833</v>
      </c>
      <c r="G2108" s="184" t="s">
        <v>4834</v>
      </c>
      <c r="H2108" s="184" t="s">
        <v>4835</v>
      </c>
      <c r="I2108" s="219" t="s">
        <v>11</v>
      </c>
      <c r="J2108" s="219" t="s">
        <v>11</v>
      </c>
      <c r="K2108" s="183"/>
      <c r="L2108" s="183"/>
      <c r="M2108" s="86"/>
      <c r="N2108" s="67"/>
      <c r="O2108" s="67"/>
      <c r="P2108" s="67"/>
      <c r="Q2108" s="67"/>
      <c r="R2108" s="67"/>
      <c r="S2108" s="67"/>
      <c r="T2108" s="67"/>
      <c r="U2108" s="67"/>
      <c r="V2108" s="67"/>
      <c r="W2108" s="67"/>
      <c r="X2108" s="67"/>
      <c r="Y2108" s="67"/>
      <c r="Z2108" s="67"/>
      <c r="AA2108" s="67"/>
      <c r="AB2108" s="67"/>
      <c r="AC2108" s="67"/>
      <c r="AD2108" s="67"/>
      <c r="AE2108" s="67"/>
      <c r="AF2108" s="67"/>
      <c r="AG2108" s="67"/>
    </row>
    <row r="2109" spans="1:33" ht="63.5">
      <c r="A2109" s="217" t="s">
        <v>4815</v>
      </c>
      <c r="B2109" s="183"/>
      <c r="C2109" s="218" t="s">
        <v>3440</v>
      </c>
      <c r="D2109" s="183"/>
      <c r="E2109" s="183"/>
      <c r="F2109" s="183" t="s">
        <v>4836</v>
      </c>
      <c r="G2109" s="184" t="s">
        <v>4837</v>
      </c>
      <c r="H2109" s="184" t="s">
        <v>4838</v>
      </c>
      <c r="I2109" s="220" t="s">
        <v>12</v>
      </c>
      <c r="J2109" s="220" t="s">
        <v>12</v>
      </c>
      <c r="K2109" s="213" t="s">
        <v>4839</v>
      </c>
      <c r="L2109" s="183"/>
      <c r="M2109" s="86"/>
      <c r="N2109" s="67"/>
      <c r="O2109" s="67"/>
      <c r="P2109" s="67"/>
      <c r="Q2109" s="67"/>
      <c r="R2109" s="67"/>
      <c r="S2109" s="67"/>
      <c r="T2109" s="67"/>
      <c r="U2109" s="67"/>
      <c r="V2109" s="67"/>
      <c r="W2109" s="67"/>
      <c r="X2109" s="67"/>
      <c r="Y2109" s="67"/>
      <c r="Z2109" s="67"/>
      <c r="AA2109" s="67"/>
      <c r="AB2109" s="67"/>
      <c r="AC2109" s="67"/>
      <c r="AD2109" s="67"/>
      <c r="AE2109" s="67"/>
      <c r="AF2109" s="67"/>
      <c r="AG2109" s="67"/>
    </row>
    <row r="2110" spans="1:33" ht="51">
      <c r="A2110" s="217" t="s">
        <v>4815</v>
      </c>
      <c r="B2110" s="183"/>
      <c r="C2110" s="218" t="s">
        <v>3445</v>
      </c>
      <c r="D2110" s="183"/>
      <c r="E2110" s="183"/>
      <c r="F2110" s="183" t="s">
        <v>4840</v>
      </c>
      <c r="G2110" s="184" t="s">
        <v>4841</v>
      </c>
      <c r="H2110" s="184" t="s">
        <v>4842</v>
      </c>
      <c r="I2110" s="219" t="s">
        <v>11</v>
      </c>
      <c r="J2110" s="219" t="s">
        <v>11</v>
      </c>
      <c r="K2110" s="183"/>
      <c r="L2110" s="183"/>
      <c r="M2110" s="86"/>
      <c r="N2110" s="67"/>
      <c r="O2110" s="67"/>
      <c r="P2110" s="67"/>
      <c r="Q2110" s="67"/>
      <c r="R2110" s="67"/>
      <c r="S2110" s="67"/>
      <c r="T2110" s="67"/>
      <c r="U2110" s="67"/>
      <c r="V2110" s="67"/>
      <c r="W2110" s="67"/>
      <c r="X2110" s="67"/>
      <c r="Y2110" s="67"/>
      <c r="Z2110" s="67"/>
      <c r="AA2110" s="67"/>
      <c r="AB2110" s="67"/>
      <c r="AC2110" s="67"/>
      <c r="AD2110" s="67"/>
      <c r="AE2110" s="67"/>
      <c r="AF2110" s="67"/>
      <c r="AG2110" s="67"/>
    </row>
    <row r="2111" spans="1:33" ht="26">
      <c r="A2111" s="217" t="s">
        <v>4815</v>
      </c>
      <c r="B2111" s="183"/>
      <c r="C2111" s="218" t="s">
        <v>3449</v>
      </c>
      <c r="D2111" s="183"/>
      <c r="E2111" s="183"/>
      <c r="F2111" s="183" t="s">
        <v>4843</v>
      </c>
      <c r="G2111" s="184" t="s">
        <v>4844</v>
      </c>
      <c r="H2111" s="184" t="s">
        <v>4845</v>
      </c>
      <c r="I2111" s="219" t="s">
        <v>11</v>
      </c>
      <c r="J2111" s="219" t="s">
        <v>11</v>
      </c>
      <c r="K2111" s="183"/>
      <c r="L2111" s="183"/>
      <c r="M2111" s="86"/>
      <c r="N2111" s="67"/>
      <c r="O2111" s="67"/>
      <c r="P2111" s="67"/>
      <c r="Q2111" s="67"/>
      <c r="R2111" s="67"/>
      <c r="S2111" s="67"/>
      <c r="T2111" s="67"/>
      <c r="U2111" s="67"/>
      <c r="V2111" s="67"/>
      <c r="W2111" s="67"/>
      <c r="X2111" s="67"/>
      <c r="Y2111" s="67"/>
      <c r="Z2111" s="67"/>
      <c r="AA2111" s="67"/>
      <c r="AB2111" s="67"/>
      <c r="AC2111" s="67"/>
      <c r="AD2111" s="67"/>
      <c r="AE2111" s="67"/>
      <c r="AF2111" s="67"/>
      <c r="AG2111" s="67"/>
    </row>
    <row r="2112" spans="1:33" ht="51">
      <c r="A2112" s="217" t="s">
        <v>4815</v>
      </c>
      <c r="B2112" s="183"/>
      <c r="C2112" s="218" t="s">
        <v>3453</v>
      </c>
      <c r="D2112" s="183"/>
      <c r="E2112" s="183"/>
      <c r="F2112" s="183" t="s">
        <v>4846</v>
      </c>
      <c r="G2112" s="184" t="s">
        <v>4847</v>
      </c>
      <c r="H2112" s="184" t="s">
        <v>4848</v>
      </c>
      <c r="I2112" s="219" t="s">
        <v>11</v>
      </c>
      <c r="J2112" s="219" t="s">
        <v>11</v>
      </c>
      <c r="K2112" s="213" t="s">
        <v>4849</v>
      </c>
      <c r="L2112" s="183"/>
      <c r="M2112" s="86"/>
      <c r="N2112" s="67"/>
      <c r="O2112" s="67"/>
      <c r="P2112" s="67"/>
      <c r="Q2112" s="67"/>
      <c r="R2112" s="67"/>
      <c r="S2112" s="67"/>
      <c r="T2112" s="67"/>
      <c r="U2112" s="67"/>
      <c r="V2112" s="67"/>
      <c r="W2112" s="67"/>
      <c r="X2112" s="67"/>
      <c r="Y2112" s="67"/>
      <c r="Z2112" s="67"/>
      <c r="AA2112" s="67"/>
      <c r="AB2112" s="67"/>
      <c r="AC2112" s="67"/>
      <c r="AD2112" s="67"/>
      <c r="AE2112" s="67"/>
      <c r="AF2112" s="67"/>
      <c r="AG2112" s="67"/>
    </row>
    <row r="2113" spans="1:33" ht="51">
      <c r="A2113" s="217" t="s">
        <v>4815</v>
      </c>
      <c r="B2113" s="183"/>
      <c r="C2113" s="218" t="s">
        <v>3457</v>
      </c>
      <c r="D2113" s="183"/>
      <c r="E2113" s="183"/>
      <c r="F2113" s="183" t="s">
        <v>4850</v>
      </c>
      <c r="G2113" s="184" t="s">
        <v>4851</v>
      </c>
      <c r="H2113" s="184" t="s">
        <v>4852</v>
      </c>
      <c r="I2113" s="219" t="s">
        <v>11</v>
      </c>
      <c r="J2113" s="219" t="s">
        <v>11</v>
      </c>
      <c r="K2113" s="183"/>
      <c r="L2113" s="183"/>
      <c r="M2113" s="86"/>
      <c r="N2113" s="67"/>
      <c r="O2113" s="67"/>
      <c r="P2113" s="67"/>
      <c r="Q2113" s="67"/>
      <c r="R2113" s="67"/>
      <c r="S2113" s="67"/>
      <c r="T2113" s="67"/>
      <c r="U2113" s="67"/>
      <c r="V2113" s="67"/>
      <c r="W2113" s="67"/>
      <c r="X2113" s="67"/>
      <c r="Y2113" s="67"/>
      <c r="Z2113" s="67"/>
      <c r="AA2113" s="67"/>
      <c r="AB2113" s="67"/>
      <c r="AC2113" s="67"/>
      <c r="AD2113" s="67"/>
      <c r="AE2113" s="67"/>
      <c r="AF2113" s="67"/>
      <c r="AG2113" s="67"/>
    </row>
    <row r="2114" spans="1:33" ht="14.5">
      <c r="A2114" s="217" t="s">
        <v>4815</v>
      </c>
      <c r="B2114" s="183"/>
      <c r="C2114" s="218" t="s">
        <v>3460</v>
      </c>
      <c r="D2114" s="183"/>
      <c r="E2114" s="183"/>
      <c r="F2114" s="183" t="s">
        <v>4853</v>
      </c>
      <c r="G2114" s="183" t="s">
        <v>4854</v>
      </c>
      <c r="H2114" s="183" t="s">
        <v>4855</v>
      </c>
      <c r="I2114" s="219" t="s">
        <v>11</v>
      </c>
      <c r="J2114" s="219" t="s">
        <v>11</v>
      </c>
      <c r="K2114" s="183"/>
      <c r="L2114" s="183"/>
      <c r="M2114" s="86"/>
      <c r="N2114" s="67"/>
      <c r="O2114" s="67"/>
      <c r="P2114" s="67"/>
      <c r="Q2114" s="67"/>
      <c r="R2114" s="67"/>
      <c r="S2114" s="67"/>
      <c r="T2114" s="67"/>
      <c r="U2114" s="67"/>
      <c r="V2114" s="67"/>
      <c r="W2114" s="67"/>
      <c r="X2114" s="67"/>
      <c r="Y2114" s="67"/>
      <c r="Z2114" s="67"/>
      <c r="AA2114" s="67"/>
      <c r="AB2114" s="67"/>
      <c r="AC2114" s="67"/>
      <c r="AD2114" s="67"/>
      <c r="AE2114" s="67"/>
      <c r="AF2114" s="67"/>
      <c r="AG2114" s="67"/>
    </row>
    <row r="2115" spans="1:33" ht="38.5">
      <c r="A2115" s="217" t="s">
        <v>4815</v>
      </c>
      <c r="B2115" s="183"/>
      <c r="C2115" s="218" t="s">
        <v>3464</v>
      </c>
      <c r="D2115" s="183"/>
      <c r="E2115" s="183"/>
      <c r="F2115" s="183" t="s">
        <v>4856</v>
      </c>
      <c r="G2115" s="184" t="s">
        <v>4857</v>
      </c>
      <c r="H2115" s="184" t="s">
        <v>4858</v>
      </c>
      <c r="I2115" s="219" t="s">
        <v>11</v>
      </c>
      <c r="J2115" s="219" t="s">
        <v>11</v>
      </c>
      <c r="K2115" s="183"/>
      <c r="L2115" s="183"/>
      <c r="M2115" s="86"/>
      <c r="N2115" s="67"/>
      <c r="O2115" s="67"/>
      <c r="P2115" s="67"/>
      <c r="Q2115" s="67"/>
      <c r="R2115" s="67"/>
      <c r="S2115" s="67"/>
      <c r="T2115" s="67"/>
      <c r="U2115" s="67"/>
      <c r="V2115" s="67"/>
      <c r="W2115" s="67"/>
      <c r="X2115" s="67"/>
      <c r="Y2115" s="67"/>
      <c r="Z2115" s="67"/>
      <c r="AA2115" s="67"/>
      <c r="AB2115" s="67"/>
      <c r="AC2115" s="67"/>
      <c r="AD2115" s="67"/>
      <c r="AE2115" s="67"/>
      <c r="AF2115" s="67"/>
      <c r="AG2115" s="67"/>
    </row>
    <row r="2116" spans="1:33" ht="43.5">
      <c r="A2116" s="217" t="s">
        <v>4815</v>
      </c>
      <c r="B2116" s="183"/>
      <c r="C2116" s="218" t="s">
        <v>3469</v>
      </c>
      <c r="D2116" s="183"/>
      <c r="E2116" s="183"/>
      <c r="F2116" s="183" t="s">
        <v>4859</v>
      </c>
      <c r="G2116" s="183" t="s">
        <v>4860</v>
      </c>
      <c r="H2116" s="183" t="s">
        <v>4861</v>
      </c>
      <c r="I2116" s="219" t="s">
        <v>11</v>
      </c>
      <c r="J2116" s="219" t="s">
        <v>11</v>
      </c>
      <c r="K2116" s="213" t="s">
        <v>4862</v>
      </c>
      <c r="L2116" s="183"/>
      <c r="M2116" s="86"/>
      <c r="N2116" s="67"/>
      <c r="O2116" s="67"/>
      <c r="P2116" s="67"/>
      <c r="Q2116" s="67"/>
      <c r="R2116" s="67"/>
      <c r="S2116" s="67"/>
      <c r="T2116" s="67"/>
      <c r="U2116" s="67"/>
      <c r="V2116" s="67"/>
      <c r="W2116" s="67"/>
      <c r="X2116" s="67"/>
      <c r="Y2116" s="67"/>
      <c r="Z2116" s="67"/>
      <c r="AA2116" s="67"/>
      <c r="AB2116" s="67"/>
      <c r="AC2116" s="67"/>
      <c r="AD2116" s="67"/>
      <c r="AE2116" s="67"/>
      <c r="AF2116" s="67"/>
      <c r="AG2116" s="67"/>
    </row>
    <row r="2117" spans="1:33" ht="14.5">
      <c r="A2117" s="217" t="s">
        <v>4815</v>
      </c>
      <c r="B2117" s="183"/>
      <c r="C2117" s="218" t="s">
        <v>3472</v>
      </c>
      <c r="D2117" s="183"/>
      <c r="E2117" s="183"/>
      <c r="F2117" s="183" t="s">
        <v>4863</v>
      </c>
      <c r="G2117" s="183" t="s">
        <v>4864</v>
      </c>
      <c r="H2117" s="183" t="s">
        <v>4865</v>
      </c>
      <c r="I2117" s="219" t="s">
        <v>11</v>
      </c>
      <c r="J2117" s="219" t="s">
        <v>11</v>
      </c>
      <c r="K2117" s="183"/>
      <c r="L2117" s="183"/>
      <c r="M2117" s="86"/>
      <c r="N2117" s="67"/>
      <c r="O2117" s="67"/>
      <c r="P2117" s="67"/>
      <c r="Q2117" s="67"/>
      <c r="R2117" s="67"/>
      <c r="S2117" s="67"/>
      <c r="T2117" s="67"/>
      <c r="U2117" s="67"/>
      <c r="V2117" s="67"/>
      <c r="W2117" s="67"/>
      <c r="X2117" s="67"/>
      <c r="Y2117" s="67"/>
      <c r="Z2117" s="67"/>
      <c r="AA2117" s="67"/>
      <c r="AB2117" s="67"/>
      <c r="AC2117" s="67"/>
      <c r="AD2117" s="67"/>
      <c r="AE2117" s="67"/>
      <c r="AF2117" s="67"/>
      <c r="AG2117" s="67"/>
    </row>
    <row r="2118" spans="1:33" ht="14.5">
      <c r="A2118" s="217" t="s">
        <v>4815</v>
      </c>
      <c r="B2118" s="183"/>
      <c r="C2118" s="218" t="s">
        <v>3475</v>
      </c>
      <c r="D2118" s="183"/>
      <c r="E2118" s="183"/>
      <c r="F2118" s="183" t="s">
        <v>4866</v>
      </c>
      <c r="G2118" s="183" t="s">
        <v>4867</v>
      </c>
      <c r="H2118" s="183" t="s">
        <v>4868</v>
      </c>
      <c r="I2118" s="219" t="s">
        <v>11</v>
      </c>
      <c r="J2118" s="219" t="s">
        <v>11</v>
      </c>
      <c r="K2118" s="183"/>
      <c r="L2118" s="183"/>
      <c r="M2118" s="86"/>
      <c r="N2118" s="67"/>
      <c r="O2118" s="67"/>
      <c r="P2118" s="67"/>
      <c r="Q2118" s="67"/>
      <c r="R2118" s="67"/>
      <c r="S2118" s="67"/>
      <c r="T2118" s="67"/>
      <c r="U2118" s="67"/>
      <c r="V2118" s="67"/>
      <c r="W2118" s="67"/>
      <c r="X2118" s="67"/>
      <c r="Y2118" s="67"/>
      <c r="Z2118" s="67"/>
      <c r="AA2118" s="67"/>
      <c r="AB2118" s="67"/>
      <c r="AC2118" s="67"/>
      <c r="AD2118" s="67"/>
      <c r="AE2118" s="67"/>
      <c r="AF2118" s="67"/>
      <c r="AG2118" s="67"/>
    </row>
    <row r="2119" spans="1:33" ht="14.5">
      <c r="A2119" s="217" t="s">
        <v>4815</v>
      </c>
      <c r="B2119" s="183"/>
      <c r="C2119" s="218" t="s">
        <v>3478</v>
      </c>
      <c r="D2119" s="183"/>
      <c r="E2119" s="183"/>
      <c r="F2119" s="183" t="s">
        <v>4869</v>
      </c>
      <c r="G2119" s="183" t="s">
        <v>4870</v>
      </c>
      <c r="H2119" s="183" t="s">
        <v>4868</v>
      </c>
      <c r="I2119" s="219" t="s">
        <v>11</v>
      </c>
      <c r="J2119" s="219" t="s">
        <v>11</v>
      </c>
      <c r="K2119" s="183"/>
      <c r="L2119" s="183"/>
      <c r="M2119" s="86"/>
      <c r="N2119" s="67"/>
      <c r="O2119" s="67"/>
      <c r="P2119" s="67"/>
      <c r="Q2119" s="67"/>
      <c r="R2119" s="67"/>
      <c r="S2119" s="67"/>
      <c r="T2119" s="67"/>
      <c r="U2119" s="67"/>
      <c r="V2119" s="67"/>
      <c r="W2119" s="67"/>
      <c r="X2119" s="67"/>
      <c r="Y2119" s="67"/>
      <c r="Z2119" s="67"/>
      <c r="AA2119" s="67"/>
      <c r="AB2119" s="67"/>
      <c r="AC2119" s="67"/>
      <c r="AD2119" s="67"/>
      <c r="AE2119" s="67"/>
      <c r="AF2119" s="67"/>
      <c r="AG2119" s="67"/>
    </row>
    <row r="2120" spans="1:33" ht="43.5">
      <c r="A2120" s="217" t="s">
        <v>4815</v>
      </c>
      <c r="B2120" s="183"/>
      <c r="C2120" s="218" t="s">
        <v>3481</v>
      </c>
      <c r="D2120" s="183"/>
      <c r="E2120" s="183"/>
      <c r="F2120" s="183" t="s">
        <v>4871</v>
      </c>
      <c r="G2120" s="183" t="s">
        <v>4872</v>
      </c>
      <c r="H2120" s="183" t="s">
        <v>4873</v>
      </c>
      <c r="I2120" s="219" t="s">
        <v>11</v>
      </c>
      <c r="J2120" s="219" t="s">
        <v>11</v>
      </c>
      <c r="K2120" s="213" t="s">
        <v>4874</v>
      </c>
      <c r="L2120" s="183"/>
      <c r="M2120" s="86"/>
      <c r="N2120" s="67"/>
      <c r="O2120" s="67"/>
      <c r="P2120" s="67"/>
      <c r="Q2120" s="67"/>
      <c r="R2120" s="67"/>
      <c r="S2120" s="67"/>
      <c r="T2120" s="67"/>
      <c r="U2120" s="67"/>
      <c r="V2120" s="67"/>
      <c r="W2120" s="67"/>
      <c r="X2120" s="67"/>
      <c r="Y2120" s="67"/>
      <c r="Z2120" s="67"/>
      <c r="AA2120" s="67"/>
      <c r="AB2120" s="67"/>
      <c r="AC2120" s="67"/>
      <c r="AD2120" s="67"/>
      <c r="AE2120" s="67"/>
      <c r="AF2120" s="67"/>
      <c r="AG2120" s="67"/>
    </row>
    <row r="2121" spans="1:33" ht="14.5">
      <c r="A2121" s="217" t="s">
        <v>4815</v>
      </c>
      <c r="B2121" s="183"/>
      <c r="C2121" s="218" t="s">
        <v>3484</v>
      </c>
      <c r="D2121" s="183"/>
      <c r="E2121" s="183"/>
      <c r="F2121" s="183" t="s">
        <v>4875</v>
      </c>
      <c r="G2121" s="183" t="s">
        <v>4876</v>
      </c>
      <c r="H2121" s="183" t="s">
        <v>4877</v>
      </c>
      <c r="I2121" s="219" t="s">
        <v>11</v>
      </c>
      <c r="J2121" s="219" t="s">
        <v>11</v>
      </c>
      <c r="K2121" s="183"/>
      <c r="L2121" s="183"/>
      <c r="M2121" s="86"/>
      <c r="N2121" s="67"/>
      <c r="O2121" s="67"/>
      <c r="P2121" s="67"/>
      <c r="Q2121" s="67"/>
      <c r="R2121" s="67"/>
      <c r="S2121" s="67"/>
      <c r="T2121" s="67"/>
      <c r="U2121" s="67"/>
      <c r="V2121" s="67"/>
      <c r="W2121" s="67"/>
      <c r="X2121" s="67"/>
      <c r="Y2121" s="67"/>
      <c r="Z2121" s="67"/>
      <c r="AA2121" s="67"/>
      <c r="AB2121" s="67"/>
      <c r="AC2121" s="67"/>
      <c r="AD2121" s="67"/>
      <c r="AE2121" s="67"/>
      <c r="AF2121" s="67"/>
      <c r="AG2121" s="67"/>
    </row>
    <row r="2122" spans="1:33" ht="14.5">
      <c r="A2122" s="217" t="s">
        <v>4815</v>
      </c>
      <c r="B2122" s="183"/>
      <c r="C2122" s="218" t="s">
        <v>3486</v>
      </c>
      <c r="D2122" s="183"/>
      <c r="E2122" s="183"/>
      <c r="F2122" s="183" t="s">
        <v>4878</v>
      </c>
      <c r="G2122" s="183" t="s">
        <v>4879</v>
      </c>
      <c r="H2122" s="183" t="s">
        <v>4880</v>
      </c>
      <c r="I2122" s="219" t="s">
        <v>11</v>
      </c>
      <c r="J2122" s="219" t="s">
        <v>11</v>
      </c>
      <c r="K2122" s="183"/>
      <c r="L2122" s="183"/>
      <c r="M2122" s="86"/>
      <c r="N2122" s="67"/>
      <c r="O2122" s="67"/>
      <c r="P2122" s="67"/>
      <c r="Q2122" s="67"/>
      <c r="R2122" s="67"/>
      <c r="S2122" s="67"/>
      <c r="T2122" s="67"/>
      <c r="U2122" s="67"/>
      <c r="V2122" s="67"/>
      <c r="W2122" s="67"/>
      <c r="X2122" s="67"/>
      <c r="Y2122" s="67"/>
      <c r="Z2122" s="67"/>
      <c r="AA2122" s="67"/>
      <c r="AB2122" s="67"/>
      <c r="AC2122" s="67"/>
      <c r="AD2122" s="67"/>
      <c r="AE2122" s="67"/>
      <c r="AF2122" s="67"/>
      <c r="AG2122" s="67"/>
    </row>
    <row r="2123" spans="1:33" ht="14.5">
      <c r="A2123" s="217" t="s">
        <v>4815</v>
      </c>
      <c r="B2123" s="183"/>
      <c r="C2123" s="218" t="s">
        <v>3489</v>
      </c>
      <c r="D2123" s="183"/>
      <c r="E2123" s="183"/>
      <c r="F2123" s="183" t="s">
        <v>4881</v>
      </c>
      <c r="G2123" s="183" t="s">
        <v>4882</v>
      </c>
      <c r="H2123" s="183" t="s">
        <v>4883</v>
      </c>
      <c r="I2123" s="219" t="s">
        <v>11</v>
      </c>
      <c r="J2123" s="219" t="s">
        <v>11</v>
      </c>
      <c r="K2123" s="183"/>
      <c r="L2123" s="183"/>
      <c r="M2123" s="86"/>
      <c r="N2123" s="67"/>
      <c r="O2123" s="67"/>
      <c r="P2123" s="67"/>
      <c r="Q2123" s="67"/>
      <c r="R2123" s="67"/>
      <c r="S2123" s="67"/>
      <c r="T2123" s="67"/>
      <c r="U2123" s="67"/>
      <c r="V2123" s="67"/>
      <c r="W2123" s="67"/>
      <c r="X2123" s="67"/>
      <c r="Y2123" s="67"/>
      <c r="Z2123" s="67"/>
      <c r="AA2123" s="67"/>
      <c r="AB2123" s="67"/>
      <c r="AC2123" s="67"/>
      <c r="AD2123" s="67"/>
      <c r="AE2123" s="67"/>
      <c r="AF2123" s="67"/>
      <c r="AG2123" s="67"/>
    </row>
    <row r="2124" spans="1:33" ht="14.5">
      <c r="A2124" s="217" t="s">
        <v>4815</v>
      </c>
      <c r="B2124" s="183"/>
      <c r="C2124" s="218" t="s">
        <v>4126</v>
      </c>
      <c r="D2124" s="183"/>
      <c r="E2124" s="183"/>
      <c r="F2124" s="183" t="s">
        <v>4884</v>
      </c>
      <c r="G2124" s="183" t="s">
        <v>4885</v>
      </c>
      <c r="H2124" s="183" t="s">
        <v>4886</v>
      </c>
      <c r="I2124" s="219" t="s">
        <v>11</v>
      </c>
      <c r="J2124" s="219" t="s">
        <v>11</v>
      </c>
      <c r="K2124" s="183"/>
      <c r="L2124" s="183"/>
      <c r="M2124" s="86"/>
      <c r="N2124" s="67"/>
      <c r="O2124" s="67"/>
      <c r="P2124" s="67"/>
      <c r="Q2124" s="67"/>
      <c r="R2124" s="67"/>
      <c r="S2124" s="67"/>
      <c r="T2124" s="67"/>
      <c r="U2124" s="67"/>
      <c r="V2124" s="67"/>
      <c r="W2124" s="67"/>
      <c r="X2124" s="67"/>
      <c r="Y2124" s="67"/>
      <c r="Z2124" s="67"/>
      <c r="AA2124" s="67"/>
      <c r="AB2124" s="67"/>
      <c r="AC2124" s="67"/>
      <c r="AD2124" s="67"/>
      <c r="AE2124" s="67"/>
      <c r="AF2124" s="67"/>
      <c r="AG2124" s="67"/>
    </row>
    <row r="2125" spans="1:33" ht="14.5">
      <c r="A2125" s="217" t="s">
        <v>4815</v>
      </c>
      <c r="B2125" s="183"/>
      <c r="C2125" s="218" t="s">
        <v>4130</v>
      </c>
      <c r="D2125" s="183"/>
      <c r="E2125" s="183"/>
      <c r="F2125" s="183" t="s">
        <v>4887</v>
      </c>
      <c r="G2125" s="183" t="s">
        <v>4888</v>
      </c>
      <c r="H2125" s="183" t="s">
        <v>4883</v>
      </c>
      <c r="I2125" s="219" t="s">
        <v>11</v>
      </c>
      <c r="J2125" s="219" t="s">
        <v>11</v>
      </c>
      <c r="K2125" s="183"/>
      <c r="L2125" s="183"/>
      <c r="M2125" s="86"/>
      <c r="N2125" s="67"/>
      <c r="O2125" s="67"/>
      <c r="P2125" s="67"/>
      <c r="Q2125" s="67"/>
      <c r="R2125" s="67"/>
      <c r="S2125" s="67"/>
      <c r="T2125" s="67"/>
      <c r="U2125" s="67"/>
      <c r="V2125" s="67"/>
      <c r="W2125" s="67"/>
      <c r="X2125" s="67"/>
      <c r="Y2125" s="67"/>
      <c r="Z2125" s="67"/>
      <c r="AA2125" s="67"/>
      <c r="AB2125" s="67"/>
      <c r="AC2125" s="67"/>
      <c r="AD2125" s="67"/>
      <c r="AE2125" s="67"/>
      <c r="AF2125" s="67"/>
      <c r="AG2125" s="67"/>
    </row>
    <row r="2126" spans="1:33" ht="26">
      <c r="A2126" s="217" t="s">
        <v>4815</v>
      </c>
      <c r="B2126" s="183"/>
      <c r="C2126" s="218" t="s">
        <v>4134</v>
      </c>
      <c r="D2126" s="183"/>
      <c r="E2126" s="183"/>
      <c r="F2126" s="183" t="s">
        <v>4889</v>
      </c>
      <c r="G2126" s="183" t="s">
        <v>4890</v>
      </c>
      <c r="H2126" s="184" t="s">
        <v>4891</v>
      </c>
      <c r="I2126" s="219" t="s">
        <v>11</v>
      </c>
      <c r="J2126" s="219" t="s">
        <v>11</v>
      </c>
      <c r="K2126" s="183"/>
      <c r="L2126" s="183"/>
      <c r="M2126" s="86"/>
      <c r="N2126" s="67"/>
      <c r="O2126" s="67"/>
      <c r="P2126" s="67"/>
      <c r="Q2126" s="67"/>
      <c r="R2126" s="67"/>
      <c r="S2126" s="67"/>
      <c r="T2126" s="67"/>
      <c r="U2126" s="67"/>
      <c r="V2126" s="67"/>
      <c r="W2126" s="67"/>
      <c r="X2126" s="67"/>
      <c r="Y2126" s="67"/>
      <c r="Z2126" s="67"/>
      <c r="AA2126" s="67"/>
      <c r="AB2126" s="67"/>
      <c r="AC2126" s="67"/>
      <c r="AD2126" s="67"/>
      <c r="AE2126" s="67"/>
      <c r="AF2126" s="67"/>
      <c r="AG2126" s="67"/>
    </row>
    <row r="2127" spans="1:33" ht="14.5">
      <c r="A2127" s="217" t="s">
        <v>4815</v>
      </c>
      <c r="B2127" s="183"/>
      <c r="C2127" s="218" t="s">
        <v>4138</v>
      </c>
      <c r="D2127" s="183"/>
      <c r="E2127" s="183"/>
      <c r="F2127" s="183" t="s">
        <v>4892</v>
      </c>
      <c r="G2127" s="183" t="s">
        <v>4893</v>
      </c>
      <c r="H2127" s="183" t="s">
        <v>4894</v>
      </c>
      <c r="I2127" s="219" t="s">
        <v>11</v>
      </c>
      <c r="J2127" s="219" t="s">
        <v>11</v>
      </c>
      <c r="K2127" s="183"/>
      <c r="L2127" s="183"/>
      <c r="M2127" s="86"/>
      <c r="N2127" s="67"/>
      <c r="O2127" s="67"/>
      <c r="P2127" s="67"/>
      <c r="Q2127" s="67"/>
      <c r="R2127" s="67"/>
      <c r="S2127" s="67"/>
      <c r="T2127" s="67"/>
      <c r="U2127" s="67"/>
      <c r="V2127" s="67"/>
      <c r="W2127" s="67"/>
      <c r="X2127" s="67"/>
      <c r="Y2127" s="67"/>
      <c r="Z2127" s="67"/>
      <c r="AA2127" s="67"/>
      <c r="AB2127" s="67"/>
      <c r="AC2127" s="67"/>
      <c r="AD2127" s="67"/>
      <c r="AE2127" s="67"/>
      <c r="AF2127" s="67"/>
      <c r="AG2127" s="67"/>
    </row>
    <row r="2128" spans="1:33" ht="14.5">
      <c r="A2128" s="217" t="s">
        <v>4815</v>
      </c>
      <c r="B2128" s="183"/>
      <c r="C2128" s="218" t="s">
        <v>4142</v>
      </c>
      <c r="D2128" s="183"/>
      <c r="E2128" s="183"/>
      <c r="F2128" s="183" t="s">
        <v>4895</v>
      </c>
      <c r="G2128" s="183" t="s">
        <v>4896</v>
      </c>
      <c r="H2128" s="183" t="s">
        <v>4897</v>
      </c>
      <c r="I2128" s="219" t="s">
        <v>11</v>
      </c>
      <c r="J2128" s="219" t="s">
        <v>11</v>
      </c>
      <c r="K2128" s="183"/>
      <c r="L2128" s="183"/>
      <c r="M2128" s="86"/>
      <c r="N2128" s="67"/>
      <c r="O2128" s="67"/>
      <c r="P2128" s="67"/>
      <c r="Q2128" s="67"/>
      <c r="R2128" s="67"/>
      <c r="S2128" s="67"/>
      <c r="T2128" s="67"/>
      <c r="U2128" s="67"/>
      <c r="V2128" s="67"/>
      <c r="W2128" s="67"/>
      <c r="X2128" s="67"/>
      <c r="Y2128" s="67"/>
      <c r="Z2128" s="67"/>
      <c r="AA2128" s="67"/>
      <c r="AB2128" s="67"/>
      <c r="AC2128" s="67"/>
      <c r="AD2128" s="67"/>
      <c r="AE2128" s="67"/>
      <c r="AF2128" s="67"/>
      <c r="AG2128" s="67"/>
    </row>
    <row r="2129" spans="1:33" ht="14.5">
      <c r="A2129" s="217" t="s">
        <v>4815</v>
      </c>
      <c r="B2129" s="183"/>
      <c r="C2129" s="218" t="s">
        <v>4146</v>
      </c>
      <c r="D2129" s="183"/>
      <c r="E2129" s="183"/>
      <c r="F2129" s="183" t="s">
        <v>4898</v>
      </c>
      <c r="G2129" s="183" t="s">
        <v>4899</v>
      </c>
      <c r="H2129" s="183" t="s">
        <v>4900</v>
      </c>
      <c r="I2129" s="219" t="s">
        <v>11</v>
      </c>
      <c r="J2129" s="219" t="s">
        <v>11</v>
      </c>
      <c r="K2129" s="183"/>
      <c r="L2129" s="183"/>
      <c r="M2129" s="86"/>
      <c r="N2129" s="67"/>
      <c r="O2129" s="67"/>
      <c r="P2129" s="67"/>
      <c r="Q2129" s="67"/>
      <c r="R2129" s="67"/>
      <c r="S2129" s="67"/>
      <c r="T2129" s="67"/>
      <c r="U2129" s="67"/>
      <c r="V2129" s="67"/>
      <c r="W2129" s="67"/>
      <c r="X2129" s="67"/>
      <c r="Y2129" s="67"/>
      <c r="Z2129" s="67"/>
      <c r="AA2129" s="67"/>
      <c r="AB2129" s="67"/>
      <c r="AC2129" s="67"/>
      <c r="AD2129" s="67"/>
      <c r="AE2129" s="67"/>
      <c r="AF2129" s="67"/>
      <c r="AG2129" s="67"/>
    </row>
    <row r="2130" spans="1:33" ht="14.5">
      <c r="A2130" s="217" t="s">
        <v>4815</v>
      </c>
      <c r="B2130" s="183"/>
      <c r="C2130" s="218" t="s">
        <v>4150</v>
      </c>
      <c r="D2130" s="183"/>
      <c r="E2130" s="183"/>
      <c r="F2130" s="183" t="s">
        <v>4901</v>
      </c>
      <c r="G2130" s="183" t="s">
        <v>4902</v>
      </c>
      <c r="H2130" s="183" t="s">
        <v>4903</v>
      </c>
      <c r="I2130" s="219" t="s">
        <v>11</v>
      </c>
      <c r="J2130" s="219" t="s">
        <v>11</v>
      </c>
      <c r="K2130" s="183"/>
      <c r="L2130" s="183"/>
      <c r="M2130" s="86"/>
      <c r="N2130" s="67"/>
      <c r="O2130" s="67"/>
      <c r="P2130" s="67"/>
      <c r="Q2130" s="67"/>
      <c r="R2130" s="67"/>
      <c r="S2130" s="67"/>
      <c r="T2130" s="67"/>
      <c r="U2130" s="67"/>
      <c r="V2130" s="67"/>
      <c r="W2130" s="67"/>
      <c r="X2130" s="67"/>
      <c r="Y2130" s="67"/>
      <c r="Z2130" s="67"/>
      <c r="AA2130" s="67"/>
      <c r="AB2130" s="67"/>
      <c r="AC2130" s="67"/>
      <c r="AD2130" s="67"/>
      <c r="AE2130" s="67"/>
      <c r="AF2130" s="67"/>
      <c r="AG2130" s="67"/>
    </row>
    <row r="2131" spans="1:33" ht="43.5">
      <c r="A2131" s="217" t="s">
        <v>4815</v>
      </c>
      <c r="B2131" s="183"/>
      <c r="C2131" s="218" t="s">
        <v>4154</v>
      </c>
      <c r="D2131" s="183"/>
      <c r="E2131" s="183"/>
      <c r="F2131" s="183" t="s">
        <v>4904</v>
      </c>
      <c r="G2131" s="183" t="s">
        <v>4905</v>
      </c>
      <c r="H2131" s="221" t="s">
        <v>4906</v>
      </c>
      <c r="I2131" s="220" t="s">
        <v>12</v>
      </c>
      <c r="J2131" s="220" t="s">
        <v>12</v>
      </c>
      <c r="K2131" s="213" t="s">
        <v>4907</v>
      </c>
      <c r="L2131" s="183"/>
      <c r="M2131" s="86"/>
      <c r="N2131" s="67"/>
      <c r="O2131" s="67"/>
      <c r="P2131" s="67"/>
      <c r="Q2131" s="67"/>
      <c r="R2131" s="67"/>
      <c r="S2131" s="67"/>
      <c r="T2131" s="67"/>
      <c r="U2131" s="67"/>
      <c r="V2131" s="67"/>
      <c r="W2131" s="67"/>
      <c r="X2131" s="67"/>
      <c r="Y2131" s="67"/>
      <c r="Z2131" s="67"/>
      <c r="AA2131" s="67"/>
      <c r="AB2131" s="67"/>
      <c r="AC2131" s="67"/>
      <c r="AD2131" s="67"/>
      <c r="AE2131" s="67"/>
      <c r="AF2131" s="67"/>
      <c r="AG2131" s="67"/>
    </row>
    <row r="2132" spans="1:33" ht="43.5">
      <c r="A2132" s="217" t="s">
        <v>4815</v>
      </c>
      <c r="B2132" s="183"/>
      <c r="C2132" s="218" t="s">
        <v>4157</v>
      </c>
      <c r="D2132" s="183"/>
      <c r="E2132" s="183"/>
      <c r="F2132" s="183" t="s">
        <v>4908</v>
      </c>
      <c r="G2132" s="184" t="s">
        <v>4909</v>
      </c>
      <c r="H2132" s="183" t="s">
        <v>4910</v>
      </c>
      <c r="I2132" s="219" t="s">
        <v>11</v>
      </c>
      <c r="J2132" s="219" t="s">
        <v>11</v>
      </c>
      <c r="K2132" s="213" t="s">
        <v>4911</v>
      </c>
      <c r="L2132" s="183"/>
      <c r="M2132" s="86"/>
      <c r="N2132" s="67"/>
      <c r="O2132" s="67"/>
      <c r="P2132" s="67"/>
      <c r="Q2132" s="67"/>
      <c r="R2132" s="67"/>
      <c r="S2132" s="67"/>
      <c r="T2132" s="67"/>
      <c r="U2132" s="67"/>
      <c r="V2132" s="67"/>
      <c r="W2132" s="67"/>
      <c r="X2132" s="67"/>
      <c r="Y2132" s="67"/>
      <c r="Z2132" s="67"/>
      <c r="AA2132" s="67"/>
      <c r="AB2132" s="67"/>
      <c r="AC2132" s="67"/>
      <c r="AD2132" s="67"/>
      <c r="AE2132" s="67"/>
      <c r="AF2132" s="67"/>
      <c r="AG2132" s="67"/>
    </row>
    <row r="2133" spans="1:33" ht="26">
      <c r="A2133" s="217" t="s">
        <v>4815</v>
      </c>
      <c r="B2133" s="183"/>
      <c r="C2133" s="218" t="s">
        <v>4161</v>
      </c>
      <c r="D2133" s="183"/>
      <c r="E2133" s="183"/>
      <c r="F2133" s="183" t="s">
        <v>4912</v>
      </c>
      <c r="G2133" s="183" t="s">
        <v>4913</v>
      </c>
      <c r="H2133" s="184" t="s">
        <v>4914</v>
      </c>
      <c r="I2133" s="219" t="s">
        <v>11</v>
      </c>
      <c r="J2133" s="219" t="s">
        <v>11</v>
      </c>
      <c r="K2133" s="183"/>
      <c r="L2133" s="183"/>
      <c r="M2133" s="86"/>
      <c r="N2133" s="67"/>
      <c r="O2133" s="67"/>
      <c r="P2133" s="67"/>
      <c r="Q2133" s="67"/>
      <c r="R2133" s="67"/>
      <c r="S2133" s="67"/>
      <c r="T2133" s="67"/>
      <c r="U2133" s="67"/>
      <c r="V2133" s="67"/>
      <c r="W2133" s="67"/>
      <c r="X2133" s="67"/>
      <c r="Y2133" s="67"/>
      <c r="Z2133" s="67"/>
      <c r="AA2133" s="67"/>
      <c r="AB2133" s="67"/>
      <c r="AC2133" s="67"/>
      <c r="AD2133" s="67"/>
      <c r="AE2133" s="67"/>
      <c r="AF2133" s="67"/>
      <c r="AG2133" s="67"/>
    </row>
    <row r="2134" spans="1:33" ht="14.5">
      <c r="A2134" s="217" t="s">
        <v>4815</v>
      </c>
      <c r="B2134" s="183"/>
      <c r="C2134" s="218" t="s">
        <v>4164</v>
      </c>
      <c r="D2134" s="183"/>
      <c r="E2134" s="183"/>
      <c r="F2134" s="183" t="s">
        <v>4915</v>
      </c>
      <c r="G2134" s="183" t="s">
        <v>4916</v>
      </c>
      <c r="H2134" s="183" t="s">
        <v>4917</v>
      </c>
      <c r="I2134" s="219" t="s">
        <v>11</v>
      </c>
      <c r="J2134" s="219" t="s">
        <v>11</v>
      </c>
      <c r="K2134" s="183"/>
      <c r="L2134" s="183"/>
      <c r="M2134" s="86"/>
      <c r="N2134" s="67"/>
      <c r="O2134" s="67"/>
      <c r="P2134" s="67"/>
      <c r="Q2134" s="67"/>
      <c r="R2134" s="67"/>
      <c r="S2134" s="67"/>
      <c r="T2134" s="67"/>
      <c r="U2134" s="67"/>
      <c r="V2134" s="67"/>
      <c r="W2134" s="67"/>
      <c r="X2134" s="67"/>
      <c r="Y2134" s="67"/>
      <c r="Z2134" s="67"/>
      <c r="AA2134" s="67"/>
      <c r="AB2134" s="67"/>
      <c r="AC2134" s="67"/>
      <c r="AD2134" s="67"/>
      <c r="AE2134" s="67"/>
      <c r="AF2134" s="67"/>
      <c r="AG2134" s="67"/>
    </row>
    <row r="2135" spans="1:33" ht="14.5">
      <c r="A2135" s="217" t="s">
        <v>4815</v>
      </c>
      <c r="B2135" s="183"/>
      <c r="C2135" s="218" t="s">
        <v>4168</v>
      </c>
      <c r="D2135" s="183"/>
      <c r="E2135" s="183"/>
      <c r="F2135" s="183" t="s">
        <v>4918</v>
      </c>
      <c r="G2135" s="183" t="s">
        <v>4919</v>
      </c>
      <c r="H2135" s="183" t="s">
        <v>4920</v>
      </c>
      <c r="I2135" s="219" t="s">
        <v>11</v>
      </c>
      <c r="J2135" s="219" t="s">
        <v>11</v>
      </c>
      <c r="K2135" s="183"/>
      <c r="L2135" s="183"/>
      <c r="M2135" s="86"/>
      <c r="N2135" s="67"/>
      <c r="O2135" s="67"/>
      <c r="P2135" s="67"/>
      <c r="Q2135" s="67"/>
      <c r="R2135" s="67"/>
      <c r="S2135" s="67"/>
      <c r="T2135" s="67"/>
      <c r="U2135" s="67"/>
      <c r="V2135" s="67"/>
      <c r="W2135" s="67"/>
      <c r="X2135" s="67"/>
      <c r="Y2135" s="67"/>
      <c r="Z2135" s="67"/>
      <c r="AA2135" s="67"/>
      <c r="AB2135" s="67"/>
      <c r="AC2135" s="67"/>
      <c r="AD2135" s="67"/>
      <c r="AE2135" s="67"/>
      <c r="AF2135" s="67"/>
      <c r="AG2135" s="67"/>
    </row>
    <row r="2136" spans="1:33" ht="14.5">
      <c r="A2136" s="217" t="s">
        <v>4815</v>
      </c>
      <c r="B2136" s="183"/>
      <c r="C2136" s="218" t="s">
        <v>4173</v>
      </c>
      <c r="D2136" s="183"/>
      <c r="E2136" s="183"/>
      <c r="F2136" s="183" t="s">
        <v>4921</v>
      </c>
      <c r="G2136" s="183" t="s">
        <v>4922</v>
      </c>
      <c r="H2136" s="183" t="s">
        <v>4883</v>
      </c>
      <c r="I2136" s="219" t="s">
        <v>11</v>
      </c>
      <c r="J2136" s="219" t="s">
        <v>11</v>
      </c>
      <c r="K2136" s="183"/>
      <c r="L2136" s="183"/>
      <c r="M2136" s="86"/>
      <c r="N2136" s="67"/>
      <c r="O2136" s="67"/>
      <c r="P2136" s="67"/>
      <c r="Q2136" s="67"/>
      <c r="R2136" s="67"/>
      <c r="S2136" s="67"/>
      <c r="T2136" s="67"/>
      <c r="U2136" s="67"/>
      <c r="V2136" s="67"/>
      <c r="W2136" s="67"/>
      <c r="X2136" s="67"/>
      <c r="Y2136" s="67"/>
      <c r="Z2136" s="67"/>
      <c r="AA2136" s="67"/>
      <c r="AB2136" s="67"/>
      <c r="AC2136" s="67"/>
      <c r="AD2136" s="67"/>
      <c r="AE2136" s="67"/>
      <c r="AF2136" s="67"/>
      <c r="AG2136" s="67"/>
    </row>
    <row r="2137" spans="1:33" ht="14.5">
      <c r="A2137" s="217" t="s">
        <v>4815</v>
      </c>
      <c r="B2137" s="183"/>
      <c r="C2137" s="218" t="s">
        <v>4177</v>
      </c>
      <c r="D2137" s="183"/>
      <c r="E2137" s="183"/>
      <c r="F2137" s="183" t="s">
        <v>4923</v>
      </c>
      <c r="G2137" s="183" t="s">
        <v>4924</v>
      </c>
      <c r="H2137" s="183" t="s">
        <v>4925</v>
      </c>
      <c r="I2137" s="219" t="s">
        <v>11</v>
      </c>
      <c r="J2137" s="219" t="s">
        <v>11</v>
      </c>
      <c r="K2137" s="183"/>
      <c r="L2137" s="183"/>
      <c r="M2137" s="86"/>
      <c r="N2137" s="67"/>
      <c r="O2137" s="67"/>
      <c r="P2137" s="67"/>
      <c r="Q2137" s="67"/>
      <c r="R2137" s="67"/>
      <c r="S2137" s="67"/>
      <c r="T2137" s="67"/>
      <c r="U2137" s="67"/>
      <c r="V2137" s="67"/>
      <c r="W2137" s="67"/>
      <c r="X2137" s="67"/>
      <c r="Y2137" s="67"/>
      <c r="Z2137" s="67"/>
      <c r="AA2137" s="67"/>
      <c r="AB2137" s="67"/>
      <c r="AC2137" s="67"/>
      <c r="AD2137" s="67"/>
      <c r="AE2137" s="67"/>
      <c r="AF2137" s="67"/>
      <c r="AG2137" s="67"/>
    </row>
    <row r="2138" spans="1:33" ht="14.5">
      <c r="A2138" s="217" t="s">
        <v>4815</v>
      </c>
      <c r="B2138" s="183"/>
      <c r="C2138" s="218" t="s">
        <v>4181</v>
      </c>
      <c r="D2138" s="183"/>
      <c r="E2138" s="183"/>
      <c r="F2138" s="183" t="s">
        <v>4926</v>
      </c>
      <c r="G2138" s="183" t="s">
        <v>4927</v>
      </c>
      <c r="H2138" s="183" t="s">
        <v>4925</v>
      </c>
      <c r="I2138" s="219" t="s">
        <v>11</v>
      </c>
      <c r="J2138" s="219" t="s">
        <v>11</v>
      </c>
      <c r="K2138" s="183"/>
      <c r="L2138" s="183"/>
      <c r="M2138" s="86"/>
      <c r="N2138" s="67"/>
      <c r="O2138" s="67"/>
      <c r="P2138" s="67"/>
      <c r="Q2138" s="67"/>
      <c r="R2138" s="67"/>
      <c r="S2138" s="67"/>
      <c r="T2138" s="67"/>
      <c r="U2138" s="67"/>
      <c r="V2138" s="67"/>
      <c r="W2138" s="67"/>
      <c r="X2138" s="67"/>
      <c r="Y2138" s="67"/>
      <c r="Z2138" s="67"/>
      <c r="AA2138" s="67"/>
      <c r="AB2138" s="67"/>
      <c r="AC2138" s="67"/>
      <c r="AD2138" s="67"/>
      <c r="AE2138" s="67"/>
      <c r="AF2138" s="67"/>
      <c r="AG2138" s="67"/>
    </row>
    <row r="2139" spans="1:33" ht="14.5">
      <c r="A2139" s="217" t="s">
        <v>4815</v>
      </c>
      <c r="B2139" s="183"/>
      <c r="C2139" s="218" t="s">
        <v>4185</v>
      </c>
      <c r="D2139" s="183"/>
      <c r="E2139" s="183"/>
      <c r="F2139" s="183" t="s">
        <v>4928</v>
      </c>
      <c r="G2139" s="183" t="s">
        <v>4929</v>
      </c>
      <c r="H2139" s="183" t="s">
        <v>4930</v>
      </c>
      <c r="I2139" s="219" t="s">
        <v>11</v>
      </c>
      <c r="J2139" s="219" t="s">
        <v>11</v>
      </c>
      <c r="K2139" s="183"/>
      <c r="L2139" s="183"/>
      <c r="M2139" s="86"/>
      <c r="N2139" s="67"/>
      <c r="O2139" s="67"/>
      <c r="P2139" s="67"/>
      <c r="Q2139" s="67"/>
      <c r="R2139" s="67"/>
      <c r="S2139" s="67"/>
      <c r="T2139" s="67"/>
      <c r="U2139" s="67"/>
      <c r="V2139" s="67"/>
      <c r="W2139" s="67"/>
      <c r="X2139" s="67"/>
      <c r="Y2139" s="67"/>
      <c r="Z2139" s="67"/>
      <c r="AA2139" s="67"/>
      <c r="AB2139" s="67"/>
      <c r="AC2139" s="67"/>
      <c r="AD2139" s="67"/>
      <c r="AE2139" s="67"/>
      <c r="AF2139" s="67"/>
      <c r="AG2139" s="67"/>
    </row>
    <row r="2140" spans="1:33" ht="43.5">
      <c r="A2140" s="217" t="s">
        <v>4815</v>
      </c>
      <c r="B2140" s="183"/>
      <c r="C2140" s="218" t="s">
        <v>4189</v>
      </c>
      <c r="D2140" s="183"/>
      <c r="E2140" s="183"/>
      <c r="F2140" s="183" t="s">
        <v>4931</v>
      </c>
      <c r="G2140" s="183" t="s">
        <v>4932</v>
      </c>
      <c r="H2140" s="183" t="s">
        <v>4930</v>
      </c>
      <c r="I2140" s="219" t="s">
        <v>11</v>
      </c>
      <c r="J2140" s="219" t="s">
        <v>11</v>
      </c>
      <c r="K2140" s="213" t="s">
        <v>4933</v>
      </c>
      <c r="L2140" s="183"/>
      <c r="M2140" s="86"/>
      <c r="N2140" s="67"/>
      <c r="O2140" s="67"/>
      <c r="P2140" s="67"/>
      <c r="Q2140" s="67"/>
      <c r="R2140" s="67"/>
      <c r="S2140" s="67"/>
      <c r="T2140" s="67"/>
      <c r="U2140" s="67"/>
      <c r="V2140" s="67"/>
      <c r="W2140" s="67"/>
      <c r="X2140" s="67"/>
      <c r="Y2140" s="67"/>
      <c r="Z2140" s="67"/>
      <c r="AA2140" s="67"/>
      <c r="AB2140" s="67"/>
      <c r="AC2140" s="67"/>
      <c r="AD2140" s="67"/>
      <c r="AE2140" s="67"/>
      <c r="AF2140" s="67"/>
      <c r="AG2140" s="67"/>
    </row>
    <row r="2141" spans="1:33" ht="87">
      <c r="A2141" s="222" t="s">
        <v>4934</v>
      </c>
      <c r="B2141" s="223" t="s">
        <v>4935</v>
      </c>
      <c r="C2141" s="224" t="s">
        <v>534</v>
      </c>
      <c r="D2141" s="172"/>
      <c r="E2141" s="172"/>
      <c r="F2141" s="225" t="s">
        <v>4936</v>
      </c>
      <c r="G2141" s="225" t="s">
        <v>4937</v>
      </c>
      <c r="H2141" s="203" t="s">
        <v>4938</v>
      </c>
      <c r="I2141" s="226" t="s">
        <v>11</v>
      </c>
      <c r="J2141" s="227" t="s">
        <v>11</v>
      </c>
      <c r="K2141" s="172"/>
      <c r="L2141" s="172" t="s">
        <v>208</v>
      </c>
      <c r="M2141" s="203" t="s">
        <v>4939</v>
      </c>
      <c r="N2141" s="67"/>
      <c r="O2141" s="67"/>
      <c r="P2141" s="67"/>
      <c r="Q2141" s="67"/>
      <c r="R2141" s="67"/>
      <c r="S2141" s="67"/>
      <c r="T2141" s="67"/>
      <c r="U2141" s="67"/>
      <c r="V2141" s="67"/>
      <c r="W2141" s="67"/>
      <c r="X2141" s="67"/>
      <c r="Y2141" s="67"/>
      <c r="Z2141" s="67"/>
      <c r="AA2141" s="67"/>
      <c r="AB2141" s="67"/>
      <c r="AC2141" s="67"/>
      <c r="AD2141" s="67"/>
      <c r="AE2141" s="67"/>
      <c r="AF2141" s="67"/>
      <c r="AG2141" s="67"/>
    </row>
    <row r="2142" spans="1:33" ht="87">
      <c r="A2142" s="228" t="s">
        <v>4934</v>
      </c>
      <c r="B2142" s="229" t="s">
        <v>4935</v>
      </c>
      <c r="C2142" s="230" t="s">
        <v>379</v>
      </c>
      <c r="D2142" s="183"/>
      <c r="E2142" s="183"/>
      <c r="F2142" s="208" t="s">
        <v>4940</v>
      </c>
      <c r="G2142" s="207" t="s">
        <v>4941</v>
      </c>
      <c r="H2142" s="207" t="s">
        <v>4942</v>
      </c>
      <c r="I2142" s="231" t="s">
        <v>11</v>
      </c>
      <c r="J2142" s="232" t="s">
        <v>11</v>
      </c>
      <c r="K2142" s="183"/>
      <c r="L2142" s="183" t="s">
        <v>208</v>
      </c>
      <c r="M2142" s="184" t="s">
        <v>4943</v>
      </c>
      <c r="N2142" s="67"/>
      <c r="O2142" s="67"/>
      <c r="P2142" s="67"/>
      <c r="Q2142" s="67"/>
      <c r="R2142" s="67"/>
      <c r="S2142" s="67"/>
      <c r="T2142" s="67"/>
      <c r="U2142" s="67"/>
      <c r="V2142" s="67"/>
      <c r="W2142" s="67"/>
      <c r="X2142" s="67"/>
      <c r="Y2142" s="67"/>
      <c r="Z2142" s="67"/>
      <c r="AA2142" s="67"/>
      <c r="AB2142" s="67"/>
      <c r="AC2142" s="67"/>
      <c r="AD2142" s="67"/>
      <c r="AE2142" s="67"/>
      <c r="AF2142" s="67"/>
      <c r="AG2142" s="67"/>
    </row>
    <row r="2143" spans="1:33" ht="87">
      <c r="A2143" s="228" t="s">
        <v>4934</v>
      </c>
      <c r="B2143" s="229" t="s">
        <v>4935</v>
      </c>
      <c r="C2143" s="230" t="s">
        <v>384</v>
      </c>
      <c r="D2143" s="183"/>
      <c r="E2143" s="183"/>
      <c r="F2143" s="207" t="s">
        <v>4944</v>
      </c>
      <c r="G2143" s="207" t="s">
        <v>4945</v>
      </c>
      <c r="H2143" s="208" t="s">
        <v>4946</v>
      </c>
      <c r="I2143" s="231" t="s">
        <v>11</v>
      </c>
      <c r="J2143" s="232" t="s">
        <v>11</v>
      </c>
      <c r="K2143" s="183"/>
      <c r="L2143" s="183" t="s">
        <v>4947</v>
      </c>
      <c r="M2143" s="184" t="s">
        <v>4948</v>
      </c>
      <c r="N2143" s="67"/>
      <c r="O2143" s="67"/>
      <c r="P2143" s="67"/>
      <c r="Q2143" s="67"/>
      <c r="R2143" s="67"/>
      <c r="S2143" s="67"/>
      <c r="T2143" s="67"/>
      <c r="U2143" s="67"/>
      <c r="V2143" s="67"/>
      <c r="W2143" s="67"/>
      <c r="X2143" s="67"/>
      <c r="Y2143" s="67"/>
      <c r="Z2143" s="67"/>
      <c r="AA2143" s="67"/>
      <c r="AB2143" s="67"/>
      <c r="AC2143" s="67"/>
      <c r="AD2143" s="67"/>
      <c r="AE2143" s="67"/>
      <c r="AF2143" s="67"/>
      <c r="AG2143" s="67"/>
    </row>
    <row r="2144" spans="1:33" ht="87">
      <c r="A2144" s="228" t="s">
        <v>4934</v>
      </c>
      <c r="B2144" s="229" t="s">
        <v>4935</v>
      </c>
      <c r="C2144" s="230" t="s">
        <v>544</v>
      </c>
      <c r="D2144" s="183"/>
      <c r="E2144" s="183"/>
      <c r="F2144" s="208" t="s">
        <v>4949</v>
      </c>
      <c r="G2144" s="208" t="s">
        <v>4950</v>
      </c>
      <c r="H2144" s="208" t="s">
        <v>4951</v>
      </c>
      <c r="I2144" s="231" t="s">
        <v>11</v>
      </c>
      <c r="J2144" s="232" t="s">
        <v>11</v>
      </c>
      <c r="K2144" s="183"/>
      <c r="L2144" s="183" t="s">
        <v>208</v>
      </c>
      <c r="M2144" s="208" t="s">
        <v>4939</v>
      </c>
      <c r="N2144" s="67"/>
      <c r="O2144" s="67"/>
      <c r="P2144" s="67"/>
      <c r="Q2144" s="67"/>
      <c r="R2144" s="67"/>
      <c r="S2144" s="67"/>
      <c r="T2144" s="67"/>
      <c r="U2144" s="67"/>
      <c r="V2144" s="67"/>
      <c r="W2144" s="67"/>
      <c r="X2144" s="67"/>
      <c r="Y2144" s="67"/>
      <c r="Z2144" s="67"/>
      <c r="AA2144" s="67"/>
      <c r="AB2144" s="67"/>
      <c r="AC2144" s="67"/>
      <c r="AD2144" s="67"/>
      <c r="AE2144" s="67"/>
      <c r="AF2144" s="67"/>
      <c r="AG2144" s="67"/>
    </row>
    <row r="2145" spans="1:33" ht="87">
      <c r="A2145" s="228" t="s">
        <v>4934</v>
      </c>
      <c r="B2145" s="229" t="s">
        <v>4935</v>
      </c>
      <c r="C2145" s="230" t="s">
        <v>546</v>
      </c>
      <c r="D2145" s="183"/>
      <c r="E2145" s="183"/>
      <c r="F2145" s="207" t="s">
        <v>4952</v>
      </c>
      <c r="G2145" s="207" t="s">
        <v>4941</v>
      </c>
      <c r="H2145" s="208" t="s">
        <v>4942</v>
      </c>
      <c r="I2145" s="231" t="s">
        <v>11</v>
      </c>
      <c r="J2145" s="232" t="s">
        <v>11</v>
      </c>
      <c r="K2145" s="183"/>
      <c r="L2145" s="183" t="s">
        <v>208</v>
      </c>
      <c r="M2145" s="184" t="s">
        <v>4953</v>
      </c>
      <c r="N2145" s="67"/>
      <c r="O2145" s="67"/>
      <c r="P2145" s="67"/>
      <c r="Q2145" s="67"/>
      <c r="R2145" s="67"/>
      <c r="S2145" s="67"/>
      <c r="T2145" s="67"/>
      <c r="U2145" s="67"/>
      <c r="V2145" s="67"/>
      <c r="W2145" s="67"/>
      <c r="X2145" s="67"/>
      <c r="Y2145" s="67"/>
      <c r="Z2145" s="67"/>
      <c r="AA2145" s="67"/>
      <c r="AB2145" s="67"/>
      <c r="AC2145" s="67"/>
      <c r="AD2145" s="67"/>
      <c r="AE2145" s="67"/>
      <c r="AF2145" s="67"/>
      <c r="AG2145" s="67"/>
    </row>
    <row r="2146" spans="1:33" ht="87">
      <c r="A2146" s="228" t="s">
        <v>4934</v>
      </c>
      <c r="B2146" s="229" t="s">
        <v>4935</v>
      </c>
      <c r="C2146" s="230" t="s">
        <v>388</v>
      </c>
      <c r="D2146" s="183"/>
      <c r="E2146" s="183"/>
      <c r="F2146" s="208" t="s">
        <v>4954</v>
      </c>
      <c r="G2146" s="208" t="s">
        <v>4955</v>
      </c>
      <c r="H2146" s="208" t="s">
        <v>4956</v>
      </c>
      <c r="I2146" s="231" t="s">
        <v>11</v>
      </c>
      <c r="J2146" s="232" t="s">
        <v>11</v>
      </c>
      <c r="K2146" s="183"/>
      <c r="L2146" s="183" t="s">
        <v>208</v>
      </c>
      <c r="M2146" s="184" t="s">
        <v>4957</v>
      </c>
      <c r="N2146" s="67"/>
      <c r="O2146" s="67"/>
      <c r="P2146" s="67"/>
      <c r="Q2146" s="67"/>
      <c r="R2146" s="67"/>
      <c r="S2146" s="67"/>
      <c r="T2146" s="67"/>
      <c r="U2146" s="67"/>
      <c r="V2146" s="67"/>
      <c r="W2146" s="67"/>
      <c r="X2146" s="67"/>
      <c r="Y2146" s="67"/>
      <c r="Z2146" s="67"/>
      <c r="AA2146" s="67"/>
      <c r="AB2146" s="67"/>
      <c r="AC2146" s="67"/>
      <c r="AD2146" s="67"/>
      <c r="AE2146" s="67"/>
      <c r="AF2146" s="67"/>
      <c r="AG2146" s="67"/>
    </row>
    <row r="2147" spans="1:33" ht="87">
      <c r="A2147" s="228" t="s">
        <v>4934</v>
      </c>
      <c r="B2147" s="229" t="s">
        <v>4935</v>
      </c>
      <c r="C2147" s="230" t="s">
        <v>393</v>
      </c>
      <c r="D2147" s="183"/>
      <c r="E2147" s="183"/>
      <c r="F2147" s="208" t="s">
        <v>4958</v>
      </c>
      <c r="G2147" s="208" t="s">
        <v>4959</v>
      </c>
      <c r="H2147" s="208" t="s">
        <v>4951</v>
      </c>
      <c r="I2147" s="231" t="s">
        <v>11</v>
      </c>
      <c r="J2147" s="232" t="s">
        <v>11</v>
      </c>
      <c r="K2147" s="183"/>
      <c r="L2147" s="183" t="s">
        <v>208</v>
      </c>
      <c r="M2147" s="208" t="s">
        <v>4939</v>
      </c>
      <c r="N2147" s="67"/>
      <c r="O2147" s="67"/>
      <c r="P2147" s="67"/>
      <c r="Q2147" s="67"/>
      <c r="R2147" s="67"/>
      <c r="S2147" s="67"/>
      <c r="T2147" s="67"/>
      <c r="U2147" s="67"/>
      <c r="V2147" s="67"/>
      <c r="W2147" s="67"/>
      <c r="X2147" s="67"/>
      <c r="Y2147" s="67"/>
      <c r="Z2147" s="67"/>
      <c r="AA2147" s="67"/>
      <c r="AB2147" s="67"/>
      <c r="AC2147" s="67"/>
      <c r="AD2147" s="67"/>
      <c r="AE2147" s="67"/>
      <c r="AF2147" s="67"/>
      <c r="AG2147" s="67"/>
    </row>
    <row r="2148" spans="1:33" ht="87">
      <c r="A2148" s="228" t="s">
        <v>4934</v>
      </c>
      <c r="B2148" s="229" t="s">
        <v>4935</v>
      </c>
      <c r="C2148" s="230" t="s">
        <v>397</v>
      </c>
      <c r="D2148" s="183"/>
      <c r="E2148" s="183"/>
      <c r="F2148" s="208" t="s">
        <v>4960</v>
      </c>
      <c r="G2148" s="207" t="s">
        <v>4941</v>
      </c>
      <c r="H2148" s="208" t="s">
        <v>4961</v>
      </c>
      <c r="I2148" s="231" t="s">
        <v>11</v>
      </c>
      <c r="J2148" s="232" t="s">
        <v>11</v>
      </c>
      <c r="K2148" s="183"/>
      <c r="L2148" s="183" t="s">
        <v>208</v>
      </c>
      <c r="M2148" s="184" t="s">
        <v>4962</v>
      </c>
      <c r="N2148" s="67"/>
      <c r="O2148" s="67"/>
      <c r="P2148" s="67"/>
      <c r="Q2148" s="67"/>
      <c r="R2148" s="67"/>
      <c r="S2148" s="67"/>
      <c r="T2148" s="67"/>
      <c r="U2148" s="67"/>
      <c r="V2148" s="67"/>
      <c r="W2148" s="67"/>
      <c r="X2148" s="67"/>
      <c r="Y2148" s="67"/>
      <c r="Z2148" s="67"/>
      <c r="AA2148" s="67"/>
      <c r="AB2148" s="67"/>
      <c r="AC2148" s="67"/>
      <c r="AD2148" s="67"/>
      <c r="AE2148" s="67"/>
      <c r="AF2148" s="67"/>
      <c r="AG2148" s="67"/>
    </row>
    <row r="2149" spans="1:33" ht="87">
      <c r="A2149" s="228" t="s">
        <v>4934</v>
      </c>
      <c r="B2149" s="229" t="s">
        <v>4935</v>
      </c>
      <c r="C2149" s="230" t="s">
        <v>400</v>
      </c>
      <c r="D2149" s="183"/>
      <c r="E2149" s="183"/>
      <c r="F2149" s="208" t="s">
        <v>4963</v>
      </c>
      <c r="G2149" s="208" t="s">
        <v>4964</v>
      </c>
      <c r="H2149" s="208" t="s">
        <v>4961</v>
      </c>
      <c r="I2149" s="231" t="s">
        <v>11</v>
      </c>
      <c r="J2149" s="232" t="s">
        <v>11</v>
      </c>
      <c r="K2149" s="183"/>
      <c r="L2149" s="183" t="s">
        <v>208</v>
      </c>
      <c r="M2149" s="184" t="s">
        <v>4965</v>
      </c>
      <c r="N2149" s="67"/>
      <c r="O2149" s="67"/>
      <c r="P2149" s="67"/>
      <c r="Q2149" s="67"/>
      <c r="R2149" s="67"/>
      <c r="S2149" s="67"/>
      <c r="T2149" s="67"/>
      <c r="U2149" s="67"/>
      <c r="V2149" s="67"/>
      <c r="W2149" s="67"/>
      <c r="X2149" s="67"/>
      <c r="Y2149" s="67"/>
      <c r="Z2149" s="67"/>
      <c r="AA2149" s="67"/>
      <c r="AB2149" s="67"/>
      <c r="AC2149" s="67"/>
      <c r="AD2149" s="67"/>
      <c r="AE2149" s="67"/>
      <c r="AF2149" s="67"/>
      <c r="AG2149" s="67"/>
    </row>
    <row r="2150" spans="1:33" ht="87">
      <c r="A2150" s="228" t="s">
        <v>4934</v>
      </c>
      <c r="B2150" s="229" t="s">
        <v>4935</v>
      </c>
      <c r="C2150" s="230" t="s">
        <v>403</v>
      </c>
      <c r="D2150" s="183"/>
      <c r="E2150" s="183"/>
      <c r="F2150" s="208" t="s">
        <v>4966</v>
      </c>
      <c r="G2150" s="208" t="s">
        <v>4967</v>
      </c>
      <c r="H2150" s="208" t="s">
        <v>4951</v>
      </c>
      <c r="I2150" s="231" t="s">
        <v>11</v>
      </c>
      <c r="J2150" s="232" t="s">
        <v>11</v>
      </c>
      <c r="K2150" s="183"/>
      <c r="L2150" s="183" t="s">
        <v>208</v>
      </c>
      <c r="M2150" s="208" t="s">
        <v>4939</v>
      </c>
      <c r="N2150" s="67"/>
      <c r="O2150" s="67"/>
      <c r="P2150" s="67"/>
      <c r="Q2150" s="67"/>
      <c r="R2150" s="67"/>
      <c r="S2150" s="67"/>
      <c r="T2150" s="67"/>
      <c r="U2150" s="67"/>
      <c r="V2150" s="67"/>
      <c r="W2150" s="67"/>
      <c r="X2150" s="67"/>
      <c r="Y2150" s="67"/>
      <c r="Z2150" s="67"/>
      <c r="AA2150" s="67"/>
      <c r="AB2150" s="67"/>
      <c r="AC2150" s="67"/>
      <c r="AD2150" s="67"/>
      <c r="AE2150" s="67"/>
      <c r="AF2150" s="67"/>
      <c r="AG2150" s="67"/>
    </row>
    <row r="2151" spans="1:33" ht="87">
      <c r="A2151" s="228" t="s">
        <v>4934</v>
      </c>
      <c r="B2151" s="229" t="s">
        <v>4935</v>
      </c>
      <c r="C2151" s="230" t="s">
        <v>408</v>
      </c>
      <c r="D2151" s="183"/>
      <c r="E2151" s="183"/>
      <c r="F2151" s="208" t="s">
        <v>4968</v>
      </c>
      <c r="G2151" s="208" t="s">
        <v>4941</v>
      </c>
      <c r="H2151" s="208" t="s">
        <v>4969</v>
      </c>
      <c r="I2151" s="231" t="s">
        <v>11</v>
      </c>
      <c r="J2151" s="232" t="s">
        <v>11</v>
      </c>
      <c r="K2151" s="183"/>
      <c r="L2151" s="183" t="s">
        <v>208</v>
      </c>
      <c r="M2151" s="184" t="s">
        <v>4970</v>
      </c>
      <c r="N2151" s="67"/>
      <c r="O2151" s="67"/>
      <c r="P2151" s="67"/>
      <c r="Q2151" s="67"/>
      <c r="R2151" s="67"/>
      <c r="S2151" s="67"/>
      <c r="T2151" s="67"/>
      <c r="U2151" s="67"/>
      <c r="V2151" s="67"/>
      <c r="W2151" s="67"/>
      <c r="X2151" s="67"/>
      <c r="Y2151" s="67"/>
      <c r="Z2151" s="67"/>
      <c r="AA2151" s="67"/>
      <c r="AB2151" s="67"/>
      <c r="AC2151" s="67"/>
      <c r="AD2151" s="67"/>
      <c r="AE2151" s="67"/>
      <c r="AF2151" s="67"/>
      <c r="AG2151" s="67"/>
    </row>
    <row r="2152" spans="1:33" ht="87">
      <c r="A2152" s="228" t="s">
        <v>4934</v>
      </c>
      <c r="B2152" s="229" t="s">
        <v>4935</v>
      </c>
      <c r="C2152" s="230" t="s">
        <v>411</v>
      </c>
      <c r="D2152" s="183"/>
      <c r="E2152" s="183"/>
      <c r="F2152" s="208" t="s">
        <v>4971</v>
      </c>
      <c r="G2152" s="233" t="s">
        <v>4972</v>
      </c>
      <c r="H2152" s="208" t="s">
        <v>4969</v>
      </c>
      <c r="I2152" s="231" t="s">
        <v>11</v>
      </c>
      <c r="J2152" s="232" t="s">
        <v>11</v>
      </c>
      <c r="K2152" s="183"/>
      <c r="L2152" s="183" t="s">
        <v>208</v>
      </c>
      <c r="M2152" s="184" t="s">
        <v>4973</v>
      </c>
      <c r="N2152" s="67"/>
      <c r="O2152" s="67"/>
      <c r="P2152" s="67"/>
      <c r="Q2152" s="67"/>
      <c r="R2152" s="67"/>
      <c r="S2152" s="67"/>
      <c r="T2152" s="67"/>
      <c r="U2152" s="67"/>
      <c r="V2152" s="67"/>
      <c r="W2152" s="67"/>
      <c r="X2152" s="67"/>
      <c r="Y2152" s="67"/>
      <c r="Z2152" s="67"/>
      <c r="AA2152" s="67"/>
      <c r="AB2152" s="67"/>
      <c r="AC2152" s="67"/>
      <c r="AD2152" s="67"/>
      <c r="AE2152" s="67"/>
      <c r="AF2152" s="67"/>
      <c r="AG2152" s="67"/>
    </row>
    <row r="2153" spans="1:33" ht="87">
      <c r="A2153" s="228" t="s">
        <v>4934</v>
      </c>
      <c r="B2153" s="229" t="s">
        <v>4935</v>
      </c>
      <c r="C2153" s="230" t="s">
        <v>414</v>
      </c>
      <c r="D2153" s="183"/>
      <c r="E2153" s="183"/>
      <c r="F2153" s="207" t="s">
        <v>4974</v>
      </c>
      <c r="G2153" s="207" t="s">
        <v>4975</v>
      </c>
      <c r="H2153" s="208" t="s">
        <v>4976</v>
      </c>
      <c r="I2153" s="231" t="s">
        <v>11</v>
      </c>
      <c r="J2153" s="232" t="s">
        <v>11</v>
      </c>
      <c r="K2153" s="183"/>
      <c r="L2153" s="183" t="s">
        <v>208</v>
      </c>
      <c r="M2153" s="208" t="s">
        <v>4939</v>
      </c>
      <c r="N2153" s="67"/>
      <c r="O2153" s="67"/>
      <c r="P2153" s="67"/>
      <c r="Q2153" s="67"/>
      <c r="R2153" s="67"/>
      <c r="S2153" s="67"/>
      <c r="T2153" s="67"/>
      <c r="U2153" s="67"/>
      <c r="V2153" s="67"/>
      <c r="W2153" s="67"/>
      <c r="X2153" s="67"/>
      <c r="Y2153" s="67"/>
      <c r="Z2153" s="67"/>
      <c r="AA2153" s="67"/>
      <c r="AB2153" s="67"/>
      <c r="AC2153" s="67"/>
      <c r="AD2153" s="67"/>
      <c r="AE2153" s="67"/>
      <c r="AF2153" s="67"/>
      <c r="AG2153" s="67"/>
    </row>
    <row r="2154" spans="1:33" ht="87">
      <c r="A2154" s="228" t="s">
        <v>4934</v>
      </c>
      <c r="B2154" s="229" t="s">
        <v>4935</v>
      </c>
      <c r="C2154" s="230" t="s">
        <v>419</v>
      </c>
      <c r="D2154" s="183"/>
      <c r="E2154" s="183"/>
      <c r="F2154" s="208" t="s">
        <v>4977</v>
      </c>
      <c r="G2154" s="207" t="s">
        <v>4941</v>
      </c>
      <c r="H2154" s="208" t="s">
        <v>4978</v>
      </c>
      <c r="I2154" s="231" t="s">
        <v>11</v>
      </c>
      <c r="J2154" s="232" t="s">
        <v>11</v>
      </c>
      <c r="K2154" s="183"/>
      <c r="L2154" s="183" t="s">
        <v>208</v>
      </c>
      <c r="M2154" s="208" t="s">
        <v>4979</v>
      </c>
      <c r="N2154" s="67"/>
      <c r="O2154" s="67"/>
      <c r="P2154" s="67"/>
      <c r="Q2154" s="67"/>
      <c r="R2154" s="67"/>
      <c r="S2154" s="67"/>
      <c r="T2154" s="67"/>
      <c r="U2154" s="67"/>
      <c r="V2154" s="67"/>
      <c r="W2154" s="67"/>
      <c r="X2154" s="67"/>
      <c r="Y2154" s="67"/>
      <c r="Z2154" s="67"/>
      <c r="AA2154" s="67"/>
      <c r="AB2154" s="67"/>
      <c r="AC2154" s="67"/>
      <c r="AD2154" s="67"/>
      <c r="AE2154" s="67"/>
      <c r="AF2154" s="67"/>
      <c r="AG2154" s="67"/>
    </row>
    <row r="2155" spans="1:33" ht="87">
      <c r="A2155" s="228" t="s">
        <v>4934</v>
      </c>
      <c r="B2155" s="229" t="s">
        <v>4935</v>
      </c>
      <c r="C2155" s="230" t="s">
        <v>422</v>
      </c>
      <c r="D2155" s="183"/>
      <c r="E2155" s="183"/>
      <c r="F2155" s="208" t="s">
        <v>4980</v>
      </c>
      <c r="G2155" s="208" t="s">
        <v>4981</v>
      </c>
      <c r="H2155" s="208" t="s">
        <v>4982</v>
      </c>
      <c r="I2155" s="231" t="s">
        <v>11</v>
      </c>
      <c r="J2155" s="232" t="s">
        <v>11</v>
      </c>
      <c r="K2155" s="183"/>
      <c r="L2155" s="183" t="s">
        <v>208</v>
      </c>
      <c r="M2155" s="208" t="s">
        <v>4939</v>
      </c>
      <c r="N2155" s="67"/>
      <c r="O2155" s="67"/>
      <c r="P2155" s="67"/>
      <c r="Q2155" s="67"/>
      <c r="R2155" s="67"/>
      <c r="S2155" s="67"/>
      <c r="T2155" s="67"/>
      <c r="U2155" s="67"/>
      <c r="V2155" s="67"/>
      <c r="W2155" s="67"/>
      <c r="X2155" s="67"/>
      <c r="Y2155" s="67"/>
      <c r="Z2155" s="67"/>
      <c r="AA2155" s="67"/>
      <c r="AB2155" s="67"/>
      <c r="AC2155" s="67"/>
      <c r="AD2155" s="67"/>
      <c r="AE2155" s="67"/>
      <c r="AF2155" s="67"/>
      <c r="AG2155" s="67"/>
    </row>
    <row r="2156" spans="1:33" ht="87">
      <c r="A2156" s="228" t="s">
        <v>4934</v>
      </c>
      <c r="B2156" s="229" t="s">
        <v>4935</v>
      </c>
      <c r="C2156" s="230" t="s">
        <v>425</v>
      </c>
      <c r="D2156" s="183"/>
      <c r="E2156" s="183"/>
      <c r="F2156" s="208" t="s">
        <v>4983</v>
      </c>
      <c r="G2156" s="207" t="s">
        <v>4941</v>
      </c>
      <c r="H2156" s="208" t="s">
        <v>4978</v>
      </c>
      <c r="I2156" s="231" t="s">
        <v>11</v>
      </c>
      <c r="J2156" s="232" t="s">
        <v>11</v>
      </c>
      <c r="K2156" s="183"/>
      <c r="L2156" s="183" t="s">
        <v>208</v>
      </c>
      <c r="M2156" s="207" t="s">
        <v>4984</v>
      </c>
      <c r="N2156" s="67"/>
      <c r="O2156" s="67"/>
      <c r="P2156" s="67"/>
      <c r="Q2156" s="67"/>
      <c r="R2156" s="67"/>
      <c r="S2156" s="67"/>
      <c r="T2156" s="67"/>
      <c r="U2156" s="67"/>
      <c r="V2156" s="67"/>
      <c r="W2156" s="67"/>
      <c r="X2156" s="67"/>
      <c r="Y2156" s="67"/>
      <c r="Z2156" s="67"/>
      <c r="AA2156" s="67"/>
      <c r="AB2156" s="67"/>
      <c r="AC2156" s="67"/>
      <c r="AD2156" s="67"/>
      <c r="AE2156" s="67"/>
      <c r="AF2156" s="67"/>
      <c r="AG2156" s="67"/>
    </row>
    <row r="2157" spans="1:33" ht="87">
      <c r="A2157" s="228" t="s">
        <v>4934</v>
      </c>
      <c r="B2157" s="229" t="s">
        <v>4935</v>
      </c>
      <c r="C2157" s="230" t="s">
        <v>430</v>
      </c>
      <c r="D2157" s="183"/>
      <c r="E2157" s="183"/>
      <c r="F2157" s="208" t="s">
        <v>4985</v>
      </c>
      <c r="G2157" s="208" t="s">
        <v>4986</v>
      </c>
      <c r="H2157" s="208" t="s">
        <v>4987</v>
      </c>
      <c r="I2157" s="231" t="s">
        <v>11</v>
      </c>
      <c r="J2157" s="232" t="s">
        <v>11</v>
      </c>
      <c r="K2157" s="183"/>
      <c r="L2157" s="183" t="s">
        <v>208</v>
      </c>
      <c r="M2157" s="207" t="s">
        <v>4988</v>
      </c>
      <c r="N2157" s="67"/>
      <c r="O2157" s="67"/>
      <c r="P2157" s="67"/>
      <c r="Q2157" s="67"/>
      <c r="R2157" s="67"/>
      <c r="S2157" s="67"/>
      <c r="T2157" s="67"/>
      <c r="U2157" s="67"/>
      <c r="V2157" s="67"/>
      <c r="W2157" s="67"/>
      <c r="X2157" s="67"/>
      <c r="Y2157" s="67"/>
      <c r="Z2157" s="67"/>
      <c r="AA2157" s="67"/>
      <c r="AB2157" s="67"/>
      <c r="AC2157" s="67"/>
      <c r="AD2157" s="67"/>
      <c r="AE2157" s="67"/>
      <c r="AF2157" s="67"/>
      <c r="AG2157" s="67"/>
    </row>
    <row r="2158" spans="1:33" ht="87">
      <c r="A2158" s="228" t="s">
        <v>4934</v>
      </c>
      <c r="B2158" s="229" t="s">
        <v>4935</v>
      </c>
      <c r="C2158" s="230" t="s">
        <v>432</v>
      </c>
      <c r="D2158" s="183"/>
      <c r="E2158" s="183"/>
      <c r="F2158" s="208" t="s">
        <v>4989</v>
      </c>
      <c r="G2158" s="208" t="s">
        <v>4990</v>
      </c>
      <c r="H2158" s="208" t="s">
        <v>4991</v>
      </c>
      <c r="I2158" s="231" t="s">
        <v>11</v>
      </c>
      <c r="J2158" s="232" t="s">
        <v>11</v>
      </c>
      <c r="K2158" s="183"/>
      <c r="L2158" s="183" t="s">
        <v>208</v>
      </c>
      <c r="M2158" s="184" t="s">
        <v>4992</v>
      </c>
      <c r="N2158" s="67"/>
      <c r="O2158" s="67"/>
      <c r="P2158" s="67"/>
      <c r="Q2158" s="67"/>
      <c r="R2158" s="67"/>
      <c r="S2158" s="67"/>
      <c r="T2158" s="67"/>
      <c r="U2158" s="67"/>
      <c r="V2158" s="67"/>
      <c r="W2158" s="67"/>
      <c r="X2158" s="67"/>
      <c r="Y2158" s="67"/>
      <c r="Z2158" s="67"/>
      <c r="AA2158" s="67"/>
      <c r="AB2158" s="67"/>
      <c r="AC2158" s="67"/>
      <c r="AD2158" s="67"/>
      <c r="AE2158" s="67"/>
      <c r="AF2158" s="67"/>
      <c r="AG2158" s="67"/>
    </row>
    <row r="2159" spans="1:33" ht="87">
      <c r="A2159" s="228" t="s">
        <v>4934</v>
      </c>
      <c r="B2159" s="229" t="s">
        <v>4935</v>
      </c>
      <c r="C2159" s="230" t="s">
        <v>435</v>
      </c>
      <c r="D2159" s="183"/>
      <c r="E2159" s="183"/>
      <c r="F2159" s="208" t="s">
        <v>4993</v>
      </c>
      <c r="G2159" s="208" t="s">
        <v>4994</v>
      </c>
      <c r="H2159" s="208" t="s">
        <v>4995</v>
      </c>
      <c r="I2159" s="231" t="s">
        <v>11</v>
      </c>
      <c r="J2159" s="232" t="s">
        <v>11</v>
      </c>
      <c r="K2159" s="183"/>
      <c r="L2159" s="183" t="s">
        <v>208</v>
      </c>
      <c r="M2159" s="207" t="s">
        <v>4939</v>
      </c>
      <c r="N2159" s="67"/>
      <c r="O2159" s="67"/>
      <c r="P2159" s="67"/>
      <c r="Q2159" s="67"/>
      <c r="R2159" s="67"/>
      <c r="S2159" s="67"/>
      <c r="T2159" s="67"/>
      <c r="U2159" s="67"/>
      <c r="V2159" s="67"/>
      <c r="W2159" s="67"/>
      <c r="X2159" s="67"/>
      <c r="Y2159" s="67"/>
      <c r="Z2159" s="67"/>
      <c r="AA2159" s="67"/>
      <c r="AB2159" s="67"/>
      <c r="AC2159" s="67"/>
      <c r="AD2159" s="67"/>
      <c r="AE2159" s="67"/>
      <c r="AF2159" s="67"/>
      <c r="AG2159" s="67"/>
    </row>
    <row r="2160" spans="1:33" ht="87">
      <c r="A2160" s="228" t="s">
        <v>4934</v>
      </c>
      <c r="B2160" s="229" t="s">
        <v>4935</v>
      </c>
      <c r="C2160" s="230" t="s">
        <v>438</v>
      </c>
      <c r="D2160" s="183"/>
      <c r="E2160" s="183"/>
      <c r="F2160" s="208" t="s">
        <v>4996</v>
      </c>
      <c r="G2160" s="207" t="s">
        <v>4997</v>
      </c>
      <c r="H2160" s="207" t="s">
        <v>4998</v>
      </c>
      <c r="I2160" s="231" t="s">
        <v>11</v>
      </c>
      <c r="J2160" s="232" t="s">
        <v>11</v>
      </c>
      <c r="K2160" s="183"/>
      <c r="L2160" s="183" t="s">
        <v>208</v>
      </c>
      <c r="M2160" s="184" t="s">
        <v>4999</v>
      </c>
      <c r="N2160" s="67"/>
      <c r="O2160" s="67"/>
      <c r="P2160" s="67"/>
      <c r="Q2160" s="67"/>
      <c r="R2160" s="67"/>
      <c r="S2160" s="67"/>
      <c r="T2160" s="67"/>
      <c r="U2160" s="67"/>
      <c r="V2160" s="67"/>
      <c r="W2160" s="67"/>
      <c r="X2160" s="67"/>
      <c r="Y2160" s="67"/>
      <c r="Z2160" s="67"/>
      <c r="AA2160" s="67"/>
      <c r="AB2160" s="67"/>
      <c r="AC2160" s="67"/>
      <c r="AD2160" s="67"/>
      <c r="AE2160" s="67"/>
      <c r="AF2160" s="67"/>
      <c r="AG2160" s="67"/>
    </row>
    <row r="2161" spans="1:33" ht="87">
      <c r="A2161" s="228" t="s">
        <v>4934</v>
      </c>
      <c r="B2161" s="229" t="s">
        <v>4935</v>
      </c>
      <c r="C2161" s="230" t="s">
        <v>441</v>
      </c>
      <c r="D2161" s="183"/>
      <c r="E2161" s="183"/>
      <c r="F2161" s="208" t="s">
        <v>5000</v>
      </c>
      <c r="G2161" s="207" t="s">
        <v>5001</v>
      </c>
      <c r="H2161" s="208" t="s">
        <v>5002</v>
      </c>
      <c r="I2161" s="231" t="s">
        <v>11</v>
      </c>
      <c r="J2161" s="232" t="s">
        <v>11</v>
      </c>
      <c r="K2161" s="183"/>
      <c r="L2161" s="183" t="s">
        <v>208</v>
      </c>
      <c r="M2161" s="207" t="s">
        <v>4939</v>
      </c>
      <c r="N2161" s="67"/>
      <c r="O2161" s="67"/>
      <c r="P2161" s="67"/>
      <c r="Q2161" s="67"/>
      <c r="R2161" s="67"/>
      <c r="S2161" s="67"/>
      <c r="T2161" s="67"/>
      <c r="U2161" s="67"/>
      <c r="V2161" s="67"/>
      <c r="W2161" s="67"/>
      <c r="X2161" s="67"/>
      <c r="Y2161" s="67"/>
      <c r="Z2161" s="67"/>
      <c r="AA2161" s="67"/>
      <c r="AB2161" s="67"/>
      <c r="AC2161" s="67"/>
      <c r="AD2161" s="67"/>
      <c r="AE2161" s="67"/>
      <c r="AF2161" s="67"/>
      <c r="AG2161" s="67"/>
    </row>
    <row r="2162" spans="1:33" ht="87">
      <c r="A2162" s="228" t="s">
        <v>4934</v>
      </c>
      <c r="B2162" s="229" t="s">
        <v>4935</v>
      </c>
      <c r="C2162" s="230" t="s">
        <v>446</v>
      </c>
      <c r="D2162" s="183"/>
      <c r="E2162" s="183"/>
      <c r="F2162" s="207" t="s">
        <v>5003</v>
      </c>
      <c r="G2162" s="211" t="s">
        <v>5004</v>
      </c>
      <c r="H2162" s="207" t="s">
        <v>5005</v>
      </c>
      <c r="I2162" s="231" t="s">
        <v>11</v>
      </c>
      <c r="J2162" s="232" t="s">
        <v>11</v>
      </c>
      <c r="K2162" s="183"/>
      <c r="L2162" s="183" t="s">
        <v>208</v>
      </c>
      <c r="M2162" s="207" t="s">
        <v>5006</v>
      </c>
      <c r="N2162" s="67"/>
      <c r="O2162" s="67"/>
      <c r="P2162" s="67"/>
      <c r="Q2162" s="67"/>
      <c r="R2162" s="67"/>
      <c r="S2162" s="67"/>
      <c r="T2162" s="67"/>
      <c r="U2162" s="67"/>
      <c r="V2162" s="67"/>
      <c r="W2162" s="67"/>
      <c r="X2162" s="67"/>
      <c r="Y2162" s="67"/>
      <c r="Z2162" s="67"/>
      <c r="AA2162" s="67"/>
      <c r="AB2162" s="67"/>
      <c r="AC2162" s="67"/>
      <c r="AD2162" s="67"/>
      <c r="AE2162" s="67"/>
      <c r="AF2162" s="67"/>
      <c r="AG2162" s="67"/>
    </row>
    <row r="2163" spans="1:33" ht="87">
      <c r="A2163" s="228" t="s">
        <v>4934</v>
      </c>
      <c r="B2163" s="229" t="s">
        <v>4935</v>
      </c>
      <c r="C2163" s="230" t="s">
        <v>449</v>
      </c>
      <c r="D2163" s="183"/>
      <c r="E2163" s="183"/>
      <c r="F2163" s="208" t="s">
        <v>5007</v>
      </c>
      <c r="G2163" s="207" t="s">
        <v>5008</v>
      </c>
      <c r="H2163" s="208" t="s">
        <v>5009</v>
      </c>
      <c r="I2163" s="231" t="s">
        <v>11</v>
      </c>
      <c r="J2163" s="232" t="s">
        <v>11</v>
      </c>
      <c r="K2163" s="183"/>
      <c r="L2163" s="183" t="s">
        <v>208</v>
      </c>
      <c r="M2163" s="184" t="s">
        <v>4939</v>
      </c>
      <c r="N2163" s="67"/>
      <c r="O2163" s="67"/>
      <c r="P2163" s="67"/>
      <c r="Q2163" s="67"/>
      <c r="R2163" s="67"/>
      <c r="S2163" s="67"/>
      <c r="T2163" s="67"/>
      <c r="U2163" s="67"/>
      <c r="V2163" s="67"/>
      <c r="W2163" s="67"/>
      <c r="X2163" s="67"/>
      <c r="Y2163" s="67"/>
      <c r="Z2163" s="67"/>
      <c r="AA2163" s="67"/>
      <c r="AB2163" s="67"/>
      <c r="AC2163" s="67"/>
      <c r="AD2163" s="67"/>
      <c r="AE2163" s="67"/>
      <c r="AF2163" s="67"/>
      <c r="AG2163" s="67"/>
    </row>
    <row r="2164" spans="1:33" ht="87">
      <c r="A2164" s="228" t="s">
        <v>4934</v>
      </c>
      <c r="B2164" s="229" t="s">
        <v>4935</v>
      </c>
      <c r="C2164" s="230" t="s">
        <v>452</v>
      </c>
      <c r="D2164" s="183"/>
      <c r="E2164" s="183"/>
      <c r="F2164" s="208" t="s">
        <v>5010</v>
      </c>
      <c r="G2164" s="207" t="s">
        <v>5011</v>
      </c>
      <c r="H2164" s="208" t="s">
        <v>5012</v>
      </c>
      <c r="I2164" s="231" t="s">
        <v>11</v>
      </c>
      <c r="J2164" s="232" t="s">
        <v>11</v>
      </c>
      <c r="K2164" s="183"/>
      <c r="L2164" s="183" t="s">
        <v>208</v>
      </c>
      <c r="M2164" s="184" t="s">
        <v>5013</v>
      </c>
      <c r="N2164" s="67"/>
      <c r="O2164" s="67"/>
      <c r="P2164" s="67"/>
      <c r="Q2164" s="67"/>
      <c r="R2164" s="67"/>
      <c r="S2164" s="67"/>
      <c r="T2164" s="67"/>
      <c r="U2164" s="67"/>
      <c r="V2164" s="67"/>
      <c r="W2164" s="67"/>
      <c r="X2164" s="67"/>
      <c r="Y2164" s="67"/>
      <c r="Z2164" s="67"/>
      <c r="AA2164" s="67"/>
      <c r="AB2164" s="67"/>
      <c r="AC2164" s="67"/>
      <c r="AD2164" s="67"/>
      <c r="AE2164" s="67"/>
      <c r="AF2164" s="67"/>
      <c r="AG2164" s="67"/>
    </row>
    <row r="2165" spans="1:33" ht="87">
      <c r="A2165" s="234" t="s">
        <v>4934</v>
      </c>
      <c r="B2165" s="235" t="s">
        <v>4935</v>
      </c>
      <c r="C2165" s="230" t="s">
        <v>455</v>
      </c>
      <c r="D2165" s="221"/>
      <c r="E2165" s="221"/>
      <c r="F2165" s="211" t="s">
        <v>5014</v>
      </c>
      <c r="G2165" s="211" t="s">
        <v>5015</v>
      </c>
      <c r="H2165" s="210" t="s">
        <v>5016</v>
      </c>
      <c r="I2165" s="231" t="s">
        <v>11</v>
      </c>
      <c r="J2165" s="232" t="s">
        <v>11</v>
      </c>
      <c r="K2165" s="221"/>
      <c r="L2165" s="183" t="s">
        <v>208</v>
      </c>
      <c r="M2165" s="184" t="s">
        <v>4939</v>
      </c>
      <c r="N2165" s="67"/>
      <c r="O2165" s="67"/>
      <c r="P2165" s="67"/>
      <c r="Q2165" s="67"/>
      <c r="R2165" s="67"/>
      <c r="S2165" s="67"/>
      <c r="T2165" s="67"/>
      <c r="U2165" s="67"/>
      <c r="V2165" s="67"/>
      <c r="W2165" s="67"/>
      <c r="X2165" s="67"/>
      <c r="Y2165" s="67"/>
      <c r="Z2165" s="67"/>
      <c r="AA2165" s="67"/>
      <c r="AB2165" s="67"/>
      <c r="AC2165" s="67"/>
      <c r="AD2165" s="67"/>
      <c r="AE2165" s="67"/>
      <c r="AF2165" s="67"/>
      <c r="AG2165" s="67"/>
    </row>
    <row r="2166" spans="1:33" ht="87">
      <c r="A2166" s="234" t="s">
        <v>4934</v>
      </c>
      <c r="B2166" s="235" t="s">
        <v>4935</v>
      </c>
      <c r="C2166" s="230" t="s">
        <v>460</v>
      </c>
      <c r="D2166" s="221"/>
      <c r="E2166" s="221"/>
      <c r="F2166" s="211" t="s">
        <v>5017</v>
      </c>
      <c r="G2166" s="211" t="s">
        <v>5018</v>
      </c>
      <c r="H2166" s="210" t="s">
        <v>5012</v>
      </c>
      <c r="I2166" s="231" t="s">
        <v>11</v>
      </c>
      <c r="J2166" s="232" t="s">
        <v>11</v>
      </c>
      <c r="K2166" s="221"/>
      <c r="L2166" s="183" t="s">
        <v>208</v>
      </c>
      <c r="M2166" s="184" t="s">
        <v>5013</v>
      </c>
      <c r="N2166" s="67"/>
      <c r="O2166" s="67"/>
      <c r="P2166" s="67"/>
      <c r="Q2166" s="67"/>
      <c r="R2166" s="67"/>
      <c r="S2166" s="67"/>
      <c r="T2166" s="67"/>
      <c r="U2166" s="67"/>
      <c r="V2166" s="67"/>
      <c r="W2166" s="67"/>
      <c r="X2166" s="67"/>
      <c r="Y2166" s="67"/>
      <c r="Z2166" s="67"/>
      <c r="AA2166" s="67"/>
      <c r="AB2166" s="67"/>
      <c r="AC2166" s="67"/>
      <c r="AD2166" s="67"/>
      <c r="AE2166" s="67"/>
      <c r="AF2166" s="67"/>
      <c r="AG2166" s="67"/>
    </row>
    <row r="2167" spans="1:33" ht="87">
      <c r="A2167" s="234" t="s">
        <v>4934</v>
      </c>
      <c r="B2167" s="235" t="s">
        <v>4935</v>
      </c>
      <c r="C2167" s="230" t="s">
        <v>463</v>
      </c>
      <c r="D2167" s="221"/>
      <c r="E2167" s="221"/>
      <c r="F2167" s="210" t="s">
        <v>5019</v>
      </c>
      <c r="G2167" s="211" t="s">
        <v>5020</v>
      </c>
      <c r="H2167" s="210" t="s">
        <v>5021</v>
      </c>
      <c r="I2167" s="231" t="s">
        <v>11</v>
      </c>
      <c r="J2167" s="232" t="s">
        <v>11</v>
      </c>
      <c r="K2167" s="221"/>
      <c r="L2167" s="221" t="s">
        <v>1196</v>
      </c>
      <c r="M2167" s="221"/>
      <c r="N2167" s="67"/>
      <c r="O2167" s="67"/>
      <c r="P2167" s="67"/>
      <c r="Q2167" s="67"/>
      <c r="R2167" s="67"/>
      <c r="S2167" s="67"/>
      <c r="T2167" s="67"/>
      <c r="U2167" s="67"/>
      <c r="V2167" s="67"/>
      <c r="W2167" s="67"/>
      <c r="X2167" s="67"/>
      <c r="Y2167" s="67"/>
      <c r="Z2167" s="67"/>
      <c r="AA2167" s="67"/>
      <c r="AB2167" s="67"/>
      <c r="AC2167" s="67"/>
      <c r="AD2167" s="67"/>
      <c r="AE2167" s="67"/>
      <c r="AF2167" s="67"/>
      <c r="AG2167" s="67"/>
    </row>
    <row r="2168" spans="1:33" ht="87">
      <c r="A2168" s="234" t="s">
        <v>4934</v>
      </c>
      <c r="B2168" s="235" t="s">
        <v>4935</v>
      </c>
      <c r="C2168" s="230" t="s">
        <v>467</v>
      </c>
      <c r="D2168" s="221"/>
      <c r="E2168" s="221"/>
      <c r="F2168" s="210" t="s">
        <v>5022</v>
      </c>
      <c r="G2168" s="211" t="s">
        <v>5023</v>
      </c>
      <c r="H2168" s="210" t="s">
        <v>4942</v>
      </c>
      <c r="I2168" s="231" t="s">
        <v>11</v>
      </c>
      <c r="J2168" s="232" t="s">
        <v>11</v>
      </c>
      <c r="K2168" s="221"/>
      <c r="L2168" s="221" t="s">
        <v>1196</v>
      </c>
      <c r="M2168" s="221"/>
      <c r="N2168" s="67"/>
      <c r="O2168" s="67"/>
      <c r="P2168" s="67"/>
      <c r="Q2168" s="67"/>
      <c r="R2168" s="67"/>
      <c r="S2168" s="67"/>
      <c r="T2168" s="67"/>
      <c r="U2168" s="67"/>
      <c r="V2168" s="67"/>
      <c r="W2168" s="67"/>
      <c r="X2168" s="67"/>
      <c r="Y2168" s="67"/>
      <c r="Z2168" s="67"/>
      <c r="AA2168" s="67"/>
      <c r="AB2168" s="67"/>
      <c r="AC2168" s="67"/>
      <c r="AD2168" s="67"/>
      <c r="AE2168" s="67"/>
      <c r="AF2168" s="67"/>
      <c r="AG2168" s="67"/>
    </row>
    <row r="2169" spans="1:33" ht="87">
      <c r="A2169" s="234" t="s">
        <v>4934</v>
      </c>
      <c r="B2169" s="235" t="s">
        <v>4935</v>
      </c>
      <c r="C2169" s="230" t="s">
        <v>471</v>
      </c>
      <c r="D2169" s="221"/>
      <c r="E2169" s="221"/>
      <c r="F2169" s="210" t="s">
        <v>5024</v>
      </c>
      <c r="G2169" s="211" t="s">
        <v>5025</v>
      </c>
      <c r="H2169" s="210" t="s">
        <v>4942</v>
      </c>
      <c r="I2169" s="231" t="s">
        <v>11</v>
      </c>
      <c r="J2169" s="232" t="s">
        <v>11</v>
      </c>
      <c r="K2169" s="221"/>
      <c r="L2169" s="221" t="s">
        <v>1196</v>
      </c>
      <c r="M2169" s="221"/>
      <c r="N2169" s="67"/>
      <c r="O2169" s="67"/>
      <c r="P2169" s="67"/>
      <c r="Q2169" s="67"/>
      <c r="R2169" s="67"/>
      <c r="S2169" s="67"/>
      <c r="T2169" s="67"/>
      <c r="U2169" s="67"/>
      <c r="V2169" s="67"/>
      <c r="W2169" s="67"/>
      <c r="X2169" s="67"/>
      <c r="Y2169" s="67"/>
      <c r="Z2169" s="67"/>
      <c r="AA2169" s="67"/>
      <c r="AB2169" s="67"/>
      <c r="AC2169" s="67"/>
      <c r="AD2169" s="67"/>
      <c r="AE2169" s="67"/>
      <c r="AF2169" s="67"/>
      <c r="AG2169" s="67"/>
    </row>
    <row r="2170" spans="1:33" ht="87">
      <c r="A2170" s="234" t="s">
        <v>4934</v>
      </c>
      <c r="B2170" s="235" t="s">
        <v>4935</v>
      </c>
      <c r="C2170" s="230" t="s">
        <v>476</v>
      </c>
      <c r="D2170" s="221"/>
      <c r="E2170" s="221"/>
      <c r="F2170" s="210" t="s">
        <v>5026</v>
      </c>
      <c r="G2170" s="211" t="s">
        <v>5027</v>
      </c>
      <c r="H2170" s="210" t="s">
        <v>4942</v>
      </c>
      <c r="I2170" s="231" t="s">
        <v>11</v>
      </c>
      <c r="J2170" s="232" t="s">
        <v>11</v>
      </c>
      <c r="K2170" s="221"/>
      <c r="L2170" s="221" t="s">
        <v>1196</v>
      </c>
      <c r="M2170" s="221"/>
      <c r="N2170" s="67"/>
      <c r="O2170" s="67"/>
      <c r="P2170" s="67"/>
      <c r="Q2170" s="67"/>
      <c r="R2170" s="67"/>
      <c r="S2170" s="67"/>
      <c r="T2170" s="67"/>
      <c r="U2170" s="67"/>
      <c r="V2170" s="67"/>
      <c r="W2170" s="67"/>
      <c r="X2170" s="67"/>
      <c r="Y2170" s="67"/>
      <c r="Z2170" s="67"/>
      <c r="AA2170" s="67"/>
      <c r="AB2170" s="67"/>
      <c r="AC2170" s="67"/>
      <c r="AD2170" s="67"/>
      <c r="AE2170" s="67"/>
      <c r="AF2170" s="67"/>
      <c r="AG2170" s="67"/>
    </row>
    <row r="2171" spans="1:33" ht="87">
      <c r="A2171" s="234" t="s">
        <v>4934</v>
      </c>
      <c r="B2171" s="235" t="s">
        <v>4935</v>
      </c>
      <c r="C2171" s="230" t="s">
        <v>478</v>
      </c>
      <c r="D2171" s="221"/>
      <c r="E2171" s="221"/>
      <c r="F2171" s="211" t="s">
        <v>5028</v>
      </c>
      <c r="G2171" s="211" t="s">
        <v>5029</v>
      </c>
      <c r="H2171" s="210" t="s">
        <v>5030</v>
      </c>
      <c r="I2171" s="231" t="s">
        <v>11</v>
      </c>
      <c r="J2171" s="232" t="s">
        <v>11</v>
      </c>
      <c r="K2171" s="221"/>
      <c r="L2171" s="221" t="s">
        <v>208</v>
      </c>
      <c r="M2171" s="184" t="s">
        <v>4939</v>
      </c>
      <c r="N2171" s="67"/>
      <c r="O2171" s="67"/>
      <c r="P2171" s="67"/>
      <c r="Q2171" s="67"/>
      <c r="R2171" s="67"/>
      <c r="S2171" s="67"/>
      <c r="T2171" s="67"/>
      <c r="U2171" s="67"/>
      <c r="V2171" s="67"/>
      <c r="W2171" s="67"/>
      <c r="X2171" s="67"/>
      <c r="Y2171" s="67"/>
      <c r="Z2171" s="67"/>
      <c r="AA2171" s="67"/>
      <c r="AB2171" s="67"/>
      <c r="AC2171" s="67"/>
      <c r="AD2171" s="67"/>
      <c r="AE2171" s="67"/>
      <c r="AF2171" s="67"/>
      <c r="AG2171" s="67"/>
    </row>
    <row r="2172" spans="1:33" ht="87">
      <c r="A2172" s="228" t="s">
        <v>4934</v>
      </c>
      <c r="B2172" s="229" t="s">
        <v>4935</v>
      </c>
      <c r="C2172" s="230" t="s">
        <v>480</v>
      </c>
      <c r="D2172" s="183"/>
      <c r="E2172" s="183"/>
      <c r="F2172" s="208" t="s">
        <v>5031</v>
      </c>
      <c r="G2172" s="207" t="s">
        <v>5032</v>
      </c>
      <c r="H2172" s="208" t="s">
        <v>5033</v>
      </c>
      <c r="I2172" s="231" t="s">
        <v>11</v>
      </c>
      <c r="J2172" s="232" t="s">
        <v>11</v>
      </c>
      <c r="K2172" s="183"/>
      <c r="L2172" s="183" t="s">
        <v>208</v>
      </c>
      <c r="M2172" s="184" t="s">
        <v>4939</v>
      </c>
      <c r="N2172" s="67"/>
      <c r="O2172" s="67"/>
      <c r="P2172" s="67"/>
      <c r="Q2172" s="67"/>
      <c r="R2172" s="67"/>
      <c r="S2172" s="67"/>
      <c r="T2172" s="67"/>
      <c r="U2172" s="67"/>
      <c r="V2172" s="67"/>
      <c r="W2172" s="67"/>
      <c r="X2172" s="67"/>
      <c r="Y2172" s="67"/>
      <c r="Z2172" s="67"/>
      <c r="AA2172" s="67"/>
      <c r="AB2172" s="67"/>
      <c r="AC2172" s="67"/>
      <c r="AD2172" s="67"/>
      <c r="AE2172" s="67"/>
      <c r="AF2172" s="67"/>
      <c r="AG2172" s="67"/>
    </row>
    <row r="2173" spans="1:33" ht="87">
      <c r="A2173" s="228" t="s">
        <v>4934</v>
      </c>
      <c r="B2173" s="229" t="s">
        <v>4935</v>
      </c>
      <c r="C2173" s="230" t="s">
        <v>485</v>
      </c>
      <c r="D2173" s="183"/>
      <c r="E2173" s="183"/>
      <c r="F2173" s="207" t="s">
        <v>5034</v>
      </c>
      <c r="G2173" s="207" t="s">
        <v>5035</v>
      </c>
      <c r="H2173" s="208" t="s">
        <v>4942</v>
      </c>
      <c r="I2173" s="231" t="s">
        <v>11</v>
      </c>
      <c r="J2173" s="232" t="s">
        <v>11</v>
      </c>
      <c r="K2173" s="183"/>
      <c r="L2173" s="184" t="s">
        <v>208</v>
      </c>
      <c r="M2173" s="184" t="s">
        <v>5036</v>
      </c>
      <c r="N2173" s="67"/>
      <c r="O2173" s="67"/>
      <c r="P2173" s="67"/>
      <c r="Q2173" s="67"/>
      <c r="R2173" s="67"/>
      <c r="S2173" s="67"/>
      <c r="T2173" s="67"/>
      <c r="U2173" s="67"/>
      <c r="V2173" s="67"/>
      <c r="W2173" s="67"/>
      <c r="X2173" s="67"/>
      <c r="Y2173" s="67"/>
      <c r="Z2173" s="67"/>
      <c r="AA2173" s="67"/>
      <c r="AB2173" s="67"/>
      <c r="AC2173" s="67"/>
      <c r="AD2173" s="67"/>
      <c r="AE2173" s="67"/>
      <c r="AF2173" s="67"/>
      <c r="AG2173" s="67"/>
    </row>
    <row r="2174" spans="1:33" ht="87">
      <c r="A2174" s="228" t="s">
        <v>4934</v>
      </c>
      <c r="B2174" s="229" t="s">
        <v>4935</v>
      </c>
      <c r="C2174" s="230" t="s">
        <v>489</v>
      </c>
      <c r="D2174" s="183"/>
      <c r="E2174" s="183"/>
      <c r="F2174" s="208" t="s">
        <v>5037</v>
      </c>
      <c r="G2174" s="207" t="s">
        <v>5038</v>
      </c>
      <c r="H2174" s="208" t="s">
        <v>4942</v>
      </c>
      <c r="I2174" s="231" t="s">
        <v>11</v>
      </c>
      <c r="J2174" s="232" t="s">
        <v>11</v>
      </c>
      <c r="K2174" s="183"/>
      <c r="L2174" s="184" t="s">
        <v>208</v>
      </c>
      <c r="M2174" s="184" t="s">
        <v>4754</v>
      </c>
      <c r="N2174" s="67"/>
      <c r="O2174" s="67"/>
      <c r="P2174" s="67"/>
      <c r="Q2174" s="67"/>
      <c r="R2174" s="67"/>
      <c r="S2174" s="67"/>
      <c r="T2174" s="67"/>
      <c r="U2174" s="67"/>
      <c r="V2174" s="67"/>
      <c r="W2174" s="67"/>
      <c r="X2174" s="67"/>
      <c r="Y2174" s="67"/>
      <c r="Z2174" s="67"/>
      <c r="AA2174" s="67"/>
      <c r="AB2174" s="67"/>
      <c r="AC2174" s="67"/>
      <c r="AD2174" s="67"/>
      <c r="AE2174" s="67"/>
      <c r="AF2174" s="67"/>
      <c r="AG2174" s="67"/>
    </row>
    <row r="2175" spans="1:33" ht="87">
      <c r="A2175" s="228" t="s">
        <v>4934</v>
      </c>
      <c r="B2175" s="229" t="s">
        <v>4935</v>
      </c>
      <c r="C2175" s="230" t="s">
        <v>492</v>
      </c>
      <c r="D2175" s="183"/>
      <c r="E2175" s="183"/>
      <c r="F2175" s="208" t="s">
        <v>5039</v>
      </c>
      <c r="G2175" s="207" t="s">
        <v>5040</v>
      </c>
      <c r="H2175" s="208" t="s">
        <v>5041</v>
      </c>
      <c r="I2175" s="231" t="s">
        <v>11</v>
      </c>
      <c r="J2175" s="232" t="s">
        <v>11</v>
      </c>
      <c r="K2175" s="183"/>
      <c r="L2175" s="184" t="s">
        <v>208</v>
      </c>
      <c r="M2175" s="184" t="s">
        <v>5042</v>
      </c>
      <c r="N2175" s="67"/>
      <c r="O2175" s="67"/>
      <c r="P2175" s="67"/>
      <c r="Q2175" s="67"/>
      <c r="R2175" s="67"/>
      <c r="S2175" s="67"/>
      <c r="T2175" s="67"/>
      <c r="U2175" s="67"/>
      <c r="V2175" s="67"/>
      <c r="W2175" s="67"/>
      <c r="X2175" s="67"/>
      <c r="Y2175" s="67"/>
      <c r="Z2175" s="67"/>
      <c r="AA2175" s="67"/>
      <c r="AB2175" s="67"/>
      <c r="AC2175" s="67"/>
      <c r="AD2175" s="67"/>
      <c r="AE2175" s="67"/>
      <c r="AF2175" s="67"/>
      <c r="AG2175" s="67"/>
    </row>
    <row r="2176" spans="1:33" ht="87">
      <c r="A2176" s="228" t="s">
        <v>4934</v>
      </c>
      <c r="B2176" s="229" t="s">
        <v>4935</v>
      </c>
      <c r="C2176" s="230" t="s">
        <v>496</v>
      </c>
      <c r="D2176" s="183"/>
      <c r="E2176" s="183"/>
      <c r="F2176" s="207" t="s">
        <v>5034</v>
      </c>
      <c r="G2176" s="207" t="s">
        <v>5035</v>
      </c>
      <c r="H2176" s="208" t="s">
        <v>4942</v>
      </c>
      <c r="I2176" s="231" t="s">
        <v>11</v>
      </c>
      <c r="J2176" s="232" t="s">
        <v>11</v>
      </c>
      <c r="K2176" s="183"/>
      <c r="L2176" s="184" t="s">
        <v>208</v>
      </c>
      <c r="M2176" s="184" t="s">
        <v>5043</v>
      </c>
      <c r="N2176" s="67"/>
      <c r="O2176" s="67"/>
      <c r="P2176" s="67"/>
      <c r="Q2176" s="67"/>
      <c r="R2176" s="67"/>
      <c r="S2176" s="67"/>
      <c r="T2176" s="67"/>
      <c r="U2176" s="67"/>
      <c r="V2176" s="67"/>
      <c r="W2176" s="67"/>
      <c r="X2176" s="67"/>
      <c r="Y2176" s="67"/>
      <c r="Z2176" s="67"/>
      <c r="AA2176" s="67"/>
      <c r="AB2176" s="67"/>
      <c r="AC2176" s="67"/>
      <c r="AD2176" s="67"/>
      <c r="AE2176" s="67"/>
      <c r="AF2176" s="67"/>
      <c r="AG2176" s="67"/>
    </row>
    <row r="2177" spans="1:33" ht="87">
      <c r="A2177" s="228" t="s">
        <v>4934</v>
      </c>
      <c r="B2177" s="229" t="s">
        <v>4935</v>
      </c>
      <c r="C2177" s="230" t="s">
        <v>500</v>
      </c>
      <c r="D2177" s="183"/>
      <c r="E2177" s="183"/>
      <c r="F2177" s="207" t="s">
        <v>5044</v>
      </c>
      <c r="G2177" s="207" t="s">
        <v>5045</v>
      </c>
      <c r="H2177" s="208" t="s">
        <v>4942</v>
      </c>
      <c r="I2177" s="231" t="s">
        <v>11</v>
      </c>
      <c r="J2177" s="232" t="s">
        <v>11</v>
      </c>
      <c r="K2177" s="183"/>
      <c r="L2177" s="184" t="s">
        <v>208</v>
      </c>
      <c r="M2177" s="184" t="s">
        <v>5046</v>
      </c>
      <c r="N2177" s="67"/>
      <c r="O2177" s="67"/>
      <c r="P2177" s="67"/>
      <c r="Q2177" s="67"/>
      <c r="R2177" s="67"/>
      <c r="S2177" s="67"/>
      <c r="T2177" s="67"/>
      <c r="U2177" s="67"/>
      <c r="V2177" s="67"/>
      <c r="W2177" s="67"/>
      <c r="X2177" s="67"/>
      <c r="Y2177" s="67"/>
      <c r="Z2177" s="67"/>
      <c r="AA2177" s="67"/>
      <c r="AB2177" s="67"/>
      <c r="AC2177" s="67"/>
      <c r="AD2177" s="67"/>
      <c r="AE2177" s="67"/>
      <c r="AF2177" s="67"/>
      <c r="AG2177" s="67"/>
    </row>
    <row r="2178" spans="1:33" ht="87">
      <c r="A2178" s="228" t="s">
        <v>4934</v>
      </c>
      <c r="B2178" s="229" t="s">
        <v>4935</v>
      </c>
      <c r="C2178" s="230" t="s">
        <v>503</v>
      </c>
      <c r="D2178" s="183"/>
      <c r="E2178" s="183"/>
      <c r="F2178" s="208" t="s">
        <v>5047</v>
      </c>
      <c r="G2178" s="207" t="s">
        <v>5048</v>
      </c>
      <c r="H2178" s="208" t="s">
        <v>4942</v>
      </c>
      <c r="I2178" s="231" t="s">
        <v>11</v>
      </c>
      <c r="J2178" s="232" t="s">
        <v>11</v>
      </c>
      <c r="K2178" s="183"/>
      <c r="L2178" s="184" t="s">
        <v>208</v>
      </c>
      <c r="M2178" s="184" t="s">
        <v>5042</v>
      </c>
      <c r="N2178" s="67"/>
      <c r="O2178" s="67"/>
      <c r="P2178" s="67"/>
      <c r="Q2178" s="67"/>
      <c r="R2178" s="67"/>
      <c r="S2178" s="67"/>
      <c r="T2178" s="67"/>
      <c r="U2178" s="67"/>
      <c r="V2178" s="67"/>
      <c r="W2178" s="67"/>
      <c r="X2178" s="67"/>
      <c r="Y2178" s="67"/>
      <c r="Z2178" s="67"/>
      <c r="AA2178" s="67"/>
      <c r="AB2178" s="67"/>
      <c r="AC2178" s="67"/>
      <c r="AD2178" s="67"/>
      <c r="AE2178" s="67"/>
      <c r="AF2178" s="67"/>
      <c r="AG2178" s="67"/>
    </row>
    <row r="2179" spans="1:33" ht="87">
      <c r="A2179" s="228" t="s">
        <v>4934</v>
      </c>
      <c r="B2179" s="229" t="s">
        <v>4935</v>
      </c>
      <c r="C2179" s="230" t="s">
        <v>507</v>
      </c>
      <c r="D2179" s="183"/>
      <c r="E2179" s="183"/>
      <c r="F2179" s="208" t="s">
        <v>5049</v>
      </c>
      <c r="G2179" s="207" t="s">
        <v>5050</v>
      </c>
      <c r="H2179" s="208" t="s">
        <v>4942</v>
      </c>
      <c r="I2179" s="231" t="s">
        <v>11</v>
      </c>
      <c r="J2179" s="232" t="s">
        <v>11</v>
      </c>
      <c r="K2179" s="183"/>
      <c r="L2179" s="183"/>
      <c r="M2179" s="183"/>
      <c r="N2179" s="67"/>
      <c r="O2179" s="67"/>
      <c r="P2179" s="67"/>
      <c r="Q2179" s="67"/>
      <c r="R2179" s="67"/>
      <c r="S2179" s="67"/>
      <c r="T2179" s="67"/>
      <c r="U2179" s="67"/>
      <c r="V2179" s="67"/>
      <c r="W2179" s="67"/>
      <c r="X2179" s="67"/>
      <c r="Y2179" s="67"/>
      <c r="Z2179" s="67"/>
      <c r="AA2179" s="67"/>
      <c r="AB2179" s="67"/>
      <c r="AC2179" s="67"/>
      <c r="AD2179" s="67"/>
      <c r="AE2179" s="67"/>
      <c r="AF2179" s="67"/>
      <c r="AG2179" s="67"/>
    </row>
    <row r="2180" spans="1:33" ht="87">
      <c r="A2180" s="228" t="s">
        <v>4934</v>
      </c>
      <c r="B2180" s="229" t="s">
        <v>4935</v>
      </c>
      <c r="C2180" s="230" t="s">
        <v>509</v>
      </c>
      <c r="D2180" s="183"/>
      <c r="E2180" s="183"/>
      <c r="F2180" s="208" t="s">
        <v>5051</v>
      </c>
      <c r="G2180" s="207" t="s">
        <v>5052</v>
      </c>
      <c r="H2180" s="208" t="s">
        <v>4942</v>
      </c>
      <c r="I2180" s="231" t="s">
        <v>11</v>
      </c>
      <c r="J2180" s="232" t="s">
        <v>11</v>
      </c>
      <c r="K2180" s="183"/>
      <c r="L2180" s="183"/>
      <c r="M2180" s="183"/>
      <c r="N2180" s="67"/>
      <c r="O2180" s="67"/>
      <c r="P2180" s="67"/>
      <c r="Q2180" s="67"/>
      <c r="R2180" s="67"/>
      <c r="S2180" s="67"/>
      <c r="T2180" s="67"/>
      <c r="U2180" s="67"/>
      <c r="V2180" s="67"/>
      <c r="W2180" s="67"/>
      <c r="X2180" s="67"/>
      <c r="Y2180" s="67"/>
      <c r="Z2180" s="67"/>
      <c r="AA2180" s="67"/>
      <c r="AB2180" s="67"/>
      <c r="AC2180" s="67"/>
      <c r="AD2180" s="67"/>
      <c r="AE2180" s="67"/>
      <c r="AF2180" s="67"/>
      <c r="AG2180" s="67"/>
    </row>
    <row r="2181" spans="1:33" ht="87">
      <c r="A2181" s="234" t="s">
        <v>4934</v>
      </c>
      <c r="B2181" s="235" t="s">
        <v>4935</v>
      </c>
      <c r="C2181" s="230" t="s">
        <v>512</v>
      </c>
      <c r="D2181" s="221"/>
      <c r="E2181" s="221"/>
      <c r="F2181" s="211" t="s">
        <v>5053</v>
      </c>
      <c r="G2181" s="211" t="s">
        <v>5054</v>
      </c>
      <c r="H2181" s="211" t="s">
        <v>5055</v>
      </c>
      <c r="I2181" s="231" t="s">
        <v>11</v>
      </c>
      <c r="J2181" s="232" t="s">
        <v>11</v>
      </c>
      <c r="K2181" s="221"/>
      <c r="L2181" s="184" t="s">
        <v>208</v>
      </c>
      <c r="M2181" s="184" t="s">
        <v>4939</v>
      </c>
      <c r="N2181" s="67"/>
      <c r="O2181" s="67"/>
      <c r="P2181" s="67"/>
      <c r="Q2181" s="67"/>
      <c r="R2181" s="67"/>
      <c r="S2181" s="67"/>
      <c r="T2181" s="67"/>
      <c r="U2181" s="67"/>
      <c r="V2181" s="67"/>
      <c r="W2181" s="67"/>
      <c r="X2181" s="67"/>
      <c r="Y2181" s="67"/>
      <c r="Z2181" s="67"/>
      <c r="AA2181" s="67"/>
      <c r="AB2181" s="67"/>
      <c r="AC2181" s="67"/>
      <c r="AD2181" s="67"/>
      <c r="AE2181" s="67"/>
      <c r="AF2181" s="67"/>
      <c r="AG2181" s="67"/>
    </row>
    <row r="2182" spans="1:33" ht="87">
      <c r="A2182" s="234" t="s">
        <v>4934</v>
      </c>
      <c r="B2182" s="235" t="s">
        <v>4935</v>
      </c>
      <c r="C2182" s="230" t="s">
        <v>514</v>
      </c>
      <c r="D2182" s="221"/>
      <c r="E2182" s="221"/>
      <c r="F2182" s="210" t="s">
        <v>5056</v>
      </c>
      <c r="G2182" s="211" t="s">
        <v>5057</v>
      </c>
      <c r="H2182" s="210" t="s">
        <v>5058</v>
      </c>
      <c r="I2182" s="231" t="s">
        <v>11</v>
      </c>
      <c r="J2182" s="232" t="s">
        <v>11</v>
      </c>
      <c r="K2182" s="221"/>
      <c r="L2182" s="184" t="s">
        <v>208</v>
      </c>
      <c r="M2182" s="184" t="s">
        <v>4939</v>
      </c>
      <c r="N2182" s="67"/>
      <c r="O2182" s="67"/>
      <c r="P2182" s="67"/>
      <c r="Q2182" s="67"/>
      <c r="R2182" s="67"/>
      <c r="S2182" s="67"/>
      <c r="T2182" s="67"/>
      <c r="U2182" s="67"/>
      <c r="V2182" s="67"/>
      <c r="W2182" s="67"/>
      <c r="X2182" s="67"/>
      <c r="Y2182" s="67"/>
      <c r="Z2182" s="67"/>
      <c r="AA2182" s="67"/>
      <c r="AB2182" s="67"/>
      <c r="AC2182" s="67"/>
      <c r="AD2182" s="67"/>
      <c r="AE2182" s="67"/>
      <c r="AF2182" s="67"/>
      <c r="AG2182" s="67"/>
    </row>
    <row r="2183" spans="1:33" ht="87">
      <c r="A2183" s="234" t="s">
        <v>4934</v>
      </c>
      <c r="B2183" s="235" t="s">
        <v>4935</v>
      </c>
      <c r="C2183" s="230" t="s">
        <v>518</v>
      </c>
      <c r="D2183" s="221"/>
      <c r="E2183" s="221"/>
      <c r="F2183" s="210" t="s">
        <v>5059</v>
      </c>
      <c r="G2183" s="211" t="s">
        <v>5060</v>
      </c>
      <c r="H2183" s="210" t="s">
        <v>5061</v>
      </c>
      <c r="I2183" s="231" t="s">
        <v>11</v>
      </c>
      <c r="J2183" s="232" t="s">
        <v>11</v>
      </c>
      <c r="K2183" s="221"/>
      <c r="L2183" s="184" t="s">
        <v>208</v>
      </c>
      <c r="M2183" s="184" t="s">
        <v>4939</v>
      </c>
      <c r="N2183" s="67"/>
      <c r="O2183" s="67"/>
      <c r="P2183" s="67"/>
      <c r="Q2183" s="67"/>
      <c r="R2183" s="67"/>
      <c r="S2183" s="67"/>
      <c r="T2183" s="67"/>
      <c r="U2183" s="67"/>
      <c r="V2183" s="67"/>
      <c r="W2183" s="67"/>
      <c r="X2183" s="67"/>
      <c r="Y2183" s="67"/>
      <c r="Z2183" s="67"/>
      <c r="AA2183" s="67"/>
      <c r="AB2183" s="67"/>
      <c r="AC2183" s="67"/>
      <c r="AD2183" s="67"/>
      <c r="AE2183" s="67"/>
      <c r="AF2183" s="67"/>
      <c r="AG2183" s="67"/>
    </row>
    <row r="2184" spans="1:33" ht="87">
      <c r="A2184" s="228" t="s">
        <v>4934</v>
      </c>
      <c r="B2184" s="229" t="s">
        <v>4935</v>
      </c>
      <c r="C2184" s="230" t="s">
        <v>521</v>
      </c>
      <c r="D2184" s="183"/>
      <c r="E2184" s="183"/>
      <c r="F2184" s="208" t="s">
        <v>5062</v>
      </c>
      <c r="G2184" s="207" t="s">
        <v>5063</v>
      </c>
      <c r="H2184" s="208" t="s">
        <v>5064</v>
      </c>
      <c r="I2184" s="231" t="s">
        <v>11</v>
      </c>
      <c r="J2184" s="232" t="s">
        <v>11</v>
      </c>
      <c r="K2184" s="183"/>
      <c r="L2184" s="184" t="s">
        <v>208</v>
      </c>
      <c r="M2184" s="184" t="s">
        <v>4939</v>
      </c>
      <c r="N2184" s="67"/>
      <c r="O2184" s="67"/>
      <c r="P2184" s="67"/>
      <c r="Q2184" s="67"/>
      <c r="R2184" s="67"/>
      <c r="S2184" s="67"/>
      <c r="T2184" s="67"/>
      <c r="U2184" s="67"/>
      <c r="V2184" s="67"/>
      <c r="W2184" s="67"/>
      <c r="X2184" s="67"/>
      <c r="Y2184" s="67"/>
      <c r="Z2184" s="67"/>
      <c r="AA2184" s="67"/>
      <c r="AB2184" s="67"/>
      <c r="AC2184" s="67"/>
      <c r="AD2184" s="67"/>
      <c r="AE2184" s="67"/>
      <c r="AF2184" s="67"/>
      <c r="AG2184" s="67"/>
    </row>
    <row r="2185" spans="1:33" ht="87">
      <c r="A2185" s="234" t="s">
        <v>4934</v>
      </c>
      <c r="B2185" s="235" t="s">
        <v>4935</v>
      </c>
      <c r="C2185" s="230" t="s">
        <v>525</v>
      </c>
      <c r="D2185" s="221"/>
      <c r="E2185" s="221"/>
      <c r="F2185" s="211" t="s">
        <v>5065</v>
      </c>
      <c r="G2185" s="211" t="s">
        <v>5066</v>
      </c>
      <c r="H2185" s="210" t="s">
        <v>5067</v>
      </c>
      <c r="I2185" s="231" t="s">
        <v>11</v>
      </c>
      <c r="J2185" s="232" t="s">
        <v>11</v>
      </c>
      <c r="K2185" s="221"/>
      <c r="L2185" s="184" t="s">
        <v>208</v>
      </c>
      <c r="M2185" s="184" t="s">
        <v>4939</v>
      </c>
      <c r="N2185" s="67"/>
      <c r="O2185" s="67"/>
      <c r="P2185" s="67"/>
      <c r="Q2185" s="67"/>
      <c r="R2185" s="67"/>
      <c r="S2185" s="67"/>
      <c r="T2185" s="67"/>
      <c r="U2185" s="67"/>
      <c r="V2185" s="67"/>
      <c r="W2185" s="67"/>
      <c r="X2185" s="67"/>
      <c r="Y2185" s="67"/>
      <c r="Z2185" s="67"/>
      <c r="AA2185" s="67"/>
      <c r="AB2185" s="67"/>
      <c r="AC2185" s="67"/>
      <c r="AD2185" s="67"/>
      <c r="AE2185" s="67"/>
      <c r="AF2185" s="67"/>
      <c r="AG2185" s="67"/>
    </row>
    <row r="2186" spans="1:33" ht="112.5">
      <c r="A2186" s="234" t="s">
        <v>4934</v>
      </c>
      <c r="B2186" s="235" t="s">
        <v>4935</v>
      </c>
      <c r="C2186" s="230" t="s">
        <v>530</v>
      </c>
      <c r="D2186" s="221"/>
      <c r="E2186" s="221"/>
      <c r="F2186" s="210" t="s">
        <v>5068</v>
      </c>
      <c r="G2186" s="211" t="s">
        <v>5069</v>
      </c>
      <c r="H2186" s="211" t="s">
        <v>5070</v>
      </c>
      <c r="I2186" s="231" t="s">
        <v>11</v>
      </c>
      <c r="J2186" s="232" t="s">
        <v>11</v>
      </c>
      <c r="K2186" s="221"/>
      <c r="L2186" s="184" t="s">
        <v>208</v>
      </c>
      <c r="M2186" s="184" t="s">
        <v>4939</v>
      </c>
      <c r="N2186" s="67"/>
      <c r="O2186" s="67"/>
      <c r="P2186" s="67"/>
      <c r="Q2186" s="67"/>
      <c r="R2186" s="67"/>
      <c r="S2186" s="67"/>
      <c r="T2186" s="67"/>
      <c r="U2186" s="67"/>
      <c r="V2186" s="67"/>
      <c r="W2186" s="67"/>
      <c r="X2186" s="67"/>
      <c r="Y2186" s="67"/>
      <c r="Z2186" s="67"/>
      <c r="AA2186" s="67"/>
      <c r="AB2186" s="67"/>
      <c r="AC2186" s="67"/>
      <c r="AD2186" s="67"/>
      <c r="AE2186" s="67"/>
      <c r="AF2186" s="67"/>
      <c r="AG2186" s="67"/>
    </row>
    <row r="2187" spans="1:33" ht="87">
      <c r="A2187" s="234" t="s">
        <v>4934</v>
      </c>
      <c r="B2187" s="235" t="s">
        <v>4935</v>
      </c>
      <c r="C2187" s="230" t="s">
        <v>612</v>
      </c>
      <c r="D2187" s="221"/>
      <c r="E2187" s="221"/>
      <c r="F2187" s="210" t="s">
        <v>5071</v>
      </c>
      <c r="G2187" s="211" t="s">
        <v>5072</v>
      </c>
      <c r="H2187" s="210" t="s">
        <v>5073</v>
      </c>
      <c r="I2187" s="231" t="s">
        <v>11</v>
      </c>
      <c r="J2187" s="232" t="s">
        <v>11</v>
      </c>
      <c r="K2187" s="221"/>
      <c r="L2187" s="221"/>
      <c r="M2187" s="221"/>
      <c r="N2187" s="67"/>
      <c r="O2187" s="67"/>
      <c r="P2187" s="67"/>
      <c r="Q2187" s="67"/>
      <c r="R2187" s="67"/>
      <c r="S2187" s="67"/>
      <c r="T2187" s="67"/>
      <c r="U2187" s="67"/>
      <c r="V2187" s="67"/>
      <c r="W2187" s="67"/>
      <c r="X2187" s="67"/>
      <c r="Y2187" s="67"/>
      <c r="Z2187" s="67"/>
      <c r="AA2187" s="67"/>
      <c r="AB2187" s="67"/>
      <c r="AC2187" s="67"/>
      <c r="AD2187" s="67"/>
      <c r="AE2187" s="67"/>
      <c r="AF2187" s="67"/>
      <c r="AG2187" s="67"/>
    </row>
    <row r="2188" spans="1:33" ht="87">
      <c r="A2188" s="228" t="s">
        <v>4934</v>
      </c>
      <c r="B2188" s="229" t="s">
        <v>4935</v>
      </c>
      <c r="C2188" s="230" t="s">
        <v>615</v>
      </c>
      <c r="D2188" s="183"/>
      <c r="E2188" s="183"/>
      <c r="F2188" s="208" t="s">
        <v>5074</v>
      </c>
      <c r="G2188" s="207" t="s">
        <v>5075</v>
      </c>
      <c r="H2188" s="208" t="s">
        <v>5076</v>
      </c>
      <c r="I2188" s="231" t="s">
        <v>11</v>
      </c>
      <c r="J2188" s="232" t="s">
        <v>11</v>
      </c>
      <c r="K2188" s="183"/>
      <c r="L2188" s="183"/>
      <c r="M2188" s="183"/>
      <c r="N2188" s="67"/>
      <c r="O2188" s="67"/>
      <c r="P2188" s="67"/>
      <c r="Q2188" s="67"/>
      <c r="R2188" s="67"/>
      <c r="S2188" s="67"/>
      <c r="T2188" s="67"/>
      <c r="U2188" s="67"/>
      <c r="V2188" s="67"/>
      <c r="W2188" s="67"/>
      <c r="X2188" s="67"/>
      <c r="Y2188" s="67"/>
      <c r="Z2188" s="67"/>
      <c r="AA2188" s="67"/>
      <c r="AB2188" s="67"/>
      <c r="AC2188" s="67"/>
      <c r="AD2188" s="67"/>
      <c r="AE2188" s="67"/>
      <c r="AF2188" s="67"/>
      <c r="AG2188" s="67"/>
    </row>
    <row r="2189" spans="1:33" ht="87">
      <c r="A2189" s="228" t="s">
        <v>4934</v>
      </c>
      <c r="B2189" s="235" t="s">
        <v>4935</v>
      </c>
      <c r="C2189" s="230" t="s">
        <v>617</v>
      </c>
      <c r="D2189" s="183"/>
      <c r="E2189" s="183"/>
      <c r="F2189" s="208" t="s">
        <v>5077</v>
      </c>
      <c r="G2189" s="207" t="s">
        <v>5078</v>
      </c>
      <c r="H2189" s="208" t="s">
        <v>5079</v>
      </c>
      <c r="I2189" s="231" t="s">
        <v>11</v>
      </c>
      <c r="J2189" s="232" t="s">
        <v>11</v>
      </c>
      <c r="K2189" s="183"/>
      <c r="L2189" s="183"/>
      <c r="M2189" s="183"/>
      <c r="N2189" s="67"/>
      <c r="O2189" s="67"/>
      <c r="P2189" s="67"/>
      <c r="Q2189" s="67"/>
      <c r="R2189" s="67"/>
      <c r="S2189" s="67"/>
      <c r="T2189" s="67"/>
      <c r="U2189" s="67"/>
      <c r="V2189" s="67"/>
      <c r="W2189" s="67"/>
      <c r="X2189" s="67"/>
      <c r="Y2189" s="67"/>
      <c r="Z2189" s="67"/>
      <c r="AA2189" s="67"/>
      <c r="AB2189" s="67"/>
      <c r="AC2189" s="67"/>
      <c r="AD2189" s="67"/>
      <c r="AE2189" s="67"/>
      <c r="AF2189" s="67"/>
      <c r="AG2189" s="67"/>
    </row>
    <row r="2190" spans="1:33" ht="87">
      <c r="A2190" s="228" t="s">
        <v>4934</v>
      </c>
      <c r="B2190" s="229" t="s">
        <v>4935</v>
      </c>
      <c r="C2190" s="230" t="s">
        <v>618</v>
      </c>
      <c r="D2190" s="183"/>
      <c r="E2190" s="183"/>
      <c r="F2190" s="208" t="s">
        <v>5080</v>
      </c>
      <c r="G2190" s="207" t="s">
        <v>5081</v>
      </c>
      <c r="H2190" s="208" t="s">
        <v>5082</v>
      </c>
      <c r="I2190" s="231" t="s">
        <v>11</v>
      </c>
      <c r="J2190" s="231" t="s">
        <v>11</v>
      </c>
      <c r="K2190" s="183"/>
      <c r="L2190" s="183"/>
      <c r="M2190" s="183"/>
      <c r="N2190" s="67"/>
      <c r="O2190" s="67"/>
      <c r="P2190" s="67"/>
      <c r="Q2190" s="67"/>
      <c r="R2190" s="67"/>
      <c r="S2190" s="67"/>
      <c r="T2190" s="67"/>
      <c r="U2190" s="67"/>
      <c r="V2190" s="67"/>
      <c r="W2190" s="67"/>
      <c r="X2190" s="67"/>
      <c r="Y2190" s="67"/>
      <c r="Z2190" s="67"/>
      <c r="AA2190" s="67"/>
      <c r="AB2190" s="67"/>
      <c r="AC2190" s="67"/>
      <c r="AD2190" s="67"/>
      <c r="AE2190" s="67"/>
      <c r="AF2190" s="67"/>
      <c r="AG2190" s="67"/>
    </row>
    <row r="2191" spans="1:33" ht="87">
      <c r="A2191" s="228" t="s">
        <v>4934</v>
      </c>
      <c r="B2191" s="229" t="s">
        <v>4935</v>
      </c>
      <c r="C2191" s="230" t="s">
        <v>619</v>
      </c>
      <c r="D2191" s="183"/>
      <c r="E2191" s="183"/>
      <c r="F2191" s="208" t="s">
        <v>5083</v>
      </c>
      <c r="G2191" s="207" t="s">
        <v>5084</v>
      </c>
      <c r="H2191" s="208" t="s">
        <v>5085</v>
      </c>
      <c r="I2191" s="231" t="s">
        <v>11</v>
      </c>
      <c r="J2191" s="231" t="s">
        <v>11</v>
      </c>
      <c r="K2191" s="183"/>
      <c r="L2191" s="183"/>
      <c r="M2191" s="183"/>
      <c r="N2191" s="67"/>
      <c r="O2191" s="67"/>
      <c r="P2191" s="67"/>
      <c r="Q2191" s="67"/>
      <c r="R2191" s="67"/>
      <c r="S2191" s="67"/>
      <c r="T2191" s="67"/>
      <c r="U2191" s="67"/>
      <c r="V2191" s="67"/>
      <c r="W2191" s="67"/>
      <c r="X2191" s="67"/>
      <c r="Y2191" s="67"/>
      <c r="Z2191" s="67"/>
      <c r="AA2191" s="67"/>
      <c r="AB2191" s="67"/>
      <c r="AC2191" s="67"/>
      <c r="AD2191" s="67"/>
      <c r="AE2191" s="67"/>
      <c r="AF2191" s="67"/>
      <c r="AG2191" s="67"/>
    </row>
    <row r="2192" spans="1:33" ht="87">
      <c r="A2192" s="228" t="s">
        <v>4934</v>
      </c>
      <c r="B2192" s="229" t="s">
        <v>4935</v>
      </c>
      <c r="C2192" s="230" t="s">
        <v>620</v>
      </c>
      <c r="D2192" s="183"/>
      <c r="E2192" s="183"/>
      <c r="F2192" s="208" t="s">
        <v>5086</v>
      </c>
      <c r="G2192" s="207" t="s">
        <v>5087</v>
      </c>
      <c r="H2192" s="208" t="s">
        <v>5088</v>
      </c>
      <c r="I2192" s="231" t="s">
        <v>11</v>
      </c>
      <c r="J2192" s="231" t="s">
        <v>11</v>
      </c>
      <c r="K2192" s="183"/>
      <c r="L2192" s="183"/>
      <c r="M2192" s="183"/>
      <c r="N2192" s="67"/>
      <c r="O2192" s="67"/>
      <c r="P2192" s="67"/>
      <c r="Q2192" s="67"/>
      <c r="R2192" s="67"/>
      <c r="S2192" s="67"/>
      <c r="T2192" s="67"/>
      <c r="U2192" s="67"/>
      <c r="V2192" s="67"/>
      <c r="W2192" s="67"/>
      <c r="X2192" s="67"/>
      <c r="Y2192" s="67"/>
      <c r="Z2192" s="67"/>
      <c r="AA2192" s="67"/>
      <c r="AB2192" s="67"/>
      <c r="AC2192" s="67"/>
      <c r="AD2192" s="67"/>
      <c r="AE2192" s="67"/>
      <c r="AF2192" s="67"/>
      <c r="AG2192" s="67"/>
    </row>
    <row r="2193" spans="1:33" ht="98.5">
      <c r="A2193" s="234" t="s">
        <v>4934</v>
      </c>
      <c r="B2193" s="235" t="s">
        <v>4935</v>
      </c>
      <c r="C2193" s="230" t="s">
        <v>621</v>
      </c>
      <c r="D2193" s="221"/>
      <c r="E2193" s="221"/>
      <c r="F2193" s="211" t="s">
        <v>5089</v>
      </c>
      <c r="G2193" s="211" t="s">
        <v>5090</v>
      </c>
      <c r="H2193" s="211" t="s">
        <v>5091</v>
      </c>
      <c r="I2193" s="231" t="s">
        <v>11</v>
      </c>
      <c r="J2193" s="231" t="s">
        <v>11</v>
      </c>
      <c r="K2193" s="221"/>
      <c r="L2193" s="221"/>
      <c r="M2193" s="221"/>
      <c r="N2193" s="67"/>
      <c r="O2193" s="67"/>
      <c r="P2193" s="67"/>
      <c r="Q2193" s="67"/>
      <c r="R2193" s="67"/>
      <c r="S2193" s="67"/>
      <c r="T2193" s="67"/>
      <c r="U2193" s="67"/>
      <c r="V2193" s="67"/>
      <c r="W2193" s="67"/>
      <c r="X2193" s="67"/>
      <c r="Y2193" s="67"/>
      <c r="Z2193" s="67"/>
      <c r="AA2193" s="67"/>
      <c r="AB2193" s="67"/>
      <c r="AC2193" s="67"/>
      <c r="AD2193" s="67"/>
      <c r="AE2193" s="67"/>
      <c r="AF2193" s="67"/>
      <c r="AG2193" s="67"/>
    </row>
    <row r="2194" spans="1:33" ht="14.5">
      <c r="A2194" s="234"/>
      <c r="B2194" s="235"/>
      <c r="C2194" s="230"/>
      <c r="D2194" s="221"/>
      <c r="E2194" s="221"/>
      <c r="F2194" s="211"/>
      <c r="G2194" s="211"/>
      <c r="H2194" s="210"/>
      <c r="I2194" s="207"/>
      <c r="J2194" s="207"/>
      <c r="K2194" s="194"/>
      <c r="L2194" s="57"/>
      <c r="M2194" s="86"/>
      <c r="N2194" s="67"/>
      <c r="O2194" s="67"/>
      <c r="P2194" s="67"/>
      <c r="Q2194" s="67"/>
      <c r="R2194" s="67"/>
      <c r="S2194" s="67"/>
      <c r="T2194" s="67"/>
      <c r="U2194" s="67"/>
      <c r="V2194" s="67"/>
      <c r="W2194" s="67"/>
      <c r="X2194" s="67"/>
      <c r="Y2194" s="67"/>
      <c r="Z2194" s="67"/>
      <c r="AA2194" s="67"/>
      <c r="AB2194" s="67"/>
      <c r="AC2194" s="67"/>
      <c r="AD2194" s="67"/>
      <c r="AE2194" s="67"/>
      <c r="AF2194" s="67"/>
      <c r="AG2194" s="67"/>
    </row>
    <row r="2195" spans="1:33" ht="14.5">
      <c r="A2195" s="234"/>
      <c r="B2195" s="235"/>
      <c r="C2195" s="230"/>
      <c r="D2195" s="221"/>
      <c r="E2195" s="221"/>
      <c r="F2195" s="210"/>
      <c r="G2195" s="210"/>
      <c r="H2195" s="210"/>
      <c r="I2195" s="207"/>
      <c r="J2195" s="207"/>
      <c r="K2195" s="194"/>
      <c r="L2195" s="57"/>
      <c r="M2195" s="86"/>
      <c r="N2195" s="67"/>
      <c r="O2195" s="67"/>
      <c r="P2195" s="67"/>
      <c r="Q2195" s="67"/>
      <c r="R2195" s="67"/>
      <c r="S2195" s="67"/>
      <c r="T2195" s="67"/>
      <c r="U2195" s="67"/>
      <c r="V2195" s="67"/>
      <c r="W2195" s="67"/>
      <c r="X2195" s="67"/>
      <c r="Y2195" s="67"/>
      <c r="Z2195" s="67"/>
      <c r="AA2195" s="67"/>
      <c r="AB2195" s="67"/>
      <c r="AC2195" s="67"/>
      <c r="AD2195" s="67"/>
      <c r="AE2195" s="67"/>
      <c r="AF2195" s="67"/>
      <c r="AG2195" s="67"/>
    </row>
    <row r="2196" spans="1:33" ht="14.5">
      <c r="A2196" s="234"/>
      <c r="B2196" s="235"/>
      <c r="C2196" s="230"/>
      <c r="D2196" s="221"/>
      <c r="E2196" s="221"/>
      <c r="F2196" s="210"/>
      <c r="G2196" s="210"/>
      <c r="H2196" s="210"/>
      <c r="I2196" s="207"/>
      <c r="J2196" s="207"/>
      <c r="K2196" s="194"/>
      <c r="L2196" s="57"/>
      <c r="M2196" s="86"/>
      <c r="N2196" s="67"/>
      <c r="O2196" s="67"/>
      <c r="P2196" s="67"/>
      <c r="Q2196" s="67"/>
      <c r="R2196" s="67"/>
      <c r="S2196" s="67"/>
      <c r="T2196" s="67"/>
      <c r="U2196" s="67"/>
      <c r="V2196" s="67"/>
      <c r="W2196" s="67"/>
      <c r="X2196" s="67"/>
      <c r="Y2196" s="67"/>
      <c r="Z2196" s="67"/>
      <c r="AA2196" s="67"/>
      <c r="AB2196" s="67"/>
      <c r="AC2196" s="67"/>
      <c r="AD2196" s="67"/>
      <c r="AE2196" s="67"/>
      <c r="AF2196" s="67"/>
      <c r="AG2196" s="67"/>
    </row>
    <row r="2197" spans="1:33" ht="14.5">
      <c r="A2197" s="234"/>
      <c r="B2197" s="235"/>
      <c r="C2197" s="230"/>
      <c r="D2197" s="221"/>
      <c r="E2197" s="221"/>
      <c r="F2197" s="211"/>
      <c r="G2197" s="211"/>
      <c r="H2197" s="210"/>
      <c r="I2197" s="207"/>
      <c r="J2197" s="207"/>
      <c r="K2197" s="194"/>
      <c r="L2197" s="57"/>
      <c r="M2197" s="86"/>
      <c r="N2197" s="67"/>
      <c r="O2197" s="67"/>
      <c r="P2197" s="67"/>
      <c r="Q2197" s="67"/>
      <c r="R2197" s="67"/>
      <c r="S2197" s="67"/>
      <c r="T2197" s="67"/>
      <c r="U2197" s="67"/>
      <c r="V2197" s="67"/>
      <c r="W2197" s="67"/>
      <c r="X2197" s="67"/>
      <c r="Y2197" s="67"/>
      <c r="Z2197" s="67"/>
      <c r="AA2197" s="67"/>
      <c r="AB2197" s="67"/>
      <c r="AC2197" s="67"/>
      <c r="AD2197" s="67"/>
      <c r="AE2197" s="67"/>
      <c r="AF2197" s="67"/>
      <c r="AG2197" s="67"/>
    </row>
    <row r="2198" spans="1:33" ht="14.5">
      <c r="A2198" s="234"/>
      <c r="B2198" s="235"/>
      <c r="C2198" s="230"/>
      <c r="D2198" s="221"/>
      <c r="E2198" s="221"/>
      <c r="F2198" s="211"/>
      <c r="G2198" s="211"/>
      <c r="H2198" s="210"/>
      <c r="I2198" s="207"/>
      <c r="J2198" s="207"/>
      <c r="K2198" s="194"/>
      <c r="L2198" s="57"/>
      <c r="M2198" s="86"/>
      <c r="N2198" s="67"/>
      <c r="O2198" s="67"/>
      <c r="P2198" s="67"/>
      <c r="Q2198" s="67"/>
      <c r="R2198" s="67"/>
      <c r="S2198" s="67"/>
      <c r="T2198" s="67"/>
      <c r="U2198" s="67"/>
      <c r="V2198" s="67"/>
      <c r="W2198" s="67"/>
      <c r="X2198" s="67"/>
      <c r="Y2198" s="67"/>
      <c r="Z2198" s="67"/>
      <c r="AA2198" s="67"/>
      <c r="AB2198" s="67"/>
      <c r="AC2198" s="67"/>
      <c r="AD2198" s="67"/>
      <c r="AE2198" s="67"/>
      <c r="AF2198" s="67"/>
      <c r="AG2198" s="67"/>
    </row>
    <row r="2199" spans="1:33" ht="14.5">
      <c r="A2199" s="234"/>
      <c r="B2199" s="235"/>
      <c r="C2199" s="230"/>
      <c r="D2199" s="221"/>
      <c r="E2199" s="221"/>
      <c r="F2199" s="210"/>
      <c r="G2199" s="210"/>
      <c r="H2199" s="210"/>
      <c r="I2199" s="207"/>
      <c r="J2199" s="207"/>
      <c r="K2199" s="194"/>
      <c r="L2199" s="57"/>
      <c r="M2199" s="86"/>
      <c r="N2199" s="67"/>
      <c r="O2199" s="67"/>
      <c r="P2199" s="67"/>
      <c r="Q2199" s="67"/>
      <c r="R2199" s="67"/>
      <c r="S2199" s="67"/>
      <c r="T2199" s="67"/>
      <c r="U2199" s="67"/>
      <c r="V2199" s="67"/>
      <c r="W2199" s="67"/>
      <c r="X2199" s="67"/>
      <c r="Y2199" s="67"/>
      <c r="Z2199" s="67"/>
      <c r="AA2199" s="67"/>
      <c r="AB2199" s="67"/>
      <c r="AC2199" s="67"/>
      <c r="AD2199" s="67"/>
      <c r="AE2199" s="67"/>
      <c r="AF2199" s="67"/>
      <c r="AG2199" s="67"/>
    </row>
    <row r="2200" spans="1:33" ht="14.5">
      <c r="A2200" s="234"/>
      <c r="B2200" s="235"/>
      <c r="C2200" s="230"/>
      <c r="D2200" s="221"/>
      <c r="E2200" s="221"/>
      <c r="F2200" s="211"/>
      <c r="G2200" s="211"/>
      <c r="H2200" s="210"/>
      <c r="I2200" s="207"/>
      <c r="J2200" s="207"/>
      <c r="K2200" s="194"/>
      <c r="L2200" s="57"/>
      <c r="M2200" s="86"/>
      <c r="N2200" s="67"/>
      <c r="O2200" s="67"/>
      <c r="P2200" s="67"/>
      <c r="Q2200" s="67"/>
      <c r="R2200" s="67"/>
      <c r="S2200" s="67"/>
      <c r="T2200" s="67"/>
      <c r="U2200" s="67"/>
      <c r="V2200" s="67"/>
      <c r="W2200" s="67"/>
      <c r="X2200" s="67"/>
      <c r="Y2200" s="67"/>
      <c r="Z2200" s="67"/>
      <c r="AA2200" s="67"/>
      <c r="AB2200" s="67"/>
      <c r="AC2200" s="67"/>
      <c r="AD2200" s="67"/>
      <c r="AE2200" s="67"/>
      <c r="AF2200" s="67"/>
      <c r="AG2200" s="67"/>
    </row>
    <row r="2201" spans="1:33" ht="14.5">
      <c r="A2201" s="234"/>
      <c r="B2201" s="235"/>
      <c r="C2201" s="230"/>
      <c r="D2201" s="221"/>
      <c r="E2201" s="221"/>
      <c r="F2201" s="210"/>
      <c r="G2201" s="211"/>
      <c r="H2201" s="210"/>
      <c r="I2201" s="207"/>
      <c r="J2201" s="207"/>
      <c r="K2201" s="194"/>
      <c r="L2201" s="57"/>
      <c r="M2201" s="86"/>
      <c r="N2201" s="67"/>
      <c r="O2201" s="67"/>
      <c r="P2201" s="67"/>
      <c r="Q2201" s="67"/>
      <c r="R2201" s="67"/>
      <c r="S2201" s="67"/>
      <c r="T2201" s="67"/>
      <c r="U2201" s="67"/>
      <c r="V2201" s="67"/>
      <c r="W2201" s="67"/>
      <c r="X2201" s="67"/>
      <c r="Y2201" s="67"/>
      <c r="Z2201" s="67"/>
      <c r="AA2201" s="67"/>
      <c r="AB2201" s="67"/>
      <c r="AC2201" s="67"/>
      <c r="AD2201" s="67"/>
      <c r="AE2201" s="67"/>
      <c r="AF2201" s="67"/>
      <c r="AG2201" s="67"/>
    </row>
    <row r="2202" spans="1:33" ht="14.5">
      <c r="A2202" s="234"/>
      <c r="B2202" s="235"/>
      <c r="C2202" s="230"/>
      <c r="D2202" s="221"/>
      <c r="E2202" s="221"/>
      <c r="F2202" s="211"/>
      <c r="G2202" s="211"/>
      <c r="H2202" s="211"/>
      <c r="I2202" s="207"/>
      <c r="J2202" s="207"/>
      <c r="K2202" s="236"/>
      <c r="L2202" s="57"/>
      <c r="M2202" s="86"/>
      <c r="N2202" s="67"/>
      <c r="O2202" s="67"/>
      <c r="P2202" s="67"/>
      <c r="Q2202" s="67"/>
      <c r="R2202" s="67"/>
      <c r="S2202" s="67"/>
      <c r="T2202" s="67"/>
      <c r="U2202" s="67"/>
      <c r="V2202" s="67"/>
      <c r="W2202" s="67"/>
      <c r="X2202" s="67"/>
      <c r="Y2202" s="67"/>
      <c r="Z2202" s="67"/>
      <c r="AA2202" s="67"/>
      <c r="AB2202" s="67"/>
      <c r="AC2202" s="67"/>
      <c r="AD2202" s="67"/>
      <c r="AE2202" s="67"/>
      <c r="AF2202" s="67"/>
      <c r="AG2202" s="67"/>
    </row>
    <row r="2203" spans="1:33" ht="14.5">
      <c r="A2203" s="234"/>
      <c r="B2203" s="235"/>
      <c r="C2203" s="230"/>
      <c r="D2203" s="221"/>
      <c r="E2203" s="221"/>
      <c r="F2203" s="211"/>
      <c r="G2203" s="211"/>
      <c r="H2203" s="211"/>
      <c r="I2203" s="207"/>
      <c r="J2203" s="207"/>
      <c r="K2203" s="236"/>
      <c r="L2203" s="57"/>
      <c r="M2203" s="86"/>
      <c r="N2203" s="67"/>
      <c r="O2203" s="67"/>
      <c r="P2203" s="67"/>
      <c r="Q2203" s="67"/>
      <c r="R2203" s="67"/>
      <c r="S2203" s="67"/>
      <c r="T2203" s="67"/>
      <c r="U2203" s="67"/>
      <c r="V2203" s="67"/>
      <c r="W2203" s="67"/>
      <c r="X2203" s="67"/>
      <c r="Y2203" s="67"/>
      <c r="Z2203" s="67"/>
      <c r="AA2203" s="67"/>
      <c r="AB2203" s="67"/>
      <c r="AC2203" s="67"/>
      <c r="AD2203" s="67"/>
      <c r="AE2203" s="67"/>
      <c r="AF2203" s="67"/>
      <c r="AG2203" s="67"/>
    </row>
    <row r="2204" spans="1:33" ht="14.5">
      <c r="A2204" s="234"/>
      <c r="B2204" s="235"/>
      <c r="C2204" s="230"/>
      <c r="D2204" s="221"/>
      <c r="E2204" s="221"/>
      <c r="F2204" s="210"/>
      <c r="G2204" s="210"/>
      <c r="H2204" s="210"/>
      <c r="I2204" s="207"/>
      <c r="J2204" s="207"/>
      <c r="K2204" s="194"/>
      <c r="L2204" s="57"/>
      <c r="M2204" s="86"/>
      <c r="N2204" s="67"/>
      <c r="O2204" s="67"/>
      <c r="P2204" s="67"/>
      <c r="Q2204" s="67"/>
      <c r="R2204" s="67"/>
      <c r="S2204" s="67"/>
      <c r="T2204" s="67"/>
      <c r="U2204" s="67"/>
      <c r="V2204" s="67"/>
      <c r="W2204" s="67"/>
      <c r="X2204" s="67"/>
      <c r="Y2204" s="67"/>
      <c r="Z2204" s="67"/>
      <c r="AA2204" s="67"/>
      <c r="AB2204" s="67"/>
      <c r="AC2204" s="67"/>
      <c r="AD2204" s="67"/>
      <c r="AE2204" s="67"/>
      <c r="AF2204" s="67"/>
      <c r="AG2204" s="67"/>
    </row>
    <row r="2205" spans="1:33" ht="14.5">
      <c r="A2205" s="234"/>
      <c r="B2205" s="235"/>
      <c r="C2205" s="230"/>
      <c r="D2205" s="221"/>
      <c r="E2205" s="221"/>
      <c r="F2205" s="211"/>
      <c r="G2205" s="210"/>
      <c r="H2205" s="210"/>
      <c r="I2205" s="207"/>
      <c r="J2205" s="207"/>
      <c r="K2205" s="194"/>
      <c r="L2205" s="57"/>
      <c r="M2205" s="86"/>
      <c r="N2205" s="67"/>
      <c r="O2205" s="67"/>
      <c r="P2205" s="67"/>
      <c r="Q2205" s="67"/>
      <c r="R2205" s="67"/>
      <c r="S2205" s="67"/>
      <c r="T2205" s="67"/>
      <c r="U2205" s="67"/>
      <c r="V2205" s="67"/>
      <c r="W2205" s="67"/>
      <c r="X2205" s="67"/>
      <c r="Y2205" s="67"/>
      <c r="Z2205" s="67"/>
      <c r="AA2205" s="67"/>
      <c r="AB2205" s="67"/>
      <c r="AC2205" s="67"/>
      <c r="AD2205" s="67"/>
      <c r="AE2205" s="67"/>
      <c r="AF2205" s="67"/>
      <c r="AG2205" s="67"/>
    </row>
    <row r="2206" spans="1:33" ht="14.5">
      <c r="A2206" s="234"/>
      <c r="B2206" s="235"/>
      <c r="C2206" s="230"/>
      <c r="D2206" s="221"/>
      <c r="E2206" s="221"/>
      <c r="F2206" s="210"/>
      <c r="G2206" s="210"/>
      <c r="H2206" s="210"/>
      <c r="I2206" s="207"/>
      <c r="J2206" s="207"/>
      <c r="K2206" s="194"/>
      <c r="L2206" s="57"/>
      <c r="M2206" s="86"/>
      <c r="N2206" s="67"/>
      <c r="O2206" s="67"/>
      <c r="P2206" s="67"/>
      <c r="Q2206" s="67"/>
      <c r="R2206" s="67"/>
      <c r="S2206" s="67"/>
      <c r="T2206" s="67"/>
      <c r="U2206" s="67"/>
      <c r="V2206" s="67"/>
      <c r="W2206" s="67"/>
      <c r="X2206" s="67"/>
      <c r="Y2206" s="67"/>
      <c r="Z2206" s="67"/>
      <c r="AA2206" s="67"/>
      <c r="AB2206" s="67"/>
      <c r="AC2206" s="67"/>
      <c r="AD2206" s="67"/>
      <c r="AE2206" s="67"/>
      <c r="AF2206" s="67"/>
      <c r="AG2206" s="67"/>
    </row>
    <row r="2207" spans="1:33" ht="14.5">
      <c r="A2207" s="234"/>
      <c r="B2207" s="235"/>
      <c r="C2207" s="230"/>
      <c r="D2207" s="221"/>
      <c r="E2207" s="221"/>
      <c r="F2207" s="210"/>
      <c r="G2207" s="210"/>
      <c r="H2207" s="210"/>
      <c r="I2207" s="207"/>
      <c r="J2207" s="207"/>
      <c r="K2207" s="194"/>
      <c r="L2207" s="57"/>
      <c r="M2207" s="86"/>
      <c r="N2207" s="67"/>
      <c r="O2207" s="67"/>
      <c r="P2207" s="67"/>
      <c r="Q2207" s="67"/>
      <c r="R2207" s="67"/>
      <c r="S2207" s="67"/>
      <c r="T2207" s="67"/>
      <c r="U2207" s="67"/>
      <c r="V2207" s="67"/>
      <c r="W2207" s="67"/>
      <c r="X2207" s="67"/>
      <c r="Y2207" s="67"/>
      <c r="Z2207" s="67"/>
      <c r="AA2207" s="67"/>
      <c r="AB2207" s="67"/>
      <c r="AC2207" s="67"/>
      <c r="AD2207" s="67"/>
      <c r="AE2207" s="67"/>
      <c r="AF2207" s="67"/>
      <c r="AG2207" s="67"/>
    </row>
    <row r="2208" spans="1:33" ht="14.5">
      <c r="A2208" s="234"/>
      <c r="B2208" s="235"/>
      <c r="C2208" s="230"/>
      <c r="D2208" s="221"/>
      <c r="E2208" s="221"/>
      <c r="F2208" s="210"/>
      <c r="G2208" s="210"/>
      <c r="H2208" s="210"/>
      <c r="I2208" s="207"/>
      <c r="J2208" s="207"/>
      <c r="K2208" s="194"/>
      <c r="L2208" s="57"/>
      <c r="M2208" s="86"/>
      <c r="N2208" s="67"/>
      <c r="O2208" s="67"/>
      <c r="P2208" s="67"/>
      <c r="Q2208" s="67"/>
      <c r="R2208" s="67"/>
      <c r="S2208" s="67"/>
      <c r="T2208" s="67"/>
      <c r="U2208" s="67"/>
      <c r="V2208" s="67"/>
      <c r="W2208" s="67"/>
      <c r="X2208" s="67"/>
      <c r="Y2208" s="67"/>
      <c r="Z2208" s="67"/>
      <c r="AA2208" s="67"/>
      <c r="AB2208" s="67"/>
      <c r="AC2208" s="67"/>
      <c r="AD2208" s="67"/>
      <c r="AE2208" s="67"/>
      <c r="AF2208" s="67"/>
      <c r="AG2208" s="67"/>
    </row>
    <row r="2209" spans="1:33" ht="14.5">
      <c r="A2209" s="234"/>
      <c r="B2209" s="235"/>
      <c r="C2209" s="230"/>
      <c r="D2209" s="221"/>
      <c r="E2209" s="221"/>
      <c r="F2209" s="211"/>
      <c r="G2209" s="211"/>
      <c r="H2209" s="211"/>
      <c r="I2209" s="207"/>
      <c r="J2209" s="207"/>
      <c r="K2209" s="236"/>
      <c r="L2209" s="57"/>
      <c r="M2209" s="86"/>
      <c r="N2209" s="67"/>
      <c r="O2209" s="67"/>
      <c r="P2209" s="67"/>
      <c r="Q2209" s="67"/>
      <c r="R2209" s="67"/>
      <c r="S2209" s="67"/>
      <c r="T2209" s="67"/>
      <c r="U2209" s="67"/>
      <c r="V2209" s="67"/>
      <c r="W2209" s="67"/>
      <c r="X2209" s="67"/>
      <c r="Y2209" s="67"/>
      <c r="Z2209" s="67"/>
      <c r="AA2209" s="67"/>
      <c r="AB2209" s="67"/>
      <c r="AC2209" s="67"/>
      <c r="AD2209" s="67"/>
      <c r="AE2209" s="67"/>
      <c r="AF2209" s="67"/>
      <c r="AG2209" s="67"/>
    </row>
    <row r="2210" spans="1:33" ht="14.5">
      <c r="A2210" s="234"/>
      <c r="B2210" s="235"/>
      <c r="C2210" s="230"/>
      <c r="D2210" s="221"/>
      <c r="E2210" s="221"/>
      <c r="F2210" s="210"/>
      <c r="G2210" s="210"/>
      <c r="H2210" s="210"/>
      <c r="I2210" s="207"/>
      <c r="J2210" s="207"/>
      <c r="K2210" s="194"/>
      <c r="L2210" s="57"/>
      <c r="M2210" s="86"/>
      <c r="N2210" s="67"/>
      <c r="O2210" s="67"/>
      <c r="P2210" s="67"/>
      <c r="Q2210" s="67"/>
      <c r="R2210" s="67"/>
      <c r="S2210" s="67"/>
      <c r="T2210" s="67"/>
      <c r="U2210" s="67"/>
      <c r="V2210" s="67"/>
      <c r="W2210" s="67"/>
      <c r="X2210" s="67"/>
      <c r="Y2210" s="67"/>
      <c r="Z2210" s="67"/>
      <c r="AA2210" s="67"/>
      <c r="AB2210" s="67"/>
      <c r="AC2210" s="67"/>
      <c r="AD2210" s="67"/>
      <c r="AE2210" s="67"/>
      <c r="AF2210" s="67"/>
      <c r="AG2210" s="67"/>
    </row>
    <row r="2211" spans="1:33" ht="14.5">
      <c r="A2211" s="234"/>
      <c r="B2211" s="235"/>
      <c r="C2211" s="230"/>
      <c r="D2211" s="221"/>
      <c r="E2211" s="221"/>
      <c r="F2211" s="210"/>
      <c r="G2211" s="210"/>
      <c r="H2211" s="210"/>
      <c r="I2211" s="207"/>
      <c r="J2211" s="207"/>
      <c r="K2211" s="194"/>
      <c r="L2211" s="57"/>
      <c r="M2211" s="86"/>
      <c r="N2211" s="67"/>
      <c r="O2211" s="67"/>
      <c r="P2211" s="67"/>
      <c r="Q2211" s="67"/>
      <c r="R2211" s="67"/>
      <c r="S2211" s="67"/>
      <c r="T2211" s="67"/>
      <c r="U2211" s="67"/>
      <c r="V2211" s="67"/>
      <c r="W2211" s="67"/>
      <c r="X2211" s="67"/>
      <c r="Y2211" s="67"/>
      <c r="Z2211" s="67"/>
      <c r="AA2211" s="67"/>
      <c r="AB2211" s="67"/>
      <c r="AC2211" s="67"/>
      <c r="AD2211" s="67"/>
      <c r="AE2211" s="67"/>
      <c r="AF2211" s="67"/>
      <c r="AG2211" s="67"/>
    </row>
    <row r="2212" spans="1:33" ht="14.5">
      <c r="A2212" s="234"/>
      <c r="B2212" s="235"/>
      <c r="C2212" s="230"/>
      <c r="D2212" s="221"/>
      <c r="E2212" s="221"/>
      <c r="F2212" s="210"/>
      <c r="G2212" s="210"/>
      <c r="H2212" s="210"/>
      <c r="I2212" s="207"/>
      <c r="J2212" s="207"/>
      <c r="K2212" s="194"/>
      <c r="L2212" s="57"/>
      <c r="M2212" s="86"/>
      <c r="N2212" s="67"/>
      <c r="O2212" s="67"/>
      <c r="P2212" s="67"/>
      <c r="Q2212" s="67"/>
      <c r="R2212" s="67"/>
      <c r="S2212" s="67"/>
      <c r="T2212" s="67"/>
      <c r="U2212" s="67"/>
      <c r="V2212" s="67"/>
      <c r="W2212" s="67"/>
      <c r="X2212" s="67"/>
      <c r="Y2212" s="67"/>
      <c r="Z2212" s="67"/>
      <c r="AA2212" s="67"/>
      <c r="AB2212" s="67"/>
      <c r="AC2212" s="67"/>
      <c r="AD2212" s="67"/>
      <c r="AE2212" s="67"/>
      <c r="AF2212" s="67"/>
      <c r="AG2212" s="67"/>
    </row>
    <row r="2213" spans="1:33" ht="14.5">
      <c r="A2213" s="234"/>
      <c r="B2213" s="235"/>
      <c r="C2213" s="230"/>
      <c r="D2213" s="221"/>
      <c r="E2213" s="221"/>
      <c r="F2213" s="211"/>
      <c r="G2213" s="210"/>
      <c r="H2213" s="210"/>
      <c r="I2213" s="207"/>
      <c r="J2213" s="207"/>
      <c r="K2213" s="194"/>
      <c r="L2213" s="57"/>
      <c r="M2213" s="86"/>
      <c r="N2213" s="67"/>
      <c r="O2213" s="67"/>
      <c r="P2213" s="67"/>
      <c r="Q2213" s="67"/>
      <c r="R2213" s="67"/>
      <c r="S2213" s="67"/>
      <c r="T2213" s="67"/>
      <c r="U2213" s="67"/>
      <c r="V2213" s="67"/>
      <c r="W2213" s="67"/>
      <c r="X2213" s="67"/>
      <c r="Y2213" s="67"/>
      <c r="Z2213" s="67"/>
      <c r="AA2213" s="67"/>
      <c r="AB2213" s="67"/>
      <c r="AC2213" s="67"/>
      <c r="AD2213" s="67"/>
      <c r="AE2213" s="67"/>
      <c r="AF2213" s="67"/>
      <c r="AG2213" s="67"/>
    </row>
    <row r="2214" spans="1:33" ht="14.5">
      <c r="A2214" s="234"/>
      <c r="B2214" s="235"/>
      <c r="C2214" s="230"/>
      <c r="D2214" s="221"/>
      <c r="E2214" s="221"/>
      <c r="F2214" s="211"/>
      <c r="G2214" s="210"/>
      <c r="H2214" s="210"/>
      <c r="I2214" s="207"/>
      <c r="J2214" s="207"/>
      <c r="K2214" s="194"/>
      <c r="L2214" s="57"/>
      <c r="M2214" s="86"/>
      <c r="N2214" s="67"/>
      <c r="O2214" s="67"/>
      <c r="P2214" s="67"/>
      <c r="Q2214" s="67"/>
      <c r="R2214" s="67"/>
      <c r="S2214" s="67"/>
      <c r="T2214" s="67"/>
      <c r="U2214" s="67"/>
      <c r="V2214" s="67"/>
      <c r="W2214" s="67"/>
      <c r="X2214" s="67"/>
      <c r="Y2214" s="67"/>
      <c r="Z2214" s="67"/>
      <c r="AA2214" s="67"/>
      <c r="AB2214" s="67"/>
      <c r="AC2214" s="67"/>
      <c r="AD2214" s="67"/>
      <c r="AE2214" s="67"/>
      <c r="AF2214" s="67"/>
      <c r="AG2214" s="67"/>
    </row>
    <row r="2215" spans="1:33" ht="14.5">
      <c r="A2215" s="234"/>
      <c r="B2215" s="235"/>
      <c r="C2215" s="230"/>
      <c r="D2215" s="221"/>
      <c r="E2215" s="221"/>
      <c r="F2215" s="210"/>
      <c r="G2215" s="211"/>
      <c r="H2215" s="210"/>
      <c r="I2215" s="207"/>
      <c r="J2215" s="207"/>
      <c r="K2215" s="194"/>
      <c r="L2215" s="57"/>
      <c r="M2215" s="86"/>
      <c r="N2215" s="67"/>
      <c r="O2215" s="67"/>
      <c r="P2215" s="67"/>
      <c r="Q2215" s="67"/>
      <c r="R2215" s="67"/>
      <c r="S2215" s="67"/>
      <c r="T2215" s="67"/>
      <c r="U2215" s="67"/>
      <c r="V2215" s="67"/>
      <c r="W2215" s="67"/>
      <c r="X2215" s="67"/>
      <c r="Y2215" s="67"/>
      <c r="Z2215" s="67"/>
      <c r="AA2215" s="67"/>
      <c r="AB2215" s="67"/>
      <c r="AC2215" s="67"/>
      <c r="AD2215" s="67"/>
      <c r="AE2215" s="67"/>
      <c r="AF2215" s="67"/>
      <c r="AG2215" s="67"/>
    </row>
    <row r="2216" spans="1:33" ht="14.5">
      <c r="A2216" s="234"/>
      <c r="B2216" s="235"/>
      <c r="C2216" s="230"/>
      <c r="D2216" s="221"/>
      <c r="E2216" s="221"/>
      <c r="F2216" s="211"/>
      <c r="G2216" s="211"/>
      <c r="H2216" s="210"/>
      <c r="I2216" s="207"/>
      <c r="J2216" s="207"/>
      <c r="K2216" s="194"/>
      <c r="L2216" s="57"/>
      <c r="M2216" s="86"/>
      <c r="N2216" s="67"/>
      <c r="O2216" s="67"/>
      <c r="P2216" s="67"/>
      <c r="Q2216" s="67"/>
      <c r="R2216" s="67"/>
      <c r="S2216" s="67"/>
      <c r="T2216" s="67"/>
      <c r="U2216" s="67"/>
      <c r="V2216" s="67"/>
      <c r="W2216" s="67"/>
      <c r="X2216" s="67"/>
      <c r="Y2216" s="67"/>
      <c r="Z2216" s="67"/>
      <c r="AA2216" s="67"/>
      <c r="AB2216" s="67"/>
      <c r="AC2216" s="67"/>
      <c r="AD2216" s="67"/>
      <c r="AE2216" s="67"/>
      <c r="AF2216" s="67"/>
      <c r="AG2216" s="67"/>
    </row>
    <row r="2217" spans="1:33" ht="14.5">
      <c r="A2217" s="234"/>
      <c r="B2217" s="235"/>
      <c r="C2217" s="230"/>
      <c r="D2217" s="221"/>
      <c r="E2217" s="221"/>
      <c r="F2217" s="210"/>
      <c r="G2217" s="210"/>
      <c r="H2217" s="210"/>
      <c r="I2217" s="207"/>
      <c r="J2217" s="207"/>
      <c r="K2217" s="194"/>
      <c r="L2217" s="57"/>
      <c r="M2217" s="86"/>
      <c r="N2217" s="67"/>
      <c r="O2217" s="67"/>
      <c r="P2217" s="67"/>
      <c r="Q2217" s="67"/>
      <c r="R2217" s="67"/>
      <c r="S2217" s="67"/>
      <c r="T2217" s="67"/>
      <c r="U2217" s="67"/>
      <c r="V2217" s="67"/>
      <c r="W2217" s="67"/>
      <c r="X2217" s="67"/>
      <c r="Y2217" s="67"/>
      <c r="Z2217" s="67"/>
      <c r="AA2217" s="67"/>
      <c r="AB2217" s="67"/>
      <c r="AC2217" s="67"/>
      <c r="AD2217" s="67"/>
      <c r="AE2217" s="67"/>
      <c r="AF2217" s="67"/>
      <c r="AG2217" s="67"/>
    </row>
    <row r="2218" spans="1:33" ht="14.5">
      <c r="A2218" s="234"/>
      <c r="B2218" s="235"/>
      <c r="C2218" s="230"/>
      <c r="D2218" s="221"/>
      <c r="E2218" s="221"/>
      <c r="F2218" s="211"/>
      <c r="G2218" s="211"/>
      <c r="H2218" s="210"/>
      <c r="I2218" s="207"/>
      <c r="J2218" s="207"/>
      <c r="K2218" s="194"/>
      <c r="L2218" s="57"/>
      <c r="M2218" s="86"/>
      <c r="N2218" s="67"/>
      <c r="O2218" s="67"/>
      <c r="P2218" s="67"/>
      <c r="Q2218" s="67"/>
      <c r="R2218" s="67"/>
      <c r="S2218" s="67"/>
      <c r="T2218" s="67"/>
      <c r="U2218" s="67"/>
      <c r="V2218" s="67"/>
      <c r="W2218" s="67"/>
      <c r="X2218" s="67"/>
      <c r="Y2218" s="67"/>
      <c r="Z2218" s="67"/>
      <c r="AA2218" s="67"/>
      <c r="AB2218" s="67"/>
      <c r="AC2218" s="67"/>
      <c r="AD2218" s="67"/>
      <c r="AE2218" s="67"/>
      <c r="AF2218" s="67"/>
      <c r="AG2218" s="67"/>
    </row>
    <row r="2219" spans="1:33" ht="14.5">
      <c r="A2219" s="234"/>
      <c r="B2219" s="235"/>
      <c r="C2219" s="230"/>
      <c r="D2219" s="221"/>
      <c r="E2219" s="221"/>
      <c r="F2219" s="211"/>
      <c r="G2219" s="211"/>
      <c r="H2219" s="210"/>
      <c r="I2219" s="207"/>
      <c r="J2219" s="207"/>
      <c r="K2219" s="194"/>
      <c r="L2219" s="57"/>
      <c r="M2219" s="86"/>
      <c r="N2219" s="67"/>
      <c r="O2219" s="67"/>
      <c r="P2219" s="67"/>
      <c r="Q2219" s="67"/>
      <c r="R2219" s="67"/>
      <c r="S2219" s="67"/>
      <c r="T2219" s="67"/>
      <c r="U2219" s="67"/>
      <c r="V2219" s="67"/>
      <c r="W2219" s="67"/>
      <c r="X2219" s="67"/>
      <c r="Y2219" s="67"/>
      <c r="Z2219" s="67"/>
      <c r="AA2219" s="67"/>
      <c r="AB2219" s="67"/>
      <c r="AC2219" s="67"/>
      <c r="AD2219" s="67"/>
      <c r="AE2219" s="67"/>
      <c r="AF2219" s="67"/>
      <c r="AG2219" s="67"/>
    </row>
    <row r="2220" spans="1:33" ht="14.5">
      <c r="A2220" s="234"/>
      <c r="B2220" s="235"/>
      <c r="C2220" s="230"/>
      <c r="D2220" s="221"/>
      <c r="E2220" s="221"/>
      <c r="F2220" s="211"/>
      <c r="G2220" s="211"/>
      <c r="H2220" s="210"/>
      <c r="I2220" s="207"/>
      <c r="J2220" s="207"/>
      <c r="K2220" s="194"/>
      <c r="L2220" s="57"/>
      <c r="M2220" s="86"/>
      <c r="N2220" s="67"/>
      <c r="O2220" s="67"/>
      <c r="P2220" s="67"/>
      <c r="Q2220" s="67"/>
      <c r="R2220" s="67"/>
      <c r="S2220" s="67"/>
      <c r="T2220" s="67"/>
      <c r="U2220" s="67"/>
      <c r="V2220" s="67"/>
      <c r="W2220" s="67"/>
      <c r="X2220" s="67"/>
      <c r="Y2220" s="67"/>
      <c r="Z2220" s="67"/>
      <c r="AA2220" s="67"/>
      <c r="AB2220" s="67"/>
      <c r="AC2220" s="67"/>
      <c r="AD2220" s="67"/>
      <c r="AE2220" s="67"/>
      <c r="AF2220" s="67"/>
      <c r="AG2220" s="67"/>
    </row>
    <row r="2221" spans="1:33" ht="14.5">
      <c r="A2221" s="234"/>
      <c r="B2221" s="235"/>
      <c r="C2221" s="230"/>
      <c r="D2221" s="221"/>
      <c r="E2221" s="221"/>
      <c r="F2221" s="211"/>
      <c r="G2221" s="211"/>
      <c r="H2221" s="210"/>
      <c r="I2221" s="207"/>
      <c r="J2221" s="207"/>
      <c r="K2221" s="194"/>
      <c r="L2221" s="57"/>
      <c r="M2221" s="86"/>
      <c r="N2221" s="67"/>
      <c r="O2221" s="67"/>
      <c r="P2221" s="67"/>
      <c r="Q2221" s="67"/>
      <c r="R2221" s="67"/>
      <c r="S2221" s="67"/>
      <c r="T2221" s="67"/>
      <c r="U2221" s="67"/>
      <c r="V2221" s="67"/>
      <c r="W2221" s="67"/>
      <c r="X2221" s="67"/>
      <c r="Y2221" s="67"/>
      <c r="Z2221" s="67"/>
      <c r="AA2221" s="67"/>
      <c r="AB2221" s="67"/>
      <c r="AC2221" s="67"/>
      <c r="AD2221" s="67"/>
      <c r="AE2221" s="67"/>
      <c r="AF2221" s="67"/>
      <c r="AG2221" s="67"/>
    </row>
    <row r="2222" spans="1:33" ht="14.5">
      <c r="A2222" s="234"/>
      <c r="B2222" s="235"/>
      <c r="C2222" s="230"/>
      <c r="D2222" s="221"/>
      <c r="E2222" s="221"/>
      <c r="F2222" s="211"/>
      <c r="G2222" s="211"/>
      <c r="H2222" s="210"/>
      <c r="I2222" s="207"/>
      <c r="J2222" s="207"/>
      <c r="K2222" s="194"/>
      <c r="L2222" s="57"/>
      <c r="M2222" s="86"/>
      <c r="N2222" s="67"/>
      <c r="O2222" s="67"/>
      <c r="P2222" s="67"/>
      <c r="Q2222" s="67"/>
      <c r="R2222" s="67"/>
      <c r="S2222" s="67"/>
      <c r="T2222" s="67"/>
      <c r="U2222" s="67"/>
      <c r="V2222" s="67"/>
      <c r="W2222" s="67"/>
      <c r="X2222" s="67"/>
      <c r="Y2222" s="67"/>
      <c r="Z2222" s="67"/>
      <c r="AA2222" s="67"/>
      <c r="AB2222" s="67"/>
      <c r="AC2222" s="67"/>
      <c r="AD2222" s="67"/>
      <c r="AE2222" s="67"/>
      <c r="AF2222" s="67"/>
      <c r="AG2222" s="67"/>
    </row>
    <row r="2223" spans="1:33" ht="14.5">
      <c r="A2223" s="234"/>
      <c r="B2223" s="235"/>
      <c r="C2223" s="230"/>
      <c r="D2223" s="221"/>
      <c r="E2223" s="221"/>
      <c r="F2223" s="211"/>
      <c r="G2223" s="211"/>
      <c r="H2223" s="210"/>
      <c r="I2223" s="207"/>
      <c r="J2223" s="207"/>
      <c r="K2223" s="194"/>
      <c r="L2223" s="57"/>
      <c r="M2223" s="86"/>
      <c r="N2223" s="67"/>
      <c r="O2223" s="67"/>
      <c r="P2223" s="67"/>
      <c r="Q2223" s="67"/>
      <c r="R2223" s="67"/>
      <c r="S2223" s="67"/>
      <c r="T2223" s="67"/>
      <c r="U2223" s="67"/>
      <c r="V2223" s="67"/>
      <c r="W2223" s="67"/>
      <c r="X2223" s="67"/>
      <c r="Y2223" s="67"/>
      <c r="Z2223" s="67"/>
      <c r="AA2223" s="67"/>
      <c r="AB2223" s="67"/>
      <c r="AC2223" s="67"/>
      <c r="AD2223" s="67"/>
      <c r="AE2223" s="67"/>
      <c r="AF2223" s="67"/>
      <c r="AG2223" s="67"/>
    </row>
    <row r="2224" spans="1:33" ht="14.5">
      <c r="A2224" s="234"/>
      <c r="B2224" s="235"/>
      <c r="C2224" s="230"/>
      <c r="D2224" s="221"/>
      <c r="E2224" s="221"/>
      <c r="F2224" s="211"/>
      <c r="G2224" s="211"/>
      <c r="H2224" s="210"/>
      <c r="I2224" s="207"/>
      <c r="J2224" s="207"/>
      <c r="K2224" s="194"/>
      <c r="L2224" s="57"/>
      <c r="M2224" s="86"/>
      <c r="N2224" s="67"/>
      <c r="O2224" s="67"/>
      <c r="P2224" s="67"/>
      <c r="Q2224" s="67"/>
      <c r="R2224" s="67"/>
      <c r="S2224" s="67"/>
      <c r="T2224" s="67"/>
      <c r="U2224" s="67"/>
      <c r="V2224" s="67"/>
      <c r="W2224" s="67"/>
      <c r="X2224" s="67"/>
      <c r="Y2224" s="67"/>
      <c r="Z2224" s="67"/>
      <c r="AA2224" s="67"/>
      <c r="AB2224" s="67"/>
      <c r="AC2224" s="67"/>
      <c r="AD2224" s="67"/>
      <c r="AE2224" s="67"/>
      <c r="AF2224" s="67"/>
      <c r="AG2224" s="67"/>
    </row>
    <row r="2225" spans="1:33" ht="14.5">
      <c r="A2225" s="234"/>
      <c r="B2225" s="235"/>
      <c r="C2225" s="230"/>
      <c r="D2225" s="221"/>
      <c r="E2225" s="221"/>
      <c r="F2225" s="211"/>
      <c r="G2225" s="211"/>
      <c r="H2225" s="210"/>
      <c r="I2225" s="207"/>
      <c r="J2225" s="207"/>
      <c r="K2225" s="194"/>
      <c r="L2225" s="57"/>
      <c r="M2225" s="86"/>
      <c r="N2225" s="67"/>
      <c r="O2225" s="67"/>
      <c r="P2225" s="67"/>
      <c r="Q2225" s="67"/>
      <c r="R2225" s="67"/>
      <c r="S2225" s="67"/>
      <c r="T2225" s="67"/>
      <c r="U2225" s="67"/>
      <c r="V2225" s="67"/>
      <c r="W2225" s="67"/>
      <c r="X2225" s="67"/>
      <c r="Y2225" s="67"/>
      <c r="Z2225" s="67"/>
      <c r="AA2225" s="67"/>
      <c r="AB2225" s="67"/>
      <c r="AC2225" s="67"/>
      <c r="AD2225" s="67"/>
      <c r="AE2225" s="67"/>
      <c r="AF2225" s="67"/>
      <c r="AG2225" s="67"/>
    </row>
    <row r="2226" spans="1:33" ht="14.5">
      <c r="A2226" s="234"/>
      <c r="B2226" s="235"/>
      <c r="C2226" s="230"/>
      <c r="D2226" s="221"/>
      <c r="E2226" s="221"/>
      <c r="F2226" s="211"/>
      <c r="G2226" s="211"/>
      <c r="H2226" s="210"/>
      <c r="I2226" s="207"/>
      <c r="J2226" s="207"/>
      <c r="K2226" s="194"/>
      <c r="L2226" s="57"/>
      <c r="M2226" s="86"/>
      <c r="N2226" s="67"/>
      <c r="O2226" s="67"/>
      <c r="P2226" s="67"/>
      <c r="Q2226" s="67"/>
      <c r="R2226" s="67"/>
      <c r="S2226" s="67"/>
      <c r="T2226" s="67"/>
      <c r="U2226" s="67"/>
      <c r="V2226" s="67"/>
      <c r="W2226" s="67"/>
      <c r="X2226" s="67"/>
      <c r="Y2226" s="67"/>
      <c r="Z2226" s="67"/>
      <c r="AA2226" s="67"/>
      <c r="AB2226" s="67"/>
      <c r="AC2226" s="67"/>
      <c r="AD2226" s="67"/>
      <c r="AE2226" s="67"/>
      <c r="AF2226" s="67"/>
      <c r="AG2226" s="67"/>
    </row>
    <row r="2227" spans="1:33" ht="14.5">
      <c r="A2227" s="228"/>
      <c r="B2227" s="229"/>
      <c r="C2227" s="230"/>
      <c r="D2227" s="183"/>
      <c r="E2227" s="183"/>
      <c r="F2227" s="207"/>
      <c r="G2227" s="207"/>
      <c r="H2227" s="208"/>
      <c r="I2227" s="207"/>
      <c r="J2227" s="207"/>
      <c r="K2227" s="184"/>
      <c r="L2227" s="57"/>
      <c r="M2227" s="86"/>
      <c r="N2227" s="67"/>
      <c r="O2227" s="67"/>
      <c r="P2227" s="67"/>
      <c r="Q2227" s="67"/>
      <c r="R2227" s="67"/>
      <c r="S2227" s="67"/>
      <c r="T2227" s="67"/>
      <c r="U2227" s="67"/>
      <c r="V2227" s="67"/>
      <c r="W2227" s="67"/>
      <c r="X2227" s="67"/>
      <c r="Y2227" s="67"/>
      <c r="Z2227" s="67"/>
      <c r="AA2227" s="67"/>
      <c r="AB2227" s="67"/>
      <c r="AC2227" s="67"/>
      <c r="AD2227" s="67"/>
      <c r="AE2227" s="67"/>
      <c r="AF2227" s="67"/>
      <c r="AG2227" s="67"/>
    </row>
    <row r="2228" spans="1:33" ht="14.5">
      <c r="A2228" s="228"/>
      <c r="B2228" s="229"/>
      <c r="C2228" s="230"/>
      <c r="D2228" s="183"/>
      <c r="E2228" s="183"/>
      <c r="F2228" s="208"/>
      <c r="G2228" s="207"/>
      <c r="H2228" s="208"/>
      <c r="I2228" s="207"/>
      <c r="J2228" s="207"/>
      <c r="K2228" s="184"/>
      <c r="L2228" s="57"/>
      <c r="M2228" s="86"/>
      <c r="N2228" s="67"/>
      <c r="O2228" s="67"/>
      <c r="P2228" s="67"/>
      <c r="Q2228" s="67"/>
      <c r="R2228" s="67"/>
      <c r="S2228" s="67"/>
      <c r="T2228" s="67"/>
      <c r="U2228" s="67"/>
      <c r="V2228" s="67"/>
      <c r="W2228" s="67"/>
      <c r="X2228" s="67"/>
      <c r="Y2228" s="67"/>
      <c r="Z2228" s="67"/>
      <c r="AA2228" s="67"/>
      <c r="AB2228" s="67"/>
      <c r="AC2228" s="67"/>
      <c r="AD2228" s="67"/>
      <c r="AE2228" s="67"/>
      <c r="AF2228" s="67"/>
      <c r="AG2228" s="67"/>
    </row>
    <row r="2229" spans="1:33" ht="14.5">
      <c r="A2229" s="228"/>
      <c r="B2229" s="229"/>
      <c r="C2229" s="230"/>
      <c r="D2229" s="183"/>
      <c r="E2229" s="183"/>
      <c r="F2229" s="208"/>
      <c r="G2229" s="207"/>
      <c r="H2229" s="208"/>
      <c r="I2229" s="207"/>
      <c r="J2229" s="207"/>
      <c r="K2229" s="184"/>
      <c r="L2229" s="57"/>
      <c r="M2229" s="86"/>
      <c r="N2229" s="67"/>
      <c r="O2229" s="67"/>
      <c r="P2229" s="67"/>
      <c r="Q2229" s="67"/>
      <c r="R2229" s="67"/>
      <c r="S2229" s="67"/>
      <c r="T2229" s="67"/>
      <c r="U2229" s="67"/>
      <c r="V2229" s="67"/>
      <c r="W2229" s="67"/>
      <c r="X2229" s="67"/>
      <c r="Y2229" s="67"/>
      <c r="Z2229" s="67"/>
      <c r="AA2229" s="67"/>
      <c r="AB2229" s="67"/>
      <c r="AC2229" s="67"/>
      <c r="AD2229" s="67"/>
      <c r="AE2229" s="67"/>
      <c r="AF2229" s="67"/>
      <c r="AG2229" s="67"/>
    </row>
    <row r="2230" spans="1:33" ht="14.5">
      <c r="A2230" s="228"/>
      <c r="B2230" s="229"/>
      <c r="C2230" s="230"/>
      <c r="D2230" s="183"/>
      <c r="E2230" s="183"/>
      <c r="F2230" s="211"/>
      <c r="G2230" s="207"/>
      <c r="H2230" s="207"/>
      <c r="I2230" s="207"/>
      <c r="J2230" s="207"/>
      <c r="K2230" s="213"/>
      <c r="L2230" s="57"/>
      <c r="M2230" s="86"/>
      <c r="N2230" s="67"/>
      <c r="O2230" s="67"/>
      <c r="P2230" s="67"/>
      <c r="Q2230" s="67"/>
      <c r="R2230" s="67"/>
      <c r="S2230" s="67"/>
      <c r="T2230" s="67"/>
      <c r="U2230" s="67"/>
      <c r="V2230" s="67"/>
      <c r="W2230" s="67"/>
      <c r="X2230" s="67"/>
      <c r="Y2230" s="67"/>
      <c r="Z2230" s="67"/>
      <c r="AA2230" s="67"/>
      <c r="AB2230" s="67"/>
      <c r="AC2230" s="67"/>
      <c r="AD2230" s="67"/>
      <c r="AE2230" s="67"/>
      <c r="AF2230" s="67"/>
      <c r="AG2230" s="67"/>
    </row>
    <row r="2231" spans="1:33" ht="14.5">
      <c r="A2231" s="228"/>
      <c r="B2231" s="229"/>
      <c r="C2231" s="230"/>
      <c r="D2231" s="183"/>
      <c r="E2231" s="183"/>
      <c r="F2231" s="211"/>
      <c r="G2231" s="207"/>
      <c r="H2231" s="207"/>
      <c r="I2231" s="207"/>
      <c r="J2231" s="207"/>
      <c r="K2231" s="213"/>
      <c r="L2231" s="57"/>
      <c r="M2231" s="86"/>
      <c r="N2231" s="67"/>
      <c r="O2231" s="67"/>
      <c r="P2231" s="67"/>
      <c r="Q2231" s="67"/>
      <c r="R2231" s="67"/>
      <c r="S2231" s="67"/>
      <c r="T2231" s="67"/>
      <c r="U2231" s="67"/>
      <c r="V2231" s="67"/>
      <c r="W2231" s="67"/>
      <c r="X2231" s="67"/>
      <c r="Y2231" s="67"/>
      <c r="Z2231" s="67"/>
      <c r="AA2231" s="67"/>
      <c r="AB2231" s="67"/>
      <c r="AC2231" s="67"/>
      <c r="AD2231" s="67"/>
      <c r="AE2231" s="67"/>
      <c r="AF2231" s="67"/>
      <c r="AG2231" s="67"/>
    </row>
    <row r="2232" spans="1:33" ht="14.5">
      <c r="A2232" s="228"/>
      <c r="B2232" s="229"/>
      <c r="C2232" s="230"/>
      <c r="D2232" s="183"/>
      <c r="E2232" s="183"/>
      <c r="F2232" s="208"/>
      <c r="G2232" s="207"/>
      <c r="H2232" s="208"/>
      <c r="I2232" s="207"/>
      <c r="J2232" s="207"/>
      <c r="K2232" s="184"/>
      <c r="L2232" s="57"/>
      <c r="M2232" s="86"/>
      <c r="N2232" s="67"/>
      <c r="O2232" s="67"/>
      <c r="P2232" s="67"/>
      <c r="Q2232" s="67"/>
      <c r="R2232" s="67"/>
      <c r="S2232" s="67"/>
      <c r="T2232" s="67"/>
      <c r="U2232" s="67"/>
      <c r="V2232" s="67"/>
      <c r="W2232" s="67"/>
      <c r="X2232" s="67"/>
      <c r="Y2232" s="67"/>
      <c r="Z2232" s="67"/>
      <c r="AA2232" s="67"/>
      <c r="AB2232" s="67"/>
      <c r="AC2232" s="67"/>
      <c r="AD2232" s="67"/>
      <c r="AE2232" s="67"/>
      <c r="AF2232" s="67"/>
      <c r="AG2232" s="67"/>
    </row>
    <row r="2233" spans="1:33" ht="14.5">
      <c r="A2233" s="234"/>
      <c r="B2233" s="235"/>
      <c r="C2233" s="230"/>
      <c r="D2233" s="221"/>
      <c r="E2233" s="221"/>
      <c r="F2233" s="211"/>
      <c r="G2233" s="211"/>
      <c r="H2233" s="210"/>
      <c r="I2233" s="207"/>
      <c r="J2233" s="207"/>
      <c r="K2233" s="194"/>
      <c r="L2233" s="57"/>
      <c r="M2233" s="86"/>
      <c r="N2233" s="67"/>
      <c r="O2233" s="67"/>
      <c r="P2233" s="67"/>
      <c r="Q2233" s="67"/>
      <c r="R2233" s="67"/>
      <c r="S2233" s="67"/>
      <c r="T2233" s="67"/>
      <c r="U2233" s="67"/>
      <c r="V2233" s="67"/>
      <c r="W2233" s="67"/>
      <c r="X2233" s="67"/>
      <c r="Y2233" s="67"/>
      <c r="Z2233" s="67"/>
      <c r="AA2233" s="67"/>
      <c r="AB2233" s="67"/>
      <c r="AC2233" s="67"/>
      <c r="AD2233" s="67"/>
      <c r="AE2233" s="67"/>
      <c r="AF2233" s="67"/>
      <c r="AG2233" s="67"/>
    </row>
    <row r="2234" spans="1:33" ht="14.5">
      <c r="A2234" s="234"/>
      <c r="B2234" s="235"/>
      <c r="C2234" s="230"/>
      <c r="D2234" s="221"/>
      <c r="E2234" s="221"/>
      <c r="F2234" s="211"/>
      <c r="G2234" s="211"/>
      <c r="H2234" s="210"/>
      <c r="I2234" s="207"/>
      <c r="J2234" s="207"/>
      <c r="K2234" s="194"/>
      <c r="L2234" s="57"/>
      <c r="M2234" s="86"/>
      <c r="N2234" s="67"/>
      <c r="O2234" s="67"/>
      <c r="P2234" s="67"/>
      <c r="Q2234" s="67"/>
      <c r="R2234" s="67"/>
      <c r="S2234" s="67"/>
      <c r="T2234" s="67"/>
      <c r="U2234" s="67"/>
      <c r="V2234" s="67"/>
      <c r="W2234" s="67"/>
      <c r="X2234" s="67"/>
      <c r="Y2234" s="67"/>
      <c r="Z2234" s="67"/>
      <c r="AA2234" s="67"/>
      <c r="AB2234" s="67"/>
      <c r="AC2234" s="67"/>
      <c r="AD2234" s="67"/>
      <c r="AE2234" s="67"/>
      <c r="AF2234" s="67"/>
      <c r="AG2234" s="67"/>
    </row>
    <row r="2235" spans="1:33" ht="14.5">
      <c r="A2235" s="234"/>
      <c r="B2235" s="235"/>
      <c r="C2235" s="230"/>
      <c r="D2235" s="221"/>
      <c r="E2235" s="221"/>
      <c r="F2235" s="211"/>
      <c r="G2235" s="210"/>
      <c r="H2235" s="210"/>
      <c r="I2235" s="207"/>
      <c r="J2235" s="207"/>
      <c r="K2235" s="194"/>
      <c r="L2235" s="57"/>
      <c r="M2235" s="86"/>
      <c r="N2235" s="67"/>
      <c r="O2235" s="67"/>
      <c r="P2235" s="67"/>
      <c r="Q2235" s="67"/>
      <c r="R2235" s="67"/>
      <c r="S2235" s="67"/>
      <c r="T2235" s="67"/>
      <c r="U2235" s="67"/>
      <c r="V2235" s="67"/>
      <c r="W2235" s="67"/>
      <c r="X2235" s="67"/>
      <c r="Y2235" s="67"/>
      <c r="Z2235" s="67"/>
      <c r="AA2235" s="67"/>
      <c r="AB2235" s="67"/>
      <c r="AC2235" s="67"/>
      <c r="AD2235" s="67"/>
      <c r="AE2235" s="67"/>
      <c r="AF2235" s="67"/>
      <c r="AG2235" s="67"/>
    </row>
    <row r="2236" spans="1:33" ht="14.5">
      <c r="A2236" s="234"/>
      <c r="B2236" s="235"/>
      <c r="C2236" s="230"/>
      <c r="D2236" s="221"/>
      <c r="E2236" s="221"/>
      <c r="F2236" s="211"/>
      <c r="G2236" s="210"/>
      <c r="H2236" s="210"/>
      <c r="I2236" s="207"/>
      <c r="J2236" s="207"/>
      <c r="K2236" s="194"/>
      <c r="L2236" s="57"/>
      <c r="M2236" s="86"/>
      <c r="N2236" s="67"/>
      <c r="O2236" s="67"/>
      <c r="P2236" s="67"/>
      <c r="Q2236" s="67"/>
      <c r="R2236" s="67"/>
      <c r="S2236" s="67"/>
      <c r="T2236" s="67"/>
      <c r="U2236" s="67"/>
      <c r="V2236" s="67"/>
      <c r="W2236" s="67"/>
      <c r="X2236" s="67"/>
      <c r="Y2236" s="67"/>
      <c r="Z2236" s="67"/>
      <c r="AA2236" s="67"/>
      <c r="AB2236" s="67"/>
      <c r="AC2236" s="67"/>
      <c r="AD2236" s="67"/>
      <c r="AE2236" s="67"/>
      <c r="AF2236" s="67"/>
      <c r="AG2236" s="67"/>
    </row>
    <row r="2237" spans="1:33" ht="14.5">
      <c r="A2237" s="234"/>
      <c r="B2237" s="235"/>
      <c r="C2237" s="230"/>
      <c r="D2237" s="221"/>
      <c r="E2237" s="221"/>
      <c r="F2237" s="211"/>
      <c r="G2237" s="210"/>
      <c r="H2237" s="210"/>
      <c r="I2237" s="207"/>
      <c r="J2237" s="207"/>
      <c r="K2237" s="194"/>
      <c r="L2237" s="57"/>
      <c r="M2237" s="86"/>
      <c r="N2237" s="67"/>
      <c r="O2237" s="67"/>
      <c r="P2237" s="67"/>
      <c r="Q2237" s="67"/>
      <c r="R2237" s="67"/>
      <c r="S2237" s="67"/>
      <c r="T2237" s="67"/>
      <c r="U2237" s="67"/>
      <c r="V2237" s="67"/>
      <c r="W2237" s="67"/>
      <c r="X2237" s="67"/>
      <c r="Y2237" s="67"/>
      <c r="Z2237" s="67"/>
      <c r="AA2237" s="67"/>
      <c r="AB2237" s="67"/>
      <c r="AC2237" s="67"/>
      <c r="AD2237" s="67"/>
      <c r="AE2237" s="67"/>
      <c r="AF2237" s="67"/>
      <c r="AG2237" s="67"/>
    </row>
    <row r="2238" spans="1:33" ht="14.5">
      <c r="A2238" s="234"/>
      <c r="B2238" s="235"/>
      <c r="C2238" s="230"/>
      <c r="D2238" s="221"/>
      <c r="E2238" s="221"/>
      <c r="F2238" s="211"/>
      <c r="G2238" s="210"/>
      <c r="H2238" s="210"/>
      <c r="I2238" s="207"/>
      <c r="J2238" s="207"/>
      <c r="K2238" s="194"/>
      <c r="L2238" s="57"/>
      <c r="M2238" s="86"/>
      <c r="N2238" s="67"/>
      <c r="O2238" s="67"/>
      <c r="P2238" s="67"/>
      <c r="Q2238" s="67"/>
      <c r="R2238" s="67"/>
      <c r="S2238" s="67"/>
      <c r="T2238" s="67"/>
      <c r="U2238" s="67"/>
      <c r="V2238" s="67"/>
      <c r="W2238" s="67"/>
      <c r="X2238" s="67"/>
      <c r="Y2238" s="67"/>
      <c r="Z2238" s="67"/>
      <c r="AA2238" s="67"/>
      <c r="AB2238" s="67"/>
      <c r="AC2238" s="67"/>
      <c r="AD2238" s="67"/>
      <c r="AE2238" s="67"/>
      <c r="AF2238" s="67"/>
      <c r="AG2238" s="67"/>
    </row>
    <row r="2239" spans="1:33" ht="14.5">
      <c r="A2239" s="234"/>
      <c r="B2239" s="235"/>
      <c r="C2239" s="230"/>
      <c r="D2239" s="221"/>
      <c r="E2239" s="221"/>
      <c r="F2239" s="211"/>
      <c r="G2239" s="211"/>
      <c r="H2239" s="210"/>
      <c r="I2239" s="207"/>
      <c r="J2239" s="207"/>
      <c r="K2239" s="194"/>
      <c r="L2239" s="57"/>
      <c r="M2239" s="86"/>
      <c r="N2239" s="67"/>
      <c r="O2239" s="67"/>
      <c r="P2239" s="67"/>
      <c r="Q2239" s="67"/>
      <c r="R2239" s="67"/>
      <c r="S2239" s="67"/>
      <c r="T2239" s="67"/>
      <c r="U2239" s="67"/>
      <c r="V2239" s="67"/>
      <c r="W2239" s="67"/>
      <c r="X2239" s="67"/>
      <c r="Y2239" s="67"/>
      <c r="Z2239" s="67"/>
      <c r="AA2239" s="67"/>
      <c r="AB2239" s="67"/>
      <c r="AC2239" s="67"/>
      <c r="AD2239" s="67"/>
      <c r="AE2239" s="67"/>
      <c r="AF2239" s="67"/>
      <c r="AG2239" s="67"/>
    </row>
    <row r="2240" spans="1:33" ht="14.5">
      <c r="A2240" s="234"/>
      <c r="B2240" s="235"/>
      <c r="C2240" s="230"/>
      <c r="D2240" s="221"/>
      <c r="E2240" s="221"/>
      <c r="F2240" s="211"/>
      <c r="G2240" s="211"/>
      <c r="H2240" s="210"/>
      <c r="I2240" s="207"/>
      <c r="J2240" s="207"/>
      <c r="K2240" s="194"/>
      <c r="L2240" s="57"/>
      <c r="M2240" s="86"/>
      <c r="N2240" s="67"/>
      <c r="O2240" s="67"/>
      <c r="P2240" s="67"/>
      <c r="Q2240" s="67"/>
      <c r="R2240" s="67"/>
      <c r="S2240" s="67"/>
      <c r="T2240" s="67"/>
      <c r="U2240" s="67"/>
      <c r="V2240" s="67"/>
      <c r="W2240" s="67"/>
      <c r="X2240" s="67"/>
      <c r="Y2240" s="67"/>
      <c r="Z2240" s="67"/>
      <c r="AA2240" s="67"/>
      <c r="AB2240" s="67"/>
      <c r="AC2240" s="67"/>
      <c r="AD2240" s="67"/>
      <c r="AE2240" s="67"/>
      <c r="AF2240" s="67"/>
      <c r="AG2240" s="67"/>
    </row>
    <row r="2241" spans="1:33" ht="14.5">
      <c r="A2241" s="228"/>
      <c r="B2241" s="229"/>
      <c r="C2241" s="230"/>
      <c r="D2241" s="183"/>
      <c r="E2241" s="183"/>
      <c r="F2241" s="208"/>
      <c r="G2241" s="207"/>
      <c r="H2241" s="208"/>
      <c r="I2241" s="207"/>
      <c r="J2241" s="207"/>
      <c r="K2241" s="184"/>
      <c r="L2241" s="57"/>
      <c r="M2241" s="86"/>
      <c r="N2241" s="67"/>
      <c r="O2241" s="67"/>
      <c r="P2241" s="67"/>
      <c r="Q2241" s="67"/>
      <c r="R2241" s="67"/>
      <c r="S2241" s="67"/>
      <c r="T2241" s="67"/>
      <c r="U2241" s="67"/>
      <c r="V2241" s="67"/>
      <c r="W2241" s="67"/>
      <c r="X2241" s="67"/>
      <c r="Y2241" s="67"/>
      <c r="Z2241" s="67"/>
      <c r="AA2241" s="67"/>
      <c r="AB2241" s="67"/>
      <c r="AC2241" s="67"/>
      <c r="AD2241" s="67"/>
      <c r="AE2241" s="67"/>
      <c r="AF2241" s="67"/>
      <c r="AG2241" s="67"/>
    </row>
    <row r="2242" spans="1:33" ht="14.5">
      <c r="A2242" s="228"/>
      <c r="B2242" s="229"/>
      <c r="C2242" s="230"/>
      <c r="D2242" s="183"/>
      <c r="E2242" s="183"/>
      <c r="F2242" s="208"/>
      <c r="G2242" s="207"/>
      <c r="H2242" s="208"/>
      <c r="I2242" s="207"/>
      <c r="J2242" s="207"/>
      <c r="K2242" s="184"/>
      <c r="L2242" s="57"/>
      <c r="M2242" s="86"/>
      <c r="N2242" s="67"/>
      <c r="O2242" s="67"/>
      <c r="P2242" s="67"/>
      <c r="Q2242" s="67"/>
      <c r="R2242" s="67"/>
      <c r="S2242" s="67"/>
      <c r="T2242" s="67"/>
      <c r="U2242" s="67"/>
      <c r="V2242" s="67"/>
      <c r="W2242" s="67"/>
      <c r="X2242" s="67"/>
      <c r="Y2242" s="67"/>
      <c r="Z2242" s="67"/>
      <c r="AA2242" s="67"/>
      <c r="AB2242" s="67"/>
      <c r="AC2242" s="67"/>
      <c r="AD2242" s="67"/>
      <c r="AE2242" s="67"/>
      <c r="AF2242" s="67"/>
      <c r="AG2242" s="67"/>
    </row>
    <row r="2243" spans="1:33" ht="14.5">
      <c r="A2243" s="228"/>
      <c r="B2243" s="229"/>
      <c r="C2243" s="230"/>
      <c r="D2243" s="183"/>
      <c r="E2243" s="183"/>
      <c r="F2243" s="207"/>
      <c r="G2243" s="207"/>
      <c r="H2243" s="208"/>
      <c r="I2243" s="207"/>
      <c r="J2243" s="207"/>
      <c r="K2243" s="184"/>
      <c r="L2243" s="57"/>
      <c r="M2243" s="86"/>
      <c r="N2243" s="67"/>
      <c r="O2243" s="67"/>
      <c r="P2243" s="67"/>
      <c r="Q2243" s="67"/>
      <c r="R2243" s="67"/>
      <c r="S2243" s="67"/>
      <c r="T2243" s="67"/>
      <c r="U2243" s="67"/>
      <c r="V2243" s="67"/>
      <c r="W2243" s="67"/>
      <c r="X2243" s="67"/>
      <c r="Y2243" s="67"/>
      <c r="Z2243" s="67"/>
      <c r="AA2243" s="67"/>
      <c r="AB2243" s="67"/>
      <c r="AC2243" s="67"/>
      <c r="AD2243" s="67"/>
      <c r="AE2243" s="67"/>
      <c r="AF2243" s="67"/>
      <c r="AG2243" s="67"/>
    </row>
    <row r="2244" spans="1:33" ht="14.5">
      <c r="A2244" s="228"/>
      <c r="B2244" s="229"/>
      <c r="C2244" s="230"/>
      <c r="D2244" s="183"/>
      <c r="E2244" s="183"/>
      <c r="F2244" s="211"/>
      <c r="G2244" s="207"/>
      <c r="H2244" s="207"/>
      <c r="I2244" s="207"/>
      <c r="J2244" s="207"/>
      <c r="K2244" s="213"/>
      <c r="L2244" s="57"/>
      <c r="M2244" s="86"/>
      <c r="N2244" s="67"/>
      <c r="O2244" s="67"/>
      <c r="P2244" s="67"/>
      <c r="Q2244" s="67"/>
      <c r="R2244" s="67"/>
      <c r="S2244" s="67"/>
      <c r="T2244" s="67"/>
      <c r="U2244" s="67"/>
      <c r="V2244" s="67"/>
      <c r="W2244" s="67"/>
      <c r="X2244" s="67"/>
      <c r="Y2244" s="67"/>
      <c r="Z2244" s="67"/>
      <c r="AA2244" s="67"/>
      <c r="AB2244" s="67"/>
      <c r="AC2244" s="67"/>
      <c r="AD2244" s="67"/>
      <c r="AE2244" s="67"/>
      <c r="AF2244" s="67"/>
      <c r="AG2244" s="67"/>
    </row>
    <row r="2245" spans="1:33" ht="14.5">
      <c r="A2245" s="234"/>
      <c r="B2245" s="235"/>
      <c r="C2245" s="230"/>
      <c r="D2245" s="221"/>
      <c r="E2245" s="221"/>
      <c r="F2245" s="211"/>
      <c r="G2245" s="211"/>
      <c r="H2245" s="210"/>
      <c r="I2245" s="207"/>
      <c r="J2245" s="207"/>
      <c r="K2245" s="194"/>
      <c r="L2245" s="57"/>
      <c r="M2245" s="86"/>
      <c r="N2245" s="67"/>
      <c r="O2245" s="67"/>
      <c r="P2245" s="67"/>
      <c r="Q2245" s="67"/>
      <c r="R2245" s="67"/>
      <c r="S2245" s="67"/>
      <c r="T2245" s="67"/>
      <c r="U2245" s="67"/>
      <c r="V2245" s="67"/>
      <c r="W2245" s="67"/>
      <c r="X2245" s="67"/>
      <c r="Y2245" s="67"/>
      <c r="Z2245" s="67"/>
      <c r="AA2245" s="67"/>
      <c r="AB2245" s="67"/>
      <c r="AC2245" s="67"/>
      <c r="AD2245" s="67"/>
      <c r="AE2245" s="67"/>
      <c r="AF2245" s="67"/>
      <c r="AG2245" s="67"/>
    </row>
    <row r="2246" spans="1:33" ht="14.5">
      <c r="A2246" s="234"/>
      <c r="B2246" s="235"/>
      <c r="C2246" s="230"/>
      <c r="D2246" s="221"/>
      <c r="E2246" s="221"/>
      <c r="F2246" s="211"/>
      <c r="G2246" s="210"/>
      <c r="H2246" s="210"/>
      <c r="I2246" s="207"/>
      <c r="J2246" s="207"/>
      <c r="K2246" s="194"/>
      <c r="L2246" s="57"/>
      <c r="M2246" s="86"/>
      <c r="N2246" s="67"/>
      <c r="O2246" s="67"/>
      <c r="P2246" s="67"/>
      <c r="Q2246" s="67"/>
      <c r="R2246" s="67"/>
      <c r="S2246" s="67"/>
      <c r="T2246" s="67"/>
      <c r="U2246" s="67"/>
      <c r="V2246" s="67"/>
      <c r="W2246" s="67"/>
      <c r="X2246" s="67"/>
      <c r="Y2246" s="67"/>
      <c r="Z2246" s="67"/>
      <c r="AA2246" s="67"/>
      <c r="AB2246" s="67"/>
      <c r="AC2246" s="67"/>
      <c r="AD2246" s="67"/>
      <c r="AE2246" s="67"/>
      <c r="AF2246" s="67"/>
      <c r="AG2246" s="67"/>
    </row>
    <row r="2247" spans="1:33" ht="14.5">
      <c r="A2247" s="234"/>
      <c r="B2247" s="235"/>
      <c r="C2247" s="230"/>
      <c r="D2247" s="221"/>
      <c r="E2247" s="221"/>
      <c r="F2247" s="211"/>
      <c r="G2247" s="210"/>
      <c r="H2247" s="210"/>
      <c r="I2247" s="207"/>
      <c r="J2247" s="207"/>
      <c r="K2247" s="194"/>
      <c r="L2247" s="57"/>
      <c r="M2247" s="86"/>
      <c r="N2247" s="67"/>
      <c r="O2247" s="67"/>
      <c r="P2247" s="67"/>
      <c r="Q2247" s="67"/>
      <c r="R2247" s="67"/>
      <c r="S2247" s="67"/>
      <c r="T2247" s="67"/>
      <c r="U2247" s="67"/>
      <c r="V2247" s="67"/>
      <c r="W2247" s="67"/>
      <c r="X2247" s="67"/>
      <c r="Y2247" s="67"/>
      <c r="Z2247" s="67"/>
      <c r="AA2247" s="67"/>
      <c r="AB2247" s="67"/>
      <c r="AC2247" s="67"/>
      <c r="AD2247" s="67"/>
      <c r="AE2247" s="67"/>
      <c r="AF2247" s="67"/>
      <c r="AG2247" s="67"/>
    </row>
    <row r="2248" spans="1:33" ht="14.5">
      <c r="A2248" s="234"/>
      <c r="B2248" s="235"/>
      <c r="C2248" s="230"/>
      <c r="D2248" s="221"/>
      <c r="E2248" s="221"/>
      <c r="F2248" s="211"/>
      <c r="G2248" s="210"/>
      <c r="H2248" s="211"/>
      <c r="I2248" s="207"/>
      <c r="J2248" s="207"/>
      <c r="K2248" s="194"/>
      <c r="L2248" s="57"/>
      <c r="M2248" s="86"/>
      <c r="N2248" s="67"/>
      <c r="O2248" s="67"/>
      <c r="P2248" s="67"/>
      <c r="Q2248" s="67"/>
      <c r="R2248" s="67"/>
      <c r="S2248" s="67"/>
      <c r="T2248" s="67"/>
      <c r="U2248" s="67"/>
      <c r="V2248" s="67"/>
      <c r="W2248" s="67"/>
      <c r="X2248" s="67"/>
      <c r="Y2248" s="67"/>
      <c r="Z2248" s="67"/>
      <c r="AA2248" s="67"/>
      <c r="AB2248" s="67"/>
      <c r="AC2248" s="67"/>
      <c r="AD2248" s="67"/>
      <c r="AE2248" s="67"/>
      <c r="AF2248" s="67"/>
      <c r="AG2248" s="67"/>
    </row>
    <row r="2249" spans="1:33" ht="14.5">
      <c r="A2249" s="234"/>
      <c r="B2249" s="235"/>
      <c r="C2249" s="230"/>
      <c r="D2249" s="221"/>
      <c r="E2249" s="221"/>
      <c r="F2249" s="211"/>
      <c r="G2249" s="210"/>
      <c r="H2249" s="210"/>
      <c r="I2249" s="207"/>
      <c r="J2249" s="207"/>
      <c r="K2249" s="194"/>
      <c r="L2249" s="57"/>
      <c r="M2249" s="86"/>
      <c r="N2249" s="67"/>
      <c r="O2249" s="67"/>
      <c r="P2249" s="67"/>
      <c r="Q2249" s="67"/>
      <c r="R2249" s="67"/>
      <c r="S2249" s="67"/>
      <c r="T2249" s="67"/>
      <c r="U2249" s="67"/>
      <c r="V2249" s="67"/>
      <c r="W2249" s="67"/>
      <c r="X2249" s="67"/>
      <c r="Y2249" s="67"/>
      <c r="Z2249" s="67"/>
      <c r="AA2249" s="67"/>
      <c r="AB2249" s="67"/>
      <c r="AC2249" s="67"/>
      <c r="AD2249" s="67"/>
      <c r="AE2249" s="67"/>
      <c r="AF2249" s="67"/>
      <c r="AG2249" s="67"/>
    </row>
    <row r="2250" spans="1:33" ht="14.5">
      <c r="A2250" s="234"/>
      <c r="B2250" s="235"/>
      <c r="C2250" s="230"/>
      <c r="D2250" s="221"/>
      <c r="E2250" s="221"/>
      <c r="F2250" s="211"/>
      <c r="G2250" s="210"/>
      <c r="H2250" s="210"/>
      <c r="I2250" s="207"/>
      <c r="J2250" s="207"/>
      <c r="K2250" s="194"/>
      <c r="L2250" s="57"/>
      <c r="M2250" s="86"/>
      <c r="N2250" s="67"/>
      <c r="O2250" s="67"/>
      <c r="P2250" s="67"/>
      <c r="Q2250" s="67"/>
      <c r="R2250" s="67"/>
      <c r="S2250" s="67"/>
      <c r="T2250" s="67"/>
      <c r="U2250" s="67"/>
      <c r="V2250" s="67"/>
      <c r="W2250" s="67"/>
      <c r="X2250" s="67"/>
      <c r="Y2250" s="67"/>
      <c r="Z2250" s="67"/>
      <c r="AA2250" s="67"/>
      <c r="AB2250" s="67"/>
      <c r="AC2250" s="67"/>
      <c r="AD2250" s="67"/>
      <c r="AE2250" s="67"/>
      <c r="AF2250" s="67"/>
      <c r="AG2250" s="67"/>
    </row>
    <row r="2251" spans="1:33" ht="14.5">
      <c r="A2251" s="234"/>
      <c r="B2251" s="235"/>
      <c r="C2251" s="230"/>
      <c r="D2251" s="221"/>
      <c r="E2251" s="221"/>
      <c r="F2251" s="211"/>
      <c r="G2251" s="210"/>
      <c r="H2251" s="210"/>
      <c r="I2251" s="207"/>
      <c r="J2251" s="207"/>
      <c r="K2251" s="194"/>
      <c r="L2251" s="57"/>
      <c r="M2251" s="86"/>
      <c r="N2251" s="67"/>
      <c r="O2251" s="67"/>
      <c r="P2251" s="67"/>
      <c r="Q2251" s="67"/>
      <c r="R2251" s="67"/>
      <c r="S2251" s="67"/>
      <c r="T2251" s="67"/>
      <c r="U2251" s="67"/>
      <c r="V2251" s="67"/>
      <c r="W2251" s="67"/>
      <c r="X2251" s="67"/>
      <c r="Y2251" s="67"/>
      <c r="Z2251" s="67"/>
      <c r="AA2251" s="67"/>
      <c r="AB2251" s="67"/>
      <c r="AC2251" s="67"/>
      <c r="AD2251" s="67"/>
      <c r="AE2251" s="67"/>
      <c r="AF2251" s="67"/>
      <c r="AG2251" s="67"/>
    </row>
    <row r="2252" spans="1:33" ht="14.5">
      <c r="A2252" s="234"/>
      <c r="B2252" s="235"/>
      <c r="C2252" s="230"/>
      <c r="D2252" s="221"/>
      <c r="E2252" s="221"/>
      <c r="F2252" s="211"/>
      <c r="G2252" s="210"/>
      <c r="H2252" s="210"/>
      <c r="I2252" s="207"/>
      <c r="J2252" s="207"/>
      <c r="K2252" s="194"/>
      <c r="L2252" s="57"/>
      <c r="M2252" s="86"/>
      <c r="N2252" s="67"/>
      <c r="O2252" s="67"/>
      <c r="P2252" s="67"/>
      <c r="Q2252" s="67"/>
      <c r="R2252" s="67"/>
      <c r="S2252" s="67"/>
      <c r="T2252" s="67"/>
      <c r="U2252" s="67"/>
      <c r="V2252" s="67"/>
      <c r="W2252" s="67"/>
      <c r="X2252" s="67"/>
      <c r="Y2252" s="67"/>
      <c r="Z2252" s="67"/>
      <c r="AA2252" s="67"/>
      <c r="AB2252" s="67"/>
      <c r="AC2252" s="67"/>
      <c r="AD2252" s="67"/>
      <c r="AE2252" s="67"/>
      <c r="AF2252" s="67"/>
      <c r="AG2252" s="67"/>
    </row>
    <row r="2253" spans="1:33" ht="14.5">
      <c r="A2253" s="234"/>
      <c r="B2253" s="235"/>
      <c r="C2253" s="230"/>
      <c r="D2253" s="221"/>
      <c r="E2253" s="221"/>
      <c r="F2253" s="211"/>
      <c r="G2253" s="210"/>
      <c r="H2253" s="210"/>
      <c r="I2253" s="207"/>
      <c r="J2253" s="207"/>
      <c r="K2253" s="194"/>
      <c r="L2253" s="57"/>
      <c r="M2253" s="86"/>
      <c r="N2253" s="67"/>
      <c r="O2253" s="67"/>
      <c r="P2253" s="67"/>
      <c r="Q2253" s="67"/>
      <c r="R2253" s="67"/>
      <c r="S2253" s="67"/>
      <c r="T2253" s="67"/>
      <c r="U2253" s="67"/>
      <c r="V2253" s="67"/>
      <c r="W2253" s="67"/>
      <c r="X2253" s="67"/>
      <c r="Y2253" s="67"/>
      <c r="Z2253" s="67"/>
      <c r="AA2253" s="67"/>
      <c r="AB2253" s="67"/>
      <c r="AC2253" s="67"/>
      <c r="AD2253" s="67"/>
      <c r="AE2253" s="67"/>
      <c r="AF2253" s="67"/>
      <c r="AG2253" s="67"/>
    </row>
    <row r="2254" spans="1:33" ht="14.5">
      <c r="A2254" s="234"/>
      <c r="B2254" s="235"/>
      <c r="C2254" s="230"/>
      <c r="D2254" s="221"/>
      <c r="E2254" s="221"/>
      <c r="F2254" s="211"/>
      <c r="G2254" s="210"/>
      <c r="H2254" s="210"/>
      <c r="I2254" s="207"/>
      <c r="J2254" s="207"/>
      <c r="K2254" s="194"/>
      <c r="L2254" s="57"/>
      <c r="M2254" s="86"/>
      <c r="N2254" s="67"/>
      <c r="O2254" s="67"/>
      <c r="P2254" s="67"/>
      <c r="Q2254" s="67"/>
      <c r="R2254" s="67"/>
      <c r="S2254" s="67"/>
      <c r="T2254" s="67"/>
      <c r="U2254" s="67"/>
      <c r="V2254" s="67"/>
      <c r="W2254" s="67"/>
      <c r="X2254" s="67"/>
      <c r="Y2254" s="67"/>
      <c r="Z2254" s="67"/>
      <c r="AA2254" s="67"/>
      <c r="AB2254" s="67"/>
      <c r="AC2254" s="67"/>
      <c r="AD2254" s="67"/>
      <c r="AE2254" s="67"/>
      <c r="AF2254" s="67"/>
      <c r="AG2254" s="67"/>
    </row>
    <row r="2255" spans="1:33" ht="14.5">
      <c r="A2255" s="234"/>
      <c r="B2255" s="235"/>
      <c r="C2255" s="230"/>
      <c r="D2255" s="221"/>
      <c r="E2255" s="221"/>
      <c r="F2255" s="211"/>
      <c r="G2255" s="210"/>
      <c r="H2255" s="210"/>
      <c r="I2255" s="207"/>
      <c r="J2255" s="207"/>
      <c r="K2255" s="194"/>
      <c r="L2255" s="57"/>
      <c r="M2255" s="86"/>
      <c r="N2255" s="67"/>
      <c r="O2255" s="67"/>
      <c r="P2255" s="67"/>
      <c r="Q2255" s="67"/>
      <c r="R2255" s="67"/>
      <c r="S2255" s="67"/>
      <c r="T2255" s="67"/>
      <c r="U2255" s="67"/>
      <c r="V2255" s="67"/>
      <c r="W2255" s="67"/>
      <c r="X2255" s="67"/>
      <c r="Y2255" s="67"/>
      <c r="Z2255" s="67"/>
      <c r="AA2255" s="67"/>
      <c r="AB2255" s="67"/>
      <c r="AC2255" s="67"/>
      <c r="AD2255" s="67"/>
      <c r="AE2255" s="67"/>
      <c r="AF2255" s="67"/>
      <c r="AG2255" s="67"/>
    </row>
    <row r="2256" spans="1:33" ht="14.5">
      <c r="A2256" s="234"/>
      <c r="B2256" s="235"/>
      <c r="C2256" s="230"/>
      <c r="D2256" s="221"/>
      <c r="E2256" s="221"/>
      <c r="F2256" s="211"/>
      <c r="G2256" s="210"/>
      <c r="H2256" s="210"/>
      <c r="I2256" s="207"/>
      <c r="J2256" s="207"/>
      <c r="K2256" s="194"/>
      <c r="L2256" s="57"/>
      <c r="M2256" s="86"/>
      <c r="N2256" s="67"/>
      <c r="O2256" s="67"/>
      <c r="P2256" s="67"/>
      <c r="Q2256" s="67"/>
      <c r="R2256" s="67"/>
      <c r="S2256" s="67"/>
      <c r="T2256" s="67"/>
      <c r="U2256" s="67"/>
      <c r="V2256" s="67"/>
      <c r="W2256" s="67"/>
      <c r="X2256" s="67"/>
      <c r="Y2256" s="67"/>
      <c r="Z2256" s="67"/>
      <c r="AA2256" s="67"/>
      <c r="AB2256" s="67"/>
      <c r="AC2256" s="67"/>
      <c r="AD2256" s="67"/>
      <c r="AE2256" s="67"/>
      <c r="AF2256" s="67"/>
      <c r="AG2256" s="67"/>
    </row>
    <row r="2257" spans="1:33" ht="14.5">
      <c r="A2257" s="234"/>
      <c r="B2257" s="235"/>
      <c r="C2257" s="230"/>
      <c r="D2257" s="221"/>
      <c r="E2257" s="221"/>
      <c r="F2257" s="211"/>
      <c r="G2257" s="210"/>
      <c r="H2257" s="210"/>
      <c r="I2257" s="207"/>
      <c r="J2257" s="207"/>
      <c r="K2257" s="194"/>
      <c r="L2257" s="57"/>
      <c r="M2257" s="86"/>
      <c r="N2257" s="67"/>
      <c r="O2257" s="67"/>
      <c r="P2257" s="67"/>
      <c r="Q2257" s="67"/>
      <c r="R2257" s="67"/>
      <c r="S2257" s="67"/>
      <c r="T2257" s="67"/>
      <c r="U2257" s="67"/>
      <c r="V2257" s="67"/>
      <c r="W2257" s="67"/>
      <c r="X2257" s="67"/>
      <c r="Y2257" s="67"/>
      <c r="Z2257" s="67"/>
      <c r="AA2257" s="67"/>
      <c r="AB2257" s="67"/>
      <c r="AC2257" s="67"/>
      <c r="AD2257" s="67"/>
      <c r="AE2257" s="67"/>
      <c r="AF2257" s="67"/>
      <c r="AG2257" s="67"/>
    </row>
    <row r="2258" spans="1:33" ht="14.5">
      <c r="A2258" s="234"/>
      <c r="B2258" s="235"/>
      <c r="C2258" s="230"/>
      <c r="D2258" s="221"/>
      <c r="E2258" s="221"/>
      <c r="F2258" s="211"/>
      <c r="G2258" s="211"/>
      <c r="H2258" s="211"/>
      <c r="I2258" s="207"/>
      <c r="J2258" s="207"/>
      <c r="K2258" s="236"/>
      <c r="L2258" s="57"/>
      <c r="M2258" s="86"/>
      <c r="N2258" s="67"/>
      <c r="O2258" s="67"/>
      <c r="P2258" s="67"/>
      <c r="Q2258" s="67"/>
      <c r="R2258" s="67"/>
      <c r="S2258" s="67"/>
      <c r="T2258" s="67"/>
      <c r="U2258" s="67"/>
      <c r="V2258" s="67"/>
      <c r="W2258" s="67"/>
      <c r="X2258" s="67"/>
      <c r="Y2258" s="67"/>
      <c r="Z2258" s="67"/>
      <c r="AA2258" s="67"/>
      <c r="AB2258" s="67"/>
      <c r="AC2258" s="67"/>
      <c r="AD2258" s="67"/>
      <c r="AE2258" s="67"/>
      <c r="AF2258" s="67"/>
      <c r="AG2258" s="67"/>
    </row>
    <row r="2259" spans="1:33" ht="14.5">
      <c r="A2259" s="234"/>
      <c r="B2259" s="235"/>
      <c r="C2259" s="230"/>
      <c r="D2259" s="221"/>
      <c r="E2259" s="221"/>
      <c r="F2259" s="211"/>
      <c r="G2259" s="210"/>
      <c r="H2259" s="210"/>
      <c r="I2259" s="207"/>
      <c r="J2259" s="207"/>
      <c r="K2259" s="194"/>
      <c r="L2259" s="57"/>
      <c r="M2259" s="86"/>
      <c r="N2259" s="67"/>
      <c r="O2259" s="67"/>
      <c r="P2259" s="67"/>
      <c r="Q2259" s="67"/>
      <c r="R2259" s="67"/>
      <c r="S2259" s="67"/>
      <c r="T2259" s="67"/>
      <c r="U2259" s="67"/>
      <c r="V2259" s="67"/>
      <c r="W2259" s="67"/>
      <c r="X2259" s="67"/>
      <c r="Y2259" s="67"/>
      <c r="Z2259" s="67"/>
      <c r="AA2259" s="67"/>
      <c r="AB2259" s="67"/>
      <c r="AC2259" s="67"/>
      <c r="AD2259" s="67"/>
      <c r="AE2259" s="67"/>
      <c r="AF2259" s="67"/>
      <c r="AG2259" s="67"/>
    </row>
    <row r="2260" spans="1:33" ht="14.5">
      <c r="A2260" s="234"/>
      <c r="B2260" s="235"/>
      <c r="C2260" s="230"/>
      <c r="D2260" s="221"/>
      <c r="E2260" s="221"/>
      <c r="F2260" s="211"/>
      <c r="G2260" s="211"/>
      <c r="H2260" s="210"/>
      <c r="I2260" s="207"/>
      <c r="J2260" s="207"/>
      <c r="K2260" s="194"/>
      <c r="L2260" s="57"/>
      <c r="M2260" s="86"/>
      <c r="N2260" s="67"/>
      <c r="O2260" s="67"/>
      <c r="P2260" s="67"/>
      <c r="Q2260" s="67"/>
      <c r="R2260" s="67"/>
      <c r="S2260" s="67"/>
      <c r="T2260" s="67"/>
      <c r="U2260" s="67"/>
      <c r="V2260" s="67"/>
      <c r="W2260" s="67"/>
      <c r="X2260" s="67"/>
      <c r="Y2260" s="67"/>
      <c r="Z2260" s="67"/>
      <c r="AA2260" s="67"/>
      <c r="AB2260" s="67"/>
      <c r="AC2260" s="67"/>
      <c r="AD2260" s="67"/>
      <c r="AE2260" s="67"/>
      <c r="AF2260" s="67"/>
      <c r="AG2260" s="67"/>
    </row>
    <row r="2261" spans="1:33" ht="14.5">
      <c r="A2261" s="234"/>
      <c r="B2261" s="235"/>
      <c r="C2261" s="230"/>
      <c r="D2261" s="221"/>
      <c r="E2261" s="221"/>
      <c r="F2261" s="211"/>
      <c r="G2261" s="210"/>
      <c r="H2261" s="210"/>
      <c r="I2261" s="207"/>
      <c r="J2261" s="207"/>
      <c r="K2261" s="194"/>
      <c r="L2261" s="57"/>
      <c r="M2261" s="86"/>
      <c r="N2261" s="67"/>
      <c r="O2261" s="67"/>
      <c r="P2261" s="67"/>
      <c r="Q2261" s="67"/>
      <c r="R2261" s="67"/>
      <c r="S2261" s="67"/>
      <c r="T2261" s="67"/>
      <c r="U2261" s="67"/>
      <c r="V2261" s="67"/>
      <c r="W2261" s="67"/>
      <c r="X2261" s="67"/>
      <c r="Y2261" s="67"/>
      <c r="Z2261" s="67"/>
      <c r="AA2261" s="67"/>
      <c r="AB2261" s="67"/>
      <c r="AC2261" s="67"/>
      <c r="AD2261" s="67"/>
      <c r="AE2261" s="67"/>
      <c r="AF2261" s="67"/>
      <c r="AG2261" s="67"/>
    </row>
    <row r="2262" spans="1:33" ht="14.5">
      <c r="A2262" s="234"/>
      <c r="B2262" s="235"/>
      <c r="C2262" s="230"/>
      <c r="D2262" s="221"/>
      <c r="E2262" s="221"/>
      <c r="F2262" s="211"/>
      <c r="G2262" s="211"/>
      <c r="H2262" s="210"/>
      <c r="I2262" s="207"/>
      <c r="J2262" s="207"/>
      <c r="K2262" s="194"/>
      <c r="L2262" s="57"/>
      <c r="M2262" s="86"/>
      <c r="N2262" s="67"/>
      <c r="O2262" s="67"/>
      <c r="P2262" s="67"/>
      <c r="Q2262" s="67"/>
      <c r="R2262" s="67"/>
      <c r="S2262" s="67"/>
      <c r="T2262" s="67"/>
      <c r="U2262" s="67"/>
      <c r="V2262" s="67"/>
      <c r="W2262" s="67"/>
      <c r="X2262" s="67"/>
      <c r="Y2262" s="67"/>
      <c r="Z2262" s="67"/>
      <c r="AA2262" s="67"/>
      <c r="AB2262" s="67"/>
      <c r="AC2262" s="67"/>
      <c r="AD2262" s="67"/>
      <c r="AE2262" s="67"/>
      <c r="AF2262" s="67"/>
      <c r="AG2262" s="67"/>
    </row>
    <row r="2263" spans="1:33" ht="14.5">
      <c r="A2263" s="234"/>
      <c r="B2263" s="235"/>
      <c r="C2263" s="230"/>
      <c r="D2263" s="221"/>
      <c r="E2263" s="221"/>
      <c r="F2263" s="211"/>
      <c r="G2263" s="211"/>
      <c r="H2263" s="210"/>
      <c r="I2263" s="207"/>
      <c r="J2263" s="207"/>
      <c r="K2263" s="194"/>
      <c r="L2263" s="57"/>
      <c r="M2263" s="86"/>
      <c r="N2263" s="67"/>
      <c r="O2263" s="67"/>
      <c r="P2263" s="67"/>
      <c r="Q2263" s="67"/>
      <c r="R2263" s="67"/>
      <c r="S2263" s="67"/>
      <c r="T2263" s="67"/>
      <c r="U2263" s="67"/>
      <c r="V2263" s="67"/>
      <c r="W2263" s="67"/>
      <c r="X2263" s="67"/>
      <c r="Y2263" s="67"/>
      <c r="Z2263" s="67"/>
      <c r="AA2263" s="67"/>
      <c r="AB2263" s="67"/>
      <c r="AC2263" s="67"/>
      <c r="AD2263" s="67"/>
      <c r="AE2263" s="67"/>
      <c r="AF2263" s="67"/>
      <c r="AG2263" s="67"/>
    </row>
    <row r="2264" spans="1:33" ht="14.5">
      <c r="A2264" s="234"/>
      <c r="B2264" s="235"/>
      <c r="C2264" s="230"/>
      <c r="D2264" s="221"/>
      <c r="E2264" s="221"/>
      <c r="F2264" s="211"/>
      <c r="G2264" s="211"/>
      <c r="H2264" s="210"/>
      <c r="I2264" s="207"/>
      <c r="J2264" s="207"/>
      <c r="K2264" s="194"/>
      <c r="L2264" s="57"/>
      <c r="M2264" s="86"/>
      <c r="N2264" s="67"/>
      <c r="O2264" s="67"/>
      <c r="P2264" s="67"/>
      <c r="Q2264" s="67"/>
      <c r="R2264" s="67"/>
      <c r="S2264" s="67"/>
      <c r="T2264" s="67"/>
      <c r="U2264" s="67"/>
      <c r="V2264" s="67"/>
      <c r="W2264" s="67"/>
      <c r="X2264" s="67"/>
      <c r="Y2264" s="67"/>
      <c r="Z2264" s="67"/>
      <c r="AA2264" s="67"/>
      <c r="AB2264" s="67"/>
      <c r="AC2264" s="67"/>
      <c r="AD2264" s="67"/>
      <c r="AE2264" s="67"/>
      <c r="AF2264" s="67"/>
      <c r="AG2264" s="67"/>
    </row>
    <row r="2265" spans="1:33" ht="14.5">
      <c r="A2265" s="234"/>
      <c r="B2265" s="235"/>
      <c r="C2265" s="230"/>
      <c r="D2265" s="221"/>
      <c r="E2265" s="221"/>
      <c r="F2265" s="211"/>
      <c r="G2265" s="211"/>
      <c r="H2265" s="210"/>
      <c r="I2265" s="207"/>
      <c r="J2265" s="207"/>
      <c r="K2265" s="194"/>
      <c r="L2265" s="57"/>
      <c r="M2265" s="86"/>
      <c r="N2265" s="67"/>
      <c r="O2265" s="67"/>
      <c r="P2265" s="67"/>
      <c r="Q2265" s="67"/>
      <c r="R2265" s="67"/>
      <c r="S2265" s="67"/>
      <c r="T2265" s="67"/>
      <c r="U2265" s="67"/>
      <c r="V2265" s="67"/>
      <c r="W2265" s="67"/>
      <c r="X2265" s="67"/>
      <c r="Y2265" s="67"/>
      <c r="Z2265" s="67"/>
      <c r="AA2265" s="67"/>
      <c r="AB2265" s="67"/>
      <c r="AC2265" s="67"/>
      <c r="AD2265" s="67"/>
      <c r="AE2265" s="67"/>
      <c r="AF2265" s="67"/>
      <c r="AG2265" s="67"/>
    </row>
    <row r="2266" spans="1:33" ht="14.5">
      <c r="A2266" s="234"/>
      <c r="B2266" s="235"/>
      <c r="C2266" s="230"/>
      <c r="D2266" s="221"/>
      <c r="E2266" s="221"/>
      <c r="F2266" s="211"/>
      <c r="G2266" s="211"/>
      <c r="H2266" s="210"/>
      <c r="I2266" s="207"/>
      <c r="J2266" s="207"/>
      <c r="K2266" s="194"/>
      <c r="L2266" s="57"/>
      <c r="M2266" s="86"/>
      <c r="N2266" s="67"/>
      <c r="O2266" s="67"/>
      <c r="P2266" s="67"/>
      <c r="Q2266" s="67"/>
      <c r="R2266" s="67"/>
      <c r="S2266" s="67"/>
      <c r="T2266" s="67"/>
      <c r="U2266" s="67"/>
      <c r="V2266" s="67"/>
      <c r="W2266" s="67"/>
      <c r="X2266" s="67"/>
      <c r="Y2266" s="67"/>
      <c r="Z2266" s="67"/>
      <c r="AA2266" s="67"/>
      <c r="AB2266" s="67"/>
      <c r="AC2266" s="67"/>
      <c r="AD2266" s="67"/>
      <c r="AE2266" s="67"/>
      <c r="AF2266" s="67"/>
      <c r="AG2266" s="67"/>
    </row>
    <row r="2267" spans="1:33" ht="14.5">
      <c r="A2267" s="234"/>
      <c r="B2267" s="235"/>
      <c r="C2267" s="230"/>
      <c r="D2267" s="221"/>
      <c r="E2267" s="221"/>
      <c r="F2267" s="210"/>
      <c r="G2267" s="211"/>
      <c r="H2267" s="210"/>
      <c r="I2267" s="207"/>
      <c r="J2267" s="207"/>
      <c r="K2267" s="194"/>
      <c r="L2267" s="57"/>
      <c r="M2267" s="86"/>
      <c r="N2267" s="67"/>
      <c r="O2267" s="67"/>
      <c r="P2267" s="67"/>
      <c r="Q2267" s="67"/>
      <c r="R2267" s="67"/>
      <c r="S2267" s="67"/>
      <c r="T2267" s="67"/>
      <c r="U2267" s="67"/>
      <c r="V2267" s="67"/>
      <c r="W2267" s="67"/>
      <c r="X2267" s="67"/>
      <c r="Y2267" s="67"/>
      <c r="Z2267" s="67"/>
      <c r="AA2267" s="67"/>
      <c r="AB2267" s="67"/>
      <c r="AC2267" s="67"/>
      <c r="AD2267" s="67"/>
      <c r="AE2267" s="67"/>
      <c r="AF2267" s="67"/>
      <c r="AG2267" s="67"/>
    </row>
    <row r="2268" spans="1:33" ht="14.5">
      <c r="A2268" s="234"/>
      <c r="B2268" s="235"/>
      <c r="C2268" s="230"/>
      <c r="D2268" s="221"/>
      <c r="E2268" s="221"/>
      <c r="F2268" s="210"/>
      <c r="G2268" s="211"/>
      <c r="H2268" s="210"/>
      <c r="I2268" s="207"/>
      <c r="J2268" s="207"/>
      <c r="K2268" s="194"/>
      <c r="L2268" s="57"/>
      <c r="M2268" s="86"/>
      <c r="N2268" s="67"/>
      <c r="O2268" s="67"/>
      <c r="P2268" s="67"/>
      <c r="Q2268" s="67"/>
      <c r="R2268" s="67"/>
      <c r="S2268" s="67"/>
      <c r="T2268" s="67"/>
      <c r="U2268" s="67"/>
      <c r="V2268" s="67"/>
      <c r="W2268" s="67"/>
      <c r="X2268" s="67"/>
      <c r="Y2268" s="67"/>
      <c r="Z2268" s="67"/>
      <c r="AA2268" s="67"/>
      <c r="AB2268" s="67"/>
      <c r="AC2268" s="67"/>
      <c r="AD2268" s="67"/>
      <c r="AE2268" s="67"/>
      <c r="AF2268" s="67"/>
      <c r="AG2268" s="67"/>
    </row>
    <row r="2269" spans="1:33" ht="14.5">
      <c r="A2269" s="234"/>
      <c r="B2269" s="235"/>
      <c r="C2269" s="230"/>
      <c r="D2269" s="221"/>
      <c r="E2269" s="221"/>
      <c r="F2269" s="211"/>
      <c r="G2269" s="211"/>
      <c r="H2269" s="210"/>
      <c r="I2269" s="207"/>
      <c r="J2269" s="207"/>
      <c r="K2269" s="194"/>
      <c r="L2269" s="57"/>
      <c r="M2269" s="86"/>
      <c r="N2269" s="67"/>
      <c r="O2269" s="67"/>
      <c r="P2269" s="67"/>
      <c r="Q2269" s="67"/>
      <c r="R2269" s="67"/>
      <c r="S2269" s="67"/>
      <c r="T2269" s="67"/>
      <c r="U2269" s="67"/>
      <c r="V2269" s="67"/>
      <c r="W2269" s="67"/>
      <c r="X2269" s="67"/>
      <c r="Y2269" s="67"/>
      <c r="Z2269" s="67"/>
      <c r="AA2269" s="67"/>
      <c r="AB2269" s="67"/>
      <c r="AC2269" s="67"/>
      <c r="AD2269" s="67"/>
      <c r="AE2269" s="67"/>
      <c r="AF2269" s="67"/>
      <c r="AG2269" s="67"/>
    </row>
    <row r="2270" spans="1:33" ht="14.5">
      <c r="A2270" s="234"/>
      <c r="B2270" s="235"/>
      <c r="C2270" s="230"/>
      <c r="D2270" s="221"/>
      <c r="E2270" s="221"/>
      <c r="F2270" s="210"/>
      <c r="G2270" s="211"/>
      <c r="H2270" s="210"/>
      <c r="I2270" s="207"/>
      <c r="J2270" s="207"/>
      <c r="K2270" s="194"/>
      <c r="L2270" s="57"/>
      <c r="M2270" s="86"/>
      <c r="N2270" s="67"/>
      <c r="O2270" s="67"/>
      <c r="P2270" s="67"/>
      <c r="Q2270" s="67"/>
      <c r="R2270" s="67"/>
      <c r="S2270" s="67"/>
      <c r="T2270" s="67"/>
      <c r="U2270" s="67"/>
      <c r="V2270" s="67"/>
      <c r="W2270" s="67"/>
      <c r="X2270" s="67"/>
      <c r="Y2270" s="67"/>
      <c r="Z2270" s="67"/>
      <c r="AA2270" s="67"/>
      <c r="AB2270" s="67"/>
      <c r="AC2270" s="67"/>
      <c r="AD2270" s="67"/>
      <c r="AE2270" s="67"/>
      <c r="AF2270" s="67"/>
      <c r="AG2270" s="67"/>
    </row>
    <row r="2271" spans="1:33" ht="14.5">
      <c r="A2271" s="234"/>
      <c r="B2271" s="235"/>
      <c r="C2271" s="230"/>
      <c r="D2271" s="221"/>
      <c r="E2271" s="221"/>
      <c r="F2271" s="210"/>
      <c r="G2271" s="211"/>
      <c r="H2271" s="210"/>
      <c r="I2271" s="207"/>
      <c r="J2271" s="207"/>
      <c r="K2271" s="194"/>
      <c r="L2271" s="57"/>
      <c r="M2271" s="86"/>
      <c r="N2271" s="67"/>
      <c r="O2271" s="67"/>
      <c r="P2271" s="67"/>
      <c r="Q2271" s="67"/>
      <c r="R2271" s="67"/>
      <c r="S2271" s="67"/>
      <c r="T2271" s="67"/>
      <c r="U2271" s="67"/>
      <c r="V2271" s="67"/>
      <c r="W2271" s="67"/>
      <c r="X2271" s="67"/>
      <c r="Y2271" s="67"/>
      <c r="Z2271" s="67"/>
      <c r="AA2271" s="67"/>
      <c r="AB2271" s="67"/>
      <c r="AC2271" s="67"/>
      <c r="AD2271" s="67"/>
      <c r="AE2271" s="67"/>
      <c r="AF2271" s="67"/>
      <c r="AG2271" s="67"/>
    </row>
    <row r="2272" spans="1:33" ht="14.5">
      <c r="A2272" s="234"/>
      <c r="B2272" s="235"/>
      <c r="C2272" s="230"/>
      <c r="D2272" s="221"/>
      <c r="E2272" s="221"/>
      <c r="F2272" s="211"/>
      <c r="G2272" s="211"/>
      <c r="H2272" s="210"/>
      <c r="I2272" s="207"/>
      <c r="J2272" s="207"/>
      <c r="K2272" s="194"/>
      <c r="L2272" s="57"/>
      <c r="M2272" s="86"/>
      <c r="N2272" s="67"/>
      <c r="O2272" s="67"/>
      <c r="P2272" s="67"/>
      <c r="Q2272" s="67"/>
      <c r="R2272" s="67"/>
      <c r="S2272" s="67"/>
      <c r="T2272" s="67"/>
      <c r="U2272" s="67"/>
      <c r="V2272" s="67"/>
      <c r="W2272" s="67"/>
      <c r="X2272" s="67"/>
      <c r="Y2272" s="67"/>
      <c r="Z2272" s="67"/>
      <c r="AA2272" s="67"/>
      <c r="AB2272" s="67"/>
      <c r="AC2272" s="67"/>
      <c r="AD2272" s="67"/>
      <c r="AE2272" s="67"/>
      <c r="AF2272" s="67"/>
      <c r="AG2272" s="67"/>
    </row>
    <row r="2273" spans="1:33" ht="14.5">
      <c r="A2273" s="234"/>
      <c r="B2273" s="235"/>
      <c r="C2273" s="230"/>
      <c r="D2273" s="221"/>
      <c r="E2273" s="221"/>
      <c r="F2273" s="210"/>
      <c r="G2273" s="211"/>
      <c r="H2273" s="210"/>
      <c r="I2273" s="207"/>
      <c r="J2273" s="207"/>
      <c r="K2273" s="194"/>
      <c r="L2273" s="57"/>
      <c r="M2273" s="86"/>
      <c r="N2273" s="67"/>
      <c r="O2273" s="67"/>
      <c r="P2273" s="67"/>
      <c r="Q2273" s="67"/>
      <c r="R2273" s="67"/>
      <c r="S2273" s="67"/>
      <c r="T2273" s="67"/>
      <c r="U2273" s="67"/>
      <c r="V2273" s="67"/>
      <c r="W2273" s="67"/>
      <c r="X2273" s="67"/>
      <c r="Y2273" s="67"/>
      <c r="Z2273" s="67"/>
      <c r="AA2273" s="67"/>
      <c r="AB2273" s="67"/>
      <c r="AC2273" s="67"/>
      <c r="AD2273" s="67"/>
      <c r="AE2273" s="67"/>
      <c r="AF2273" s="67"/>
      <c r="AG2273" s="67"/>
    </row>
    <row r="2274" spans="1:33" ht="14.5">
      <c r="A2274" s="234"/>
      <c r="B2274" s="235"/>
      <c r="C2274" s="230"/>
      <c r="D2274" s="221"/>
      <c r="E2274" s="221"/>
      <c r="F2274" s="210"/>
      <c r="G2274" s="211"/>
      <c r="H2274" s="210"/>
      <c r="I2274" s="207"/>
      <c r="J2274" s="207"/>
      <c r="K2274" s="194"/>
      <c r="L2274" s="57"/>
      <c r="M2274" s="86"/>
      <c r="N2274" s="67"/>
      <c r="O2274" s="67"/>
      <c r="P2274" s="67"/>
      <c r="Q2274" s="67"/>
      <c r="R2274" s="67"/>
      <c r="S2274" s="67"/>
      <c r="T2274" s="67"/>
      <c r="U2274" s="67"/>
      <c r="V2274" s="67"/>
      <c r="W2274" s="67"/>
      <c r="X2274" s="67"/>
      <c r="Y2274" s="67"/>
      <c r="Z2274" s="67"/>
      <c r="AA2274" s="67"/>
      <c r="AB2274" s="67"/>
      <c r="AC2274" s="67"/>
      <c r="AD2274" s="67"/>
      <c r="AE2274" s="67"/>
      <c r="AF2274" s="67"/>
      <c r="AG2274" s="67"/>
    </row>
    <row r="2275" spans="1:33" ht="14.5">
      <c r="A2275" s="234"/>
      <c r="B2275" s="235"/>
      <c r="C2275" s="230"/>
      <c r="D2275" s="221"/>
      <c r="E2275" s="221"/>
      <c r="F2275" s="210"/>
      <c r="G2275" s="211"/>
      <c r="H2275" s="210"/>
      <c r="I2275" s="207"/>
      <c r="J2275" s="207"/>
      <c r="K2275" s="194"/>
      <c r="L2275" s="57"/>
      <c r="M2275" s="86"/>
      <c r="N2275" s="67"/>
      <c r="O2275" s="67"/>
      <c r="P2275" s="67"/>
      <c r="Q2275" s="67"/>
      <c r="R2275" s="67"/>
      <c r="S2275" s="67"/>
      <c r="T2275" s="67"/>
      <c r="U2275" s="67"/>
      <c r="V2275" s="67"/>
      <c r="W2275" s="67"/>
      <c r="X2275" s="67"/>
      <c r="Y2275" s="67"/>
      <c r="Z2275" s="67"/>
      <c r="AA2275" s="67"/>
      <c r="AB2275" s="67"/>
      <c r="AC2275" s="67"/>
      <c r="AD2275" s="67"/>
      <c r="AE2275" s="67"/>
      <c r="AF2275" s="67"/>
      <c r="AG2275" s="67"/>
    </row>
    <row r="2276" spans="1:33" ht="14.5">
      <c r="A2276" s="234"/>
      <c r="B2276" s="235"/>
      <c r="C2276" s="230"/>
      <c r="D2276" s="221"/>
      <c r="E2276" s="221"/>
      <c r="F2276" s="210"/>
      <c r="G2276" s="211"/>
      <c r="H2276" s="210"/>
      <c r="I2276" s="207"/>
      <c r="J2276" s="207"/>
      <c r="K2276" s="194"/>
      <c r="L2276" s="57"/>
      <c r="M2276" s="86"/>
      <c r="N2276" s="67"/>
      <c r="O2276" s="67"/>
      <c r="P2276" s="67"/>
      <c r="Q2276" s="67"/>
      <c r="R2276" s="67"/>
      <c r="S2276" s="67"/>
      <c r="T2276" s="67"/>
      <c r="U2276" s="67"/>
      <c r="V2276" s="67"/>
      <c r="W2276" s="67"/>
      <c r="X2276" s="67"/>
      <c r="Y2276" s="67"/>
      <c r="Z2276" s="67"/>
      <c r="AA2276" s="67"/>
      <c r="AB2276" s="67"/>
      <c r="AC2276" s="67"/>
      <c r="AD2276" s="67"/>
      <c r="AE2276" s="67"/>
      <c r="AF2276" s="67"/>
      <c r="AG2276" s="67"/>
    </row>
    <row r="2277" spans="1:33" ht="14.5">
      <c r="A2277" s="234"/>
      <c r="B2277" s="235"/>
      <c r="C2277" s="230"/>
      <c r="D2277" s="221"/>
      <c r="E2277" s="221"/>
      <c r="F2277" s="210"/>
      <c r="G2277" s="211"/>
      <c r="H2277" s="210"/>
      <c r="I2277" s="207"/>
      <c r="J2277" s="207"/>
      <c r="K2277" s="194"/>
      <c r="L2277" s="57"/>
      <c r="M2277" s="86"/>
      <c r="N2277" s="67"/>
      <c r="O2277" s="67"/>
      <c r="P2277" s="67"/>
      <c r="Q2277" s="67"/>
      <c r="R2277" s="67"/>
      <c r="S2277" s="67"/>
      <c r="T2277" s="67"/>
      <c r="U2277" s="67"/>
      <c r="V2277" s="67"/>
      <c r="W2277" s="67"/>
      <c r="X2277" s="67"/>
      <c r="Y2277" s="67"/>
      <c r="Z2277" s="67"/>
      <c r="AA2277" s="67"/>
      <c r="AB2277" s="67"/>
      <c r="AC2277" s="67"/>
      <c r="AD2277" s="67"/>
      <c r="AE2277" s="67"/>
      <c r="AF2277" s="67"/>
      <c r="AG2277" s="67"/>
    </row>
    <row r="2278" spans="1:33" ht="14.5">
      <c r="A2278" s="234"/>
      <c r="B2278" s="235"/>
      <c r="C2278" s="230"/>
      <c r="D2278" s="221"/>
      <c r="E2278" s="221"/>
      <c r="F2278" s="210"/>
      <c r="G2278" s="211"/>
      <c r="H2278" s="210"/>
      <c r="I2278" s="207"/>
      <c r="J2278" s="207"/>
      <c r="K2278" s="194"/>
      <c r="L2278" s="57"/>
      <c r="M2278" s="86"/>
      <c r="N2278" s="67"/>
      <c r="O2278" s="67"/>
      <c r="P2278" s="67"/>
      <c r="Q2278" s="67"/>
      <c r="R2278" s="67"/>
      <c r="S2278" s="67"/>
      <c r="T2278" s="67"/>
      <c r="U2278" s="67"/>
      <c r="V2278" s="67"/>
      <c r="W2278" s="67"/>
      <c r="X2278" s="67"/>
      <c r="Y2278" s="67"/>
      <c r="Z2278" s="67"/>
      <c r="AA2278" s="67"/>
      <c r="AB2278" s="67"/>
      <c r="AC2278" s="67"/>
      <c r="AD2278" s="67"/>
      <c r="AE2278" s="67"/>
      <c r="AF2278" s="67"/>
      <c r="AG2278" s="67"/>
    </row>
    <row r="2279" spans="1:33" ht="14.5">
      <c r="A2279" s="234"/>
      <c r="B2279" s="235"/>
      <c r="C2279" s="230"/>
      <c r="D2279" s="221"/>
      <c r="E2279" s="221"/>
      <c r="F2279" s="210"/>
      <c r="G2279" s="211"/>
      <c r="H2279" s="210"/>
      <c r="I2279" s="207"/>
      <c r="J2279" s="207"/>
      <c r="K2279" s="194"/>
      <c r="L2279" s="57"/>
      <c r="M2279" s="86"/>
      <c r="N2279" s="67"/>
      <c r="O2279" s="67"/>
      <c r="P2279" s="67"/>
      <c r="Q2279" s="67"/>
      <c r="R2279" s="67"/>
      <c r="S2279" s="67"/>
      <c r="T2279" s="67"/>
      <c r="U2279" s="67"/>
      <c r="V2279" s="67"/>
      <c r="W2279" s="67"/>
      <c r="X2279" s="67"/>
      <c r="Y2279" s="67"/>
      <c r="Z2279" s="67"/>
      <c r="AA2279" s="67"/>
      <c r="AB2279" s="67"/>
      <c r="AC2279" s="67"/>
      <c r="AD2279" s="67"/>
      <c r="AE2279" s="67"/>
      <c r="AF2279" s="67"/>
      <c r="AG2279" s="67"/>
    </row>
    <row r="2280" spans="1:33" ht="14.5">
      <c r="A2280" s="234"/>
      <c r="B2280" s="235"/>
      <c r="C2280" s="230"/>
      <c r="D2280" s="221"/>
      <c r="E2280" s="221"/>
      <c r="F2280" s="210"/>
      <c r="G2280" s="211"/>
      <c r="H2280" s="210"/>
      <c r="I2280" s="207"/>
      <c r="J2280" s="207"/>
      <c r="K2280" s="194"/>
      <c r="L2280" s="57"/>
      <c r="M2280" s="86"/>
      <c r="N2280" s="67"/>
      <c r="O2280" s="67"/>
      <c r="P2280" s="67"/>
      <c r="Q2280" s="67"/>
      <c r="R2280" s="67"/>
      <c r="S2280" s="67"/>
      <c r="T2280" s="67"/>
      <c r="U2280" s="67"/>
      <c r="V2280" s="67"/>
      <c r="W2280" s="67"/>
      <c r="X2280" s="67"/>
      <c r="Y2280" s="67"/>
      <c r="Z2280" s="67"/>
      <c r="AA2280" s="67"/>
      <c r="AB2280" s="67"/>
      <c r="AC2280" s="67"/>
      <c r="AD2280" s="67"/>
      <c r="AE2280" s="67"/>
      <c r="AF2280" s="67"/>
      <c r="AG2280" s="67"/>
    </row>
    <row r="2281" spans="1:33" ht="14.5">
      <c r="A2281" s="234"/>
      <c r="B2281" s="235"/>
      <c r="C2281" s="230"/>
      <c r="D2281" s="221"/>
      <c r="E2281" s="221"/>
      <c r="F2281" s="211"/>
      <c r="G2281" s="211"/>
      <c r="H2281" s="210"/>
      <c r="I2281" s="207"/>
      <c r="J2281" s="207"/>
      <c r="K2281" s="194"/>
      <c r="L2281" s="57"/>
      <c r="M2281" s="86"/>
      <c r="N2281" s="67"/>
      <c r="O2281" s="67"/>
      <c r="P2281" s="67"/>
      <c r="Q2281" s="67"/>
      <c r="R2281" s="67"/>
      <c r="S2281" s="67"/>
      <c r="T2281" s="67"/>
      <c r="U2281" s="67"/>
      <c r="V2281" s="67"/>
      <c r="W2281" s="67"/>
      <c r="X2281" s="67"/>
      <c r="Y2281" s="67"/>
      <c r="Z2281" s="67"/>
      <c r="AA2281" s="67"/>
      <c r="AB2281" s="67"/>
      <c r="AC2281" s="67"/>
      <c r="AD2281" s="67"/>
      <c r="AE2281" s="67"/>
      <c r="AF2281" s="67"/>
      <c r="AG2281" s="67"/>
    </row>
    <row r="2282" spans="1:33" ht="14.5">
      <c r="A2282" s="234"/>
      <c r="B2282" s="235"/>
      <c r="C2282" s="230"/>
      <c r="D2282" s="221"/>
      <c r="E2282" s="221"/>
      <c r="F2282" s="210"/>
      <c r="G2282" s="211"/>
      <c r="H2282" s="210"/>
      <c r="I2282" s="207"/>
      <c r="J2282" s="207"/>
      <c r="K2282" s="194"/>
      <c r="L2282" s="57"/>
      <c r="M2282" s="86"/>
      <c r="N2282" s="67"/>
      <c r="O2282" s="67"/>
      <c r="P2282" s="67"/>
      <c r="Q2282" s="67"/>
      <c r="R2282" s="67"/>
      <c r="S2282" s="67"/>
      <c r="T2282" s="67"/>
      <c r="U2282" s="67"/>
      <c r="V2282" s="67"/>
      <c r="W2282" s="67"/>
      <c r="X2282" s="67"/>
      <c r="Y2282" s="67"/>
      <c r="Z2282" s="67"/>
      <c r="AA2282" s="67"/>
      <c r="AB2282" s="67"/>
      <c r="AC2282" s="67"/>
      <c r="AD2282" s="67"/>
      <c r="AE2282" s="67"/>
      <c r="AF2282" s="67"/>
      <c r="AG2282" s="67"/>
    </row>
    <row r="2283" spans="1:33" ht="14.5">
      <c r="A2283" s="234"/>
      <c r="B2283" s="235"/>
      <c r="C2283" s="230"/>
      <c r="D2283" s="221"/>
      <c r="E2283" s="221"/>
      <c r="F2283" s="210"/>
      <c r="G2283" s="211"/>
      <c r="H2283" s="210"/>
      <c r="I2283" s="207"/>
      <c r="J2283" s="207"/>
      <c r="K2283" s="194"/>
      <c r="L2283" s="57"/>
      <c r="M2283" s="86"/>
      <c r="N2283" s="67"/>
      <c r="O2283" s="67"/>
      <c r="P2283" s="67"/>
      <c r="Q2283" s="67"/>
      <c r="R2283" s="67"/>
      <c r="S2283" s="67"/>
      <c r="T2283" s="67"/>
      <c r="U2283" s="67"/>
      <c r="V2283" s="67"/>
      <c r="W2283" s="67"/>
      <c r="X2283" s="67"/>
      <c r="Y2283" s="67"/>
      <c r="Z2283" s="67"/>
      <c r="AA2283" s="67"/>
      <c r="AB2283" s="67"/>
      <c r="AC2283" s="67"/>
      <c r="AD2283" s="67"/>
      <c r="AE2283" s="67"/>
      <c r="AF2283" s="67"/>
      <c r="AG2283" s="67"/>
    </row>
    <row r="2284" spans="1:33" ht="14.5">
      <c r="A2284" s="234"/>
      <c r="B2284" s="235"/>
      <c r="C2284" s="230"/>
      <c r="D2284" s="221"/>
      <c r="E2284" s="221"/>
      <c r="F2284" s="210"/>
      <c r="G2284" s="211"/>
      <c r="H2284" s="210"/>
      <c r="I2284" s="207"/>
      <c r="J2284" s="207"/>
      <c r="K2284" s="194"/>
      <c r="L2284" s="57"/>
      <c r="M2284" s="86"/>
      <c r="N2284" s="67"/>
      <c r="O2284" s="67"/>
      <c r="P2284" s="67"/>
      <c r="Q2284" s="67"/>
      <c r="R2284" s="67"/>
      <c r="S2284" s="67"/>
      <c r="T2284" s="67"/>
      <c r="U2284" s="67"/>
      <c r="V2284" s="67"/>
      <c r="W2284" s="67"/>
      <c r="X2284" s="67"/>
      <c r="Y2284" s="67"/>
      <c r="Z2284" s="67"/>
      <c r="AA2284" s="67"/>
      <c r="AB2284" s="67"/>
      <c r="AC2284" s="67"/>
      <c r="AD2284" s="67"/>
      <c r="AE2284" s="67"/>
      <c r="AF2284" s="67"/>
      <c r="AG2284" s="67"/>
    </row>
    <row r="2285" spans="1:33" ht="14.5">
      <c r="A2285" s="234"/>
      <c r="B2285" s="235"/>
      <c r="C2285" s="230"/>
      <c r="D2285" s="221"/>
      <c r="E2285" s="221"/>
      <c r="F2285" s="211"/>
      <c r="G2285" s="211"/>
      <c r="H2285" s="210"/>
      <c r="I2285" s="207"/>
      <c r="J2285" s="207"/>
      <c r="K2285" s="194"/>
      <c r="L2285" s="57"/>
      <c r="M2285" s="86"/>
      <c r="N2285" s="67"/>
      <c r="O2285" s="67"/>
      <c r="P2285" s="67"/>
      <c r="Q2285" s="67"/>
      <c r="R2285" s="67"/>
      <c r="S2285" s="67"/>
      <c r="T2285" s="67"/>
      <c r="U2285" s="67"/>
      <c r="V2285" s="67"/>
      <c r="W2285" s="67"/>
      <c r="X2285" s="67"/>
      <c r="Y2285" s="67"/>
      <c r="Z2285" s="67"/>
      <c r="AA2285" s="67"/>
      <c r="AB2285" s="67"/>
      <c r="AC2285" s="67"/>
      <c r="AD2285" s="67"/>
      <c r="AE2285" s="67"/>
      <c r="AF2285" s="67"/>
      <c r="AG2285" s="67"/>
    </row>
    <row r="2286" spans="1:33" ht="14.5">
      <c r="A2286" s="234"/>
      <c r="B2286" s="235"/>
      <c r="C2286" s="230"/>
      <c r="D2286" s="221"/>
      <c r="E2286" s="221"/>
      <c r="F2286" s="211"/>
      <c r="G2286" s="211"/>
      <c r="H2286" s="210"/>
      <c r="I2286" s="207"/>
      <c r="J2286" s="207"/>
      <c r="K2286" s="194"/>
      <c r="L2286" s="57"/>
      <c r="M2286" s="86"/>
      <c r="N2286" s="67"/>
      <c r="O2286" s="67"/>
      <c r="P2286" s="67"/>
      <c r="Q2286" s="67"/>
      <c r="R2286" s="67"/>
      <c r="S2286" s="67"/>
      <c r="T2286" s="67"/>
      <c r="U2286" s="67"/>
      <c r="V2286" s="67"/>
      <c r="W2286" s="67"/>
      <c r="X2286" s="67"/>
      <c r="Y2286" s="67"/>
      <c r="Z2286" s="67"/>
      <c r="AA2286" s="67"/>
      <c r="AB2286" s="67"/>
      <c r="AC2286" s="67"/>
      <c r="AD2286" s="67"/>
      <c r="AE2286" s="67"/>
      <c r="AF2286" s="67"/>
      <c r="AG2286" s="67"/>
    </row>
    <row r="2287" spans="1:33" ht="14.5">
      <c r="A2287" s="234"/>
      <c r="B2287" s="235"/>
      <c r="C2287" s="230"/>
      <c r="D2287" s="221"/>
      <c r="E2287" s="221"/>
      <c r="F2287" s="211"/>
      <c r="G2287" s="211"/>
      <c r="H2287" s="210"/>
      <c r="I2287" s="207"/>
      <c r="J2287" s="207"/>
      <c r="K2287" s="194"/>
      <c r="L2287" s="57"/>
      <c r="M2287" s="86"/>
      <c r="N2287" s="67"/>
      <c r="O2287" s="67"/>
      <c r="P2287" s="67"/>
      <c r="Q2287" s="67"/>
      <c r="R2287" s="67"/>
      <c r="S2287" s="67"/>
      <c r="T2287" s="67"/>
      <c r="U2287" s="67"/>
      <c r="V2287" s="67"/>
      <c r="W2287" s="67"/>
      <c r="X2287" s="67"/>
      <c r="Y2287" s="67"/>
      <c r="Z2287" s="67"/>
      <c r="AA2287" s="67"/>
      <c r="AB2287" s="67"/>
      <c r="AC2287" s="67"/>
      <c r="AD2287" s="67"/>
      <c r="AE2287" s="67"/>
      <c r="AF2287" s="67"/>
      <c r="AG2287" s="67"/>
    </row>
    <row r="2288" spans="1:33" ht="14.5">
      <c r="A2288" s="234"/>
      <c r="B2288" s="235"/>
      <c r="C2288" s="230"/>
      <c r="D2288" s="221"/>
      <c r="E2288" s="221"/>
      <c r="F2288" s="211"/>
      <c r="G2288" s="211"/>
      <c r="H2288" s="210"/>
      <c r="I2288" s="207"/>
      <c r="J2288" s="207"/>
      <c r="K2288" s="194"/>
      <c r="L2288" s="57"/>
      <c r="M2288" s="86"/>
      <c r="N2288" s="67"/>
      <c r="O2288" s="67"/>
      <c r="P2288" s="67"/>
      <c r="Q2288" s="67"/>
      <c r="R2288" s="67"/>
      <c r="S2288" s="67"/>
      <c r="T2288" s="67"/>
      <c r="U2288" s="67"/>
      <c r="V2288" s="67"/>
      <c r="W2288" s="67"/>
      <c r="X2288" s="67"/>
      <c r="Y2288" s="67"/>
      <c r="Z2288" s="67"/>
      <c r="AA2288" s="67"/>
      <c r="AB2288" s="67"/>
      <c r="AC2288" s="67"/>
      <c r="AD2288" s="67"/>
      <c r="AE2288" s="67"/>
      <c r="AF2288" s="67"/>
      <c r="AG2288" s="67"/>
    </row>
    <row r="2289" spans="1:33" ht="14.5">
      <c r="A2289" s="234"/>
      <c r="B2289" s="235"/>
      <c r="C2289" s="230"/>
      <c r="D2289" s="221"/>
      <c r="E2289" s="221"/>
      <c r="F2289" s="211"/>
      <c r="G2289" s="211"/>
      <c r="H2289" s="210"/>
      <c r="I2289" s="207"/>
      <c r="J2289" s="207"/>
      <c r="K2289" s="194"/>
      <c r="L2289" s="57"/>
      <c r="M2289" s="86"/>
      <c r="N2289" s="67"/>
      <c r="O2289" s="67"/>
      <c r="P2289" s="67"/>
      <c r="Q2289" s="67"/>
      <c r="R2289" s="67"/>
      <c r="S2289" s="67"/>
      <c r="T2289" s="67"/>
      <c r="U2289" s="67"/>
      <c r="V2289" s="67"/>
      <c r="W2289" s="67"/>
      <c r="X2289" s="67"/>
      <c r="Y2289" s="67"/>
      <c r="Z2289" s="67"/>
      <c r="AA2289" s="67"/>
      <c r="AB2289" s="67"/>
      <c r="AC2289" s="67"/>
      <c r="AD2289" s="67"/>
      <c r="AE2289" s="67"/>
      <c r="AF2289" s="67"/>
      <c r="AG2289" s="67"/>
    </row>
    <row r="2290" spans="1:33" ht="14.5">
      <c r="A2290" s="234"/>
      <c r="B2290" s="235"/>
      <c r="C2290" s="230"/>
      <c r="D2290" s="221"/>
      <c r="E2290" s="221"/>
      <c r="F2290" s="211"/>
      <c r="G2290" s="211"/>
      <c r="H2290" s="210"/>
      <c r="I2290" s="207"/>
      <c r="J2290" s="207"/>
      <c r="K2290" s="194"/>
      <c r="L2290" s="57"/>
      <c r="M2290" s="86"/>
      <c r="N2290" s="67"/>
      <c r="O2290" s="67"/>
      <c r="P2290" s="67"/>
      <c r="Q2290" s="67"/>
      <c r="R2290" s="67"/>
      <c r="S2290" s="67"/>
      <c r="T2290" s="67"/>
      <c r="U2290" s="67"/>
      <c r="V2290" s="67"/>
      <c r="W2290" s="67"/>
      <c r="X2290" s="67"/>
      <c r="Y2290" s="67"/>
      <c r="Z2290" s="67"/>
      <c r="AA2290" s="67"/>
      <c r="AB2290" s="67"/>
      <c r="AC2290" s="67"/>
      <c r="AD2290" s="67"/>
      <c r="AE2290" s="67"/>
      <c r="AF2290" s="67"/>
      <c r="AG2290" s="67"/>
    </row>
    <row r="2291" spans="1:33" ht="14.5">
      <c r="A2291" s="234"/>
      <c r="B2291" s="235"/>
      <c r="C2291" s="230"/>
      <c r="D2291" s="221"/>
      <c r="E2291" s="221"/>
      <c r="F2291" s="211"/>
      <c r="G2291" s="211"/>
      <c r="H2291" s="210"/>
      <c r="I2291" s="207"/>
      <c r="J2291" s="207"/>
      <c r="K2291" s="194"/>
      <c r="L2291" s="57"/>
      <c r="M2291" s="86"/>
      <c r="N2291" s="67"/>
      <c r="O2291" s="67"/>
      <c r="P2291" s="67"/>
      <c r="Q2291" s="67"/>
      <c r="R2291" s="67"/>
      <c r="S2291" s="67"/>
      <c r="T2291" s="67"/>
      <c r="U2291" s="67"/>
      <c r="V2291" s="67"/>
      <c r="W2291" s="67"/>
      <c r="X2291" s="67"/>
      <c r="Y2291" s="67"/>
      <c r="Z2291" s="67"/>
      <c r="AA2291" s="67"/>
      <c r="AB2291" s="67"/>
      <c r="AC2291" s="67"/>
      <c r="AD2291" s="67"/>
      <c r="AE2291" s="67"/>
      <c r="AF2291" s="67"/>
      <c r="AG2291" s="67"/>
    </row>
    <row r="2292" spans="1:33" ht="14.5">
      <c r="A2292" s="228"/>
      <c r="B2292" s="229"/>
      <c r="C2292" s="230"/>
      <c r="D2292" s="183"/>
      <c r="E2292" s="183"/>
      <c r="F2292" s="208"/>
      <c r="G2292" s="208"/>
      <c r="H2292" s="208"/>
      <c r="I2292" s="207"/>
      <c r="J2292" s="207"/>
      <c r="K2292" s="184"/>
      <c r="L2292" s="57"/>
      <c r="M2292" s="86"/>
      <c r="N2292" s="67"/>
      <c r="O2292" s="67"/>
      <c r="P2292" s="67"/>
      <c r="Q2292" s="67"/>
      <c r="R2292" s="67"/>
      <c r="S2292" s="67"/>
      <c r="T2292" s="67"/>
      <c r="U2292" s="67"/>
      <c r="V2292" s="67"/>
      <c r="W2292" s="67"/>
      <c r="X2292" s="67"/>
      <c r="Y2292" s="67"/>
      <c r="Z2292" s="67"/>
      <c r="AA2292" s="67"/>
      <c r="AB2292" s="67"/>
      <c r="AC2292" s="67"/>
      <c r="AD2292" s="67"/>
      <c r="AE2292" s="67"/>
      <c r="AF2292" s="67"/>
      <c r="AG2292" s="67"/>
    </row>
    <row r="2293" spans="1:33" ht="14.5">
      <c r="A2293" s="228"/>
      <c r="B2293" s="229"/>
      <c r="C2293" s="230"/>
      <c r="D2293" s="183"/>
      <c r="E2293" s="183"/>
      <c r="F2293" s="208"/>
      <c r="G2293" s="207"/>
      <c r="H2293" s="208"/>
      <c r="I2293" s="207"/>
      <c r="J2293" s="207"/>
      <c r="K2293" s="184"/>
      <c r="L2293" s="57"/>
      <c r="M2293" s="86"/>
      <c r="N2293" s="67"/>
      <c r="O2293" s="67"/>
      <c r="P2293" s="67"/>
      <c r="Q2293" s="67"/>
      <c r="R2293" s="67"/>
      <c r="S2293" s="67"/>
      <c r="T2293" s="67"/>
      <c r="U2293" s="67"/>
      <c r="V2293" s="67"/>
      <c r="W2293" s="67"/>
      <c r="X2293" s="67"/>
      <c r="Y2293" s="67"/>
      <c r="Z2293" s="67"/>
      <c r="AA2293" s="67"/>
      <c r="AB2293" s="67"/>
      <c r="AC2293" s="67"/>
      <c r="AD2293" s="67"/>
      <c r="AE2293" s="67"/>
      <c r="AF2293" s="67"/>
      <c r="AG2293" s="67"/>
    </row>
    <row r="2294" spans="1:33" ht="14.5">
      <c r="A2294" s="228"/>
      <c r="B2294" s="229"/>
      <c r="C2294" s="230"/>
      <c r="D2294" s="183"/>
      <c r="E2294" s="183"/>
      <c r="F2294" s="208"/>
      <c r="G2294" s="207"/>
      <c r="H2294" s="208"/>
      <c r="I2294" s="207"/>
      <c r="J2294" s="207"/>
      <c r="K2294" s="184"/>
      <c r="L2294" s="57"/>
      <c r="M2294" s="86"/>
      <c r="N2294" s="67"/>
      <c r="O2294" s="67"/>
      <c r="P2294" s="67"/>
      <c r="Q2294" s="67"/>
      <c r="R2294" s="67"/>
      <c r="S2294" s="67"/>
      <c r="T2294" s="67"/>
      <c r="U2294" s="67"/>
      <c r="V2294" s="67"/>
      <c r="W2294" s="67"/>
      <c r="X2294" s="67"/>
      <c r="Y2294" s="67"/>
      <c r="Z2294" s="67"/>
      <c r="AA2294" s="67"/>
      <c r="AB2294" s="67"/>
      <c r="AC2294" s="67"/>
      <c r="AD2294" s="67"/>
      <c r="AE2294" s="67"/>
      <c r="AF2294" s="67"/>
      <c r="AG2294" s="67"/>
    </row>
    <row r="2295" spans="1:33" ht="14.5">
      <c r="A2295" s="228"/>
      <c r="B2295" s="229"/>
      <c r="C2295" s="230"/>
      <c r="D2295" s="183"/>
      <c r="E2295" s="183"/>
      <c r="F2295" s="208"/>
      <c r="G2295" s="207"/>
      <c r="H2295" s="208"/>
      <c r="I2295" s="207"/>
      <c r="J2295" s="207"/>
      <c r="K2295" s="184"/>
      <c r="L2295" s="57"/>
      <c r="M2295" s="86"/>
      <c r="N2295" s="67"/>
      <c r="O2295" s="67"/>
      <c r="P2295" s="67"/>
      <c r="Q2295" s="67"/>
      <c r="R2295" s="67"/>
      <c r="S2295" s="67"/>
      <c r="T2295" s="67"/>
      <c r="U2295" s="67"/>
      <c r="V2295" s="67"/>
      <c r="W2295" s="67"/>
      <c r="X2295" s="67"/>
      <c r="Y2295" s="67"/>
      <c r="Z2295" s="67"/>
      <c r="AA2295" s="67"/>
      <c r="AB2295" s="67"/>
      <c r="AC2295" s="67"/>
      <c r="AD2295" s="67"/>
      <c r="AE2295" s="67"/>
      <c r="AF2295" s="67"/>
      <c r="AG2295" s="67"/>
    </row>
    <row r="2296" spans="1:33" ht="14.5">
      <c r="A2296" s="234"/>
      <c r="B2296" s="235"/>
      <c r="C2296" s="230"/>
      <c r="D2296" s="221"/>
      <c r="E2296" s="221"/>
      <c r="F2296" s="211"/>
      <c r="G2296" s="211"/>
      <c r="H2296" s="210"/>
      <c r="I2296" s="207"/>
      <c r="J2296" s="207"/>
      <c r="K2296" s="194"/>
      <c r="L2296" s="57"/>
      <c r="M2296" s="86"/>
      <c r="N2296" s="67"/>
      <c r="O2296" s="67"/>
      <c r="P2296" s="67"/>
      <c r="Q2296" s="67"/>
      <c r="R2296" s="67"/>
      <c r="S2296" s="67"/>
      <c r="T2296" s="67"/>
      <c r="U2296" s="67"/>
      <c r="V2296" s="67"/>
      <c r="W2296" s="67"/>
      <c r="X2296" s="67"/>
      <c r="Y2296" s="67"/>
      <c r="Z2296" s="67"/>
      <c r="AA2296" s="67"/>
      <c r="AB2296" s="67"/>
      <c r="AC2296" s="67"/>
      <c r="AD2296" s="67"/>
      <c r="AE2296" s="67"/>
      <c r="AF2296" s="67"/>
      <c r="AG2296" s="67"/>
    </row>
    <row r="2297" spans="1:33" ht="14.5">
      <c r="A2297" s="234"/>
      <c r="B2297" s="235"/>
      <c r="C2297" s="230"/>
      <c r="D2297" s="221"/>
      <c r="E2297" s="221"/>
      <c r="F2297" s="211"/>
      <c r="G2297" s="211"/>
      <c r="H2297" s="210"/>
      <c r="I2297" s="207"/>
      <c r="J2297" s="207"/>
      <c r="K2297" s="194"/>
      <c r="L2297" s="57"/>
      <c r="M2297" s="86"/>
      <c r="N2297" s="67"/>
      <c r="O2297" s="67"/>
      <c r="P2297" s="67"/>
      <c r="Q2297" s="67"/>
      <c r="R2297" s="67"/>
      <c r="S2297" s="67"/>
      <c r="T2297" s="67"/>
      <c r="U2297" s="67"/>
      <c r="V2297" s="67"/>
      <c r="W2297" s="67"/>
      <c r="X2297" s="67"/>
      <c r="Y2297" s="67"/>
      <c r="Z2297" s="67"/>
      <c r="AA2297" s="67"/>
      <c r="AB2297" s="67"/>
      <c r="AC2297" s="67"/>
      <c r="AD2297" s="67"/>
      <c r="AE2297" s="67"/>
      <c r="AF2297" s="67"/>
      <c r="AG2297" s="67"/>
    </row>
    <row r="2298" spans="1:33" ht="14.5">
      <c r="A2298" s="234"/>
      <c r="B2298" s="235"/>
      <c r="C2298" s="230"/>
      <c r="D2298" s="221"/>
      <c r="E2298" s="221"/>
      <c r="F2298" s="210"/>
      <c r="G2298" s="211"/>
      <c r="H2298" s="210"/>
      <c r="I2298" s="207"/>
      <c r="J2298" s="207"/>
      <c r="K2298" s="194"/>
      <c r="L2298" s="57"/>
      <c r="M2298" s="86"/>
      <c r="N2298" s="67"/>
      <c r="O2298" s="67"/>
      <c r="P2298" s="67"/>
      <c r="Q2298" s="67"/>
      <c r="R2298" s="67"/>
      <c r="S2298" s="67"/>
      <c r="T2298" s="67"/>
      <c r="U2298" s="67"/>
      <c r="V2298" s="67"/>
      <c r="W2298" s="67"/>
      <c r="X2298" s="67"/>
      <c r="Y2298" s="67"/>
      <c r="Z2298" s="67"/>
      <c r="AA2298" s="67"/>
      <c r="AB2298" s="67"/>
      <c r="AC2298" s="67"/>
      <c r="AD2298" s="67"/>
      <c r="AE2298" s="67"/>
      <c r="AF2298" s="67"/>
      <c r="AG2298" s="67"/>
    </row>
    <row r="2299" spans="1:33" ht="14.5">
      <c r="A2299" s="234"/>
      <c r="B2299" s="235"/>
      <c r="C2299" s="230"/>
      <c r="D2299" s="221"/>
      <c r="E2299" s="221"/>
      <c r="F2299" s="210"/>
      <c r="G2299" s="211"/>
      <c r="H2299" s="210"/>
      <c r="I2299" s="207"/>
      <c r="J2299" s="207"/>
      <c r="K2299" s="194"/>
      <c r="L2299" s="57"/>
      <c r="M2299" s="86"/>
      <c r="N2299" s="67"/>
      <c r="O2299" s="67"/>
      <c r="P2299" s="67"/>
      <c r="Q2299" s="67"/>
      <c r="R2299" s="67"/>
      <c r="S2299" s="67"/>
      <c r="T2299" s="67"/>
      <c r="U2299" s="67"/>
      <c r="V2299" s="67"/>
      <c r="W2299" s="67"/>
      <c r="X2299" s="67"/>
      <c r="Y2299" s="67"/>
      <c r="Z2299" s="67"/>
      <c r="AA2299" s="67"/>
      <c r="AB2299" s="67"/>
      <c r="AC2299" s="67"/>
      <c r="AD2299" s="67"/>
      <c r="AE2299" s="67"/>
      <c r="AF2299" s="67"/>
      <c r="AG2299" s="67"/>
    </row>
    <row r="2300" spans="1:33" ht="14.5">
      <c r="A2300" s="234"/>
      <c r="B2300" s="235"/>
      <c r="C2300" s="230"/>
      <c r="D2300" s="221"/>
      <c r="E2300" s="221"/>
      <c r="F2300" s="210"/>
      <c r="G2300" s="211"/>
      <c r="H2300" s="210"/>
      <c r="I2300" s="207"/>
      <c r="J2300" s="207"/>
      <c r="K2300" s="194"/>
      <c r="L2300" s="57"/>
      <c r="M2300" s="86"/>
      <c r="N2300" s="67"/>
      <c r="O2300" s="67"/>
      <c r="P2300" s="67"/>
      <c r="Q2300" s="67"/>
      <c r="R2300" s="67"/>
      <c r="S2300" s="67"/>
      <c r="T2300" s="67"/>
      <c r="U2300" s="67"/>
      <c r="V2300" s="67"/>
      <c r="W2300" s="67"/>
      <c r="X2300" s="67"/>
      <c r="Y2300" s="67"/>
      <c r="Z2300" s="67"/>
      <c r="AA2300" s="67"/>
      <c r="AB2300" s="67"/>
      <c r="AC2300" s="67"/>
      <c r="AD2300" s="67"/>
      <c r="AE2300" s="67"/>
      <c r="AF2300" s="67"/>
      <c r="AG2300" s="67"/>
    </row>
    <row r="2301" spans="1:33" ht="14.5">
      <c r="A2301" s="234"/>
      <c r="B2301" s="235"/>
      <c r="C2301" s="230"/>
      <c r="D2301" s="221"/>
      <c r="E2301" s="221"/>
      <c r="F2301" s="210"/>
      <c r="G2301" s="211"/>
      <c r="H2301" s="210"/>
      <c r="I2301" s="207"/>
      <c r="J2301" s="207"/>
      <c r="K2301" s="194"/>
      <c r="L2301" s="57"/>
      <c r="M2301" s="86"/>
      <c r="N2301" s="67"/>
      <c r="O2301" s="67"/>
      <c r="P2301" s="67"/>
      <c r="Q2301" s="67"/>
      <c r="R2301" s="67"/>
      <c r="S2301" s="67"/>
      <c r="T2301" s="67"/>
      <c r="U2301" s="67"/>
      <c r="V2301" s="67"/>
      <c r="W2301" s="67"/>
      <c r="X2301" s="67"/>
      <c r="Y2301" s="67"/>
      <c r="Z2301" s="67"/>
      <c r="AA2301" s="67"/>
      <c r="AB2301" s="67"/>
      <c r="AC2301" s="67"/>
      <c r="AD2301" s="67"/>
      <c r="AE2301" s="67"/>
      <c r="AF2301" s="67"/>
      <c r="AG2301" s="67"/>
    </row>
    <row r="2302" spans="1:33" ht="14.5">
      <c r="A2302" s="234"/>
      <c r="B2302" s="235"/>
      <c r="C2302" s="230"/>
      <c r="D2302" s="221"/>
      <c r="E2302" s="221"/>
      <c r="F2302" s="211"/>
      <c r="G2302" s="211"/>
      <c r="H2302" s="210"/>
      <c r="I2302" s="207"/>
      <c r="J2302" s="207"/>
      <c r="K2302" s="194"/>
      <c r="L2302" s="57"/>
      <c r="M2302" s="86"/>
      <c r="N2302" s="67"/>
      <c r="O2302" s="67"/>
      <c r="P2302" s="67"/>
      <c r="Q2302" s="67"/>
      <c r="R2302" s="67"/>
      <c r="S2302" s="67"/>
      <c r="T2302" s="67"/>
      <c r="U2302" s="67"/>
      <c r="V2302" s="67"/>
      <c r="W2302" s="67"/>
      <c r="X2302" s="67"/>
      <c r="Y2302" s="67"/>
      <c r="Z2302" s="67"/>
      <c r="AA2302" s="67"/>
      <c r="AB2302" s="67"/>
      <c r="AC2302" s="67"/>
      <c r="AD2302" s="67"/>
      <c r="AE2302" s="67"/>
      <c r="AF2302" s="67"/>
      <c r="AG2302" s="67"/>
    </row>
    <row r="2303" spans="1:33" ht="14.5">
      <c r="A2303" s="228"/>
      <c r="B2303" s="229"/>
      <c r="C2303" s="230"/>
      <c r="D2303" s="183"/>
      <c r="E2303" s="183"/>
      <c r="F2303" s="208"/>
      <c r="G2303" s="207"/>
      <c r="H2303" s="208"/>
      <c r="I2303" s="207"/>
      <c r="J2303" s="207"/>
      <c r="K2303" s="184"/>
      <c r="L2303" s="57"/>
      <c r="M2303" s="86"/>
      <c r="N2303" s="67"/>
      <c r="O2303" s="67"/>
      <c r="P2303" s="67"/>
      <c r="Q2303" s="67"/>
      <c r="R2303" s="67"/>
      <c r="S2303" s="67"/>
      <c r="T2303" s="67"/>
      <c r="U2303" s="67"/>
      <c r="V2303" s="67"/>
      <c r="W2303" s="67"/>
      <c r="X2303" s="67"/>
      <c r="Y2303" s="67"/>
      <c r="Z2303" s="67"/>
      <c r="AA2303" s="67"/>
      <c r="AB2303" s="67"/>
      <c r="AC2303" s="67"/>
      <c r="AD2303" s="67"/>
      <c r="AE2303" s="67"/>
      <c r="AF2303" s="67"/>
      <c r="AG2303" s="67"/>
    </row>
    <row r="2304" spans="1:33" ht="14.5">
      <c r="A2304" s="228"/>
      <c r="B2304" s="229"/>
      <c r="C2304" s="230"/>
      <c r="D2304" s="183"/>
      <c r="E2304" s="183"/>
      <c r="F2304" s="207"/>
      <c r="G2304" s="207"/>
      <c r="H2304" s="208"/>
      <c r="I2304" s="207"/>
      <c r="J2304" s="207"/>
      <c r="K2304" s="184"/>
      <c r="L2304" s="57"/>
      <c r="M2304" s="86"/>
      <c r="N2304" s="67"/>
      <c r="O2304" s="67"/>
      <c r="P2304" s="67"/>
      <c r="Q2304" s="67"/>
      <c r="R2304" s="67"/>
      <c r="S2304" s="67"/>
      <c r="T2304" s="67"/>
      <c r="U2304" s="67"/>
      <c r="V2304" s="67"/>
      <c r="W2304" s="67"/>
      <c r="X2304" s="67"/>
      <c r="Y2304" s="67"/>
      <c r="Z2304" s="67"/>
      <c r="AA2304" s="67"/>
      <c r="AB2304" s="67"/>
      <c r="AC2304" s="67"/>
      <c r="AD2304" s="67"/>
      <c r="AE2304" s="67"/>
      <c r="AF2304" s="67"/>
      <c r="AG2304" s="67"/>
    </row>
    <row r="2305" spans="1:33" ht="14.5">
      <c r="A2305" s="228"/>
      <c r="B2305" s="229"/>
      <c r="C2305" s="230"/>
      <c r="D2305" s="183"/>
      <c r="E2305" s="183"/>
      <c r="F2305" s="208"/>
      <c r="G2305" s="207"/>
      <c r="H2305" s="208"/>
      <c r="I2305" s="207"/>
      <c r="J2305" s="207"/>
      <c r="K2305" s="184"/>
      <c r="L2305" s="57"/>
      <c r="M2305" s="86"/>
      <c r="N2305" s="67"/>
      <c r="O2305" s="67"/>
      <c r="P2305" s="67"/>
      <c r="Q2305" s="67"/>
      <c r="R2305" s="67"/>
      <c r="S2305" s="67"/>
      <c r="T2305" s="67"/>
      <c r="U2305" s="67"/>
      <c r="V2305" s="67"/>
      <c r="W2305" s="67"/>
      <c r="X2305" s="67"/>
      <c r="Y2305" s="67"/>
      <c r="Z2305" s="67"/>
      <c r="AA2305" s="67"/>
      <c r="AB2305" s="67"/>
      <c r="AC2305" s="67"/>
      <c r="AD2305" s="67"/>
      <c r="AE2305" s="67"/>
      <c r="AF2305" s="67"/>
      <c r="AG2305" s="67"/>
    </row>
    <row r="2306" spans="1:33" ht="14.5">
      <c r="A2306" s="228"/>
      <c r="B2306" s="229"/>
      <c r="C2306" s="230"/>
      <c r="D2306" s="183"/>
      <c r="E2306" s="183"/>
      <c r="F2306" s="208"/>
      <c r="G2306" s="207"/>
      <c r="H2306" s="208"/>
      <c r="I2306" s="207"/>
      <c r="J2306" s="207"/>
      <c r="K2306" s="184"/>
      <c r="L2306" s="57"/>
      <c r="M2306" s="86"/>
      <c r="N2306" s="67"/>
      <c r="O2306" s="67"/>
      <c r="P2306" s="67"/>
      <c r="Q2306" s="67"/>
      <c r="R2306" s="67"/>
      <c r="S2306" s="67"/>
      <c r="T2306" s="67"/>
      <c r="U2306" s="67"/>
      <c r="V2306" s="67"/>
      <c r="W2306" s="67"/>
      <c r="X2306" s="67"/>
      <c r="Y2306" s="67"/>
      <c r="Z2306" s="67"/>
      <c r="AA2306" s="67"/>
      <c r="AB2306" s="67"/>
      <c r="AC2306" s="67"/>
      <c r="AD2306" s="67"/>
      <c r="AE2306" s="67"/>
      <c r="AF2306" s="67"/>
      <c r="AG2306" s="67"/>
    </row>
    <row r="2307" spans="1:33" ht="14.5">
      <c r="A2307" s="228"/>
      <c r="B2307" s="229"/>
      <c r="C2307" s="230"/>
      <c r="D2307" s="183"/>
      <c r="E2307" s="183"/>
      <c r="F2307" s="207"/>
      <c r="G2307" s="207"/>
      <c r="H2307" s="208"/>
      <c r="I2307" s="207"/>
      <c r="J2307" s="207"/>
      <c r="K2307" s="184"/>
      <c r="L2307" s="57"/>
      <c r="M2307" s="86"/>
      <c r="N2307" s="67"/>
      <c r="O2307" s="67"/>
      <c r="P2307" s="67"/>
      <c r="Q2307" s="67"/>
      <c r="R2307" s="67"/>
      <c r="S2307" s="67"/>
      <c r="T2307" s="67"/>
      <c r="U2307" s="67"/>
      <c r="V2307" s="67"/>
      <c r="W2307" s="67"/>
      <c r="X2307" s="67"/>
      <c r="Y2307" s="67"/>
      <c r="Z2307" s="67"/>
      <c r="AA2307" s="67"/>
      <c r="AB2307" s="67"/>
      <c r="AC2307" s="67"/>
      <c r="AD2307" s="67"/>
      <c r="AE2307" s="67"/>
      <c r="AF2307" s="67"/>
      <c r="AG2307" s="67"/>
    </row>
    <row r="2308" spans="1:33" ht="14.5">
      <c r="A2308" s="228"/>
      <c r="B2308" s="229"/>
      <c r="C2308" s="230"/>
      <c r="D2308" s="183"/>
      <c r="E2308" s="183"/>
      <c r="F2308" s="207"/>
      <c r="G2308" s="207"/>
      <c r="H2308" s="208"/>
      <c r="I2308" s="207"/>
      <c r="J2308" s="207"/>
      <c r="K2308" s="184"/>
      <c r="L2308" s="57"/>
      <c r="M2308" s="86"/>
      <c r="N2308" s="67"/>
      <c r="O2308" s="67"/>
      <c r="P2308" s="67"/>
      <c r="Q2308" s="67"/>
      <c r="R2308" s="67"/>
      <c r="S2308" s="67"/>
      <c r="T2308" s="67"/>
      <c r="U2308" s="67"/>
      <c r="V2308" s="67"/>
      <c r="W2308" s="67"/>
      <c r="X2308" s="67"/>
      <c r="Y2308" s="67"/>
      <c r="Z2308" s="67"/>
      <c r="AA2308" s="67"/>
      <c r="AB2308" s="67"/>
      <c r="AC2308" s="67"/>
      <c r="AD2308" s="67"/>
      <c r="AE2308" s="67"/>
      <c r="AF2308" s="67"/>
      <c r="AG2308" s="67"/>
    </row>
    <row r="2309" spans="1:33" ht="14.5">
      <c r="A2309" s="228"/>
      <c r="B2309" s="229"/>
      <c r="C2309" s="230"/>
      <c r="D2309" s="183"/>
      <c r="E2309" s="183"/>
      <c r="F2309" s="208"/>
      <c r="G2309" s="207"/>
      <c r="H2309" s="208"/>
      <c r="I2309" s="207"/>
      <c r="J2309" s="207"/>
      <c r="K2309" s="184"/>
      <c r="L2309" s="57"/>
      <c r="M2309" s="86"/>
      <c r="N2309" s="67"/>
      <c r="O2309" s="67"/>
      <c r="P2309" s="67"/>
      <c r="Q2309" s="67"/>
      <c r="R2309" s="67"/>
      <c r="S2309" s="67"/>
      <c r="T2309" s="67"/>
      <c r="U2309" s="67"/>
      <c r="V2309" s="67"/>
      <c r="W2309" s="67"/>
      <c r="X2309" s="67"/>
      <c r="Y2309" s="67"/>
      <c r="Z2309" s="67"/>
      <c r="AA2309" s="67"/>
      <c r="AB2309" s="67"/>
      <c r="AC2309" s="67"/>
      <c r="AD2309" s="67"/>
      <c r="AE2309" s="67"/>
      <c r="AF2309" s="67"/>
      <c r="AG2309" s="67"/>
    </row>
    <row r="2310" spans="1:33" ht="14.5">
      <c r="A2310" s="228"/>
      <c r="B2310" s="229"/>
      <c r="C2310" s="230"/>
      <c r="D2310" s="183"/>
      <c r="E2310" s="183"/>
      <c r="F2310" s="208"/>
      <c r="G2310" s="207"/>
      <c r="H2310" s="208"/>
      <c r="I2310" s="207"/>
      <c r="J2310" s="207"/>
      <c r="K2310" s="184"/>
      <c r="L2310" s="57"/>
      <c r="M2310" s="86"/>
      <c r="N2310" s="67"/>
      <c r="O2310" s="67"/>
      <c r="P2310" s="67"/>
      <c r="Q2310" s="67"/>
      <c r="R2310" s="67"/>
      <c r="S2310" s="67"/>
      <c r="T2310" s="67"/>
      <c r="U2310" s="67"/>
      <c r="V2310" s="67"/>
      <c r="W2310" s="67"/>
      <c r="X2310" s="67"/>
      <c r="Y2310" s="67"/>
      <c r="Z2310" s="67"/>
      <c r="AA2310" s="67"/>
      <c r="AB2310" s="67"/>
      <c r="AC2310" s="67"/>
      <c r="AD2310" s="67"/>
      <c r="AE2310" s="67"/>
      <c r="AF2310" s="67"/>
      <c r="AG2310" s="67"/>
    </row>
    <row r="2311" spans="1:33" ht="14.5">
      <c r="A2311" s="228"/>
      <c r="B2311" s="229"/>
      <c r="C2311" s="230"/>
      <c r="D2311" s="183"/>
      <c r="E2311" s="183"/>
      <c r="F2311" s="208"/>
      <c r="G2311" s="207"/>
      <c r="H2311" s="208"/>
      <c r="I2311" s="207"/>
      <c r="J2311" s="207"/>
      <c r="K2311" s="184"/>
      <c r="L2311" s="57"/>
      <c r="M2311" s="86"/>
      <c r="N2311" s="67"/>
      <c r="O2311" s="67"/>
      <c r="P2311" s="67"/>
      <c r="Q2311" s="67"/>
      <c r="R2311" s="67"/>
      <c r="S2311" s="67"/>
      <c r="T2311" s="67"/>
      <c r="U2311" s="67"/>
      <c r="V2311" s="67"/>
      <c r="W2311" s="67"/>
      <c r="X2311" s="67"/>
      <c r="Y2311" s="67"/>
      <c r="Z2311" s="67"/>
      <c r="AA2311" s="67"/>
      <c r="AB2311" s="67"/>
      <c r="AC2311" s="67"/>
      <c r="AD2311" s="67"/>
      <c r="AE2311" s="67"/>
      <c r="AF2311" s="67"/>
      <c r="AG2311" s="67"/>
    </row>
    <row r="2312" spans="1:33" ht="14.5">
      <c r="A2312" s="234"/>
      <c r="B2312" s="235"/>
      <c r="C2312" s="230"/>
      <c r="D2312" s="221"/>
      <c r="E2312" s="221"/>
      <c r="F2312" s="211"/>
      <c r="G2312" s="211"/>
      <c r="H2312" s="211"/>
      <c r="I2312" s="207"/>
      <c r="J2312" s="207"/>
      <c r="K2312" s="194"/>
      <c r="L2312" s="57"/>
      <c r="M2312" s="86"/>
      <c r="N2312" s="67"/>
      <c r="O2312" s="67"/>
      <c r="P2312" s="67"/>
      <c r="Q2312" s="67"/>
      <c r="R2312" s="67"/>
      <c r="S2312" s="67"/>
      <c r="T2312" s="67"/>
      <c r="U2312" s="67"/>
      <c r="V2312" s="67"/>
      <c r="W2312" s="67"/>
      <c r="X2312" s="67"/>
      <c r="Y2312" s="67"/>
      <c r="Z2312" s="67"/>
      <c r="AA2312" s="67"/>
      <c r="AB2312" s="67"/>
      <c r="AC2312" s="67"/>
      <c r="AD2312" s="67"/>
      <c r="AE2312" s="67"/>
      <c r="AF2312" s="67"/>
      <c r="AG2312" s="67"/>
    </row>
    <row r="2313" spans="1:33" ht="14.5">
      <c r="A2313" s="234"/>
      <c r="B2313" s="235"/>
      <c r="C2313" s="230"/>
      <c r="D2313" s="221"/>
      <c r="E2313" s="221"/>
      <c r="F2313" s="210"/>
      <c r="G2313" s="211"/>
      <c r="H2313" s="210"/>
      <c r="I2313" s="207"/>
      <c r="J2313" s="207"/>
      <c r="K2313" s="194"/>
      <c r="L2313" s="57"/>
      <c r="M2313" s="86"/>
      <c r="N2313" s="67"/>
      <c r="O2313" s="67"/>
      <c r="P2313" s="67"/>
      <c r="Q2313" s="67"/>
      <c r="R2313" s="67"/>
      <c r="S2313" s="67"/>
      <c r="T2313" s="67"/>
      <c r="U2313" s="67"/>
      <c r="V2313" s="67"/>
      <c r="W2313" s="67"/>
      <c r="X2313" s="67"/>
      <c r="Y2313" s="67"/>
      <c r="Z2313" s="67"/>
      <c r="AA2313" s="67"/>
      <c r="AB2313" s="67"/>
      <c r="AC2313" s="67"/>
      <c r="AD2313" s="67"/>
      <c r="AE2313" s="67"/>
      <c r="AF2313" s="67"/>
      <c r="AG2313" s="67"/>
    </row>
    <row r="2314" spans="1:33" ht="14.5">
      <c r="A2314" s="234"/>
      <c r="B2314" s="235"/>
      <c r="C2314" s="230"/>
      <c r="D2314" s="221"/>
      <c r="E2314" s="221"/>
      <c r="F2314" s="210"/>
      <c r="G2314" s="211"/>
      <c r="H2314" s="210"/>
      <c r="I2314" s="207"/>
      <c r="J2314" s="207"/>
      <c r="K2314" s="194"/>
      <c r="L2314" s="57"/>
      <c r="M2314" s="86"/>
      <c r="N2314" s="67"/>
      <c r="O2314" s="67"/>
      <c r="P2314" s="67"/>
      <c r="Q2314" s="67"/>
      <c r="R2314" s="67"/>
      <c r="S2314" s="67"/>
      <c r="T2314" s="67"/>
      <c r="U2314" s="67"/>
      <c r="V2314" s="67"/>
      <c r="W2314" s="67"/>
      <c r="X2314" s="67"/>
      <c r="Y2314" s="67"/>
      <c r="Z2314" s="67"/>
      <c r="AA2314" s="67"/>
      <c r="AB2314" s="67"/>
      <c r="AC2314" s="67"/>
      <c r="AD2314" s="67"/>
      <c r="AE2314" s="67"/>
      <c r="AF2314" s="67"/>
      <c r="AG2314" s="67"/>
    </row>
    <row r="2315" spans="1:33" ht="14.5">
      <c r="A2315" s="228"/>
      <c r="B2315" s="229"/>
      <c r="C2315" s="230"/>
      <c r="D2315" s="183"/>
      <c r="E2315" s="183"/>
      <c r="F2315" s="208"/>
      <c r="G2315" s="207"/>
      <c r="H2315" s="208"/>
      <c r="I2315" s="207"/>
      <c r="J2315" s="207"/>
      <c r="K2315" s="184"/>
      <c r="L2315" s="57"/>
      <c r="M2315" s="86"/>
      <c r="N2315" s="67"/>
      <c r="O2315" s="67"/>
      <c r="P2315" s="67"/>
      <c r="Q2315" s="67"/>
      <c r="R2315" s="67"/>
      <c r="S2315" s="67"/>
      <c r="T2315" s="67"/>
      <c r="U2315" s="67"/>
      <c r="V2315" s="67"/>
      <c r="W2315" s="67"/>
      <c r="X2315" s="67"/>
      <c r="Y2315" s="67"/>
      <c r="Z2315" s="67"/>
      <c r="AA2315" s="67"/>
      <c r="AB2315" s="67"/>
      <c r="AC2315" s="67"/>
      <c r="AD2315" s="67"/>
      <c r="AE2315" s="67"/>
      <c r="AF2315" s="67"/>
      <c r="AG2315" s="67"/>
    </row>
    <row r="2316" spans="1:33" ht="14.5">
      <c r="A2316" s="234"/>
      <c r="B2316" s="235"/>
      <c r="C2316" s="230"/>
      <c r="D2316" s="221"/>
      <c r="E2316" s="221"/>
      <c r="F2316" s="211"/>
      <c r="G2316" s="211"/>
      <c r="H2316" s="210"/>
      <c r="I2316" s="207"/>
      <c r="J2316" s="207"/>
      <c r="K2316" s="194"/>
      <c r="L2316" s="57"/>
      <c r="M2316" s="86"/>
      <c r="N2316" s="67"/>
      <c r="O2316" s="67"/>
      <c r="P2316" s="67"/>
      <c r="Q2316" s="67"/>
      <c r="R2316" s="67"/>
      <c r="S2316" s="67"/>
      <c r="T2316" s="67"/>
      <c r="U2316" s="67"/>
      <c r="V2316" s="67"/>
      <c r="W2316" s="67"/>
      <c r="X2316" s="67"/>
      <c r="Y2316" s="67"/>
      <c r="Z2316" s="67"/>
      <c r="AA2316" s="67"/>
      <c r="AB2316" s="67"/>
      <c r="AC2316" s="67"/>
      <c r="AD2316" s="67"/>
      <c r="AE2316" s="67"/>
      <c r="AF2316" s="67"/>
      <c r="AG2316" s="67"/>
    </row>
    <row r="2317" spans="1:33" ht="14.5">
      <c r="A2317" s="234"/>
      <c r="B2317" s="235"/>
      <c r="C2317" s="230"/>
      <c r="D2317" s="221"/>
      <c r="E2317" s="221"/>
      <c r="F2317" s="210"/>
      <c r="G2317" s="211"/>
      <c r="H2317" s="211"/>
      <c r="I2317" s="207"/>
      <c r="J2317" s="207"/>
      <c r="K2317" s="194"/>
      <c r="L2317" s="57"/>
      <c r="M2317" s="86"/>
      <c r="N2317" s="67"/>
      <c r="O2317" s="67"/>
      <c r="P2317" s="67"/>
      <c r="Q2317" s="67"/>
      <c r="R2317" s="67"/>
      <c r="S2317" s="67"/>
      <c r="T2317" s="67"/>
      <c r="U2317" s="67"/>
      <c r="V2317" s="67"/>
      <c r="W2317" s="67"/>
      <c r="X2317" s="67"/>
      <c r="Y2317" s="67"/>
      <c r="Z2317" s="67"/>
      <c r="AA2317" s="67"/>
      <c r="AB2317" s="67"/>
      <c r="AC2317" s="67"/>
      <c r="AD2317" s="67"/>
      <c r="AE2317" s="67"/>
      <c r="AF2317" s="67"/>
      <c r="AG2317" s="67"/>
    </row>
    <row r="2318" spans="1:33" ht="14.5">
      <c r="A2318" s="234"/>
      <c r="B2318" s="235"/>
      <c r="C2318" s="230"/>
      <c r="D2318" s="221"/>
      <c r="E2318" s="221"/>
      <c r="F2318" s="210"/>
      <c r="G2318" s="211"/>
      <c r="H2318" s="210"/>
      <c r="I2318" s="207"/>
      <c r="J2318" s="207"/>
      <c r="K2318" s="194"/>
      <c r="L2318" s="57"/>
      <c r="M2318" s="86"/>
      <c r="N2318" s="67"/>
      <c r="O2318" s="67"/>
      <c r="P2318" s="67"/>
      <c r="Q2318" s="67"/>
      <c r="R2318" s="67"/>
      <c r="S2318" s="67"/>
      <c r="T2318" s="67"/>
      <c r="U2318" s="67"/>
      <c r="V2318" s="67"/>
      <c r="W2318" s="67"/>
      <c r="X2318" s="67"/>
      <c r="Y2318" s="67"/>
      <c r="Z2318" s="67"/>
      <c r="AA2318" s="67"/>
      <c r="AB2318" s="67"/>
      <c r="AC2318" s="67"/>
      <c r="AD2318" s="67"/>
      <c r="AE2318" s="67"/>
      <c r="AF2318" s="67"/>
      <c r="AG2318" s="67"/>
    </row>
    <row r="2319" spans="1:33" ht="14.5">
      <c r="A2319" s="228"/>
      <c r="B2319" s="229"/>
      <c r="C2319" s="230"/>
      <c r="D2319" s="183"/>
      <c r="E2319" s="183"/>
      <c r="F2319" s="208"/>
      <c r="G2319" s="207"/>
      <c r="H2319" s="208"/>
      <c r="I2319" s="207"/>
      <c r="J2319" s="207"/>
      <c r="K2319" s="184"/>
      <c r="L2319" s="57"/>
      <c r="M2319" s="86"/>
      <c r="N2319" s="67"/>
      <c r="O2319" s="67"/>
      <c r="P2319" s="67"/>
      <c r="Q2319" s="67"/>
      <c r="R2319" s="67"/>
      <c r="S2319" s="67"/>
      <c r="T2319" s="67"/>
      <c r="U2319" s="67"/>
      <c r="V2319" s="67"/>
      <c r="W2319" s="67"/>
      <c r="X2319" s="67"/>
      <c r="Y2319" s="67"/>
      <c r="Z2319" s="67"/>
      <c r="AA2319" s="67"/>
      <c r="AB2319" s="67"/>
      <c r="AC2319" s="67"/>
      <c r="AD2319" s="67"/>
      <c r="AE2319" s="67"/>
      <c r="AF2319" s="67"/>
      <c r="AG2319" s="67"/>
    </row>
    <row r="2320" spans="1:33" ht="14.5">
      <c r="A2320" s="228"/>
      <c r="B2320" s="229"/>
      <c r="C2320" s="230"/>
      <c r="D2320" s="183"/>
      <c r="E2320" s="183"/>
      <c r="F2320" s="208"/>
      <c r="G2320" s="207"/>
      <c r="H2320" s="208"/>
      <c r="I2320" s="207"/>
      <c r="J2320" s="207"/>
      <c r="K2320" s="184"/>
      <c r="L2320" s="57"/>
      <c r="M2320" s="86"/>
      <c r="N2320" s="67"/>
      <c r="O2320" s="67"/>
      <c r="P2320" s="67"/>
      <c r="Q2320" s="67"/>
      <c r="R2320" s="67"/>
      <c r="S2320" s="67"/>
      <c r="T2320" s="67"/>
      <c r="U2320" s="67"/>
      <c r="V2320" s="67"/>
      <c r="W2320" s="67"/>
      <c r="X2320" s="67"/>
      <c r="Y2320" s="67"/>
      <c r="Z2320" s="67"/>
      <c r="AA2320" s="67"/>
      <c r="AB2320" s="67"/>
      <c r="AC2320" s="67"/>
      <c r="AD2320" s="67"/>
      <c r="AE2320" s="67"/>
      <c r="AF2320" s="67"/>
      <c r="AG2320" s="67"/>
    </row>
    <row r="2321" spans="1:33" ht="14.5">
      <c r="A2321" s="228"/>
      <c r="B2321" s="229"/>
      <c r="C2321" s="230"/>
      <c r="D2321" s="183"/>
      <c r="E2321" s="183"/>
      <c r="F2321" s="208"/>
      <c r="G2321" s="207"/>
      <c r="H2321" s="208"/>
      <c r="I2321" s="207"/>
      <c r="J2321" s="207"/>
      <c r="K2321" s="184"/>
      <c r="L2321" s="57"/>
      <c r="M2321" s="86"/>
      <c r="N2321" s="67"/>
      <c r="O2321" s="67"/>
      <c r="P2321" s="67"/>
      <c r="Q2321" s="67"/>
      <c r="R2321" s="67"/>
      <c r="S2321" s="67"/>
      <c r="T2321" s="67"/>
      <c r="U2321" s="67"/>
      <c r="V2321" s="67"/>
      <c r="W2321" s="67"/>
      <c r="X2321" s="67"/>
      <c r="Y2321" s="67"/>
      <c r="Z2321" s="67"/>
      <c r="AA2321" s="67"/>
      <c r="AB2321" s="67"/>
      <c r="AC2321" s="67"/>
      <c r="AD2321" s="67"/>
      <c r="AE2321" s="67"/>
      <c r="AF2321" s="67"/>
      <c r="AG2321" s="67"/>
    </row>
    <row r="2322" spans="1:33" ht="14.5">
      <c r="A2322" s="228"/>
      <c r="B2322" s="229"/>
      <c r="C2322" s="230"/>
      <c r="D2322" s="183"/>
      <c r="E2322" s="183"/>
      <c r="F2322" s="208"/>
      <c r="G2322" s="207"/>
      <c r="H2322" s="208"/>
      <c r="I2322" s="207"/>
      <c r="J2322" s="207"/>
      <c r="K2322" s="184"/>
      <c r="L2322" s="57"/>
      <c r="M2322" s="86"/>
      <c r="N2322" s="67"/>
      <c r="O2322" s="67"/>
      <c r="P2322" s="67"/>
      <c r="Q2322" s="67"/>
      <c r="R2322" s="67"/>
      <c r="S2322" s="67"/>
      <c r="T2322" s="67"/>
      <c r="U2322" s="67"/>
      <c r="V2322" s="67"/>
      <c r="W2322" s="67"/>
      <c r="X2322" s="67"/>
      <c r="Y2322" s="67"/>
      <c r="Z2322" s="67"/>
      <c r="AA2322" s="67"/>
      <c r="AB2322" s="67"/>
      <c r="AC2322" s="67"/>
      <c r="AD2322" s="67"/>
      <c r="AE2322" s="67"/>
      <c r="AF2322" s="67"/>
      <c r="AG2322" s="67"/>
    </row>
    <row r="2323" spans="1:33" ht="14.5">
      <c r="A2323" s="228"/>
      <c r="B2323" s="229"/>
      <c r="C2323" s="230"/>
      <c r="D2323" s="183"/>
      <c r="E2323" s="183"/>
      <c r="F2323" s="208"/>
      <c r="G2323" s="207"/>
      <c r="H2323" s="208"/>
      <c r="I2323" s="207"/>
      <c r="J2323" s="207"/>
      <c r="K2323" s="184"/>
      <c r="L2323" s="57"/>
      <c r="M2323" s="86"/>
      <c r="N2323" s="67"/>
      <c r="O2323" s="67"/>
      <c r="P2323" s="67"/>
      <c r="Q2323" s="67"/>
      <c r="R2323" s="67"/>
      <c r="S2323" s="67"/>
      <c r="T2323" s="67"/>
      <c r="U2323" s="67"/>
      <c r="V2323" s="67"/>
      <c r="W2323" s="67"/>
      <c r="X2323" s="67"/>
      <c r="Y2323" s="67"/>
      <c r="Z2323" s="67"/>
      <c r="AA2323" s="67"/>
      <c r="AB2323" s="67"/>
      <c r="AC2323" s="67"/>
      <c r="AD2323" s="67"/>
      <c r="AE2323" s="67"/>
      <c r="AF2323" s="67"/>
      <c r="AG2323" s="67"/>
    </row>
    <row r="2324" spans="1:33" ht="14.5">
      <c r="A2324" s="234"/>
      <c r="B2324" s="235"/>
      <c r="C2324" s="230"/>
      <c r="D2324" s="221"/>
      <c r="E2324" s="221"/>
      <c r="F2324" s="211"/>
      <c r="G2324" s="211"/>
      <c r="H2324" s="211"/>
      <c r="I2324" s="207"/>
      <c r="J2324" s="207"/>
      <c r="K2324" s="194"/>
      <c r="L2324" s="57"/>
      <c r="M2324" s="86"/>
      <c r="N2324" s="67"/>
      <c r="O2324" s="67"/>
      <c r="P2324" s="67"/>
      <c r="Q2324" s="67"/>
      <c r="R2324" s="67"/>
      <c r="S2324" s="67"/>
      <c r="T2324" s="67"/>
      <c r="U2324" s="67"/>
      <c r="V2324" s="67"/>
      <c r="W2324" s="67"/>
      <c r="X2324" s="67"/>
      <c r="Y2324" s="67"/>
      <c r="Z2324" s="67"/>
      <c r="AA2324" s="67"/>
      <c r="AB2324" s="67"/>
      <c r="AC2324" s="67"/>
      <c r="AD2324" s="67"/>
      <c r="AE2324" s="67"/>
      <c r="AF2324" s="67"/>
      <c r="AG2324" s="67"/>
    </row>
    <row r="2325" spans="1:33" ht="14.5">
      <c r="A2325" s="234"/>
      <c r="B2325" s="235"/>
      <c r="C2325" s="230"/>
      <c r="D2325" s="183"/>
      <c r="E2325" s="183"/>
      <c r="F2325" s="184"/>
      <c r="G2325" s="184"/>
      <c r="H2325" s="184"/>
      <c r="I2325" s="207"/>
      <c r="J2325" s="207"/>
      <c r="K2325" s="184"/>
      <c r="L2325" s="57"/>
      <c r="M2325" s="86"/>
      <c r="N2325" s="67"/>
      <c r="O2325" s="67"/>
      <c r="P2325" s="67"/>
      <c r="Q2325" s="67"/>
      <c r="R2325" s="67"/>
      <c r="S2325" s="67"/>
      <c r="T2325" s="67"/>
      <c r="U2325" s="67"/>
      <c r="V2325" s="67"/>
      <c r="W2325" s="67"/>
      <c r="X2325" s="67"/>
      <c r="Y2325" s="67"/>
      <c r="Z2325" s="67"/>
      <c r="AA2325" s="67"/>
      <c r="AB2325" s="67"/>
      <c r="AC2325" s="67"/>
      <c r="AD2325" s="67"/>
      <c r="AE2325" s="67"/>
      <c r="AF2325" s="67"/>
      <c r="AG2325" s="67"/>
    </row>
    <row r="2326" spans="1:33" ht="14.5">
      <c r="A2326" s="234"/>
      <c r="B2326" s="235"/>
      <c r="C2326" s="230"/>
      <c r="D2326" s="183"/>
      <c r="E2326" s="183"/>
      <c r="F2326" s="184"/>
      <c r="G2326" s="184"/>
      <c r="H2326" s="184"/>
      <c r="I2326" s="207"/>
      <c r="J2326" s="207"/>
      <c r="K2326" s="184"/>
      <c r="L2326" s="57"/>
      <c r="M2326" s="86"/>
      <c r="N2326" s="67"/>
      <c r="O2326" s="67"/>
      <c r="P2326" s="67"/>
      <c r="Q2326" s="67"/>
      <c r="R2326" s="67"/>
      <c r="S2326" s="67"/>
      <c r="T2326" s="67"/>
      <c r="U2326" s="67"/>
      <c r="V2326" s="67"/>
      <c r="W2326" s="67"/>
      <c r="X2326" s="67"/>
      <c r="Y2326" s="67"/>
      <c r="Z2326" s="67"/>
      <c r="AA2326" s="67"/>
      <c r="AB2326" s="67"/>
      <c r="AC2326" s="67"/>
      <c r="AD2326" s="67"/>
      <c r="AE2326" s="67"/>
      <c r="AF2326" s="67"/>
      <c r="AG2326" s="67"/>
    </row>
    <row r="2327" spans="1:33" ht="14.5">
      <c r="A2327" s="234"/>
      <c r="B2327" s="235"/>
      <c r="C2327" s="230"/>
      <c r="D2327" s="183"/>
      <c r="E2327" s="183"/>
      <c r="F2327" s="184"/>
      <c r="G2327" s="184"/>
      <c r="H2327" s="184"/>
      <c r="I2327" s="207"/>
      <c r="J2327" s="207"/>
      <c r="K2327" s="184"/>
      <c r="L2327" s="57"/>
      <c r="M2327" s="86"/>
      <c r="N2327" s="67"/>
      <c r="O2327" s="67"/>
      <c r="P2327" s="67"/>
      <c r="Q2327" s="67"/>
      <c r="R2327" s="67"/>
      <c r="S2327" s="67"/>
      <c r="T2327" s="67"/>
      <c r="U2327" s="67"/>
      <c r="V2327" s="67"/>
      <c r="W2327" s="67"/>
      <c r="X2327" s="67"/>
      <c r="Y2327" s="67"/>
      <c r="Z2327" s="67"/>
      <c r="AA2327" s="67"/>
      <c r="AB2327" s="67"/>
      <c r="AC2327" s="67"/>
      <c r="AD2327" s="67"/>
      <c r="AE2327" s="67"/>
      <c r="AF2327" s="67"/>
      <c r="AG2327" s="67"/>
    </row>
    <row r="2328" spans="1:33" ht="14.5">
      <c r="A2328" s="217"/>
      <c r="B2328" s="235"/>
      <c r="C2328" s="230"/>
      <c r="D2328" s="183"/>
      <c r="E2328" s="183"/>
      <c r="F2328" s="184"/>
      <c r="G2328" s="184"/>
      <c r="H2328" s="184"/>
      <c r="I2328" s="207"/>
      <c r="J2328" s="207"/>
      <c r="K2328" s="184"/>
      <c r="L2328" s="57"/>
      <c r="M2328" s="86"/>
      <c r="N2328" s="67"/>
      <c r="O2328" s="67"/>
      <c r="P2328" s="67"/>
      <c r="Q2328" s="67"/>
      <c r="R2328" s="67"/>
      <c r="S2328" s="67"/>
      <c r="T2328" s="67"/>
      <c r="U2328" s="67"/>
      <c r="V2328" s="67"/>
      <c r="W2328" s="67"/>
      <c r="X2328" s="67"/>
      <c r="Y2328" s="67"/>
      <c r="Z2328" s="67"/>
      <c r="AA2328" s="67"/>
      <c r="AB2328" s="67"/>
      <c r="AC2328" s="67"/>
      <c r="AD2328" s="67"/>
      <c r="AE2328" s="67"/>
      <c r="AF2328" s="67"/>
      <c r="AG2328" s="67"/>
    </row>
    <row r="2329" spans="1:33" ht="14.5">
      <c r="A2329" s="234"/>
      <c r="B2329" s="235"/>
      <c r="C2329" s="230"/>
      <c r="D2329" s="183"/>
      <c r="E2329" s="183"/>
      <c r="F2329" s="184"/>
      <c r="G2329" s="184"/>
      <c r="H2329" s="184"/>
      <c r="I2329" s="207"/>
      <c r="J2329" s="207"/>
      <c r="K2329" s="184"/>
      <c r="L2329" s="57"/>
      <c r="M2329" s="86"/>
      <c r="N2329" s="67"/>
      <c r="O2329" s="67"/>
      <c r="P2329" s="67"/>
      <c r="Q2329" s="67"/>
      <c r="R2329" s="67"/>
      <c r="S2329" s="67"/>
      <c r="T2329" s="67"/>
      <c r="U2329" s="67"/>
      <c r="V2329" s="67"/>
      <c r="W2329" s="67"/>
      <c r="X2329" s="67"/>
      <c r="Y2329" s="67"/>
      <c r="Z2329" s="67"/>
      <c r="AA2329" s="67"/>
      <c r="AB2329" s="67"/>
      <c r="AC2329" s="67"/>
      <c r="AD2329" s="67"/>
      <c r="AE2329" s="67"/>
      <c r="AF2329" s="67"/>
      <c r="AG2329" s="67"/>
    </row>
    <row r="2330" spans="1:33" ht="14.5">
      <c r="A2330" s="234"/>
      <c r="B2330" s="235"/>
      <c r="C2330" s="230"/>
      <c r="D2330" s="183"/>
      <c r="E2330" s="183"/>
      <c r="F2330" s="184"/>
      <c r="G2330" s="184"/>
      <c r="H2330" s="184"/>
      <c r="I2330" s="207"/>
      <c r="J2330" s="207"/>
      <c r="K2330" s="184"/>
      <c r="L2330" s="57"/>
      <c r="M2330" s="86"/>
      <c r="N2330" s="67"/>
      <c r="O2330" s="67"/>
      <c r="P2330" s="67"/>
      <c r="Q2330" s="67"/>
      <c r="R2330" s="67"/>
      <c r="S2330" s="67"/>
      <c r="T2330" s="67"/>
      <c r="U2330" s="67"/>
      <c r="V2330" s="67"/>
      <c r="W2330" s="67"/>
      <c r="X2330" s="67"/>
      <c r="Y2330" s="67"/>
      <c r="Z2330" s="67"/>
      <c r="AA2330" s="67"/>
      <c r="AB2330" s="67"/>
      <c r="AC2330" s="67"/>
      <c r="AD2330" s="67"/>
      <c r="AE2330" s="67"/>
      <c r="AF2330" s="67"/>
      <c r="AG2330" s="67"/>
    </row>
    <row r="2331" spans="1:33" ht="14.5">
      <c r="A2331" s="85"/>
      <c r="B2331" s="86"/>
      <c r="C2331" s="85"/>
      <c r="D2331" s="86"/>
      <c r="E2331" s="86"/>
      <c r="F2331" s="86"/>
      <c r="G2331" s="86"/>
      <c r="H2331" s="86"/>
      <c r="I2331" s="207"/>
      <c r="J2331" s="207"/>
      <c r="K2331" s="71"/>
      <c r="L2331" s="57"/>
      <c r="M2331" s="86"/>
      <c r="N2331" s="67"/>
      <c r="O2331" s="67"/>
      <c r="P2331" s="67"/>
      <c r="Q2331" s="67"/>
      <c r="R2331" s="67"/>
      <c r="S2331" s="67"/>
      <c r="T2331" s="67"/>
      <c r="U2331" s="67"/>
      <c r="V2331" s="67"/>
      <c r="W2331" s="67"/>
      <c r="X2331" s="67"/>
      <c r="Y2331" s="67"/>
      <c r="Z2331" s="67"/>
      <c r="AA2331" s="67"/>
      <c r="AB2331" s="67"/>
      <c r="AC2331" s="67"/>
      <c r="AD2331" s="67"/>
      <c r="AE2331" s="67"/>
      <c r="AF2331" s="67"/>
      <c r="AG2331" s="67"/>
    </row>
    <row r="2332" spans="1:33" ht="14.5">
      <c r="A2332" s="85"/>
      <c r="B2332" s="86"/>
      <c r="C2332" s="85"/>
      <c r="D2332" s="86"/>
      <c r="E2332" s="86"/>
      <c r="F2332" s="86"/>
      <c r="G2332" s="86"/>
      <c r="H2332" s="86"/>
      <c r="I2332" s="207"/>
      <c r="J2332" s="207"/>
      <c r="K2332" s="71"/>
      <c r="L2332" s="57"/>
      <c r="M2332" s="86"/>
      <c r="N2332" s="67"/>
      <c r="O2332" s="67"/>
      <c r="P2332" s="67"/>
      <c r="Q2332" s="67"/>
      <c r="R2332" s="67"/>
      <c r="S2332" s="67"/>
      <c r="T2332" s="67"/>
      <c r="U2332" s="67"/>
      <c r="V2332" s="67"/>
      <c r="W2332" s="67"/>
      <c r="X2332" s="67"/>
      <c r="Y2332" s="67"/>
      <c r="Z2332" s="67"/>
      <c r="AA2332" s="67"/>
      <c r="AB2332" s="67"/>
      <c r="AC2332" s="67"/>
      <c r="AD2332" s="67"/>
      <c r="AE2332" s="67"/>
      <c r="AF2332" s="67"/>
      <c r="AG2332" s="67"/>
    </row>
    <row r="2333" spans="1:33" ht="14.5">
      <c r="A2333" s="85"/>
      <c r="B2333" s="86"/>
      <c r="C2333" s="85"/>
      <c r="D2333" s="86"/>
      <c r="E2333" s="86"/>
      <c r="F2333" s="86"/>
      <c r="G2333" s="86"/>
      <c r="H2333" s="86"/>
      <c r="I2333" s="207"/>
      <c r="J2333" s="207"/>
      <c r="K2333" s="71"/>
      <c r="L2333" s="57"/>
      <c r="M2333" s="86"/>
      <c r="N2333" s="67"/>
      <c r="O2333" s="67"/>
      <c r="P2333" s="67"/>
      <c r="Q2333" s="67"/>
      <c r="R2333" s="67"/>
      <c r="S2333" s="67"/>
      <c r="T2333" s="67"/>
      <c r="U2333" s="67"/>
      <c r="V2333" s="67"/>
      <c r="W2333" s="67"/>
      <c r="X2333" s="67"/>
      <c r="Y2333" s="67"/>
      <c r="Z2333" s="67"/>
      <c r="AA2333" s="67"/>
      <c r="AB2333" s="67"/>
      <c r="AC2333" s="67"/>
      <c r="AD2333" s="67"/>
      <c r="AE2333" s="67"/>
      <c r="AF2333" s="67"/>
      <c r="AG2333" s="67"/>
    </row>
    <row r="2334" spans="1:33" ht="14.5">
      <c r="A2334" s="85"/>
      <c r="B2334" s="86"/>
      <c r="C2334" s="85"/>
      <c r="D2334" s="86"/>
      <c r="E2334" s="86"/>
      <c r="F2334" s="86"/>
      <c r="G2334" s="86"/>
      <c r="H2334" s="86"/>
      <c r="I2334" s="207"/>
      <c r="J2334" s="207"/>
      <c r="K2334" s="71"/>
      <c r="L2334" s="57"/>
      <c r="M2334" s="86"/>
      <c r="N2334" s="67"/>
      <c r="O2334" s="67"/>
      <c r="P2334" s="67"/>
      <c r="Q2334" s="67"/>
      <c r="R2334" s="67"/>
      <c r="S2334" s="67"/>
      <c r="T2334" s="67"/>
      <c r="U2334" s="67"/>
      <c r="V2334" s="67"/>
      <c r="W2334" s="67"/>
      <c r="X2334" s="67"/>
      <c r="Y2334" s="67"/>
      <c r="Z2334" s="67"/>
      <c r="AA2334" s="67"/>
      <c r="AB2334" s="67"/>
      <c r="AC2334" s="67"/>
      <c r="AD2334" s="67"/>
      <c r="AE2334" s="67"/>
      <c r="AF2334" s="67"/>
      <c r="AG2334" s="67"/>
    </row>
    <row r="2335" spans="1:33" ht="14.5">
      <c r="A2335" s="85"/>
      <c r="B2335" s="86"/>
      <c r="C2335" s="85"/>
      <c r="D2335" s="86"/>
      <c r="E2335" s="86"/>
      <c r="F2335" s="86"/>
      <c r="G2335" s="86"/>
      <c r="H2335" s="86"/>
      <c r="I2335" s="207"/>
      <c r="J2335" s="207"/>
      <c r="K2335" s="71"/>
      <c r="L2335" s="57"/>
      <c r="M2335" s="86"/>
      <c r="N2335" s="67"/>
      <c r="O2335" s="67"/>
      <c r="P2335" s="67"/>
      <c r="Q2335" s="67"/>
      <c r="R2335" s="67"/>
      <c r="S2335" s="67"/>
      <c r="T2335" s="67"/>
      <c r="U2335" s="67"/>
      <c r="V2335" s="67"/>
      <c r="W2335" s="67"/>
      <c r="X2335" s="67"/>
      <c r="Y2335" s="67"/>
      <c r="Z2335" s="67"/>
      <c r="AA2335" s="67"/>
      <c r="AB2335" s="67"/>
      <c r="AC2335" s="67"/>
      <c r="AD2335" s="67"/>
      <c r="AE2335" s="67"/>
      <c r="AF2335" s="67"/>
      <c r="AG2335" s="67"/>
    </row>
    <row r="2336" spans="1:33" ht="14.5">
      <c r="A2336" s="85"/>
      <c r="B2336" s="86"/>
      <c r="C2336" s="85"/>
      <c r="D2336" s="86"/>
      <c r="E2336" s="86"/>
      <c r="F2336" s="86"/>
      <c r="G2336" s="86"/>
      <c r="H2336" s="86"/>
      <c r="I2336" s="207"/>
      <c r="J2336" s="207"/>
      <c r="K2336" s="71"/>
      <c r="L2336" s="57"/>
      <c r="M2336" s="86"/>
      <c r="N2336" s="67"/>
      <c r="O2336" s="67"/>
      <c r="P2336" s="67"/>
      <c r="Q2336" s="67"/>
      <c r="R2336" s="67"/>
      <c r="S2336" s="67"/>
      <c r="T2336" s="67"/>
      <c r="U2336" s="67"/>
      <c r="V2336" s="67"/>
      <c r="W2336" s="67"/>
      <c r="X2336" s="67"/>
      <c r="Y2336" s="67"/>
      <c r="Z2336" s="67"/>
      <c r="AA2336" s="67"/>
      <c r="AB2336" s="67"/>
      <c r="AC2336" s="67"/>
      <c r="AD2336" s="67"/>
      <c r="AE2336" s="67"/>
      <c r="AF2336" s="67"/>
      <c r="AG2336" s="67"/>
    </row>
    <row r="2337" spans="1:33" ht="14.5">
      <c r="A2337" s="85"/>
      <c r="B2337" s="86"/>
      <c r="C2337" s="85"/>
      <c r="D2337" s="86"/>
      <c r="E2337" s="86"/>
      <c r="F2337" s="86"/>
      <c r="G2337" s="86"/>
      <c r="H2337" s="86"/>
      <c r="I2337" s="207"/>
      <c r="J2337" s="207"/>
      <c r="K2337" s="71"/>
      <c r="L2337" s="57"/>
      <c r="M2337" s="86"/>
      <c r="N2337" s="67"/>
      <c r="O2337" s="67"/>
      <c r="P2337" s="67"/>
      <c r="Q2337" s="67"/>
      <c r="R2337" s="67"/>
      <c r="S2337" s="67"/>
      <c r="T2337" s="67"/>
      <c r="U2337" s="67"/>
      <c r="V2337" s="67"/>
      <c r="W2337" s="67"/>
      <c r="X2337" s="67"/>
      <c r="Y2337" s="67"/>
      <c r="Z2337" s="67"/>
      <c r="AA2337" s="67"/>
      <c r="AB2337" s="67"/>
      <c r="AC2337" s="67"/>
      <c r="AD2337" s="67"/>
      <c r="AE2337" s="67"/>
      <c r="AF2337" s="67"/>
      <c r="AG2337" s="67"/>
    </row>
    <row r="2338" spans="1:33" ht="14.5">
      <c r="A2338" s="85"/>
      <c r="B2338" s="86"/>
      <c r="C2338" s="85"/>
      <c r="D2338" s="86"/>
      <c r="E2338" s="86"/>
      <c r="F2338" s="86"/>
      <c r="G2338" s="86"/>
      <c r="H2338" s="86"/>
      <c r="I2338" s="207"/>
      <c r="J2338" s="207"/>
      <c r="K2338" s="71"/>
      <c r="L2338" s="57"/>
      <c r="M2338" s="86"/>
      <c r="N2338" s="67"/>
      <c r="O2338" s="67"/>
      <c r="P2338" s="67"/>
      <c r="Q2338" s="67"/>
      <c r="R2338" s="67"/>
      <c r="S2338" s="67"/>
      <c r="T2338" s="67"/>
      <c r="U2338" s="67"/>
      <c r="V2338" s="67"/>
      <c r="W2338" s="67"/>
      <c r="X2338" s="67"/>
      <c r="Y2338" s="67"/>
      <c r="Z2338" s="67"/>
      <c r="AA2338" s="67"/>
      <c r="AB2338" s="67"/>
      <c r="AC2338" s="67"/>
      <c r="AD2338" s="67"/>
      <c r="AE2338" s="67"/>
      <c r="AF2338" s="67"/>
      <c r="AG2338" s="67"/>
    </row>
    <row r="2339" spans="1:33" ht="14.5">
      <c r="A2339" s="85"/>
      <c r="B2339" s="86"/>
      <c r="C2339" s="85"/>
      <c r="D2339" s="86"/>
      <c r="E2339" s="86"/>
      <c r="F2339" s="86"/>
      <c r="G2339" s="86"/>
      <c r="H2339" s="86"/>
      <c r="I2339" s="207"/>
      <c r="J2339" s="207"/>
      <c r="K2339" s="71"/>
      <c r="L2339" s="57"/>
      <c r="M2339" s="86"/>
      <c r="N2339" s="67"/>
      <c r="O2339" s="67"/>
      <c r="P2339" s="67"/>
      <c r="Q2339" s="67"/>
      <c r="R2339" s="67"/>
      <c r="S2339" s="67"/>
      <c r="T2339" s="67"/>
      <c r="U2339" s="67"/>
      <c r="V2339" s="67"/>
      <c r="W2339" s="67"/>
      <c r="X2339" s="67"/>
      <c r="Y2339" s="67"/>
      <c r="Z2339" s="67"/>
      <c r="AA2339" s="67"/>
      <c r="AB2339" s="67"/>
      <c r="AC2339" s="67"/>
      <c r="AD2339" s="67"/>
      <c r="AE2339" s="67"/>
      <c r="AF2339" s="67"/>
      <c r="AG2339" s="67"/>
    </row>
    <row r="2340" spans="1:33" ht="14.5">
      <c r="A2340" s="85"/>
      <c r="B2340" s="86"/>
      <c r="C2340" s="85"/>
      <c r="D2340" s="86"/>
      <c r="E2340" s="86"/>
      <c r="F2340" s="86"/>
      <c r="G2340" s="86"/>
      <c r="H2340" s="86"/>
      <c r="I2340" s="207"/>
      <c r="J2340" s="207"/>
      <c r="K2340" s="71"/>
      <c r="L2340" s="57"/>
      <c r="M2340" s="86"/>
      <c r="N2340" s="67"/>
      <c r="O2340" s="67"/>
      <c r="P2340" s="67"/>
      <c r="Q2340" s="67"/>
      <c r="R2340" s="67"/>
      <c r="S2340" s="67"/>
      <c r="T2340" s="67"/>
      <c r="U2340" s="67"/>
      <c r="V2340" s="67"/>
      <c r="W2340" s="67"/>
      <c r="X2340" s="67"/>
      <c r="Y2340" s="67"/>
      <c r="Z2340" s="67"/>
      <c r="AA2340" s="67"/>
      <c r="AB2340" s="67"/>
      <c r="AC2340" s="67"/>
      <c r="AD2340" s="67"/>
      <c r="AE2340" s="67"/>
      <c r="AF2340" s="67"/>
      <c r="AG2340" s="67"/>
    </row>
    <row r="2341" spans="1:33" ht="14.5">
      <c r="A2341" s="85"/>
      <c r="B2341" s="86"/>
      <c r="C2341" s="85"/>
      <c r="D2341" s="86"/>
      <c r="E2341" s="86"/>
      <c r="F2341" s="86"/>
      <c r="G2341" s="86"/>
      <c r="H2341" s="86"/>
      <c r="I2341" s="207"/>
      <c r="J2341" s="207"/>
      <c r="K2341" s="71"/>
      <c r="L2341" s="57"/>
      <c r="M2341" s="86"/>
      <c r="N2341" s="67"/>
      <c r="O2341" s="67"/>
      <c r="P2341" s="67"/>
      <c r="Q2341" s="67"/>
      <c r="R2341" s="67"/>
      <c r="S2341" s="67"/>
      <c r="T2341" s="67"/>
      <c r="U2341" s="67"/>
      <c r="V2341" s="67"/>
      <c r="W2341" s="67"/>
      <c r="X2341" s="67"/>
      <c r="Y2341" s="67"/>
      <c r="Z2341" s="67"/>
      <c r="AA2341" s="67"/>
      <c r="AB2341" s="67"/>
      <c r="AC2341" s="67"/>
      <c r="AD2341" s="67"/>
      <c r="AE2341" s="67"/>
      <c r="AF2341" s="67"/>
      <c r="AG2341" s="67"/>
    </row>
    <row r="2342" spans="1:33" ht="14.5">
      <c r="A2342" s="85"/>
      <c r="B2342" s="86"/>
      <c r="C2342" s="85"/>
      <c r="D2342" s="86"/>
      <c r="E2342" s="86"/>
      <c r="F2342" s="86"/>
      <c r="G2342" s="86"/>
      <c r="H2342" s="86"/>
      <c r="I2342" s="207"/>
      <c r="J2342" s="207"/>
      <c r="K2342" s="71"/>
      <c r="L2342" s="57"/>
      <c r="M2342" s="86"/>
      <c r="N2342" s="67"/>
      <c r="O2342" s="67"/>
      <c r="P2342" s="67"/>
      <c r="Q2342" s="67"/>
      <c r="R2342" s="67"/>
      <c r="S2342" s="67"/>
      <c r="T2342" s="67"/>
      <c r="U2342" s="67"/>
      <c r="V2342" s="67"/>
      <c r="W2342" s="67"/>
      <c r="X2342" s="67"/>
      <c r="Y2342" s="67"/>
      <c r="Z2342" s="67"/>
      <c r="AA2342" s="67"/>
      <c r="AB2342" s="67"/>
      <c r="AC2342" s="67"/>
      <c r="AD2342" s="67"/>
      <c r="AE2342" s="67"/>
      <c r="AF2342" s="67"/>
      <c r="AG2342" s="67"/>
    </row>
    <row r="2343" spans="1:33" ht="14.5">
      <c r="A2343" s="85"/>
      <c r="B2343" s="86"/>
      <c r="C2343" s="85"/>
      <c r="D2343" s="86"/>
      <c r="E2343" s="86"/>
      <c r="F2343" s="86"/>
      <c r="G2343" s="86"/>
      <c r="H2343" s="86"/>
      <c r="I2343" s="207"/>
      <c r="J2343" s="207"/>
      <c r="K2343" s="71"/>
      <c r="L2343" s="57"/>
      <c r="M2343" s="86"/>
      <c r="N2343" s="67"/>
      <c r="O2343" s="67"/>
      <c r="P2343" s="67"/>
      <c r="Q2343" s="67"/>
      <c r="R2343" s="67"/>
      <c r="S2343" s="67"/>
      <c r="T2343" s="67"/>
      <c r="U2343" s="67"/>
      <c r="V2343" s="67"/>
      <c r="W2343" s="67"/>
      <c r="X2343" s="67"/>
      <c r="Y2343" s="67"/>
      <c r="Z2343" s="67"/>
      <c r="AA2343" s="67"/>
      <c r="AB2343" s="67"/>
      <c r="AC2343" s="67"/>
      <c r="AD2343" s="67"/>
      <c r="AE2343" s="67"/>
      <c r="AF2343" s="67"/>
      <c r="AG2343" s="67"/>
    </row>
    <row r="2344" spans="1:33" ht="14.5">
      <c r="A2344" s="85"/>
      <c r="B2344" s="86"/>
      <c r="C2344" s="85"/>
      <c r="D2344" s="86"/>
      <c r="E2344" s="86"/>
      <c r="F2344" s="86"/>
      <c r="G2344" s="86"/>
      <c r="H2344" s="86"/>
      <c r="I2344" s="207"/>
      <c r="J2344" s="207"/>
      <c r="K2344" s="71"/>
      <c r="L2344" s="57"/>
      <c r="M2344" s="86"/>
      <c r="N2344" s="67"/>
      <c r="O2344" s="67"/>
      <c r="P2344" s="67"/>
      <c r="Q2344" s="67"/>
      <c r="R2344" s="67"/>
      <c r="S2344" s="67"/>
      <c r="T2344" s="67"/>
      <c r="U2344" s="67"/>
      <c r="V2344" s="67"/>
      <c r="W2344" s="67"/>
      <c r="X2344" s="67"/>
      <c r="Y2344" s="67"/>
      <c r="Z2344" s="67"/>
      <c r="AA2344" s="67"/>
      <c r="AB2344" s="67"/>
      <c r="AC2344" s="67"/>
      <c r="AD2344" s="67"/>
      <c r="AE2344" s="67"/>
      <c r="AF2344" s="67"/>
      <c r="AG2344" s="67"/>
    </row>
    <row r="2345" spans="1:33" ht="14.5">
      <c r="A2345" s="85"/>
      <c r="B2345" s="86"/>
      <c r="C2345" s="85"/>
      <c r="D2345" s="86"/>
      <c r="E2345" s="86"/>
      <c r="F2345" s="86"/>
      <c r="G2345" s="86"/>
      <c r="H2345" s="86"/>
      <c r="I2345" s="207"/>
      <c r="J2345" s="207"/>
      <c r="K2345" s="71"/>
      <c r="L2345" s="57"/>
      <c r="M2345" s="86"/>
      <c r="N2345" s="67"/>
      <c r="O2345" s="67"/>
      <c r="P2345" s="67"/>
      <c r="Q2345" s="67"/>
      <c r="R2345" s="67"/>
      <c r="S2345" s="67"/>
      <c r="T2345" s="67"/>
      <c r="U2345" s="67"/>
      <c r="V2345" s="67"/>
      <c r="W2345" s="67"/>
      <c r="X2345" s="67"/>
      <c r="Y2345" s="67"/>
      <c r="Z2345" s="67"/>
      <c r="AA2345" s="67"/>
      <c r="AB2345" s="67"/>
      <c r="AC2345" s="67"/>
      <c r="AD2345" s="67"/>
      <c r="AE2345" s="67"/>
      <c r="AF2345" s="67"/>
      <c r="AG2345" s="67"/>
    </row>
    <row r="2346" spans="1:33" ht="14.5">
      <c r="A2346" s="85"/>
      <c r="B2346" s="86"/>
      <c r="C2346" s="85"/>
      <c r="D2346" s="86"/>
      <c r="E2346" s="86"/>
      <c r="F2346" s="86"/>
      <c r="G2346" s="86"/>
      <c r="H2346" s="86"/>
      <c r="I2346" s="207"/>
      <c r="J2346" s="207"/>
      <c r="K2346" s="71"/>
      <c r="L2346" s="57"/>
      <c r="M2346" s="86"/>
      <c r="N2346" s="67"/>
      <c r="O2346" s="67"/>
      <c r="P2346" s="67"/>
      <c r="Q2346" s="67"/>
      <c r="R2346" s="67"/>
      <c r="S2346" s="67"/>
      <c r="T2346" s="67"/>
      <c r="U2346" s="67"/>
      <c r="V2346" s="67"/>
      <c r="W2346" s="67"/>
      <c r="X2346" s="67"/>
      <c r="Y2346" s="67"/>
      <c r="Z2346" s="67"/>
      <c r="AA2346" s="67"/>
      <c r="AB2346" s="67"/>
      <c r="AC2346" s="67"/>
      <c r="AD2346" s="67"/>
      <c r="AE2346" s="67"/>
      <c r="AF2346" s="67"/>
      <c r="AG2346" s="67"/>
    </row>
    <row r="2347" spans="1:33" ht="14.5">
      <c r="A2347" s="85"/>
      <c r="B2347" s="86"/>
      <c r="C2347" s="85"/>
      <c r="D2347" s="86"/>
      <c r="E2347" s="86"/>
      <c r="F2347" s="86"/>
      <c r="G2347" s="86"/>
      <c r="H2347" s="86"/>
      <c r="I2347" s="207"/>
      <c r="J2347" s="207"/>
      <c r="K2347" s="71"/>
      <c r="L2347" s="57"/>
      <c r="M2347" s="86"/>
      <c r="N2347" s="67"/>
      <c r="O2347" s="67"/>
      <c r="P2347" s="67"/>
      <c r="Q2347" s="67"/>
      <c r="R2347" s="67"/>
      <c r="S2347" s="67"/>
      <c r="T2347" s="67"/>
      <c r="U2347" s="67"/>
      <c r="V2347" s="67"/>
      <c r="W2347" s="67"/>
      <c r="X2347" s="67"/>
      <c r="Y2347" s="67"/>
      <c r="Z2347" s="67"/>
      <c r="AA2347" s="67"/>
      <c r="AB2347" s="67"/>
      <c r="AC2347" s="67"/>
      <c r="AD2347" s="67"/>
      <c r="AE2347" s="67"/>
      <c r="AF2347" s="67"/>
      <c r="AG2347" s="67"/>
    </row>
    <row r="2348" spans="1:33" ht="14.5">
      <c r="A2348" s="85"/>
      <c r="B2348" s="86"/>
      <c r="C2348" s="85"/>
      <c r="D2348" s="86"/>
      <c r="E2348" s="86"/>
      <c r="F2348" s="86"/>
      <c r="G2348" s="86"/>
      <c r="H2348" s="86"/>
      <c r="I2348" s="207"/>
      <c r="J2348" s="207"/>
      <c r="K2348" s="71"/>
      <c r="L2348" s="57"/>
      <c r="M2348" s="86"/>
      <c r="N2348" s="67"/>
      <c r="O2348" s="67"/>
      <c r="P2348" s="67"/>
      <c r="Q2348" s="67"/>
      <c r="R2348" s="67"/>
      <c r="S2348" s="67"/>
      <c r="T2348" s="67"/>
      <c r="U2348" s="67"/>
      <c r="V2348" s="67"/>
      <c r="W2348" s="67"/>
      <c r="X2348" s="67"/>
      <c r="Y2348" s="67"/>
      <c r="Z2348" s="67"/>
      <c r="AA2348" s="67"/>
      <c r="AB2348" s="67"/>
      <c r="AC2348" s="67"/>
      <c r="AD2348" s="67"/>
      <c r="AE2348" s="67"/>
      <c r="AF2348" s="67"/>
      <c r="AG2348" s="67"/>
    </row>
    <row r="2349" spans="1:33" ht="14.5">
      <c r="A2349" s="85"/>
      <c r="B2349" s="86"/>
      <c r="C2349" s="85"/>
      <c r="D2349" s="86"/>
      <c r="E2349" s="86"/>
      <c r="F2349" s="86"/>
      <c r="G2349" s="86"/>
      <c r="H2349" s="86"/>
      <c r="I2349" s="207"/>
      <c r="J2349" s="207"/>
      <c r="K2349" s="71"/>
      <c r="L2349" s="57"/>
      <c r="M2349" s="86"/>
      <c r="N2349" s="67"/>
      <c r="O2349" s="67"/>
      <c r="P2349" s="67"/>
      <c r="Q2349" s="67"/>
      <c r="R2349" s="67"/>
      <c r="S2349" s="67"/>
      <c r="T2349" s="67"/>
      <c r="U2349" s="67"/>
      <c r="V2349" s="67"/>
      <c r="W2349" s="67"/>
      <c r="X2349" s="67"/>
      <c r="Y2349" s="67"/>
      <c r="Z2349" s="67"/>
      <c r="AA2349" s="67"/>
      <c r="AB2349" s="67"/>
      <c r="AC2349" s="67"/>
      <c r="AD2349" s="67"/>
      <c r="AE2349" s="67"/>
      <c r="AF2349" s="67"/>
      <c r="AG2349" s="67"/>
    </row>
    <row r="2350" spans="1:33" ht="14.5">
      <c r="A2350" s="85"/>
      <c r="B2350" s="86"/>
      <c r="C2350" s="85"/>
      <c r="D2350" s="86"/>
      <c r="E2350" s="86"/>
      <c r="F2350" s="86"/>
      <c r="G2350" s="86"/>
      <c r="H2350" s="86"/>
      <c r="I2350" s="57"/>
      <c r="J2350" s="71"/>
      <c r="K2350" s="71"/>
      <c r="L2350" s="57"/>
      <c r="M2350" s="86"/>
      <c r="N2350" s="67"/>
      <c r="O2350" s="67"/>
      <c r="P2350" s="67"/>
      <c r="Q2350" s="67"/>
      <c r="R2350" s="67"/>
      <c r="S2350" s="67"/>
      <c r="T2350" s="67"/>
      <c r="U2350" s="67"/>
      <c r="V2350" s="67"/>
      <c r="W2350" s="67"/>
      <c r="X2350" s="67"/>
      <c r="Y2350" s="67"/>
      <c r="Z2350" s="67"/>
      <c r="AA2350" s="67"/>
      <c r="AB2350" s="67"/>
      <c r="AC2350" s="67"/>
      <c r="AD2350" s="67"/>
      <c r="AE2350" s="67"/>
      <c r="AF2350" s="67"/>
      <c r="AG2350" s="67"/>
    </row>
    <row r="2351" spans="1:33" ht="14.5">
      <c r="A2351" s="85"/>
      <c r="B2351" s="86"/>
      <c r="C2351" s="85"/>
      <c r="D2351" s="86"/>
      <c r="E2351" s="86"/>
      <c r="F2351" s="86"/>
      <c r="G2351" s="86"/>
      <c r="H2351" s="86"/>
      <c r="I2351" s="57"/>
      <c r="J2351" s="71"/>
      <c r="K2351" s="71"/>
      <c r="L2351" s="57"/>
      <c r="M2351" s="86"/>
      <c r="N2351" s="67"/>
      <c r="O2351" s="67"/>
      <c r="P2351" s="67"/>
      <c r="Q2351" s="67"/>
      <c r="R2351" s="67"/>
      <c r="S2351" s="67"/>
      <c r="T2351" s="67"/>
      <c r="U2351" s="67"/>
      <c r="V2351" s="67"/>
      <c r="W2351" s="67"/>
      <c r="X2351" s="67"/>
      <c r="Y2351" s="67"/>
      <c r="Z2351" s="67"/>
      <c r="AA2351" s="67"/>
      <c r="AB2351" s="67"/>
      <c r="AC2351" s="67"/>
      <c r="AD2351" s="67"/>
      <c r="AE2351" s="67"/>
      <c r="AF2351" s="67"/>
      <c r="AG2351" s="67"/>
    </row>
    <row r="2352" spans="1:33" ht="14.5">
      <c r="A2352" s="85"/>
      <c r="B2352" s="86"/>
      <c r="C2352" s="85"/>
      <c r="D2352" s="86"/>
      <c r="E2352" s="86"/>
      <c r="F2352" s="86"/>
      <c r="G2352" s="86"/>
      <c r="H2352" s="86"/>
      <c r="I2352" s="57"/>
      <c r="J2352" s="71"/>
      <c r="K2352" s="71"/>
      <c r="L2352" s="57"/>
      <c r="M2352" s="86"/>
      <c r="N2352" s="67"/>
      <c r="O2352" s="67"/>
      <c r="P2352" s="67"/>
      <c r="Q2352" s="67"/>
      <c r="R2352" s="67"/>
      <c r="S2352" s="67"/>
      <c r="T2352" s="67"/>
      <c r="U2352" s="67"/>
      <c r="V2352" s="67"/>
      <c r="W2352" s="67"/>
      <c r="X2352" s="67"/>
      <c r="Y2352" s="67"/>
      <c r="Z2352" s="67"/>
      <c r="AA2352" s="67"/>
      <c r="AB2352" s="67"/>
      <c r="AC2352" s="67"/>
      <c r="AD2352" s="67"/>
      <c r="AE2352" s="67"/>
      <c r="AF2352" s="67"/>
      <c r="AG2352" s="67"/>
    </row>
    <row r="2353" spans="1:33" ht="14.5">
      <c r="A2353" s="85"/>
      <c r="B2353" s="86"/>
      <c r="C2353" s="85"/>
      <c r="D2353" s="86"/>
      <c r="E2353" s="86"/>
      <c r="F2353" s="86"/>
      <c r="G2353" s="86"/>
      <c r="H2353" s="86"/>
      <c r="I2353" s="57"/>
      <c r="J2353" s="71"/>
      <c r="K2353" s="71"/>
      <c r="L2353" s="57"/>
      <c r="M2353" s="86"/>
      <c r="N2353" s="67"/>
      <c r="O2353" s="67"/>
      <c r="P2353" s="67"/>
      <c r="Q2353" s="67"/>
      <c r="R2353" s="67"/>
      <c r="S2353" s="67"/>
      <c r="T2353" s="67"/>
      <c r="U2353" s="67"/>
      <c r="V2353" s="67"/>
      <c r="W2353" s="67"/>
      <c r="X2353" s="67"/>
      <c r="Y2353" s="67"/>
      <c r="Z2353" s="67"/>
      <c r="AA2353" s="67"/>
      <c r="AB2353" s="67"/>
      <c r="AC2353" s="67"/>
      <c r="AD2353" s="67"/>
      <c r="AE2353" s="67"/>
      <c r="AF2353" s="67"/>
      <c r="AG2353" s="67"/>
    </row>
    <row r="2354" spans="1:33" ht="14.5">
      <c r="A2354" s="85"/>
      <c r="B2354" s="86"/>
      <c r="C2354" s="85"/>
      <c r="D2354" s="86"/>
      <c r="E2354" s="86"/>
      <c r="F2354" s="86"/>
      <c r="G2354" s="86"/>
      <c r="H2354" s="86"/>
      <c r="I2354" s="57"/>
      <c r="J2354" s="71"/>
      <c r="K2354" s="71"/>
      <c r="L2354" s="57"/>
      <c r="M2354" s="86"/>
      <c r="N2354" s="67"/>
      <c r="O2354" s="67"/>
      <c r="P2354" s="67"/>
      <c r="Q2354" s="67"/>
      <c r="R2354" s="67"/>
      <c r="S2354" s="67"/>
      <c r="T2354" s="67"/>
      <c r="U2354" s="67"/>
      <c r="V2354" s="67"/>
      <c r="W2354" s="67"/>
      <c r="X2354" s="67"/>
      <c r="Y2354" s="67"/>
      <c r="Z2354" s="67"/>
      <c r="AA2354" s="67"/>
      <c r="AB2354" s="67"/>
      <c r="AC2354" s="67"/>
      <c r="AD2354" s="67"/>
      <c r="AE2354" s="67"/>
      <c r="AF2354" s="67"/>
      <c r="AG2354" s="67"/>
    </row>
    <row r="2355" spans="1:33" ht="14.5">
      <c r="A2355" s="85"/>
      <c r="B2355" s="86"/>
      <c r="C2355" s="85"/>
      <c r="D2355" s="86"/>
      <c r="E2355" s="86"/>
      <c r="F2355" s="86"/>
      <c r="G2355" s="86"/>
      <c r="H2355" s="86"/>
      <c r="I2355" s="57"/>
      <c r="J2355" s="71"/>
      <c r="K2355" s="71"/>
      <c r="L2355" s="57"/>
      <c r="M2355" s="86"/>
      <c r="N2355" s="67"/>
      <c r="O2355" s="67"/>
      <c r="P2355" s="67"/>
      <c r="Q2355" s="67"/>
      <c r="R2355" s="67"/>
      <c r="S2355" s="67"/>
      <c r="T2355" s="67"/>
      <c r="U2355" s="67"/>
      <c r="V2355" s="67"/>
      <c r="W2355" s="67"/>
      <c r="X2355" s="67"/>
      <c r="Y2355" s="67"/>
      <c r="Z2355" s="67"/>
      <c r="AA2355" s="67"/>
      <c r="AB2355" s="67"/>
      <c r="AC2355" s="67"/>
      <c r="AD2355" s="67"/>
      <c r="AE2355" s="67"/>
      <c r="AF2355" s="67"/>
      <c r="AG2355" s="67"/>
    </row>
    <row r="2356" spans="1:33" ht="14.5">
      <c r="A2356" s="85"/>
      <c r="B2356" s="86"/>
      <c r="C2356" s="85"/>
      <c r="D2356" s="86"/>
      <c r="E2356" s="86"/>
      <c r="F2356" s="86"/>
      <c r="G2356" s="86"/>
      <c r="H2356" s="86"/>
      <c r="I2356" s="57"/>
      <c r="J2356" s="71"/>
      <c r="K2356" s="71"/>
      <c r="L2356" s="57"/>
      <c r="M2356" s="86"/>
      <c r="N2356" s="67"/>
      <c r="O2356" s="67"/>
      <c r="P2356" s="67"/>
      <c r="Q2356" s="67"/>
      <c r="R2356" s="67"/>
      <c r="S2356" s="67"/>
      <c r="T2356" s="67"/>
      <c r="U2356" s="67"/>
      <c r="V2356" s="67"/>
      <c r="W2356" s="67"/>
      <c r="X2356" s="67"/>
      <c r="Y2356" s="67"/>
      <c r="Z2356" s="67"/>
      <c r="AA2356" s="67"/>
      <c r="AB2356" s="67"/>
      <c r="AC2356" s="67"/>
      <c r="AD2356" s="67"/>
      <c r="AE2356" s="67"/>
      <c r="AF2356" s="67"/>
      <c r="AG2356" s="67"/>
    </row>
    <row r="2357" spans="1:33" ht="14.5">
      <c r="A2357" s="85"/>
      <c r="B2357" s="86"/>
      <c r="C2357" s="85"/>
      <c r="D2357" s="86"/>
      <c r="E2357" s="86"/>
      <c r="F2357" s="86"/>
      <c r="G2357" s="86"/>
      <c r="H2357" s="86"/>
      <c r="I2357" s="57"/>
      <c r="J2357" s="71"/>
      <c r="K2357" s="71"/>
      <c r="L2357" s="57"/>
      <c r="M2357" s="86"/>
      <c r="N2357" s="67"/>
      <c r="O2357" s="67"/>
      <c r="P2357" s="67"/>
      <c r="Q2357" s="67"/>
      <c r="R2357" s="67"/>
      <c r="S2357" s="67"/>
      <c r="T2357" s="67"/>
      <c r="U2357" s="67"/>
      <c r="V2357" s="67"/>
      <c r="W2357" s="67"/>
      <c r="X2357" s="67"/>
      <c r="Y2357" s="67"/>
      <c r="Z2357" s="67"/>
      <c r="AA2357" s="67"/>
      <c r="AB2357" s="67"/>
      <c r="AC2357" s="67"/>
      <c r="AD2357" s="67"/>
      <c r="AE2357" s="67"/>
      <c r="AF2357" s="67"/>
      <c r="AG2357" s="67"/>
    </row>
    <row r="2358" spans="1:33" ht="14.5">
      <c r="A2358" s="85"/>
      <c r="B2358" s="86"/>
      <c r="C2358" s="85"/>
      <c r="D2358" s="86"/>
      <c r="E2358" s="86"/>
      <c r="F2358" s="86"/>
      <c r="G2358" s="86"/>
      <c r="H2358" s="86"/>
      <c r="I2358" s="57"/>
      <c r="J2358" s="71"/>
      <c r="K2358" s="71"/>
      <c r="L2358" s="57"/>
      <c r="M2358" s="86"/>
      <c r="N2358" s="67"/>
      <c r="O2358" s="67"/>
      <c r="P2358" s="67"/>
      <c r="Q2358" s="67"/>
      <c r="R2358" s="67"/>
      <c r="S2358" s="67"/>
      <c r="T2358" s="67"/>
      <c r="U2358" s="67"/>
      <c r="V2358" s="67"/>
      <c r="W2358" s="67"/>
      <c r="X2358" s="67"/>
      <c r="Y2358" s="67"/>
      <c r="Z2358" s="67"/>
      <c r="AA2358" s="67"/>
      <c r="AB2358" s="67"/>
      <c r="AC2358" s="67"/>
      <c r="AD2358" s="67"/>
      <c r="AE2358" s="67"/>
      <c r="AF2358" s="67"/>
      <c r="AG2358" s="67"/>
    </row>
    <row r="2359" spans="1:33" ht="14.5">
      <c r="A2359" s="85"/>
      <c r="B2359" s="86"/>
      <c r="C2359" s="85"/>
      <c r="D2359" s="86"/>
      <c r="E2359" s="86"/>
      <c r="F2359" s="86"/>
      <c r="G2359" s="86"/>
      <c r="H2359" s="86"/>
      <c r="I2359" s="57"/>
      <c r="J2359" s="71"/>
      <c r="K2359" s="71"/>
      <c r="L2359" s="57"/>
      <c r="M2359" s="86"/>
      <c r="N2359" s="67"/>
      <c r="O2359" s="67"/>
      <c r="P2359" s="67"/>
      <c r="Q2359" s="67"/>
      <c r="R2359" s="67"/>
      <c r="S2359" s="67"/>
      <c r="T2359" s="67"/>
      <c r="U2359" s="67"/>
      <c r="V2359" s="67"/>
      <c r="W2359" s="67"/>
      <c r="X2359" s="67"/>
      <c r="Y2359" s="67"/>
      <c r="Z2359" s="67"/>
      <c r="AA2359" s="67"/>
      <c r="AB2359" s="67"/>
      <c r="AC2359" s="67"/>
      <c r="AD2359" s="67"/>
      <c r="AE2359" s="67"/>
      <c r="AF2359" s="67"/>
      <c r="AG2359" s="67"/>
    </row>
    <row r="2360" spans="1:33" ht="14.5">
      <c r="A2360" s="85"/>
      <c r="B2360" s="86"/>
      <c r="C2360" s="85"/>
      <c r="D2360" s="86"/>
      <c r="E2360" s="86"/>
      <c r="F2360" s="86"/>
      <c r="G2360" s="86"/>
      <c r="H2360" s="86"/>
      <c r="I2360" s="57"/>
      <c r="J2360" s="71"/>
      <c r="K2360" s="71"/>
      <c r="L2360" s="57"/>
      <c r="M2360" s="86"/>
      <c r="N2360" s="67"/>
      <c r="O2360" s="67"/>
      <c r="P2360" s="67"/>
      <c r="Q2360" s="67"/>
      <c r="R2360" s="67"/>
      <c r="S2360" s="67"/>
      <c r="T2360" s="67"/>
      <c r="U2360" s="67"/>
      <c r="V2360" s="67"/>
      <c r="W2360" s="67"/>
      <c r="X2360" s="67"/>
      <c r="Y2360" s="67"/>
      <c r="Z2360" s="67"/>
      <c r="AA2360" s="67"/>
      <c r="AB2360" s="67"/>
      <c r="AC2360" s="67"/>
      <c r="AD2360" s="67"/>
      <c r="AE2360" s="67"/>
      <c r="AF2360" s="67"/>
      <c r="AG2360" s="67"/>
    </row>
    <row r="2361" spans="1:33" ht="14.5">
      <c r="A2361" s="85"/>
      <c r="B2361" s="86"/>
      <c r="C2361" s="85"/>
      <c r="D2361" s="86"/>
      <c r="E2361" s="86"/>
      <c r="F2361" s="86"/>
      <c r="G2361" s="86"/>
      <c r="H2361" s="86"/>
      <c r="I2361" s="57"/>
      <c r="J2361" s="71"/>
      <c r="K2361" s="71"/>
      <c r="L2361" s="57"/>
      <c r="M2361" s="86"/>
      <c r="N2361" s="67"/>
      <c r="O2361" s="67"/>
      <c r="P2361" s="67"/>
      <c r="Q2361" s="67"/>
      <c r="R2361" s="67"/>
      <c r="S2361" s="67"/>
      <c r="T2361" s="67"/>
      <c r="U2361" s="67"/>
      <c r="V2361" s="67"/>
      <c r="W2361" s="67"/>
      <c r="X2361" s="67"/>
      <c r="Y2361" s="67"/>
      <c r="Z2361" s="67"/>
      <c r="AA2361" s="67"/>
      <c r="AB2361" s="67"/>
      <c r="AC2361" s="67"/>
      <c r="AD2361" s="67"/>
      <c r="AE2361" s="67"/>
      <c r="AF2361" s="67"/>
      <c r="AG2361" s="67"/>
    </row>
    <row r="2362" spans="1:33" ht="14.5">
      <c r="A2362" s="85"/>
      <c r="B2362" s="86"/>
      <c r="C2362" s="85"/>
      <c r="D2362" s="86"/>
      <c r="E2362" s="86"/>
      <c r="F2362" s="86"/>
      <c r="G2362" s="86"/>
      <c r="H2362" s="86"/>
      <c r="I2362" s="57"/>
      <c r="J2362" s="71"/>
      <c r="K2362" s="71"/>
      <c r="L2362" s="57"/>
      <c r="M2362" s="86"/>
      <c r="N2362" s="67"/>
      <c r="O2362" s="67"/>
      <c r="P2362" s="67"/>
      <c r="Q2362" s="67"/>
      <c r="R2362" s="67"/>
      <c r="S2362" s="67"/>
      <c r="T2362" s="67"/>
      <c r="U2362" s="67"/>
      <c r="V2362" s="67"/>
      <c r="W2362" s="67"/>
      <c r="X2362" s="67"/>
      <c r="Y2362" s="67"/>
      <c r="Z2362" s="67"/>
      <c r="AA2362" s="67"/>
      <c r="AB2362" s="67"/>
      <c r="AC2362" s="67"/>
      <c r="AD2362" s="67"/>
      <c r="AE2362" s="67"/>
      <c r="AF2362" s="67"/>
      <c r="AG2362" s="67"/>
    </row>
    <row r="2363" spans="1:33" ht="14.5">
      <c r="A2363" s="85"/>
      <c r="B2363" s="86"/>
      <c r="C2363" s="85"/>
      <c r="D2363" s="86"/>
      <c r="E2363" s="86"/>
      <c r="F2363" s="86"/>
      <c r="G2363" s="86"/>
      <c r="H2363" s="86"/>
      <c r="I2363" s="57"/>
      <c r="J2363" s="71"/>
      <c r="K2363" s="71"/>
      <c r="L2363" s="57"/>
      <c r="M2363" s="86"/>
      <c r="N2363" s="67"/>
      <c r="O2363" s="67"/>
      <c r="P2363" s="67"/>
      <c r="Q2363" s="67"/>
      <c r="R2363" s="67"/>
      <c r="S2363" s="67"/>
      <c r="T2363" s="67"/>
      <c r="U2363" s="67"/>
      <c r="V2363" s="67"/>
      <c r="W2363" s="67"/>
      <c r="X2363" s="67"/>
      <c r="Y2363" s="67"/>
      <c r="Z2363" s="67"/>
      <c r="AA2363" s="67"/>
      <c r="AB2363" s="67"/>
      <c r="AC2363" s="67"/>
      <c r="AD2363" s="67"/>
      <c r="AE2363" s="67"/>
      <c r="AF2363" s="67"/>
      <c r="AG2363" s="67"/>
    </row>
    <row r="2364" spans="1:33" ht="14.5">
      <c r="A2364" s="85"/>
      <c r="B2364" s="86"/>
      <c r="C2364" s="85"/>
      <c r="D2364" s="86"/>
      <c r="E2364" s="86"/>
      <c r="F2364" s="86"/>
      <c r="G2364" s="86"/>
      <c r="H2364" s="86"/>
      <c r="I2364" s="57"/>
      <c r="J2364" s="71"/>
      <c r="K2364" s="71"/>
      <c r="L2364" s="57"/>
      <c r="M2364" s="86"/>
      <c r="N2364" s="67"/>
      <c r="O2364" s="67"/>
      <c r="P2364" s="67"/>
      <c r="Q2364" s="67"/>
      <c r="R2364" s="67"/>
      <c r="S2364" s="67"/>
      <c r="T2364" s="67"/>
      <c r="U2364" s="67"/>
      <c r="V2364" s="67"/>
      <c r="W2364" s="67"/>
      <c r="X2364" s="67"/>
      <c r="Y2364" s="67"/>
      <c r="Z2364" s="67"/>
      <c r="AA2364" s="67"/>
      <c r="AB2364" s="67"/>
      <c r="AC2364" s="67"/>
      <c r="AD2364" s="67"/>
      <c r="AE2364" s="67"/>
      <c r="AF2364" s="67"/>
      <c r="AG2364" s="67"/>
    </row>
    <row r="2365" spans="1:33" ht="14.5">
      <c r="A2365" s="85"/>
      <c r="B2365" s="86"/>
      <c r="C2365" s="85"/>
      <c r="D2365" s="86"/>
      <c r="E2365" s="86"/>
      <c r="F2365" s="86"/>
      <c r="G2365" s="86"/>
      <c r="H2365" s="86"/>
      <c r="I2365" s="57"/>
      <c r="J2365" s="71"/>
      <c r="K2365" s="71"/>
      <c r="L2365" s="57"/>
      <c r="M2365" s="86"/>
      <c r="N2365" s="67"/>
      <c r="O2365" s="67"/>
      <c r="P2365" s="67"/>
      <c r="Q2365" s="67"/>
      <c r="R2365" s="67"/>
      <c r="S2365" s="67"/>
      <c r="T2365" s="67"/>
      <c r="U2365" s="67"/>
      <c r="V2365" s="67"/>
      <c r="W2365" s="67"/>
      <c r="X2365" s="67"/>
      <c r="Y2365" s="67"/>
      <c r="Z2365" s="67"/>
      <c r="AA2365" s="67"/>
      <c r="AB2365" s="67"/>
      <c r="AC2365" s="67"/>
      <c r="AD2365" s="67"/>
      <c r="AE2365" s="67"/>
      <c r="AF2365" s="67"/>
      <c r="AG2365" s="67"/>
    </row>
    <row r="2366" spans="1:33" ht="14.5">
      <c r="A2366" s="85"/>
      <c r="B2366" s="86"/>
      <c r="C2366" s="85"/>
      <c r="D2366" s="86"/>
      <c r="E2366" s="86"/>
      <c r="F2366" s="86"/>
      <c r="G2366" s="86"/>
      <c r="H2366" s="86"/>
      <c r="I2366" s="57"/>
      <c r="J2366" s="71"/>
      <c r="K2366" s="71"/>
      <c r="L2366" s="57"/>
      <c r="M2366" s="86"/>
      <c r="N2366" s="67"/>
      <c r="O2366" s="67"/>
      <c r="P2366" s="67"/>
      <c r="Q2366" s="67"/>
      <c r="R2366" s="67"/>
      <c r="S2366" s="67"/>
      <c r="T2366" s="67"/>
      <c r="U2366" s="67"/>
      <c r="V2366" s="67"/>
      <c r="W2366" s="67"/>
      <c r="X2366" s="67"/>
      <c r="Y2366" s="67"/>
      <c r="Z2366" s="67"/>
      <c r="AA2366" s="67"/>
      <c r="AB2366" s="67"/>
      <c r="AC2366" s="67"/>
      <c r="AD2366" s="67"/>
      <c r="AE2366" s="67"/>
      <c r="AF2366" s="67"/>
      <c r="AG2366" s="67"/>
    </row>
    <row r="2367" spans="1:33" ht="14.5">
      <c r="A2367" s="85"/>
      <c r="B2367" s="86"/>
      <c r="C2367" s="85"/>
      <c r="D2367" s="86"/>
      <c r="E2367" s="86"/>
      <c r="F2367" s="86"/>
      <c r="G2367" s="86"/>
      <c r="H2367" s="86"/>
      <c r="I2367" s="57"/>
      <c r="J2367" s="71"/>
      <c r="K2367" s="71"/>
      <c r="L2367" s="57"/>
      <c r="M2367" s="86"/>
      <c r="N2367" s="67"/>
      <c r="O2367" s="67"/>
      <c r="P2367" s="67"/>
      <c r="Q2367" s="67"/>
      <c r="R2367" s="67"/>
      <c r="S2367" s="67"/>
      <c r="T2367" s="67"/>
      <c r="U2367" s="67"/>
      <c r="V2367" s="67"/>
      <c r="W2367" s="67"/>
      <c r="X2367" s="67"/>
      <c r="Y2367" s="67"/>
      <c r="Z2367" s="67"/>
      <c r="AA2367" s="67"/>
      <c r="AB2367" s="67"/>
      <c r="AC2367" s="67"/>
      <c r="AD2367" s="67"/>
      <c r="AE2367" s="67"/>
      <c r="AF2367" s="67"/>
      <c r="AG2367" s="67"/>
    </row>
    <row r="2368" spans="1:33" ht="14.5">
      <c r="A2368" s="85"/>
      <c r="B2368" s="86"/>
      <c r="C2368" s="85"/>
      <c r="D2368" s="86"/>
      <c r="E2368" s="86"/>
      <c r="F2368" s="86"/>
      <c r="G2368" s="86"/>
      <c r="H2368" s="86"/>
      <c r="I2368" s="57"/>
      <c r="J2368" s="71"/>
      <c r="K2368" s="71"/>
      <c r="L2368" s="57"/>
      <c r="M2368" s="86"/>
      <c r="N2368" s="67"/>
      <c r="O2368" s="67"/>
      <c r="P2368" s="67"/>
      <c r="Q2368" s="67"/>
      <c r="R2368" s="67"/>
      <c r="S2368" s="67"/>
      <c r="T2368" s="67"/>
      <c r="U2368" s="67"/>
      <c r="V2368" s="67"/>
      <c r="W2368" s="67"/>
      <c r="X2368" s="67"/>
      <c r="Y2368" s="67"/>
      <c r="Z2368" s="67"/>
      <c r="AA2368" s="67"/>
      <c r="AB2368" s="67"/>
      <c r="AC2368" s="67"/>
      <c r="AD2368" s="67"/>
      <c r="AE2368" s="67"/>
      <c r="AF2368" s="67"/>
      <c r="AG2368" s="67"/>
    </row>
    <row r="2369" spans="1:33" ht="14.5">
      <c r="A2369" s="85"/>
      <c r="B2369" s="86"/>
      <c r="C2369" s="85"/>
      <c r="D2369" s="86"/>
      <c r="E2369" s="86"/>
      <c r="F2369" s="86"/>
      <c r="G2369" s="86"/>
      <c r="H2369" s="86"/>
      <c r="I2369" s="57"/>
      <c r="J2369" s="71"/>
      <c r="K2369" s="71"/>
      <c r="L2369" s="57"/>
      <c r="M2369" s="86"/>
      <c r="N2369" s="67"/>
      <c r="O2369" s="67"/>
      <c r="P2369" s="67"/>
      <c r="Q2369" s="67"/>
      <c r="R2369" s="67"/>
      <c r="S2369" s="67"/>
      <c r="T2369" s="67"/>
      <c r="U2369" s="67"/>
      <c r="V2369" s="67"/>
      <c r="W2369" s="67"/>
      <c r="X2369" s="67"/>
      <c r="Y2369" s="67"/>
      <c r="Z2369" s="67"/>
      <c r="AA2369" s="67"/>
      <c r="AB2369" s="67"/>
      <c r="AC2369" s="67"/>
      <c r="AD2369" s="67"/>
      <c r="AE2369" s="67"/>
      <c r="AF2369" s="67"/>
      <c r="AG2369" s="67"/>
    </row>
    <row r="2370" spans="1:33" ht="14.5">
      <c r="A2370" s="85"/>
      <c r="B2370" s="86"/>
      <c r="C2370" s="85"/>
      <c r="D2370" s="86"/>
      <c r="E2370" s="86"/>
      <c r="F2370" s="86"/>
      <c r="G2370" s="86"/>
      <c r="H2370" s="86"/>
      <c r="I2370" s="57"/>
      <c r="J2370" s="71"/>
      <c r="K2370" s="71"/>
      <c r="L2370" s="57"/>
      <c r="M2370" s="86"/>
      <c r="N2370" s="67"/>
      <c r="O2370" s="67"/>
      <c r="P2370" s="67"/>
      <c r="Q2370" s="67"/>
      <c r="R2370" s="67"/>
      <c r="S2370" s="67"/>
      <c r="T2370" s="67"/>
      <c r="U2370" s="67"/>
      <c r="V2370" s="67"/>
      <c r="W2370" s="67"/>
      <c r="X2370" s="67"/>
      <c r="Y2370" s="67"/>
      <c r="Z2370" s="67"/>
      <c r="AA2370" s="67"/>
      <c r="AB2370" s="67"/>
      <c r="AC2370" s="67"/>
      <c r="AD2370" s="67"/>
      <c r="AE2370" s="67"/>
      <c r="AF2370" s="67"/>
      <c r="AG2370" s="67"/>
    </row>
    <row r="2371" spans="1:33" ht="14.5">
      <c r="A2371" s="85"/>
      <c r="B2371" s="86"/>
      <c r="C2371" s="85"/>
      <c r="D2371" s="86"/>
      <c r="E2371" s="86"/>
      <c r="F2371" s="86"/>
      <c r="G2371" s="86"/>
      <c r="H2371" s="86"/>
      <c r="I2371" s="57"/>
      <c r="J2371" s="71"/>
      <c r="K2371" s="71"/>
      <c r="L2371" s="57"/>
      <c r="M2371" s="86"/>
      <c r="N2371" s="67"/>
      <c r="O2371" s="67"/>
      <c r="P2371" s="67"/>
      <c r="Q2371" s="67"/>
      <c r="R2371" s="67"/>
      <c r="S2371" s="67"/>
      <c r="T2371" s="67"/>
      <c r="U2371" s="67"/>
      <c r="V2371" s="67"/>
      <c r="W2371" s="67"/>
      <c r="X2371" s="67"/>
      <c r="Y2371" s="67"/>
      <c r="Z2371" s="67"/>
      <c r="AA2371" s="67"/>
      <c r="AB2371" s="67"/>
      <c r="AC2371" s="67"/>
      <c r="AD2371" s="67"/>
      <c r="AE2371" s="67"/>
      <c r="AF2371" s="67"/>
      <c r="AG2371" s="67"/>
    </row>
    <row r="2372" spans="1:33" ht="14.5">
      <c r="A2372" s="85"/>
      <c r="B2372" s="86"/>
      <c r="C2372" s="85"/>
      <c r="D2372" s="86"/>
      <c r="E2372" s="86"/>
      <c r="F2372" s="86"/>
      <c r="G2372" s="86"/>
      <c r="H2372" s="86"/>
      <c r="I2372" s="57"/>
      <c r="J2372" s="71"/>
      <c r="K2372" s="71"/>
      <c r="L2372" s="57"/>
      <c r="M2372" s="86"/>
      <c r="N2372" s="67"/>
      <c r="O2372" s="67"/>
      <c r="P2372" s="67"/>
      <c r="Q2372" s="67"/>
      <c r="R2372" s="67"/>
      <c r="S2372" s="67"/>
      <c r="T2372" s="67"/>
      <c r="U2372" s="67"/>
      <c r="V2372" s="67"/>
      <c r="W2372" s="67"/>
      <c r="X2372" s="67"/>
      <c r="Y2372" s="67"/>
      <c r="Z2372" s="67"/>
      <c r="AA2372" s="67"/>
      <c r="AB2372" s="67"/>
      <c r="AC2372" s="67"/>
      <c r="AD2372" s="67"/>
      <c r="AE2372" s="67"/>
      <c r="AF2372" s="67"/>
      <c r="AG2372" s="67"/>
    </row>
    <row r="2373" spans="1:33" ht="14.5">
      <c r="A2373" s="85"/>
      <c r="B2373" s="86"/>
      <c r="C2373" s="85"/>
      <c r="D2373" s="86"/>
      <c r="E2373" s="86"/>
      <c r="F2373" s="86"/>
      <c r="G2373" s="86"/>
      <c r="H2373" s="86"/>
      <c r="I2373" s="57"/>
      <c r="J2373" s="71"/>
      <c r="K2373" s="71"/>
      <c r="L2373" s="57"/>
      <c r="M2373" s="86"/>
      <c r="N2373" s="67"/>
      <c r="O2373" s="67"/>
      <c r="P2373" s="67"/>
      <c r="Q2373" s="67"/>
      <c r="R2373" s="67"/>
      <c r="S2373" s="67"/>
      <c r="T2373" s="67"/>
      <c r="U2373" s="67"/>
      <c r="V2373" s="67"/>
      <c r="W2373" s="67"/>
      <c r="X2373" s="67"/>
      <c r="Y2373" s="67"/>
      <c r="Z2373" s="67"/>
      <c r="AA2373" s="67"/>
      <c r="AB2373" s="67"/>
      <c r="AC2373" s="67"/>
      <c r="AD2373" s="67"/>
      <c r="AE2373" s="67"/>
      <c r="AF2373" s="67"/>
      <c r="AG2373" s="67"/>
    </row>
    <row r="2374" spans="1:33" ht="14.5">
      <c r="A2374" s="85"/>
      <c r="B2374" s="86"/>
      <c r="C2374" s="85"/>
      <c r="D2374" s="86"/>
      <c r="E2374" s="86"/>
      <c r="F2374" s="86"/>
      <c r="G2374" s="86"/>
      <c r="H2374" s="86"/>
      <c r="I2374" s="57"/>
      <c r="J2374" s="71"/>
      <c r="K2374" s="71"/>
      <c r="L2374" s="57"/>
      <c r="M2374" s="86"/>
      <c r="N2374" s="67"/>
      <c r="O2374" s="67"/>
      <c r="P2374" s="67"/>
      <c r="Q2374" s="67"/>
      <c r="R2374" s="67"/>
      <c r="S2374" s="67"/>
      <c r="T2374" s="67"/>
      <c r="U2374" s="67"/>
      <c r="V2374" s="67"/>
      <c r="W2374" s="67"/>
      <c r="X2374" s="67"/>
      <c r="Y2374" s="67"/>
      <c r="Z2374" s="67"/>
      <c r="AA2374" s="67"/>
      <c r="AB2374" s="67"/>
      <c r="AC2374" s="67"/>
      <c r="AD2374" s="67"/>
      <c r="AE2374" s="67"/>
      <c r="AF2374" s="67"/>
      <c r="AG2374" s="67"/>
    </row>
    <row r="2375" spans="1:33" ht="14.5">
      <c r="A2375" s="85"/>
      <c r="B2375" s="86"/>
      <c r="C2375" s="85"/>
      <c r="D2375" s="86"/>
      <c r="E2375" s="86"/>
      <c r="F2375" s="86"/>
      <c r="G2375" s="86"/>
      <c r="H2375" s="86"/>
      <c r="I2375" s="57"/>
      <c r="J2375" s="71"/>
      <c r="K2375" s="71"/>
      <c r="L2375" s="57"/>
      <c r="M2375" s="86"/>
      <c r="N2375" s="67"/>
      <c r="O2375" s="67"/>
      <c r="P2375" s="67"/>
      <c r="Q2375" s="67"/>
      <c r="R2375" s="67"/>
      <c r="S2375" s="67"/>
      <c r="T2375" s="67"/>
      <c r="U2375" s="67"/>
      <c r="V2375" s="67"/>
      <c r="W2375" s="67"/>
      <c r="X2375" s="67"/>
      <c r="Y2375" s="67"/>
      <c r="Z2375" s="67"/>
      <c r="AA2375" s="67"/>
      <c r="AB2375" s="67"/>
      <c r="AC2375" s="67"/>
      <c r="AD2375" s="67"/>
      <c r="AE2375" s="67"/>
      <c r="AF2375" s="67"/>
      <c r="AG2375" s="67"/>
    </row>
    <row r="2376" spans="1:33" ht="14.5">
      <c r="A2376" s="85"/>
      <c r="B2376" s="86"/>
      <c r="C2376" s="85"/>
      <c r="D2376" s="86"/>
      <c r="E2376" s="86"/>
      <c r="F2376" s="86"/>
      <c r="G2376" s="86"/>
      <c r="H2376" s="86"/>
      <c r="I2376" s="57"/>
      <c r="J2376" s="71"/>
      <c r="K2376" s="71"/>
      <c r="L2376" s="57"/>
      <c r="M2376" s="86"/>
      <c r="N2376" s="67"/>
      <c r="O2376" s="67"/>
      <c r="P2376" s="67"/>
      <c r="Q2376" s="67"/>
      <c r="R2376" s="67"/>
      <c r="S2376" s="67"/>
      <c r="T2376" s="67"/>
      <c r="U2376" s="67"/>
      <c r="V2376" s="67"/>
      <c r="W2376" s="67"/>
      <c r="X2376" s="67"/>
      <c r="Y2376" s="67"/>
      <c r="Z2376" s="67"/>
      <c r="AA2376" s="67"/>
      <c r="AB2376" s="67"/>
      <c r="AC2376" s="67"/>
      <c r="AD2376" s="67"/>
      <c r="AE2376" s="67"/>
      <c r="AF2376" s="67"/>
      <c r="AG2376" s="67"/>
    </row>
    <row r="2377" spans="1:33" ht="14.5">
      <c r="A2377" s="85"/>
      <c r="B2377" s="86"/>
      <c r="C2377" s="85"/>
      <c r="D2377" s="86"/>
      <c r="E2377" s="86"/>
      <c r="F2377" s="86"/>
      <c r="G2377" s="86"/>
      <c r="H2377" s="86"/>
      <c r="I2377" s="57"/>
      <c r="J2377" s="71"/>
      <c r="K2377" s="71"/>
      <c r="L2377" s="57"/>
      <c r="M2377" s="86"/>
      <c r="N2377" s="67"/>
      <c r="O2377" s="67"/>
      <c r="P2377" s="67"/>
      <c r="Q2377" s="67"/>
      <c r="R2377" s="67"/>
      <c r="S2377" s="67"/>
      <c r="T2377" s="67"/>
      <c r="U2377" s="67"/>
      <c r="V2377" s="67"/>
      <c r="W2377" s="67"/>
      <c r="X2377" s="67"/>
      <c r="Y2377" s="67"/>
      <c r="Z2377" s="67"/>
      <c r="AA2377" s="67"/>
      <c r="AB2377" s="67"/>
      <c r="AC2377" s="67"/>
      <c r="AD2377" s="67"/>
      <c r="AE2377" s="67"/>
      <c r="AF2377" s="67"/>
      <c r="AG2377" s="67"/>
    </row>
    <row r="2378" spans="1:33" ht="14.5">
      <c r="A2378" s="85"/>
      <c r="B2378" s="86"/>
      <c r="C2378" s="85"/>
      <c r="D2378" s="86"/>
      <c r="E2378" s="86"/>
      <c r="F2378" s="86"/>
      <c r="G2378" s="86"/>
      <c r="H2378" s="86"/>
      <c r="I2378" s="57"/>
      <c r="J2378" s="71"/>
      <c r="K2378" s="71"/>
      <c r="L2378" s="57"/>
      <c r="M2378" s="86"/>
      <c r="N2378" s="67"/>
      <c r="O2378" s="67"/>
      <c r="P2378" s="67"/>
      <c r="Q2378" s="67"/>
      <c r="R2378" s="67"/>
      <c r="S2378" s="67"/>
      <c r="T2378" s="67"/>
      <c r="U2378" s="67"/>
      <c r="V2378" s="67"/>
      <c r="W2378" s="67"/>
      <c r="X2378" s="67"/>
      <c r="Y2378" s="67"/>
      <c r="Z2378" s="67"/>
      <c r="AA2378" s="67"/>
      <c r="AB2378" s="67"/>
      <c r="AC2378" s="67"/>
      <c r="AD2378" s="67"/>
      <c r="AE2378" s="67"/>
      <c r="AF2378" s="67"/>
      <c r="AG2378" s="67"/>
    </row>
    <row r="2379" spans="1:33" ht="14.5">
      <c r="A2379" s="85"/>
      <c r="B2379" s="86"/>
      <c r="C2379" s="85"/>
      <c r="D2379" s="86"/>
      <c r="E2379" s="86"/>
      <c r="F2379" s="86"/>
      <c r="G2379" s="86"/>
      <c r="H2379" s="86"/>
      <c r="I2379" s="57"/>
      <c r="J2379" s="71"/>
      <c r="K2379" s="71"/>
      <c r="L2379" s="57"/>
      <c r="M2379" s="86"/>
      <c r="N2379" s="67"/>
      <c r="O2379" s="67"/>
      <c r="P2379" s="67"/>
      <c r="Q2379" s="67"/>
      <c r="R2379" s="67"/>
      <c r="S2379" s="67"/>
      <c r="T2379" s="67"/>
      <c r="U2379" s="67"/>
      <c r="V2379" s="67"/>
      <c r="W2379" s="67"/>
      <c r="X2379" s="67"/>
      <c r="Y2379" s="67"/>
      <c r="Z2379" s="67"/>
      <c r="AA2379" s="67"/>
      <c r="AB2379" s="67"/>
      <c r="AC2379" s="67"/>
      <c r="AD2379" s="67"/>
      <c r="AE2379" s="67"/>
      <c r="AF2379" s="67"/>
      <c r="AG2379" s="67"/>
    </row>
    <row r="2380" spans="1:33" ht="14.5">
      <c r="A2380" s="85"/>
      <c r="B2380" s="86"/>
      <c r="C2380" s="85"/>
      <c r="D2380" s="86"/>
      <c r="E2380" s="86"/>
      <c r="F2380" s="86"/>
      <c r="G2380" s="86"/>
      <c r="H2380" s="86"/>
      <c r="I2380" s="57"/>
      <c r="J2380" s="71"/>
      <c r="K2380" s="71"/>
      <c r="L2380" s="57"/>
      <c r="M2380" s="86"/>
      <c r="N2380" s="67"/>
      <c r="O2380" s="67"/>
      <c r="P2380" s="67"/>
      <c r="Q2380" s="67"/>
      <c r="R2380" s="67"/>
      <c r="S2380" s="67"/>
      <c r="T2380" s="67"/>
      <c r="U2380" s="67"/>
      <c r="V2380" s="67"/>
      <c r="W2380" s="67"/>
      <c r="X2380" s="67"/>
      <c r="Y2380" s="67"/>
      <c r="Z2380" s="67"/>
      <c r="AA2380" s="67"/>
      <c r="AB2380" s="67"/>
      <c r="AC2380" s="67"/>
      <c r="AD2380" s="67"/>
      <c r="AE2380" s="67"/>
      <c r="AF2380" s="67"/>
      <c r="AG2380" s="67"/>
    </row>
    <row r="2381" spans="1:33" ht="14.5">
      <c r="A2381" s="85"/>
      <c r="B2381" s="86"/>
      <c r="C2381" s="85"/>
      <c r="D2381" s="86"/>
      <c r="E2381" s="86"/>
      <c r="F2381" s="86"/>
      <c r="G2381" s="86"/>
      <c r="H2381" s="86"/>
      <c r="I2381" s="57"/>
      <c r="J2381" s="71"/>
      <c r="K2381" s="71"/>
      <c r="L2381" s="57"/>
      <c r="M2381" s="86"/>
      <c r="N2381" s="67"/>
      <c r="O2381" s="67"/>
      <c r="P2381" s="67"/>
      <c r="Q2381" s="67"/>
      <c r="R2381" s="67"/>
      <c r="S2381" s="67"/>
      <c r="T2381" s="67"/>
      <c r="U2381" s="67"/>
      <c r="V2381" s="67"/>
      <c r="W2381" s="67"/>
      <c r="X2381" s="67"/>
      <c r="Y2381" s="67"/>
      <c r="Z2381" s="67"/>
      <c r="AA2381" s="67"/>
      <c r="AB2381" s="67"/>
      <c r="AC2381" s="67"/>
      <c r="AD2381" s="67"/>
      <c r="AE2381" s="67"/>
      <c r="AF2381" s="67"/>
      <c r="AG2381" s="67"/>
    </row>
    <row r="2382" spans="1:33" ht="14.5">
      <c r="A2382" s="85"/>
      <c r="B2382" s="86"/>
      <c r="C2382" s="85"/>
      <c r="D2382" s="86"/>
      <c r="E2382" s="86"/>
      <c r="F2382" s="86"/>
      <c r="G2382" s="86"/>
      <c r="H2382" s="86"/>
      <c r="I2382" s="57"/>
      <c r="J2382" s="71"/>
      <c r="K2382" s="71"/>
      <c r="L2382" s="57"/>
      <c r="M2382" s="86"/>
      <c r="N2382" s="67"/>
      <c r="O2382" s="67"/>
      <c r="P2382" s="67"/>
      <c r="Q2382" s="67"/>
      <c r="R2382" s="67"/>
      <c r="S2382" s="67"/>
      <c r="T2382" s="67"/>
      <c r="U2382" s="67"/>
      <c r="V2382" s="67"/>
      <c r="W2382" s="67"/>
      <c r="X2382" s="67"/>
      <c r="Y2382" s="67"/>
      <c r="Z2382" s="67"/>
      <c r="AA2382" s="67"/>
      <c r="AB2382" s="67"/>
      <c r="AC2382" s="67"/>
      <c r="AD2382" s="67"/>
      <c r="AE2382" s="67"/>
      <c r="AF2382" s="67"/>
      <c r="AG2382" s="67"/>
    </row>
    <row r="2383" spans="1:33" ht="14.5">
      <c r="A2383" s="85"/>
      <c r="B2383" s="86"/>
      <c r="C2383" s="85"/>
      <c r="D2383" s="86"/>
      <c r="E2383" s="86"/>
      <c r="F2383" s="86"/>
      <c r="G2383" s="86"/>
      <c r="H2383" s="86"/>
      <c r="I2383" s="57"/>
      <c r="J2383" s="71"/>
      <c r="K2383" s="71"/>
      <c r="L2383" s="57"/>
      <c r="M2383" s="86"/>
      <c r="N2383" s="67"/>
      <c r="O2383" s="67"/>
      <c r="P2383" s="67"/>
      <c r="Q2383" s="67"/>
      <c r="R2383" s="67"/>
      <c r="S2383" s="67"/>
      <c r="T2383" s="67"/>
      <c r="U2383" s="67"/>
      <c r="V2383" s="67"/>
      <c r="W2383" s="67"/>
      <c r="X2383" s="67"/>
      <c r="Y2383" s="67"/>
      <c r="Z2383" s="67"/>
      <c r="AA2383" s="67"/>
      <c r="AB2383" s="67"/>
      <c r="AC2383" s="67"/>
      <c r="AD2383" s="67"/>
      <c r="AE2383" s="67"/>
      <c r="AF2383" s="67"/>
      <c r="AG2383" s="67"/>
    </row>
    <row r="2384" spans="1:33" ht="14.5">
      <c r="A2384" s="85"/>
      <c r="B2384" s="86"/>
      <c r="C2384" s="85"/>
      <c r="D2384" s="86"/>
      <c r="E2384" s="86"/>
      <c r="F2384" s="86"/>
      <c r="G2384" s="86"/>
      <c r="H2384" s="86"/>
      <c r="I2384" s="57"/>
      <c r="J2384" s="71"/>
      <c r="K2384" s="71"/>
      <c r="L2384" s="57"/>
      <c r="M2384" s="86"/>
      <c r="N2384" s="67"/>
      <c r="O2384" s="67"/>
      <c r="P2384" s="67"/>
      <c r="Q2384" s="67"/>
      <c r="R2384" s="67"/>
      <c r="S2384" s="67"/>
      <c r="T2384" s="67"/>
      <c r="U2384" s="67"/>
      <c r="V2384" s="67"/>
      <c r="W2384" s="67"/>
      <c r="X2384" s="67"/>
      <c r="Y2384" s="67"/>
      <c r="Z2384" s="67"/>
      <c r="AA2384" s="67"/>
      <c r="AB2384" s="67"/>
      <c r="AC2384" s="67"/>
      <c r="AD2384" s="67"/>
      <c r="AE2384" s="67"/>
      <c r="AF2384" s="67"/>
      <c r="AG2384" s="67"/>
    </row>
    <row r="2385" spans="1:33" ht="14.5">
      <c r="A2385" s="85"/>
      <c r="B2385" s="86"/>
      <c r="C2385" s="85"/>
      <c r="D2385" s="86"/>
      <c r="E2385" s="86"/>
      <c r="F2385" s="86"/>
      <c r="G2385" s="86"/>
      <c r="H2385" s="86"/>
      <c r="I2385" s="57"/>
      <c r="J2385" s="71"/>
      <c r="K2385" s="71"/>
      <c r="L2385" s="57"/>
      <c r="M2385" s="86"/>
      <c r="N2385" s="67"/>
      <c r="O2385" s="67"/>
      <c r="P2385" s="67"/>
      <c r="Q2385" s="67"/>
      <c r="R2385" s="67"/>
      <c r="S2385" s="67"/>
      <c r="T2385" s="67"/>
      <c r="U2385" s="67"/>
      <c r="V2385" s="67"/>
      <c r="W2385" s="67"/>
      <c r="X2385" s="67"/>
      <c r="Y2385" s="67"/>
      <c r="Z2385" s="67"/>
      <c r="AA2385" s="67"/>
      <c r="AB2385" s="67"/>
      <c r="AC2385" s="67"/>
      <c r="AD2385" s="67"/>
      <c r="AE2385" s="67"/>
      <c r="AF2385" s="67"/>
      <c r="AG2385" s="67"/>
    </row>
    <row r="2386" spans="1:33" ht="14.5">
      <c r="A2386" s="85"/>
      <c r="B2386" s="86"/>
      <c r="C2386" s="85"/>
      <c r="D2386" s="86"/>
      <c r="E2386" s="86"/>
      <c r="F2386" s="86"/>
      <c r="G2386" s="86"/>
      <c r="H2386" s="86"/>
      <c r="I2386" s="57"/>
      <c r="J2386" s="71"/>
      <c r="K2386" s="71"/>
      <c r="L2386" s="57"/>
      <c r="M2386" s="86"/>
      <c r="N2386" s="67"/>
      <c r="O2386" s="67"/>
      <c r="P2386" s="67"/>
      <c r="Q2386" s="67"/>
      <c r="R2386" s="67"/>
      <c r="S2386" s="67"/>
      <c r="T2386" s="67"/>
      <c r="U2386" s="67"/>
      <c r="V2386" s="67"/>
      <c r="W2386" s="67"/>
      <c r="X2386" s="67"/>
      <c r="Y2386" s="67"/>
      <c r="Z2386" s="67"/>
      <c r="AA2386" s="67"/>
      <c r="AB2386" s="67"/>
      <c r="AC2386" s="67"/>
      <c r="AD2386" s="67"/>
      <c r="AE2386" s="67"/>
      <c r="AF2386" s="67"/>
      <c r="AG2386" s="67"/>
    </row>
    <row r="2387" spans="1:33" ht="14.5">
      <c r="A2387" s="85"/>
      <c r="B2387" s="86"/>
      <c r="C2387" s="85"/>
      <c r="D2387" s="86"/>
      <c r="E2387" s="86"/>
      <c r="F2387" s="86"/>
      <c r="G2387" s="86"/>
      <c r="H2387" s="86"/>
      <c r="I2387" s="57"/>
      <c r="J2387" s="71"/>
      <c r="K2387" s="71"/>
      <c r="L2387" s="57"/>
      <c r="M2387" s="86"/>
      <c r="N2387" s="67"/>
      <c r="O2387" s="67"/>
      <c r="P2387" s="67"/>
      <c r="Q2387" s="67"/>
      <c r="R2387" s="67"/>
      <c r="S2387" s="67"/>
      <c r="T2387" s="67"/>
      <c r="U2387" s="67"/>
      <c r="V2387" s="67"/>
      <c r="W2387" s="67"/>
      <c r="X2387" s="67"/>
      <c r="Y2387" s="67"/>
      <c r="Z2387" s="67"/>
      <c r="AA2387" s="67"/>
      <c r="AB2387" s="67"/>
      <c r="AC2387" s="67"/>
      <c r="AD2387" s="67"/>
      <c r="AE2387" s="67"/>
      <c r="AF2387" s="67"/>
      <c r="AG2387" s="67"/>
    </row>
    <row r="2388" spans="1:33" ht="14.5">
      <c r="A2388" s="85"/>
      <c r="B2388" s="86"/>
      <c r="C2388" s="85"/>
      <c r="D2388" s="86"/>
      <c r="E2388" s="86"/>
      <c r="F2388" s="86"/>
      <c r="G2388" s="86"/>
      <c r="H2388" s="86"/>
      <c r="I2388" s="57"/>
      <c r="J2388" s="71"/>
      <c r="K2388" s="71"/>
      <c r="L2388" s="57"/>
      <c r="M2388" s="86"/>
      <c r="N2388" s="67"/>
      <c r="O2388" s="67"/>
      <c r="P2388" s="67"/>
      <c r="Q2388" s="67"/>
      <c r="R2388" s="67"/>
      <c r="S2388" s="67"/>
      <c r="T2388" s="67"/>
      <c r="U2388" s="67"/>
      <c r="V2388" s="67"/>
      <c r="W2388" s="67"/>
      <c r="X2388" s="67"/>
      <c r="Y2388" s="67"/>
      <c r="Z2388" s="67"/>
      <c r="AA2388" s="67"/>
      <c r="AB2388" s="67"/>
      <c r="AC2388" s="67"/>
      <c r="AD2388" s="67"/>
      <c r="AE2388" s="67"/>
      <c r="AF2388" s="67"/>
      <c r="AG2388" s="67"/>
    </row>
    <row r="2389" spans="1:33" ht="14.5">
      <c r="A2389" s="85"/>
      <c r="B2389" s="86"/>
      <c r="C2389" s="85"/>
      <c r="D2389" s="86"/>
      <c r="E2389" s="86"/>
      <c r="F2389" s="86"/>
      <c r="G2389" s="86"/>
      <c r="H2389" s="86"/>
      <c r="I2389" s="57"/>
      <c r="J2389" s="71"/>
      <c r="K2389" s="71"/>
      <c r="L2389" s="57"/>
      <c r="M2389" s="86"/>
      <c r="N2389" s="67"/>
      <c r="O2389" s="67"/>
      <c r="P2389" s="67"/>
      <c r="Q2389" s="67"/>
      <c r="R2389" s="67"/>
      <c r="S2389" s="67"/>
      <c r="T2389" s="67"/>
      <c r="U2389" s="67"/>
      <c r="V2389" s="67"/>
      <c r="W2389" s="67"/>
      <c r="X2389" s="67"/>
      <c r="Y2389" s="67"/>
      <c r="Z2389" s="67"/>
      <c r="AA2389" s="67"/>
      <c r="AB2389" s="67"/>
      <c r="AC2389" s="67"/>
      <c r="AD2389" s="67"/>
      <c r="AE2389" s="67"/>
      <c r="AF2389" s="67"/>
      <c r="AG2389" s="67"/>
    </row>
    <row r="2390" spans="1:33" ht="14.5">
      <c r="A2390" s="85"/>
      <c r="B2390" s="86"/>
      <c r="C2390" s="85"/>
      <c r="D2390" s="86"/>
      <c r="E2390" s="86"/>
      <c r="F2390" s="86"/>
      <c r="G2390" s="86"/>
      <c r="H2390" s="86"/>
      <c r="I2390" s="57"/>
      <c r="J2390" s="71"/>
      <c r="K2390" s="71"/>
      <c r="L2390" s="57"/>
      <c r="M2390" s="86"/>
      <c r="N2390" s="67"/>
      <c r="O2390" s="67"/>
      <c r="P2390" s="67"/>
      <c r="Q2390" s="67"/>
      <c r="R2390" s="67"/>
      <c r="S2390" s="67"/>
      <c r="T2390" s="67"/>
      <c r="U2390" s="67"/>
      <c r="V2390" s="67"/>
      <c r="W2390" s="67"/>
      <c r="X2390" s="67"/>
      <c r="Y2390" s="67"/>
      <c r="Z2390" s="67"/>
      <c r="AA2390" s="67"/>
      <c r="AB2390" s="67"/>
      <c r="AC2390" s="67"/>
      <c r="AD2390" s="67"/>
      <c r="AE2390" s="67"/>
      <c r="AF2390" s="67"/>
      <c r="AG2390" s="67"/>
    </row>
    <row r="2391" spans="1:33" ht="14.5">
      <c r="A2391" s="85"/>
      <c r="B2391" s="86"/>
      <c r="C2391" s="85"/>
      <c r="D2391" s="86"/>
      <c r="E2391" s="86"/>
      <c r="F2391" s="86"/>
      <c r="G2391" s="86"/>
      <c r="H2391" s="86"/>
      <c r="I2391" s="57"/>
      <c r="J2391" s="71"/>
      <c r="K2391" s="71"/>
      <c r="L2391" s="57"/>
      <c r="M2391" s="86"/>
      <c r="N2391" s="67"/>
      <c r="O2391" s="67"/>
      <c r="P2391" s="67"/>
      <c r="Q2391" s="67"/>
      <c r="R2391" s="67"/>
      <c r="S2391" s="67"/>
      <c r="T2391" s="67"/>
      <c r="U2391" s="67"/>
      <c r="V2391" s="67"/>
      <c r="W2391" s="67"/>
      <c r="X2391" s="67"/>
      <c r="Y2391" s="67"/>
      <c r="Z2391" s="67"/>
      <c r="AA2391" s="67"/>
      <c r="AB2391" s="67"/>
      <c r="AC2391" s="67"/>
      <c r="AD2391" s="67"/>
      <c r="AE2391" s="67"/>
      <c r="AF2391" s="67"/>
      <c r="AG2391" s="67"/>
    </row>
    <row r="2392" spans="1:33" ht="14.5">
      <c r="A2392" s="85"/>
      <c r="B2392" s="86"/>
      <c r="C2392" s="85"/>
      <c r="D2392" s="86"/>
      <c r="E2392" s="86"/>
      <c r="F2392" s="86"/>
      <c r="G2392" s="86"/>
      <c r="H2392" s="86"/>
      <c r="I2392" s="57"/>
      <c r="J2392" s="71"/>
      <c r="K2392" s="71"/>
      <c r="L2392" s="57"/>
      <c r="M2392" s="86"/>
      <c r="N2392" s="67"/>
      <c r="O2392" s="67"/>
      <c r="P2392" s="67"/>
      <c r="Q2392" s="67"/>
      <c r="R2392" s="67"/>
      <c r="S2392" s="67"/>
      <c r="T2392" s="67"/>
      <c r="U2392" s="67"/>
      <c r="V2392" s="67"/>
      <c r="W2392" s="67"/>
      <c r="X2392" s="67"/>
      <c r="Y2392" s="67"/>
      <c r="Z2392" s="67"/>
      <c r="AA2392" s="67"/>
      <c r="AB2392" s="67"/>
      <c r="AC2392" s="67"/>
      <c r="AD2392" s="67"/>
      <c r="AE2392" s="67"/>
      <c r="AF2392" s="67"/>
      <c r="AG2392" s="67"/>
    </row>
    <row r="2393" spans="1:33" ht="14.5">
      <c r="A2393" s="85"/>
      <c r="B2393" s="86"/>
      <c r="C2393" s="85"/>
      <c r="D2393" s="86"/>
      <c r="E2393" s="86"/>
      <c r="F2393" s="86"/>
      <c r="G2393" s="86"/>
      <c r="H2393" s="86"/>
      <c r="I2393" s="57"/>
      <c r="J2393" s="71"/>
      <c r="K2393" s="71"/>
      <c r="L2393" s="57"/>
      <c r="M2393" s="86"/>
      <c r="N2393" s="67"/>
      <c r="O2393" s="67"/>
      <c r="P2393" s="67"/>
      <c r="Q2393" s="67"/>
      <c r="R2393" s="67"/>
      <c r="S2393" s="67"/>
      <c r="T2393" s="67"/>
      <c r="U2393" s="67"/>
      <c r="V2393" s="67"/>
      <c r="W2393" s="67"/>
      <c r="X2393" s="67"/>
      <c r="Y2393" s="67"/>
      <c r="Z2393" s="67"/>
      <c r="AA2393" s="67"/>
      <c r="AB2393" s="67"/>
      <c r="AC2393" s="67"/>
      <c r="AD2393" s="67"/>
      <c r="AE2393" s="67"/>
      <c r="AF2393" s="67"/>
      <c r="AG2393" s="67"/>
    </row>
    <row r="2394" spans="1:33" ht="14.5">
      <c r="A2394" s="85"/>
      <c r="B2394" s="86"/>
      <c r="C2394" s="85"/>
      <c r="D2394" s="86"/>
      <c r="E2394" s="86"/>
      <c r="F2394" s="86"/>
      <c r="G2394" s="86"/>
      <c r="H2394" s="86"/>
      <c r="I2394" s="57"/>
      <c r="J2394" s="71"/>
      <c r="K2394" s="71"/>
      <c r="L2394" s="57"/>
      <c r="M2394" s="86"/>
      <c r="N2394" s="67"/>
      <c r="O2394" s="67"/>
      <c r="P2394" s="67"/>
      <c r="Q2394" s="67"/>
      <c r="R2394" s="67"/>
      <c r="S2394" s="67"/>
      <c r="T2394" s="67"/>
      <c r="U2394" s="67"/>
      <c r="V2394" s="67"/>
      <c r="W2394" s="67"/>
      <c r="X2394" s="67"/>
      <c r="Y2394" s="67"/>
      <c r="Z2394" s="67"/>
      <c r="AA2394" s="67"/>
      <c r="AB2394" s="67"/>
      <c r="AC2394" s="67"/>
      <c r="AD2394" s="67"/>
      <c r="AE2394" s="67"/>
      <c r="AF2394" s="67"/>
      <c r="AG2394" s="67"/>
    </row>
    <row r="2395" spans="1:33" ht="14.5">
      <c r="A2395" s="85"/>
      <c r="B2395" s="86"/>
      <c r="C2395" s="85"/>
      <c r="D2395" s="86"/>
      <c r="E2395" s="86"/>
      <c r="F2395" s="86"/>
      <c r="G2395" s="86"/>
      <c r="H2395" s="86"/>
      <c r="I2395" s="57"/>
      <c r="J2395" s="71"/>
      <c r="K2395" s="71"/>
      <c r="L2395" s="57"/>
      <c r="M2395" s="86"/>
      <c r="N2395" s="67"/>
      <c r="O2395" s="67"/>
      <c r="P2395" s="67"/>
      <c r="Q2395" s="67"/>
      <c r="R2395" s="67"/>
      <c r="S2395" s="67"/>
      <c r="T2395" s="67"/>
      <c r="U2395" s="67"/>
      <c r="V2395" s="67"/>
      <c r="W2395" s="67"/>
      <c r="X2395" s="67"/>
      <c r="Y2395" s="67"/>
      <c r="Z2395" s="67"/>
      <c r="AA2395" s="67"/>
      <c r="AB2395" s="67"/>
      <c r="AC2395" s="67"/>
      <c r="AD2395" s="67"/>
      <c r="AE2395" s="67"/>
      <c r="AF2395" s="67"/>
      <c r="AG2395" s="67"/>
    </row>
    <row r="2396" spans="1:33" ht="14.5">
      <c r="A2396" s="85"/>
      <c r="B2396" s="86"/>
      <c r="C2396" s="85"/>
      <c r="D2396" s="86"/>
      <c r="E2396" s="86"/>
      <c r="F2396" s="86"/>
      <c r="G2396" s="86"/>
      <c r="H2396" s="86"/>
      <c r="I2396" s="57"/>
      <c r="J2396" s="71"/>
      <c r="K2396" s="71"/>
      <c r="L2396" s="57"/>
      <c r="M2396" s="86"/>
      <c r="N2396" s="67"/>
      <c r="O2396" s="67"/>
      <c r="P2396" s="67"/>
      <c r="Q2396" s="67"/>
      <c r="R2396" s="67"/>
      <c r="S2396" s="67"/>
      <c r="T2396" s="67"/>
      <c r="U2396" s="67"/>
      <c r="V2396" s="67"/>
      <c r="W2396" s="67"/>
      <c r="X2396" s="67"/>
      <c r="Y2396" s="67"/>
      <c r="Z2396" s="67"/>
      <c r="AA2396" s="67"/>
      <c r="AB2396" s="67"/>
      <c r="AC2396" s="67"/>
      <c r="AD2396" s="67"/>
      <c r="AE2396" s="67"/>
      <c r="AF2396" s="67"/>
      <c r="AG2396" s="67"/>
    </row>
    <row r="2397" spans="1:33" ht="14.5">
      <c r="A2397" s="85"/>
      <c r="B2397" s="86"/>
      <c r="C2397" s="85"/>
      <c r="D2397" s="86"/>
      <c r="E2397" s="86"/>
      <c r="F2397" s="86"/>
      <c r="G2397" s="86"/>
      <c r="H2397" s="86"/>
      <c r="I2397" s="57"/>
      <c r="J2397" s="71"/>
      <c r="K2397" s="71"/>
      <c r="L2397" s="57"/>
      <c r="M2397" s="86"/>
      <c r="N2397" s="67"/>
      <c r="O2397" s="67"/>
      <c r="P2397" s="67"/>
      <c r="Q2397" s="67"/>
      <c r="R2397" s="67"/>
      <c r="S2397" s="67"/>
      <c r="T2397" s="67"/>
      <c r="U2397" s="67"/>
      <c r="V2397" s="67"/>
      <c r="W2397" s="67"/>
      <c r="X2397" s="67"/>
      <c r="Y2397" s="67"/>
      <c r="Z2397" s="67"/>
      <c r="AA2397" s="67"/>
      <c r="AB2397" s="67"/>
      <c r="AC2397" s="67"/>
      <c r="AD2397" s="67"/>
      <c r="AE2397" s="67"/>
      <c r="AF2397" s="67"/>
      <c r="AG2397" s="67"/>
    </row>
    <row r="2398" spans="1:33" ht="14.5">
      <c r="A2398" s="85"/>
      <c r="B2398" s="86"/>
      <c r="C2398" s="85"/>
      <c r="D2398" s="86"/>
      <c r="E2398" s="86"/>
      <c r="F2398" s="86"/>
      <c r="G2398" s="86"/>
      <c r="H2398" s="86"/>
      <c r="I2398" s="57"/>
      <c r="J2398" s="71"/>
      <c r="K2398" s="71"/>
      <c r="L2398" s="57"/>
      <c r="M2398" s="86"/>
      <c r="N2398" s="67"/>
      <c r="O2398" s="67"/>
      <c r="P2398" s="67"/>
      <c r="Q2398" s="67"/>
      <c r="R2398" s="67"/>
      <c r="S2398" s="67"/>
      <c r="T2398" s="67"/>
      <c r="U2398" s="67"/>
      <c r="V2398" s="67"/>
      <c r="W2398" s="67"/>
      <c r="X2398" s="67"/>
      <c r="Y2398" s="67"/>
      <c r="Z2398" s="67"/>
      <c r="AA2398" s="67"/>
      <c r="AB2398" s="67"/>
      <c r="AC2398" s="67"/>
      <c r="AD2398" s="67"/>
      <c r="AE2398" s="67"/>
      <c r="AF2398" s="67"/>
      <c r="AG2398" s="67"/>
    </row>
    <row r="2399" spans="1:33" ht="14.5">
      <c r="A2399" s="85"/>
      <c r="B2399" s="86"/>
      <c r="C2399" s="85"/>
      <c r="D2399" s="86"/>
      <c r="E2399" s="86"/>
      <c r="F2399" s="86"/>
      <c r="G2399" s="86"/>
      <c r="H2399" s="86"/>
      <c r="I2399" s="57"/>
      <c r="J2399" s="71"/>
      <c r="K2399" s="71"/>
      <c r="L2399" s="57"/>
      <c r="M2399" s="86"/>
      <c r="N2399" s="67"/>
      <c r="O2399" s="67"/>
      <c r="P2399" s="67"/>
      <c r="Q2399" s="67"/>
      <c r="R2399" s="67"/>
      <c r="S2399" s="67"/>
      <c r="T2399" s="67"/>
      <c r="U2399" s="67"/>
      <c r="V2399" s="67"/>
      <c r="W2399" s="67"/>
      <c r="X2399" s="67"/>
      <c r="Y2399" s="67"/>
      <c r="Z2399" s="67"/>
      <c r="AA2399" s="67"/>
      <c r="AB2399" s="67"/>
      <c r="AC2399" s="67"/>
      <c r="AD2399" s="67"/>
      <c r="AE2399" s="67"/>
      <c r="AF2399" s="67"/>
      <c r="AG2399" s="67"/>
    </row>
    <row r="2400" spans="1:33" ht="14.5">
      <c r="A2400" s="85"/>
      <c r="B2400" s="86"/>
      <c r="C2400" s="85"/>
      <c r="D2400" s="86"/>
      <c r="E2400" s="86"/>
      <c r="F2400" s="86"/>
      <c r="G2400" s="86"/>
      <c r="H2400" s="86"/>
      <c r="I2400" s="57"/>
      <c r="J2400" s="71"/>
      <c r="K2400" s="71"/>
      <c r="L2400" s="57"/>
      <c r="M2400" s="86"/>
      <c r="N2400" s="67"/>
      <c r="O2400" s="67"/>
      <c r="P2400" s="67"/>
      <c r="Q2400" s="67"/>
      <c r="R2400" s="67"/>
      <c r="S2400" s="67"/>
      <c r="T2400" s="67"/>
      <c r="U2400" s="67"/>
      <c r="V2400" s="67"/>
      <c r="W2400" s="67"/>
      <c r="X2400" s="67"/>
      <c r="Y2400" s="67"/>
      <c r="Z2400" s="67"/>
      <c r="AA2400" s="67"/>
      <c r="AB2400" s="67"/>
      <c r="AC2400" s="67"/>
      <c r="AD2400" s="67"/>
      <c r="AE2400" s="67"/>
      <c r="AF2400" s="67"/>
      <c r="AG2400" s="67"/>
    </row>
    <row r="2401" spans="1:33" ht="14.5">
      <c r="A2401" s="85"/>
      <c r="B2401" s="86"/>
      <c r="C2401" s="85"/>
      <c r="D2401" s="86"/>
      <c r="E2401" s="86"/>
      <c r="F2401" s="86"/>
      <c r="G2401" s="86"/>
      <c r="H2401" s="86"/>
      <c r="I2401" s="57"/>
      <c r="J2401" s="71"/>
      <c r="K2401" s="71"/>
      <c r="L2401" s="57"/>
      <c r="M2401" s="86"/>
      <c r="N2401" s="67"/>
      <c r="O2401" s="67"/>
      <c r="P2401" s="67"/>
      <c r="Q2401" s="67"/>
      <c r="R2401" s="67"/>
      <c r="S2401" s="67"/>
      <c r="T2401" s="67"/>
      <c r="U2401" s="67"/>
      <c r="V2401" s="67"/>
      <c r="W2401" s="67"/>
      <c r="X2401" s="67"/>
      <c r="Y2401" s="67"/>
      <c r="Z2401" s="67"/>
      <c r="AA2401" s="67"/>
      <c r="AB2401" s="67"/>
      <c r="AC2401" s="67"/>
      <c r="AD2401" s="67"/>
      <c r="AE2401" s="67"/>
      <c r="AF2401" s="67"/>
      <c r="AG2401" s="67"/>
    </row>
    <row r="2402" spans="1:33" ht="14.5">
      <c r="A2402" s="85"/>
      <c r="B2402" s="86"/>
      <c r="C2402" s="85"/>
      <c r="D2402" s="86"/>
      <c r="E2402" s="86"/>
      <c r="F2402" s="86"/>
      <c r="G2402" s="86"/>
      <c r="H2402" s="86"/>
      <c r="I2402" s="57"/>
      <c r="J2402" s="71"/>
      <c r="K2402" s="71"/>
      <c r="L2402" s="57"/>
      <c r="M2402" s="86"/>
      <c r="N2402" s="67"/>
      <c r="O2402" s="67"/>
      <c r="P2402" s="67"/>
      <c r="Q2402" s="67"/>
      <c r="R2402" s="67"/>
      <c r="S2402" s="67"/>
      <c r="T2402" s="67"/>
      <c r="U2402" s="67"/>
      <c r="V2402" s="67"/>
      <c r="W2402" s="67"/>
      <c r="X2402" s="67"/>
      <c r="Y2402" s="67"/>
      <c r="Z2402" s="67"/>
      <c r="AA2402" s="67"/>
      <c r="AB2402" s="67"/>
      <c r="AC2402" s="67"/>
      <c r="AD2402" s="67"/>
      <c r="AE2402" s="67"/>
      <c r="AF2402" s="67"/>
      <c r="AG2402" s="67"/>
    </row>
    <row r="2403" spans="1:33" ht="14.5">
      <c r="A2403" s="85"/>
      <c r="B2403" s="86"/>
      <c r="C2403" s="85"/>
      <c r="D2403" s="86"/>
      <c r="E2403" s="86"/>
      <c r="F2403" s="86"/>
      <c r="G2403" s="86"/>
      <c r="H2403" s="86"/>
      <c r="I2403" s="57"/>
      <c r="J2403" s="71"/>
      <c r="K2403" s="71"/>
      <c r="L2403" s="57"/>
      <c r="M2403" s="86"/>
      <c r="N2403" s="67"/>
      <c r="O2403" s="67"/>
      <c r="P2403" s="67"/>
      <c r="Q2403" s="67"/>
      <c r="R2403" s="67"/>
      <c r="S2403" s="67"/>
      <c r="T2403" s="67"/>
      <c r="U2403" s="67"/>
      <c r="V2403" s="67"/>
      <c r="W2403" s="67"/>
      <c r="X2403" s="67"/>
      <c r="Y2403" s="67"/>
      <c r="Z2403" s="67"/>
      <c r="AA2403" s="67"/>
      <c r="AB2403" s="67"/>
      <c r="AC2403" s="67"/>
      <c r="AD2403" s="67"/>
      <c r="AE2403" s="67"/>
      <c r="AF2403" s="67"/>
      <c r="AG2403" s="67"/>
    </row>
    <row r="2404" spans="1:33" ht="14.5">
      <c r="A2404" s="85"/>
      <c r="B2404" s="86"/>
      <c r="C2404" s="85"/>
      <c r="D2404" s="86"/>
      <c r="E2404" s="86"/>
      <c r="F2404" s="86"/>
      <c r="G2404" s="86"/>
      <c r="H2404" s="86"/>
      <c r="I2404" s="57"/>
      <c r="J2404" s="71"/>
      <c r="K2404" s="71"/>
      <c r="L2404" s="57"/>
      <c r="M2404" s="86"/>
      <c r="N2404" s="67"/>
      <c r="O2404" s="67"/>
      <c r="P2404" s="67"/>
      <c r="Q2404" s="67"/>
      <c r="R2404" s="67"/>
      <c r="S2404" s="67"/>
      <c r="T2404" s="67"/>
      <c r="U2404" s="67"/>
      <c r="V2404" s="67"/>
      <c r="W2404" s="67"/>
      <c r="X2404" s="67"/>
      <c r="Y2404" s="67"/>
      <c r="Z2404" s="67"/>
      <c r="AA2404" s="67"/>
      <c r="AB2404" s="67"/>
      <c r="AC2404" s="67"/>
      <c r="AD2404" s="67"/>
      <c r="AE2404" s="67"/>
      <c r="AF2404" s="67"/>
      <c r="AG2404" s="67"/>
    </row>
    <row r="2405" spans="1:33" ht="14.5">
      <c r="A2405" s="85"/>
      <c r="B2405" s="86"/>
      <c r="C2405" s="85"/>
      <c r="D2405" s="86"/>
      <c r="E2405" s="86"/>
      <c r="F2405" s="86"/>
      <c r="G2405" s="86"/>
      <c r="H2405" s="86"/>
      <c r="I2405" s="57"/>
      <c r="J2405" s="71"/>
      <c r="K2405" s="71"/>
      <c r="L2405" s="57"/>
      <c r="M2405" s="86"/>
      <c r="N2405" s="67"/>
      <c r="O2405" s="67"/>
      <c r="P2405" s="67"/>
      <c r="Q2405" s="67"/>
      <c r="R2405" s="67"/>
      <c r="S2405" s="67"/>
      <c r="T2405" s="67"/>
      <c r="U2405" s="67"/>
      <c r="V2405" s="67"/>
      <c r="W2405" s="67"/>
      <c r="X2405" s="67"/>
      <c r="Y2405" s="67"/>
      <c r="Z2405" s="67"/>
      <c r="AA2405" s="67"/>
      <c r="AB2405" s="67"/>
      <c r="AC2405" s="67"/>
      <c r="AD2405" s="67"/>
      <c r="AE2405" s="67"/>
      <c r="AF2405" s="67"/>
      <c r="AG2405" s="67"/>
    </row>
    <row r="2406" spans="1:33" ht="14.5">
      <c r="A2406" s="85"/>
      <c r="B2406" s="86"/>
      <c r="C2406" s="85"/>
      <c r="D2406" s="86"/>
      <c r="E2406" s="86"/>
      <c r="F2406" s="86"/>
      <c r="G2406" s="86"/>
      <c r="H2406" s="86"/>
      <c r="I2406" s="57"/>
      <c r="J2406" s="71"/>
      <c r="K2406" s="71"/>
      <c r="L2406" s="57"/>
      <c r="M2406" s="86"/>
      <c r="N2406" s="67"/>
      <c r="O2406" s="67"/>
      <c r="P2406" s="67"/>
      <c r="Q2406" s="67"/>
      <c r="R2406" s="67"/>
      <c r="S2406" s="67"/>
      <c r="T2406" s="67"/>
      <c r="U2406" s="67"/>
      <c r="V2406" s="67"/>
      <c r="W2406" s="67"/>
      <c r="X2406" s="67"/>
      <c r="Y2406" s="67"/>
      <c r="Z2406" s="67"/>
      <c r="AA2406" s="67"/>
      <c r="AB2406" s="67"/>
      <c r="AC2406" s="67"/>
      <c r="AD2406" s="67"/>
      <c r="AE2406" s="67"/>
      <c r="AF2406" s="67"/>
      <c r="AG2406" s="67"/>
    </row>
    <row r="2407" spans="1:33" ht="14.5">
      <c r="A2407" s="85"/>
      <c r="B2407" s="86"/>
      <c r="C2407" s="85"/>
      <c r="D2407" s="86"/>
      <c r="E2407" s="86"/>
      <c r="F2407" s="86"/>
      <c r="G2407" s="86"/>
      <c r="H2407" s="86"/>
      <c r="I2407" s="57"/>
      <c r="J2407" s="71"/>
      <c r="K2407" s="71"/>
      <c r="L2407" s="57"/>
      <c r="M2407" s="86"/>
      <c r="N2407" s="67"/>
      <c r="O2407" s="67"/>
      <c r="P2407" s="67"/>
      <c r="Q2407" s="67"/>
      <c r="R2407" s="67"/>
      <c r="S2407" s="67"/>
      <c r="T2407" s="67"/>
      <c r="U2407" s="67"/>
      <c r="V2407" s="67"/>
      <c r="W2407" s="67"/>
      <c r="X2407" s="67"/>
      <c r="Y2407" s="67"/>
      <c r="Z2407" s="67"/>
      <c r="AA2407" s="67"/>
      <c r="AB2407" s="67"/>
      <c r="AC2407" s="67"/>
      <c r="AD2407" s="67"/>
      <c r="AE2407" s="67"/>
      <c r="AF2407" s="67"/>
      <c r="AG2407" s="67"/>
    </row>
    <row r="2408" spans="1:33" ht="14.5">
      <c r="A2408" s="85"/>
      <c r="B2408" s="86"/>
      <c r="C2408" s="85"/>
      <c r="D2408" s="86"/>
      <c r="E2408" s="86"/>
      <c r="F2408" s="86"/>
      <c r="G2408" s="86"/>
      <c r="H2408" s="86"/>
      <c r="I2408" s="57"/>
      <c r="J2408" s="71"/>
      <c r="K2408" s="71"/>
      <c r="L2408" s="57"/>
      <c r="M2408" s="86"/>
      <c r="N2408" s="67"/>
      <c r="O2408" s="67"/>
      <c r="P2408" s="67"/>
      <c r="Q2408" s="67"/>
      <c r="R2408" s="67"/>
      <c r="S2408" s="67"/>
      <c r="T2408" s="67"/>
      <c r="U2408" s="67"/>
      <c r="V2408" s="67"/>
      <c r="W2408" s="67"/>
      <c r="X2408" s="67"/>
      <c r="Y2408" s="67"/>
      <c r="Z2408" s="67"/>
      <c r="AA2408" s="67"/>
      <c r="AB2408" s="67"/>
      <c r="AC2408" s="67"/>
      <c r="AD2408" s="67"/>
      <c r="AE2408" s="67"/>
      <c r="AF2408" s="67"/>
      <c r="AG2408" s="67"/>
    </row>
    <row r="2409" spans="1:33" ht="14.5">
      <c r="A2409" s="85"/>
      <c r="B2409" s="86"/>
      <c r="C2409" s="85"/>
      <c r="D2409" s="86"/>
      <c r="E2409" s="86"/>
      <c r="F2409" s="86"/>
      <c r="G2409" s="86"/>
      <c r="H2409" s="86"/>
      <c r="I2409" s="57"/>
      <c r="J2409" s="71"/>
      <c r="K2409" s="71"/>
      <c r="L2409" s="57"/>
      <c r="M2409" s="86"/>
      <c r="N2409" s="67"/>
      <c r="O2409" s="67"/>
      <c r="P2409" s="67"/>
      <c r="Q2409" s="67"/>
      <c r="R2409" s="67"/>
      <c r="S2409" s="67"/>
      <c r="T2409" s="67"/>
      <c r="U2409" s="67"/>
      <c r="V2409" s="67"/>
      <c r="W2409" s="67"/>
      <c r="X2409" s="67"/>
      <c r="Y2409" s="67"/>
      <c r="Z2409" s="67"/>
      <c r="AA2409" s="67"/>
      <c r="AB2409" s="67"/>
      <c r="AC2409" s="67"/>
      <c r="AD2409" s="67"/>
      <c r="AE2409" s="67"/>
      <c r="AF2409" s="67"/>
      <c r="AG2409" s="67"/>
    </row>
    <row r="2410" spans="1:33" ht="14.5">
      <c r="A2410" s="85"/>
      <c r="B2410" s="86"/>
      <c r="C2410" s="85"/>
      <c r="D2410" s="86"/>
      <c r="E2410" s="86"/>
      <c r="F2410" s="86"/>
      <c r="G2410" s="86"/>
      <c r="H2410" s="86"/>
      <c r="I2410" s="57"/>
      <c r="J2410" s="71"/>
      <c r="K2410" s="71"/>
      <c r="L2410" s="57"/>
      <c r="M2410" s="86"/>
      <c r="N2410" s="67"/>
      <c r="O2410" s="67"/>
      <c r="P2410" s="67"/>
      <c r="Q2410" s="67"/>
      <c r="R2410" s="67"/>
      <c r="S2410" s="67"/>
      <c r="T2410" s="67"/>
      <c r="U2410" s="67"/>
      <c r="V2410" s="67"/>
      <c r="W2410" s="67"/>
      <c r="X2410" s="67"/>
      <c r="Y2410" s="67"/>
      <c r="Z2410" s="67"/>
      <c r="AA2410" s="67"/>
      <c r="AB2410" s="67"/>
      <c r="AC2410" s="67"/>
      <c r="AD2410" s="67"/>
      <c r="AE2410" s="67"/>
      <c r="AF2410" s="67"/>
      <c r="AG2410" s="67"/>
    </row>
    <row r="2411" spans="1:33" ht="14.5">
      <c r="A2411" s="85"/>
      <c r="B2411" s="86"/>
      <c r="C2411" s="85"/>
      <c r="D2411" s="86"/>
      <c r="E2411" s="86"/>
      <c r="F2411" s="86"/>
      <c r="G2411" s="86"/>
      <c r="H2411" s="86"/>
      <c r="I2411" s="57"/>
      <c r="J2411" s="71"/>
      <c r="K2411" s="71"/>
      <c r="L2411" s="57"/>
      <c r="M2411" s="86"/>
      <c r="N2411" s="67"/>
      <c r="O2411" s="67"/>
      <c r="P2411" s="67"/>
      <c r="Q2411" s="67"/>
      <c r="R2411" s="67"/>
      <c r="S2411" s="67"/>
      <c r="T2411" s="67"/>
      <c r="U2411" s="67"/>
      <c r="V2411" s="67"/>
      <c r="W2411" s="67"/>
      <c r="X2411" s="67"/>
      <c r="Y2411" s="67"/>
      <c r="Z2411" s="67"/>
      <c r="AA2411" s="67"/>
      <c r="AB2411" s="67"/>
      <c r="AC2411" s="67"/>
      <c r="AD2411" s="67"/>
      <c r="AE2411" s="67"/>
      <c r="AF2411" s="67"/>
      <c r="AG2411" s="67"/>
    </row>
    <row r="2412" spans="1:33" ht="14.5">
      <c r="A2412" s="85"/>
      <c r="B2412" s="86"/>
      <c r="C2412" s="85"/>
      <c r="D2412" s="86"/>
      <c r="E2412" s="86"/>
      <c r="F2412" s="86"/>
      <c r="G2412" s="86"/>
      <c r="H2412" s="86"/>
      <c r="I2412" s="57"/>
      <c r="J2412" s="71"/>
      <c r="K2412" s="71"/>
      <c r="L2412" s="57"/>
      <c r="M2412" s="86"/>
      <c r="N2412" s="67"/>
      <c r="O2412" s="67"/>
      <c r="P2412" s="67"/>
      <c r="Q2412" s="67"/>
      <c r="R2412" s="67"/>
      <c r="S2412" s="67"/>
      <c r="T2412" s="67"/>
      <c r="U2412" s="67"/>
      <c r="V2412" s="67"/>
      <c r="W2412" s="67"/>
      <c r="X2412" s="67"/>
      <c r="Y2412" s="67"/>
      <c r="Z2412" s="67"/>
      <c r="AA2412" s="67"/>
      <c r="AB2412" s="67"/>
      <c r="AC2412" s="67"/>
      <c r="AD2412" s="67"/>
      <c r="AE2412" s="67"/>
      <c r="AF2412" s="67"/>
      <c r="AG2412" s="67"/>
    </row>
    <row r="2413" spans="1:33" ht="14.5">
      <c r="A2413" s="85"/>
      <c r="B2413" s="86"/>
      <c r="C2413" s="85"/>
      <c r="D2413" s="86"/>
      <c r="E2413" s="86"/>
      <c r="F2413" s="86"/>
      <c r="G2413" s="86"/>
      <c r="H2413" s="86"/>
      <c r="I2413" s="57"/>
      <c r="J2413" s="71"/>
      <c r="K2413" s="71"/>
      <c r="L2413" s="57"/>
      <c r="M2413" s="86"/>
      <c r="N2413" s="67"/>
      <c r="O2413" s="67"/>
      <c r="P2413" s="67"/>
      <c r="Q2413" s="67"/>
      <c r="R2413" s="67"/>
      <c r="S2413" s="67"/>
      <c r="T2413" s="67"/>
      <c r="U2413" s="67"/>
      <c r="V2413" s="67"/>
      <c r="W2413" s="67"/>
      <c r="X2413" s="67"/>
      <c r="Y2413" s="67"/>
      <c r="Z2413" s="67"/>
      <c r="AA2413" s="67"/>
      <c r="AB2413" s="67"/>
      <c r="AC2413" s="67"/>
      <c r="AD2413" s="67"/>
      <c r="AE2413" s="67"/>
      <c r="AF2413" s="67"/>
      <c r="AG2413" s="67"/>
    </row>
    <row r="2414" spans="1:33" ht="14.5">
      <c r="A2414" s="85"/>
      <c r="B2414" s="86"/>
      <c r="C2414" s="85"/>
      <c r="D2414" s="86"/>
      <c r="E2414" s="86"/>
      <c r="F2414" s="86"/>
      <c r="G2414" s="86"/>
      <c r="H2414" s="86"/>
      <c r="I2414" s="57"/>
      <c r="J2414" s="71"/>
      <c r="K2414" s="71"/>
      <c r="L2414" s="57"/>
      <c r="M2414" s="86"/>
      <c r="N2414" s="67"/>
      <c r="O2414" s="67"/>
      <c r="P2414" s="67"/>
      <c r="Q2414" s="67"/>
      <c r="R2414" s="67"/>
      <c r="S2414" s="67"/>
      <c r="T2414" s="67"/>
      <c r="U2414" s="67"/>
      <c r="V2414" s="67"/>
      <c r="W2414" s="67"/>
      <c r="X2414" s="67"/>
      <c r="Y2414" s="67"/>
      <c r="Z2414" s="67"/>
      <c r="AA2414" s="67"/>
      <c r="AB2414" s="67"/>
      <c r="AC2414" s="67"/>
      <c r="AD2414" s="67"/>
      <c r="AE2414" s="67"/>
      <c r="AF2414" s="67"/>
      <c r="AG2414" s="67"/>
    </row>
    <row r="2415" spans="1:33" ht="14.5">
      <c r="A2415" s="85"/>
      <c r="B2415" s="86"/>
      <c r="C2415" s="85"/>
      <c r="D2415" s="86"/>
      <c r="E2415" s="86"/>
      <c r="F2415" s="86"/>
      <c r="G2415" s="86"/>
      <c r="H2415" s="86"/>
      <c r="I2415" s="57"/>
      <c r="J2415" s="71"/>
      <c r="K2415" s="71"/>
      <c r="L2415" s="57"/>
      <c r="M2415" s="86"/>
      <c r="N2415" s="67"/>
      <c r="O2415" s="67"/>
      <c r="P2415" s="67"/>
      <c r="Q2415" s="67"/>
      <c r="R2415" s="67"/>
      <c r="S2415" s="67"/>
      <c r="T2415" s="67"/>
      <c r="U2415" s="67"/>
      <c r="V2415" s="67"/>
      <c r="W2415" s="67"/>
      <c r="X2415" s="67"/>
      <c r="Y2415" s="67"/>
      <c r="Z2415" s="67"/>
      <c r="AA2415" s="67"/>
      <c r="AB2415" s="67"/>
      <c r="AC2415" s="67"/>
      <c r="AD2415" s="67"/>
      <c r="AE2415" s="67"/>
      <c r="AF2415" s="67"/>
      <c r="AG2415" s="67"/>
    </row>
    <row r="2416" spans="1:33" ht="14.5">
      <c r="A2416" s="85"/>
      <c r="B2416" s="86"/>
      <c r="C2416" s="85"/>
      <c r="D2416" s="86"/>
      <c r="E2416" s="86"/>
      <c r="F2416" s="86"/>
      <c r="G2416" s="86"/>
      <c r="H2416" s="86"/>
      <c r="I2416" s="57"/>
      <c r="J2416" s="71"/>
      <c r="K2416" s="71"/>
      <c r="L2416" s="57"/>
      <c r="M2416" s="86"/>
      <c r="N2416" s="67"/>
      <c r="O2416" s="67"/>
      <c r="P2416" s="67"/>
      <c r="Q2416" s="67"/>
      <c r="R2416" s="67"/>
      <c r="S2416" s="67"/>
      <c r="T2416" s="67"/>
      <c r="U2416" s="67"/>
      <c r="V2416" s="67"/>
      <c r="W2416" s="67"/>
      <c r="X2416" s="67"/>
      <c r="Y2416" s="67"/>
      <c r="Z2416" s="67"/>
      <c r="AA2416" s="67"/>
      <c r="AB2416" s="67"/>
      <c r="AC2416" s="67"/>
      <c r="AD2416" s="67"/>
      <c r="AE2416" s="67"/>
      <c r="AF2416" s="67"/>
      <c r="AG2416" s="67"/>
    </row>
    <row r="2417" spans="1:33" ht="14.5">
      <c r="A2417" s="85"/>
      <c r="B2417" s="86"/>
      <c r="C2417" s="85"/>
      <c r="D2417" s="86"/>
      <c r="E2417" s="86"/>
      <c r="F2417" s="86"/>
      <c r="G2417" s="86"/>
      <c r="H2417" s="86"/>
      <c r="I2417" s="57"/>
      <c r="J2417" s="71"/>
      <c r="K2417" s="71"/>
      <c r="L2417" s="57"/>
      <c r="M2417" s="86"/>
      <c r="N2417" s="67"/>
      <c r="O2417" s="67"/>
      <c r="P2417" s="67"/>
      <c r="Q2417" s="67"/>
      <c r="R2417" s="67"/>
      <c r="S2417" s="67"/>
      <c r="T2417" s="67"/>
      <c r="U2417" s="67"/>
      <c r="V2417" s="67"/>
      <c r="W2417" s="67"/>
      <c r="X2417" s="67"/>
      <c r="Y2417" s="67"/>
      <c r="Z2417" s="67"/>
      <c r="AA2417" s="67"/>
      <c r="AB2417" s="67"/>
      <c r="AC2417" s="67"/>
      <c r="AD2417" s="67"/>
      <c r="AE2417" s="67"/>
      <c r="AF2417" s="67"/>
      <c r="AG2417" s="67"/>
    </row>
    <row r="2418" spans="1:33" ht="14.5">
      <c r="A2418" s="85"/>
      <c r="B2418" s="86"/>
      <c r="C2418" s="85"/>
      <c r="D2418" s="86"/>
      <c r="E2418" s="86"/>
      <c r="F2418" s="86"/>
      <c r="G2418" s="86"/>
      <c r="H2418" s="86"/>
      <c r="I2418" s="57"/>
      <c r="J2418" s="71"/>
      <c r="K2418" s="71"/>
      <c r="L2418" s="57"/>
      <c r="M2418" s="86"/>
      <c r="N2418" s="67"/>
      <c r="O2418" s="67"/>
      <c r="P2418" s="67"/>
      <c r="Q2418" s="67"/>
      <c r="R2418" s="67"/>
      <c r="S2418" s="67"/>
      <c r="T2418" s="67"/>
      <c r="U2418" s="67"/>
      <c r="V2418" s="67"/>
      <c r="W2418" s="67"/>
      <c r="X2418" s="67"/>
      <c r="Y2418" s="67"/>
      <c r="Z2418" s="67"/>
      <c r="AA2418" s="67"/>
      <c r="AB2418" s="67"/>
      <c r="AC2418" s="67"/>
      <c r="AD2418" s="67"/>
      <c r="AE2418" s="67"/>
      <c r="AF2418" s="67"/>
      <c r="AG2418" s="67"/>
    </row>
    <row r="2419" spans="1:33" ht="14.5">
      <c r="A2419" s="85"/>
      <c r="B2419" s="86"/>
      <c r="C2419" s="85"/>
      <c r="D2419" s="86"/>
      <c r="E2419" s="86"/>
      <c r="F2419" s="86"/>
      <c r="G2419" s="86"/>
      <c r="H2419" s="86"/>
      <c r="I2419" s="57"/>
      <c r="J2419" s="71"/>
      <c r="K2419" s="71"/>
      <c r="L2419" s="57"/>
      <c r="M2419" s="86"/>
      <c r="N2419" s="67"/>
      <c r="O2419" s="67"/>
      <c r="P2419" s="67"/>
      <c r="Q2419" s="67"/>
      <c r="R2419" s="67"/>
      <c r="S2419" s="67"/>
      <c r="T2419" s="67"/>
      <c r="U2419" s="67"/>
      <c r="V2419" s="67"/>
      <c r="W2419" s="67"/>
      <c r="X2419" s="67"/>
      <c r="Y2419" s="67"/>
      <c r="Z2419" s="67"/>
      <c r="AA2419" s="67"/>
      <c r="AB2419" s="67"/>
      <c r="AC2419" s="67"/>
      <c r="AD2419" s="67"/>
      <c r="AE2419" s="67"/>
      <c r="AF2419" s="67"/>
      <c r="AG2419" s="67"/>
    </row>
    <row r="2420" spans="1:33" ht="14.5">
      <c r="A2420" s="85"/>
      <c r="B2420" s="86"/>
      <c r="C2420" s="85"/>
      <c r="D2420" s="86"/>
      <c r="E2420" s="86"/>
      <c r="F2420" s="86"/>
      <c r="G2420" s="86"/>
      <c r="H2420" s="86"/>
      <c r="I2420" s="57"/>
      <c r="J2420" s="71"/>
      <c r="K2420" s="71"/>
      <c r="L2420" s="57"/>
      <c r="M2420" s="86"/>
      <c r="N2420" s="67"/>
      <c r="O2420" s="67"/>
      <c r="P2420" s="67"/>
      <c r="Q2420" s="67"/>
      <c r="R2420" s="67"/>
      <c r="S2420" s="67"/>
      <c r="T2420" s="67"/>
      <c r="U2420" s="67"/>
      <c r="V2420" s="67"/>
      <c r="W2420" s="67"/>
      <c r="X2420" s="67"/>
      <c r="Y2420" s="67"/>
      <c r="Z2420" s="67"/>
      <c r="AA2420" s="67"/>
      <c r="AB2420" s="67"/>
      <c r="AC2420" s="67"/>
      <c r="AD2420" s="67"/>
      <c r="AE2420" s="67"/>
      <c r="AF2420" s="67"/>
      <c r="AG2420" s="67"/>
    </row>
    <row r="2421" spans="1:33" ht="14.5">
      <c r="A2421" s="85"/>
      <c r="B2421" s="86"/>
      <c r="C2421" s="85"/>
      <c r="D2421" s="86"/>
      <c r="E2421" s="86"/>
      <c r="F2421" s="86"/>
      <c r="G2421" s="86"/>
      <c r="H2421" s="86"/>
      <c r="I2421" s="57"/>
      <c r="J2421" s="71"/>
      <c r="K2421" s="71"/>
      <c r="L2421" s="57"/>
      <c r="M2421" s="86"/>
      <c r="N2421" s="67"/>
      <c r="O2421" s="67"/>
      <c r="P2421" s="67"/>
      <c r="Q2421" s="67"/>
      <c r="R2421" s="67"/>
      <c r="S2421" s="67"/>
      <c r="T2421" s="67"/>
      <c r="U2421" s="67"/>
      <c r="V2421" s="67"/>
      <c r="W2421" s="67"/>
      <c r="X2421" s="67"/>
      <c r="Y2421" s="67"/>
      <c r="Z2421" s="67"/>
      <c r="AA2421" s="67"/>
      <c r="AB2421" s="67"/>
      <c r="AC2421" s="67"/>
      <c r="AD2421" s="67"/>
      <c r="AE2421" s="67"/>
      <c r="AF2421" s="67"/>
      <c r="AG2421" s="67"/>
    </row>
    <row r="2422" spans="1:33" ht="14.5">
      <c r="A2422" s="85"/>
      <c r="B2422" s="86"/>
      <c r="C2422" s="85"/>
      <c r="D2422" s="86"/>
      <c r="E2422" s="86"/>
      <c r="F2422" s="86"/>
      <c r="G2422" s="86"/>
      <c r="H2422" s="86"/>
      <c r="I2422" s="57"/>
      <c r="J2422" s="71"/>
      <c r="K2422" s="71"/>
      <c r="L2422" s="57"/>
      <c r="M2422" s="86"/>
      <c r="N2422" s="67"/>
      <c r="O2422" s="67"/>
      <c r="P2422" s="67"/>
      <c r="Q2422" s="67"/>
      <c r="R2422" s="67"/>
      <c r="S2422" s="67"/>
      <c r="T2422" s="67"/>
      <c r="U2422" s="67"/>
      <c r="V2422" s="67"/>
      <c r="W2422" s="67"/>
      <c r="X2422" s="67"/>
      <c r="Y2422" s="67"/>
      <c r="Z2422" s="67"/>
      <c r="AA2422" s="67"/>
      <c r="AB2422" s="67"/>
      <c r="AC2422" s="67"/>
      <c r="AD2422" s="67"/>
      <c r="AE2422" s="67"/>
      <c r="AF2422" s="67"/>
      <c r="AG2422" s="67"/>
    </row>
    <row r="2423" spans="1:33" ht="14.5">
      <c r="A2423" s="85"/>
      <c r="B2423" s="86"/>
      <c r="C2423" s="85"/>
      <c r="D2423" s="86"/>
      <c r="E2423" s="86"/>
      <c r="F2423" s="86"/>
      <c r="G2423" s="86"/>
      <c r="H2423" s="86"/>
      <c r="I2423" s="57"/>
      <c r="J2423" s="71"/>
      <c r="K2423" s="71"/>
      <c r="L2423" s="57"/>
      <c r="M2423" s="86"/>
      <c r="N2423" s="67"/>
      <c r="O2423" s="67"/>
      <c r="P2423" s="67"/>
      <c r="Q2423" s="67"/>
      <c r="R2423" s="67"/>
      <c r="S2423" s="67"/>
      <c r="T2423" s="67"/>
      <c r="U2423" s="67"/>
      <c r="V2423" s="67"/>
      <c r="W2423" s="67"/>
      <c r="X2423" s="67"/>
      <c r="Y2423" s="67"/>
      <c r="Z2423" s="67"/>
      <c r="AA2423" s="67"/>
      <c r="AB2423" s="67"/>
      <c r="AC2423" s="67"/>
      <c r="AD2423" s="67"/>
      <c r="AE2423" s="67"/>
      <c r="AF2423" s="67"/>
      <c r="AG2423" s="67"/>
    </row>
    <row r="2424" spans="1:33" ht="14.5">
      <c r="A2424" s="85"/>
      <c r="B2424" s="86"/>
      <c r="C2424" s="85"/>
      <c r="D2424" s="86"/>
      <c r="E2424" s="86"/>
      <c r="F2424" s="86"/>
      <c r="G2424" s="86"/>
      <c r="H2424" s="86"/>
      <c r="I2424" s="57"/>
      <c r="J2424" s="71"/>
      <c r="K2424" s="71"/>
      <c r="L2424" s="57"/>
      <c r="M2424" s="86"/>
      <c r="N2424" s="67"/>
      <c r="O2424" s="67"/>
      <c r="P2424" s="67"/>
      <c r="Q2424" s="67"/>
      <c r="R2424" s="67"/>
      <c r="S2424" s="67"/>
      <c r="T2424" s="67"/>
      <c r="U2424" s="67"/>
      <c r="V2424" s="67"/>
      <c r="W2424" s="67"/>
      <c r="X2424" s="67"/>
      <c r="Y2424" s="67"/>
      <c r="Z2424" s="67"/>
      <c r="AA2424" s="67"/>
      <c r="AB2424" s="67"/>
      <c r="AC2424" s="67"/>
      <c r="AD2424" s="67"/>
      <c r="AE2424" s="67"/>
      <c r="AF2424" s="67"/>
      <c r="AG2424" s="67"/>
    </row>
    <row r="2425" spans="1:33" ht="14.5">
      <c r="A2425" s="85"/>
      <c r="B2425" s="86"/>
      <c r="C2425" s="85"/>
      <c r="D2425" s="86"/>
      <c r="E2425" s="86"/>
      <c r="F2425" s="86"/>
      <c r="G2425" s="86"/>
      <c r="H2425" s="86"/>
      <c r="I2425" s="57"/>
      <c r="J2425" s="71"/>
      <c r="K2425" s="71"/>
      <c r="L2425" s="57"/>
      <c r="M2425" s="86"/>
      <c r="N2425" s="67"/>
      <c r="O2425" s="67"/>
      <c r="P2425" s="67"/>
      <c r="Q2425" s="67"/>
      <c r="R2425" s="67"/>
      <c r="S2425" s="67"/>
      <c r="T2425" s="67"/>
      <c r="U2425" s="67"/>
      <c r="V2425" s="67"/>
      <c r="W2425" s="67"/>
      <c r="X2425" s="67"/>
      <c r="Y2425" s="67"/>
      <c r="Z2425" s="67"/>
      <c r="AA2425" s="67"/>
      <c r="AB2425" s="67"/>
      <c r="AC2425" s="67"/>
      <c r="AD2425" s="67"/>
      <c r="AE2425" s="67"/>
      <c r="AF2425" s="67"/>
      <c r="AG2425" s="67"/>
    </row>
    <row r="2426" spans="1:33" ht="14.5">
      <c r="A2426" s="85"/>
      <c r="B2426" s="86"/>
      <c r="C2426" s="85"/>
      <c r="D2426" s="86"/>
      <c r="E2426" s="86"/>
      <c r="F2426" s="86"/>
      <c r="G2426" s="86"/>
      <c r="H2426" s="86"/>
      <c r="I2426" s="57"/>
      <c r="J2426" s="71"/>
      <c r="K2426" s="71"/>
      <c r="L2426" s="57"/>
      <c r="M2426" s="86"/>
      <c r="N2426" s="67"/>
      <c r="O2426" s="67"/>
      <c r="P2426" s="67"/>
      <c r="Q2426" s="67"/>
      <c r="R2426" s="67"/>
      <c r="S2426" s="67"/>
      <c r="T2426" s="67"/>
      <c r="U2426" s="67"/>
      <c r="V2426" s="67"/>
      <c r="W2426" s="67"/>
      <c r="X2426" s="67"/>
      <c r="Y2426" s="67"/>
      <c r="Z2426" s="67"/>
      <c r="AA2426" s="67"/>
      <c r="AB2426" s="67"/>
      <c r="AC2426" s="67"/>
      <c r="AD2426" s="67"/>
      <c r="AE2426" s="67"/>
      <c r="AF2426" s="67"/>
      <c r="AG2426" s="67"/>
    </row>
    <row r="2427" spans="1:33" ht="14.5">
      <c r="A2427" s="85"/>
      <c r="B2427" s="86"/>
      <c r="C2427" s="85"/>
      <c r="D2427" s="86"/>
      <c r="E2427" s="86"/>
      <c r="F2427" s="86"/>
      <c r="G2427" s="86"/>
      <c r="H2427" s="86"/>
      <c r="I2427" s="57"/>
      <c r="J2427" s="71"/>
      <c r="K2427" s="71"/>
      <c r="L2427" s="57"/>
      <c r="M2427" s="86"/>
      <c r="N2427" s="67"/>
      <c r="O2427" s="67"/>
      <c r="P2427" s="67"/>
      <c r="Q2427" s="67"/>
      <c r="R2427" s="67"/>
      <c r="S2427" s="67"/>
      <c r="T2427" s="67"/>
      <c r="U2427" s="67"/>
      <c r="V2427" s="67"/>
      <c r="W2427" s="67"/>
      <c r="X2427" s="67"/>
      <c r="Y2427" s="67"/>
      <c r="Z2427" s="67"/>
      <c r="AA2427" s="67"/>
      <c r="AB2427" s="67"/>
      <c r="AC2427" s="67"/>
      <c r="AD2427" s="67"/>
      <c r="AE2427" s="67"/>
      <c r="AF2427" s="67"/>
      <c r="AG2427" s="67"/>
    </row>
    <row r="2428" spans="1:33" ht="14.5">
      <c r="A2428" s="85"/>
      <c r="B2428" s="86"/>
      <c r="C2428" s="85"/>
      <c r="D2428" s="86"/>
      <c r="E2428" s="86"/>
      <c r="F2428" s="86"/>
      <c r="G2428" s="86"/>
      <c r="H2428" s="86"/>
      <c r="I2428" s="57"/>
      <c r="J2428" s="71"/>
      <c r="K2428" s="71"/>
      <c r="L2428" s="57"/>
      <c r="M2428" s="86"/>
      <c r="N2428" s="67"/>
      <c r="O2428" s="67"/>
      <c r="P2428" s="67"/>
      <c r="Q2428" s="67"/>
      <c r="R2428" s="67"/>
      <c r="S2428" s="67"/>
      <c r="T2428" s="67"/>
      <c r="U2428" s="67"/>
      <c r="V2428" s="67"/>
      <c r="W2428" s="67"/>
      <c r="X2428" s="67"/>
      <c r="Y2428" s="67"/>
      <c r="Z2428" s="67"/>
      <c r="AA2428" s="67"/>
      <c r="AB2428" s="67"/>
      <c r="AC2428" s="67"/>
      <c r="AD2428" s="67"/>
      <c r="AE2428" s="67"/>
      <c r="AF2428" s="67"/>
      <c r="AG2428" s="67"/>
    </row>
    <row r="2429" spans="1:33" ht="14.5">
      <c r="A2429" s="85"/>
      <c r="B2429" s="86"/>
      <c r="C2429" s="85"/>
      <c r="D2429" s="86"/>
      <c r="E2429" s="86"/>
      <c r="F2429" s="86"/>
      <c r="G2429" s="86"/>
      <c r="H2429" s="86"/>
      <c r="I2429" s="57"/>
      <c r="J2429" s="71"/>
      <c r="K2429" s="71"/>
      <c r="L2429" s="57"/>
      <c r="M2429" s="86"/>
      <c r="N2429" s="67"/>
      <c r="O2429" s="67"/>
      <c r="P2429" s="67"/>
      <c r="Q2429" s="67"/>
      <c r="R2429" s="67"/>
      <c r="S2429" s="67"/>
      <c r="T2429" s="67"/>
      <c r="U2429" s="67"/>
      <c r="V2429" s="67"/>
      <c r="W2429" s="67"/>
      <c r="X2429" s="67"/>
      <c r="Y2429" s="67"/>
      <c r="Z2429" s="67"/>
      <c r="AA2429" s="67"/>
      <c r="AB2429" s="67"/>
      <c r="AC2429" s="67"/>
      <c r="AD2429" s="67"/>
      <c r="AE2429" s="67"/>
      <c r="AF2429" s="67"/>
      <c r="AG2429" s="67"/>
    </row>
    <row r="2430" spans="1:33" ht="14.5">
      <c r="A2430" s="85"/>
      <c r="B2430" s="86"/>
      <c r="C2430" s="85"/>
      <c r="D2430" s="86"/>
      <c r="E2430" s="86"/>
      <c r="F2430" s="86"/>
      <c r="G2430" s="86"/>
      <c r="H2430" s="86"/>
      <c r="I2430" s="57"/>
      <c r="J2430" s="71"/>
      <c r="K2430" s="71"/>
      <c r="L2430" s="57"/>
      <c r="M2430" s="86"/>
      <c r="N2430" s="67"/>
      <c r="O2430" s="67"/>
      <c r="P2430" s="67"/>
      <c r="Q2430" s="67"/>
      <c r="R2430" s="67"/>
      <c r="S2430" s="67"/>
      <c r="T2430" s="67"/>
      <c r="U2430" s="67"/>
      <c r="V2430" s="67"/>
      <c r="W2430" s="67"/>
      <c r="X2430" s="67"/>
      <c r="Y2430" s="67"/>
      <c r="Z2430" s="67"/>
      <c r="AA2430" s="67"/>
      <c r="AB2430" s="67"/>
      <c r="AC2430" s="67"/>
      <c r="AD2430" s="67"/>
      <c r="AE2430" s="67"/>
      <c r="AF2430" s="67"/>
      <c r="AG2430" s="67"/>
    </row>
    <row r="2431" spans="1:33" ht="14.5">
      <c r="A2431" s="85"/>
      <c r="B2431" s="86"/>
      <c r="C2431" s="85"/>
      <c r="D2431" s="86"/>
      <c r="E2431" s="86"/>
      <c r="F2431" s="86"/>
      <c r="G2431" s="86"/>
      <c r="H2431" s="86"/>
      <c r="I2431" s="57"/>
      <c r="J2431" s="71"/>
      <c r="K2431" s="71"/>
      <c r="L2431" s="57"/>
      <c r="M2431" s="86"/>
      <c r="N2431" s="67"/>
      <c r="O2431" s="67"/>
      <c r="P2431" s="67"/>
      <c r="Q2431" s="67"/>
      <c r="R2431" s="67"/>
      <c r="S2431" s="67"/>
      <c r="T2431" s="67"/>
      <c r="U2431" s="67"/>
      <c r="V2431" s="67"/>
      <c r="W2431" s="67"/>
      <c r="X2431" s="67"/>
      <c r="Y2431" s="67"/>
      <c r="Z2431" s="67"/>
      <c r="AA2431" s="67"/>
      <c r="AB2431" s="67"/>
      <c r="AC2431" s="67"/>
      <c r="AD2431" s="67"/>
      <c r="AE2431" s="67"/>
      <c r="AF2431" s="67"/>
      <c r="AG2431" s="67"/>
    </row>
    <row r="2432" spans="1:33" ht="14.5">
      <c r="A2432" s="85"/>
      <c r="B2432" s="86"/>
      <c r="C2432" s="85"/>
      <c r="D2432" s="86"/>
      <c r="E2432" s="86"/>
      <c r="F2432" s="86"/>
      <c r="G2432" s="86"/>
      <c r="H2432" s="86"/>
      <c r="I2432" s="57"/>
      <c r="J2432" s="71"/>
      <c r="K2432" s="71"/>
      <c r="L2432" s="57"/>
      <c r="M2432" s="86"/>
      <c r="N2432" s="67"/>
      <c r="O2432" s="67"/>
      <c r="P2432" s="67"/>
      <c r="Q2432" s="67"/>
      <c r="R2432" s="67"/>
      <c r="S2432" s="67"/>
      <c r="T2432" s="67"/>
      <c r="U2432" s="67"/>
      <c r="V2432" s="67"/>
      <c r="W2432" s="67"/>
      <c r="X2432" s="67"/>
      <c r="Y2432" s="67"/>
      <c r="Z2432" s="67"/>
      <c r="AA2432" s="67"/>
      <c r="AB2432" s="67"/>
      <c r="AC2432" s="67"/>
      <c r="AD2432" s="67"/>
      <c r="AE2432" s="67"/>
      <c r="AF2432" s="67"/>
      <c r="AG2432" s="67"/>
    </row>
    <row r="2433" spans="1:33" ht="14.5">
      <c r="A2433" s="85"/>
      <c r="B2433" s="86"/>
      <c r="C2433" s="85"/>
      <c r="D2433" s="86"/>
      <c r="E2433" s="86"/>
      <c r="F2433" s="86"/>
      <c r="G2433" s="86"/>
      <c r="H2433" s="86"/>
      <c r="I2433" s="57"/>
      <c r="J2433" s="71"/>
      <c r="K2433" s="71"/>
      <c r="L2433" s="57"/>
      <c r="M2433" s="86"/>
      <c r="N2433" s="67"/>
      <c r="O2433" s="67"/>
      <c r="P2433" s="67"/>
      <c r="Q2433" s="67"/>
      <c r="R2433" s="67"/>
      <c r="S2433" s="67"/>
      <c r="T2433" s="67"/>
      <c r="U2433" s="67"/>
      <c r="V2433" s="67"/>
      <c r="W2433" s="67"/>
      <c r="X2433" s="67"/>
      <c r="Y2433" s="67"/>
      <c r="Z2433" s="67"/>
      <c r="AA2433" s="67"/>
      <c r="AB2433" s="67"/>
      <c r="AC2433" s="67"/>
      <c r="AD2433" s="67"/>
      <c r="AE2433" s="67"/>
      <c r="AF2433" s="67"/>
      <c r="AG2433" s="67"/>
    </row>
    <row r="2434" spans="1:33" ht="14.5">
      <c r="A2434" s="85"/>
      <c r="B2434" s="86"/>
      <c r="C2434" s="85"/>
      <c r="D2434" s="86"/>
      <c r="E2434" s="86"/>
      <c r="F2434" s="86"/>
      <c r="G2434" s="86"/>
      <c r="H2434" s="86"/>
      <c r="I2434" s="57"/>
      <c r="J2434" s="71"/>
      <c r="K2434" s="71"/>
      <c r="L2434" s="57"/>
      <c r="M2434" s="86"/>
      <c r="N2434" s="67"/>
      <c r="O2434" s="67"/>
      <c r="P2434" s="67"/>
      <c r="Q2434" s="67"/>
      <c r="R2434" s="67"/>
      <c r="S2434" s="67"/>
      <c r="T2434" s="67"/>
      <c r="U2434" s="67"/>
      <c r="V2434" s="67"/>
      <c r="W2434" s="67"/>
      <c r="X2434" s="67"/>
      <c r="Y2434" s="67"/>
      <c r="Z2434" s="67"/>
      <c r="AA2434" s="67"/>
      <c r="AB2434" s="67"/>
      <c r="AC2434" s="67"/>
      <c r="AD2434" s="67"/>
      <c r="AE2434" s="67"/>
      <c r="AF2434" s="67"/>
      <c r="AG2434" s="67"/>
    </row>
    <row r="2435" spans="1:33" ht="14.5">
      <c r="A2435" s="85"/>
      <c r="B2435" s="86"/>
      <c r="C2435" s="85"/>
      <c r="D2435" s="86"/>
      <c r="E2435" s="86"/>
      <c r="F2435" s="86"/>
      <c r="G2435" s="86"/>
      <c r="H2435" s="86"/>
      <c r="I2435" s="57"/>
      <c r="J2435" s="71"/>
      <c r="K2435" s="71"/>
      <c r="L2435" s="57"/>
      <c r="M2435" s="86"/>
      <c r="N2435" s="67"/>
      <c r="O2435" s="67"/>
      <c r="P2435" s="67"/>
      <c r="Q2435" s="67"/>
      <c r="R2435" s="67"/>
      <c r="S2435" s="67"/>
      <c r="T2435" s="67"/>
      <c r="U2435" s="67"/>
      <c r="V2435" s="67"/>
      <c r="W2435" s="67"/>
      <c r="X2435" s="67"/>
      <c r="Y2435" s="67"/>
      <c r="Z2435" s="67"/>
      <c r="AA2435" s="67"/>
      <c r="AB2435" s="67"/>
      <c r="AC2435" s="67"/>
      <c r="AD2435" s="67"/>
      <c r="AE2435" s="67"/>
      <c r="AF2435" s="67"/>
      <c r="AG2435" s="67"/>
    </row>
    <row r="2436" spans="1:33" ht="14.5">
      <c r="A2436" s="85"/>
      <c r="B2436" s="86"/>
      <c r="C2436" s="85"/>
      <c r="D2436" s="86"/>
      <c r="E2436" s="86"/>
      <c r="F2436" s="86"/>
      <c r="G2436" s="86"/>
      <c r="H2436" s="86"/>
      <c r="I2436" s="57"/>
      <c r="J2436" s="71"/>
      <c r="K2436" s="71"/>
      <c r="L2436" s="57"/>
      <c r="M2436" s="86"/>
      <c r="N2436" s="67"/>
      <c r="O2436" s="67"/>
      <c r="P2436" s="67"/>
      <c r="Q2436" s="67"/>
      <c r="R2436" s="67"/>
      <c r="S2436" s="67"/>
      <c r="T2436" s="67"/>
      <c r="U2436" s="67"/>
      <c r="V2436" s="67"/>
      <c r="W2436" s="67"/>
      <c r="X2436" s="67"/>
      <c r="Y2436" s="67"/>
      <c r="Z2436" s="67"/>
      <c r="AA2436" s="67"/>
      <c r="AB2436" s="67"/>
      <c r="AC2436" s="67"/>
      <c r="AD2436" s="67"/>
      <c r="AE2436" s="67"/>
      <c r="AF2436" s="67"/>
      <c r="AG2436" s="67"/>
    </row>
    <row r="2437" spans="1:33" ht="14.5">
      <c r="A2437" s="85"/>
      <c r="B2437" s="86"/>
      <c r="C2437" s="85"/>
      <c r="D2437" s="86"/>
      <c r="E2437" s="86"/>
      <c r="F2437" s="86"/>
      <c r="G2437" s="86"/>
      <c r="H2437" s="86"/>
      <c r="I2437" s="57"/>
      <c r="J2437" s="71"/>
      <c r="K2437" s="71"/>
      <c r="L2437" s="57"/>
      <c r="M2437" s="86"/>
      <c r="N2437" s="67"/>
      <c r="O2437" s="67"/>
      <c r="P2437" s="67"/>
      <c r="Q2437" s="67"/>
      <c r="R2437" s="67"/>
      <c r="S2437" s="67"/>
      <c r="T2437" s="67"/>
      <c r="U2437" s="67"/>
      <c r="V2437" s="67"/>
      <c r="W2437" s="67"/>
      <c r="X2437" s="67"/>
      <c r="Y2437" s="67"/>
      <c r="Z2437" s="67"/>
      <c r="AA2437" s="67"/>
      <c r="AB2437" s="67"/>
      <c r="AC2437" s="67"/>
      <c r="AD2437" s="67"/>
      <c r="AE2437" s="67"/>
      <c r="AF2437" s="67"/>
      <c r="AG2437" s="67"/>
    </row>
    <row r="2438" spans="1:33" ht="14.5">
      <c r="A2438" s="85"/>
      <c r="B2438" s="86"/>
      <c r="C2438" s="85"/>
      <c r="D2438" s="86"/>
      <c r="E2438" s="86"/>
      <c r="F2438" s="86"/>
      <c r="G2438" s="86"/>
      <c r="H2438" s="86"/>
      <c r="I2438" s="57"/>
      <c r="J2438" s="71"/>
      <c r="K2438" s="71"/>
      <c r="L2438" s="57"/>
      <c r="M2438" s="86"/>
      <c r="N2438" s="67"/>
      <c r="O2438" s="67"/>
      <c r="P2438" s="67"/>
      <c r="Q2438" s="67"/>
      <c r="R2438" s="67"/>
      <c r="S2438" s="67"/>
      <c r="T2438" s="67"/>
      <c r="U2438" s="67"/>
      <c r="V2438" s="67"/>
      <c r="W2438" s="67"/>
      <c r="X2438" s="67"/>
      <c r="Y2438" s="67"/>
      <c r="Z2438" s="67"/>
      <c r="AA2438" s="67"/>
      <c r="AB2438" s="67"/>
      <c r="AC2438" s="67"/>
      <c r="AD2438" s="67"/>
      <c r="AE2438" s="67"/>
      <c r="AF2438" s="67"/>
      <c r="AG2438" s="67"/>
    </row>
    <row r="2439" spans="1:33" ht="14.5">
      <c r="A2439" s="85"/>
      <c r="B2439" s="86"/>
      <c r="C2439" s="85"/>
      <c r="D2439" s="86"/>
      <c r="E2439" s="86"/>
      <c r="F2439" s="86"/>
      <c r="G2439" s="86"/>
      <c r="H2439" s="86"/>
      <c r="I2439" s="57"/>
      <c r="J2439" s="71"/>
      <c r="K2439" s="71"/>
      <c r="L2439" s="57"/>
      <c r="M2439" s="86"/>
      <c r="N2439" s="67"/>
      <c r="O2439" s="67"/>
      <c r="P2439" s="67"/>
      <c r="Q2439" s="67"/>
      <c r="R2439" s="67"/>
      <c r="S2439" s="67"/>
      <c r="T2439" s="67"/>
      <c r="U2439" s="67"/>
      <c r="V2439" s="67"/>
      <c r="W2439" s="67"/>
      <c r="X2439" s="67"/>
      <c r="Y2439" s="67"/>
      <c r="Z2439" s="67"/>
      <c r="AA2439" s="67"/>
      <c r="AB2439" s="67"/>
      <c r="AC2439" s="67"/>
      <c r="AD2439" s="67"/>
      <c r="AE2439" s="67"/>
      <c r="AF2439" s="67"/>
      <c r="AG2439" s="67"/>
    </row>
    <row r="2440" spans="1:33" ht="14.5">
      <c r="A2440" s="85"/>
      <c r="B2440" s="86"/>
      <c r="C2440" s="85"/>
      <c r="D2440" s="86"/>
      <c r="E2440" s="86"/>
      <c r="F2440" s="86"/>
      <c r="G2440" s="86"/>
      <c r="H2440" s="86"/>
      <c r="I2440" s="57"/>
      <c r="J2440" s="71"/>
      <c r="K2440" s="71"/>
      <c r="L2440" s="57"/>
      <c r="M2440" s="86"/>
      <c r="N2440" s="67"/>
      <c r="O2440" s="67"/>
      <c r="P2440" s="67"/>
      <c r="Q2440" s="67"/>
      <c r="R2440" s="67"/>
      <c r="S2440" s="67"/>
      <c r="T2440" s="67"/>
      <c r="U2440" s="67"/>
      <c r="V2440" s="67"/>
      <c r="W2440" s="67"/>
      <c r="X2440" s="67"/>
      <c r="Y2440" s="67"/>
      <c r="Z2440" s="67"/>
      <c r="AA2440" s="67"/>
      <c r="AB2440" s="67"/>
      <c r="AC2440" s="67"/>
      <c r="AD2440" s="67"/>
      <c r="AE2440" s="67"/>
      <c r="AF2440" s="67"/>
      <c r="AG2440" s="67"/>
    </row>
    <row r="2441" spans="1:33" ht="14.5">
      <c r="A2441" s="85"/>
      <c r="B2441" s="86"/>
      <c r="C2441" s="85"/>
      <c r="D2441" s="86"/>
      <c r="E2441" s="86"/>
      <c r="F2441" s="86"/>
      <c r="G2441" s="86"/>
      <c r="H2441" s="86"/>
      <c r="I2441" s="57"/>
      <c r="J2441" s="71"/>
      <c r="K2441" s="71"/>
      <c r="L2441" s="57"/>
      <c r="M2441" s="86"/>
      <c r="N2441" s="67"/>
      <c r="O2441" s="67"/>
      <c r="P2441" s="67"/>
      <c r="Q2441" s="67"/>
      <c r="R2441" s="67"/>
      <c r="S2441" s="67"/>
      <c r="T2441" s="67"/>
      <c r="U2441" s="67"/>
      <c r="V2441" s="67"/>
      <c r="W2441" s="67"/>
      <c r="X2441" s="67"/>
      <c r="Y2441" s="67"/>
      <c r="Z2441" s="67"/>
      <c r="AA2441" s="67"/>
      <c r="AB2441" s="67"/>
      <c r="AC2441" s="67"/>
      <c r="AD2441" s="67"/>
      <c r="AE2441" s="67"/>
      <c r="AF2441" s="67"/>
      <c r="AG2441" s="67"/>
    </row>
    <row r="2442" spans="1:33" ht="14.5">
      <c r="A2442" s="85"/>
      <c r="B2442" s="86"/>
      <c r="C2442" s="85"/>
      <c r="D2442" s="86"/>
      <c r="E2442" s="86"/>
      <c r="F2442" s="86"/>
      <c r="G2442" s="86"/>
      <c r="H2442" s="86"/>
      <c r="I2442" s="57"/>
      <c r="J2442" s="71"/>
      <c r="K2442" s="71"/>
      <c r="L2442" s="57"/>
      <c r="M2442" s="86"/>
      <c r="N2442" s="67"/>
      <c r="O2442" s="67"/>
      <c r="P2442" s="67"/>
      <c r="Q2442" s="67"/>
      <c r="R2442" s="67"/>
      <c r="S2442" s="67"/>
      <c r="T2442" s="67"/>
      <c r="U2442" s="67"/>
      <c r="V2442" s="67"/>
      <c r="W2442" s="67"/>
      <c r="X2442" s="67"/>
      <c r="Y2442" s="67"/>
      <c r="Z2442" s="67"/>
      <c r="AA2442" s="67"/>
      <c r="AB2442" s="67"/>
      <c r="AC2442" s="67"/>
      <c r="AD2442" s="67"/>
      <c r="AE2442" s="67"/>
      <c r="AF2442" s="67"/>
      <c r="AG2442" s="67"/>
    </row>
    <row r="2443" spans="1:33" ht="14.5">
      <c r="A2443" s="85"/>
      <c r="B2443" s="86"/>
      <c r="C2443" s="85"/>
      <c r="D2443" s="86"/>
      <c r="E2443" s="86"/>
      <c r="F2443" s="86"/>
      <c r="G2443" s="86"/>
      <c r="H2443" s="86"/>
      <c r="I2443" s="57"/>
      <c r="J2443" s="71"/>
      <c r="K2443" s="71"/>
      <c r="L2443" s="57"/>
      <c r="M2443" s="86"/>
      <c r="N2443" s="67"/>
      <c r="O2443" s="67"/>
      <c r="P2443" s="67"/>
      <c r="Q2443" s="67"/>
      <c r="R2443" s="67"/>
      <c r="S2443" s="67"/>
      <c r="T2443" s="67"/>
      <c r="U2443" s="67"/>
      <c r="V2443" s="67"/>
      <c r="W2443" s="67"/>
      <c r="X2443" s="67"/>
      <c r="Y2443" s="67"/>
      <c r="Z2443" s="67"/>
      <c r="AA2443" s="67"/>
      <c r="AB2443" s="67"/>
      <c r="AC2443" s="67"/>
      <c r="AD2443" s="67"/>
      <c r="AE2443" s="67"/>
      <c r="AF2443" s="67"/>
      <c r="AG2443" s="67"/>
    </row>
    <row r="2444" spans="1:33" ht="14.5">
      <c r="A2444" s="85"/>
      <c r="B2444" s="86"/>
      <c r="C2444" s="85"/>
      <c r="D2444" s="86"/>
      <c r="E2444" s="86"/>
      <c r="F2444" s="86"/>
      <c r="G2444" s="86"/>
      <c r="H2444" s="86"/>
      <c r="I2444" s="57"/>
      <c r="J2444" s="71"/>
      <c r="K2444" s="71"/>
      <c r="L2444" s="57"/>
      <c r="M2444" s="86"/>
      <c r="N2444" s="67"/>
      <c r="O2444" s="67"/>
      <c r="P2444" s="67"/>
      <c r="Q2444" s="67"/>
      <c r="R2444" s="67"/>
      <c r="S2444" s="67"/>
      <c r="T2444" s="67"/>
      <c r="U2444" s="67"/>
      <c r="V2444" s="67"/>
      <c r="W2444" s="67"/>
      <c r="X2444" s="67"/>
      <c r="Y2444" s="67"/>
      <c r="Z2444" s="67"/>
      <c r="AA2444" s="67"/>
      <c r="AB2444" s="67"/>
      <c r="AC2444" s="67"/>
      <c r="AD2444" s="67"/>
      <c r="AE2444" s="67"/>
      <c r="AF2444" s="67"/>
      <c r="AG2444" s="67"/>
    </row>
    <row r="2445" spans="1:33" ht="14.5">
      <c r="A2445" s="85"/>
      <c r="B2445" s="86"/>
      <c r="C2445" s="85"/>
      <c r="D2445" s="86"/>
      <c r="E2445" s="86"/>
      <c r="F2445" s="86"/>
      <c r="G2445" s="86"/>
      <c r="H2445" s="86"/>
      <c r="I2445" s="57"/>
      <c r="J2445" s="71"/>
      <c r="K2445" s="71"/>
      <c r="L2445" s="57"/>
      <c r="M2445" s="86"/>
      <c r="N2445" s="67"/>
      <c r="O2445" s="67"/>
      <c r="P2445" s="67"/>
      <c r="Q2445" s="67"/>
      <c r="R2445" s="67"/>
      <c r="S2445" s="67"/>
      <c r="T2445" s="67"/>
      <c r="U2445" s="67"/>
      <c r="V2445" s="67"/>
      <c r="W2445" s="67"/>
      <c r="X2445" s="67"/>
      <c r="Y2445" s="67"/>
      <c r="Z2445" s="67"/>
      <c r="AA2445" s="67"/>
      <c r="AB2445" s="67"/>
      <c r="AC2445" s="67"/>
      <c r="AD2445" s="67"/>
      <c r="AE2445" s="67"/>
      <c r="AF2445" s="67"/>
      <c r="AG2445" s="67"/>
    </row>
    <row r="2446" spans="1:33" ht="14.5">
      <c r="A2446" s="85"/>
      <c r="B2446" s="86"/>
      <c r="C2446" s="85"/>
      <c r="D2446" s="86"/>
      <c r="E2446" s="86"/>
      <c r="F2446" s="86"/>
      <c r="G2446" s="86"/>
      <c r="H2446" s="86"/>
      <c r="I2446" s="57"/>
      <c r="J2446" s="71"/>
      <c r="K2446" s="71"/>
      <c r="L2446" s="57"/>
      <c r="M2446" s="86"/>
      <c r="N2446" s="67"/>
      <c r="O2446" s="67"/>
      <c r="P2446" s="67"/>
      <c r="Q2446" s="67"/>
      <c r="R2446" s="67"/>
      <c r="S2446" s="67"/>
      <c r="T2446" s="67"/>
      <c r="U2446" s="67"/>
      <c r="V2446" s="67"/>
      <c r="W2446" s="67"/>
      <c r="X2446" s="67"/>
      <c r="Y2446" s="67"/>
      <c r="Z2446" s="67"/>
      <c r="AA2446" s="67"/>
      <c r="AB2446" s="67"/>
      <c r="AC2446" s="67"/>
      <c r="AD2446" s="67"/>
      <c r="AE2446" s="67"/>
      <c r="AF2446" s="67"/>
      <c r="AG2446" s="67"/>
    </row>
    <row r="2447" spans="1:33" ht="14.5">
      <c r="A2447" s="85"/>
      <c r="B2447" s="86"/>
      <c r="C2447" s="85"/>
      <c r="D2447" s="86"/>
      <c r="E2447" s="86"/>
      <c r="F2447" s="86"/>
      <c r="G2447" s="86"/>
      <c r="H2447" s="86"/>
      <c r="I2447" s="57"/>
      <c r="J2447" s="71"/>
      <c r="K2447" s="71"/>
      <c r="L2447" s="57"/>
      <c r="M2447" s="86"/>
      <c r="N2447" s="67"/>
      <c r="O2447" s="67"/>
      <c r="P2447" s="67"/>
      <c r="Q2447" s="67"/>
      <c r="R2447" s="67"/>
      <c r="S2447" s="67"/>
      <c r="T2447" s="67"/>
      <c r="U2447" s="67"/>
      <c r="V2447" s="67"/>
      <c r="W2447" s="67"/>
      <c r="X2447" s="67"/>
      <c r="Y2447" s="67"/>
      <c r="Z2447" s="67"/>
      <c r="AA2447" s="67"/>
      <c r="AB2447" s="67"/>
      <c r="AC2447" s="67"/>
      <c r="AD2447" s="67"/>
      <c r="AE2447" s="67"/>
      <c r="AF2447" s="67"/>
      <c r="AG2447" s="67"/>
    </row>
    <row r="2448" spans="1:33" ht="14.5">
      <c r="A2448" s="85"/>
      <c r="B2448" s="86"/>
      <c r="C2448" s="85"/>
      <c r="D2448" s="86"/>
      <c r="E2448" s="86"/>
      <c r="F2448" s="86"/>
      <c r="G2448" s="86"/>
      <c r="H2448" s="86"/>
      <c r="I2448" s="57"/>
      <c r="J2448" s="71"/>
      <c r="K2448" s="71"/>
      <c r="L2448" s="57"/>
      <c r="M2448" s="86"/>
      <c r="N2448" s="67"/>
      <c r="O2448" s="67"/>
      <c r="P2448" s="67"/>
      <c r="Q2448" s="67"/>
      <c r="R2448" s="67"/>
      <c r="S2448" s="67"/>
      <c r="T2448" s="67"/>
      <c r="U2448" s="67"/>
      <c r="V2448" s="67"/>
      <c r="W2448" s="67"/>
      <c r="X2448" s="67"/>
      <c r="Y2448" s="67"/>
      <c r="Z2448" s="67"/>
      <c r="AA2448" s="67"/>
      <c r="AB2448" s="67"/>
      <c r="AC2448" s="67"/>
      <c r="AD2448" s="67"/>
      <c r="AE2448" s="67"/>
      <c r="AF2448" s="67"/>
      <c r="AG2448" s="67"/>
    </row>
    <row r="2449" spans="1:33" ht="14.5">
      <c r="A2449" s="85"/>
      <c r="B2449" s="86"/>
      <c r="C2449" s="85"/>
      <c r="D2449" s="86"/>
      <c r="E2449" s="86"/>
      <c r="F2449" s="86"/>
      <c r="G2449" s="86"/>
      <c r="H2449" s="86"/>
      <c r="I2449" s="57"/>
      <c r="J2449" s="71"/>
      <c r="K2449" s="71"/>
      <c r="L2449" s="57"/>
      <c r="M2449" s="86"/>
      <c r="N2449" s="67"/>
      <c r="O2449" s="67"/>
      <c r="P2449" s="67"/>
      <c r="Q2449" s="67"/>
      <c r="R2449" s="67"/>
      <c r="S2449" s="67"/>
      <c r="T2449" s="67"/>
      <c r="U2449" s="67"/>
      <c r="V2449" s="67"/>
      <c r="W2449" s="67"/>
      <c r="X2449" s="67"/>
      <c r="Y2449" s="67"/>
      <c r="Z2449" s="67"/>
      <c r="AA2449" s="67"/>
      <c r="AB2449" s="67"/>
      <c r="AC2449" s="67"/>
      <c r="AD2449" s="67"/>
      <c r="AE2449" s="67"/>
      <c r="AF2449" s="67"/>
      <c r="AG2449" s="67"/>
    </row>
    <row r="2450" spans="1:33" ht="14.5">
      <c r="A2450" s="85"/>
      <c r="B2450" s="86"/>
      <c r="C2450" s="85"/>
      <c r="D2450" s="86"/>
      <c r="E2450" s="86"/>
      <c r="F2450" s="86"/>
      <c r="G2450" s="86"/>
      <c r="H2450" s="86"/>
      <c r="I2450" s="57"/>
      <c r="J2450" s="71"/>
      <c r="K2450" s="71"/>
      <c r="L2450" s="57"/>
      <c r="M2450" s="86"/>
      <c r="N2450" s="67"/>
      <c r="O2450" s="67"/>
      <c r="P2450" s="67"/>
      <c r="Q2450" s="67"/>
      <c r="R2450" s="67"/>
      <c r="S2450" s="67"/>
      <c r="T2450" s="67"/>
      <c r="U2450" s="67"/>
      <c r="V2450" s="67"/>
      <c r="W2450" s="67"/>
      <c r="X2450" s="67"/>
      <c r="Y2450" s="67"/>
      <c r="Z2450" s="67"/>
      <c r="AA2450" s="67"/>
      <c r="AB2450" s="67"/>
      <c r="AC2450" s="67"/>
      <c r="AD2450" s="67"/>
      <c r="AE2450" s="67"/>
      <c r="AF2450" s="67"/>
      <c r="AG2450" s="67"/>
    </row>
    <row r="2451" spans="1:33" ht="14.5">
      <c r="A2451" s="85"/>
      <c r="B2451" s="86"/>
      <c r="C2451" s="85"/>
      <c r="D2451" s="86"/>
      <c r="E2451" s="86"/>
      <c r="F2451" s="86"/>
      <c r="G2451" s="86"/>
      <c r="H2451" s="86"/>
      <c r="I2451" s="57"/>
      <c r="J2451" s="71"/>
      <c r="K2451" s="71"/>
      <c r="L2451" s="57"/>
      <c r="M2451" s="86"/>
      <c r="N2451" s="67"/>
      <c r="O2451" s="67"/>
      <c r="P2451" s="67"/>
      <c r="Q2451" s="67"/>
      <c r="R2451" s="67"/>
      <c r="S2451" s="67"/>
      <c r="T2451" s="67"/>
      <c r="U2451" s="67"/>
      <c r="V2451" s="67"/>
      <c r="W2451" s="67"/>
      <c r="X2451" s="67"/>
      <c r="Y2451" s="67"/>
      <c r="Z2451" s="67"/>
      <c r="AA2451" s="67"/>
      <c r="AB2451" s="67"/>
      <c r="AC2451" s="67"/>
      <c r="AD2451" s="67"/>
      <c r="AE2451" s="67"/>
      <c r="AF2451" s="67"/>
      <c r="AG2451" s="67"/>
    </row>
    <row r="2452" spans="1:33" ht="14.5">
      <c r="A2452" s="85"/>
      <c r="B2452" s="86"/>
      <c r="C2452" s="85"/>
      <c r="D2452" s="86"/>
      <c r="E2452" s="86"/>
      <c r="F2452" s="86"/>
      <c r="G2452" s="86"/>
      <c r="H2452" s="86"/>
      <c r="I2452" s="57"/>
      <c r="J2452" s="71"/>
      <c r="K2452" s="71"/>
      <c r="L2452" s="57"/>
      <c r="M2452" s="86"/>
      <c r="N2452" s="67"/>
      <c r="O2452" s="67"/>
      <c r="P2452" s="67"/>
      <c r="Q2452" s="67"/>
      <c r="R2452" s="67"/>
      <c r="S2452" s="67"/>
      <c r="T2452" s="67"/>
      <c r="U2452" s="67"/>
      <c r="V2452" s="67"/>
      <c r="W2452" s="67"/>
      <c r="X2452" s="67"/>
      <c r="Y2452" s="67"/>
      <c r="Z2452" s="67"/>
      <c r="AA2452" s="67"/>
      <c r="AB2452" s="67"/>
      <c r="AC2452" s="67"/>
      <c r="AD2452" s="67"/>
      <c r="AE2452" s="67"/>
      <c r="AF2452" s="67"/>
      <c r="AG2452" s="67"/>
    </row>
    <row r="2453" spans="1:33" ht="14.5">
      <c r="A2453" s="85"/>
      <c r="B2453" s="86"/>
      <c r="C2453" s="85"/>
      <c r="D2453" s="86"/>
      <c r="E2453" s="86"/>
      <c r="F2453" s="86"/>
      <c r="G2453" s="86"/>
      <c r="H2453" s="86"/>
      <c r="I2453" s="57"/>
      <c r="J2453" s="71"/>
      <c r="K2453" s="71"/>
      <c r="L2453" s="57"/>
      <c r="M2453" s="86"/>
      <c r="N2453" s="67"/>
      <c r="O2453" s="67"/>
      <c r="P2453" s="67"/>
      <c r="Q2453" s="67"/>
      <c r="R2453" s="67"/>
      <c r="S2453" s="67"/>
      <c r="T2453" s="67"/>
      <c r="U2453" s="67"/>
      <c r="V2453" s="67"/>
      <c r="W2453" s="67"/>
      <c r="X2453" s="67"/>
      <c r="Y2453" s="67"/>
      <c r="Z2453" s="67"/>
      <c r="AA2453" s="67"/>
      <c r="AB2453" s="67"/>
      <c r="AC2453" s="67"/>
      <c r="AD2453" s="67"/>
      <c r="AE2453" s="67"/>
      <c r="AF2453" s="67"/>
      <c r="AG2453" s="67"/>
    </row>
    <row r="2454" spans="1:33" ht="14.5">
      <c r="A2454" s="85"/>
      <c r="B2454" s="86"/>
      <c r="C2454" s="85"/>
      <c r="D2454" s="86"/>
      <c r="E2454" s="86"/>
      <c r="F2454" s="86"/>
      <c r="G2454" s="86"/>
      <c r="H2454" s="86"/>
      <c r="I2454" s="57"/>
      <c r="J2454" s="71"/>
      <c r="K2454" s="71"/>
      <c r="L2454" s="57"/>
      <c r="M2454" s="86"/>
      <c r="N2454" s="67"/>
      <c r="O2454" s="67"/>
      <c r="P2454" s="67"/>
      <c r="Q2454" s="67"/>
      <c r="R2454" s="67"/>
      <c r="S2454" s="67"/>
      <c r="T2454" s="67"/>
      <c r="U2454" s="67"/>
      <c r="V2454" s="67"/>
      <c r="W2454" s="67"/>
      <c r="X2454" s="67"/>
      <c r="Y2454" s="67"/>
      <c r="Z2454" s="67"/>
      <c r="AA2454" s="67"/>
      <c r="AB2454" s="67"/>
      <c r="AC2454" s="67"/>
      <c r="AD2454" s="67"/>
      <c r="AE2454" s="67"/>
      <c r="AF2454" s="67"/>
      <c r="AG2454" s="67"/>
    </row>
    <row r="2455" spans="1:33" ht="14.5">
      <c r="A2455" s="85"/>
      <c r="B2455" s="86"/>
      <c r="C2455" s="85"/>
      <c r="D2455" s="86"/>
      <c r="E2455" s="86"/>
      <c r="F2455" s="86"/>
      <c r="G2455" s="86"/>
      <c r="H2455" s="86"/>
      <c r="I2455" s="57"/>
      <c r="J2455" s="71"/>
      <c r="K2455" s="71"/>
      <c r="L2455" s="57"/>
      <c r="M2455" s="86"/>
      <c r="N2455" s="67"/>
      <c r="O2455" s="67"/>
      <c r="P2455" s="67"/>
      <c r="Q2455" s="67"/>
      <c r="R2455" s="67"/>
      <c r="S2455" s="67"/>
      <c r="T2455" s="67"/>
      <c r="U2455" s="67"/>
      <c r="V2455" s="67"/>
      <c r="W2455" s="67"/>
      <c r="X2455" s="67"/>
      <c r="Y2455" s="67"/>
      <c r="Z2455" s="67"/>
      <c r="AA2455" s="67"/>
      <c r="AB2455" s="67"/>
      <c r="AC2455" s="67"/>
      <c r="AD2455" s="67"/>
      <c r="AE2455" s="67"/>
      <c r="AF2455" s="67"/>
      <c r="AG2455" s="67"/>
    </row>
    <row r="2456" spans="1:33" ht="14.5">
      <c r="A2456" s="85"/>
      <c r="B2456" s="86"/>
      <c r="C2456" s="85"/>
      <c r="D2456" s="86"/>
      <c r="E2456" s="86"/>
      <c r="F2456" s="86"/>
      <c r="G2456" s="86"/>
      <c r="H2456" s="86"/>
      <c r="I2456" s="57"/>
      <c r="J2456" s="71"/>
      <c r="K2456" s="71"/>
      <c r="L2456" s="57"/>
      <c r="M2456" s="86"/>
      <c r="N2456" s="67"/>
      <c r="O2456" s="67"/>
      <c r="P2456" s="67"/>
      <c r="Q2456" s="67"/>
      <c r="R2456" s="67"/>
      <c r="S2456" s="67"/>
      <c r="T2456" s="67"/>
      <c r="U2456" s="67"/>
      <c r="V2456" s="67"/>
      <c r="W2456" s="67"/>
      <c r="X2456" s="67"/>
      <c r="Y2456" s="67"/>
      <c r="Z2456" s="67"/>
      <c r="AA2456" s="67"/>
      <c r="AB2456" s="67"/>
      <c r="AC2456" s="67"/>
      <c r="AD2456" s="67"/>
      <c r="AE2456" s="67"/>
      <c r="AF2456" s="67"/>
      <c r="AG2456" s="67"/>
    </row>
    <row r="2457" spans="1:33" ht="14.5">
      <c r="A2457" s="85"/>
      <c r="B2457" s="86"/>
      <c r="C2457" s="85"/>
      <c r="D2457" s="86"/>
      <c r="E2457" s="86"/>
      <c r="F2457" s="86"/>
      <c r="G2457" s="86"/>
      <c r="H2457" s="86"/>
      <c r="I2457" s="57"/>
      <c r="J2457" s="71"/>
      <c r="K2457" s="71"/>
      <c r="L2457" s="57"/>
      <c r="M2457" s="86"/>
      <c r="N2457" s="67"/>
      <c r="O2457" s="67"/>
      <c r="P2457" s="67"/>
      <c r="Q2457" s="67"/>
      <c r="R2457" s="67"/>
      <c r="S2457" s="67"/>
      <c r="T2457" s="67"/>
      <c r="U2457" s="67"/>
      <c r="V2457" s="67"/>
      <c r="W2457" s="67"/>
      <c r="X2457" s="67"/>
      <c r="Y2457" s="67"/>
      <c r="Z2457" s="67"/>
      <c r="AA2457" s="67"/>
      <c r="AB2457" s="67"/>
      <c r="AC2457" s="67"/>
      <c r="AD2457" s="67"/>
      <c r="AE2457" s="67"/>
      <c r="AF2457" s="67"/>
      <c r="AG2457" s="67"/>
    </row>
    <row r="2458" spans="1:33" ht="14.5">
      <c r="A2458" s="85"/>
      <c r="B2458" s="86"/>
      <c r="C2458" s="85"/>
      <c r="D2458" s="86"/>
      <c r="E2458" s="86"/>
      <c r="F2458" s="86"/>
      <c r="G2458" s="86"/>
      <c r="H2458" s="86"/>
      <c r="I2458" s="57"/>
      <c r="J2458" s="71"/>
      <c r="K2458" s="71"/>
      <c r="L2458" s="57"/>
      <c r="M2458" s="86"/>
      <c r="N2458" s="67"/>
      <c r="O2458" s="67"/>
      <c r="P2458" s="67"/>
      <c r="Q2458" s="67"/>
      <c r="R2458" s="67"/>
      <c r="S2458" s="67"/>
      <c r="T2458" s="67"/>
      <c r="U2458" s="67"/>
      <c r="V2458" s="67"/>
      <c r="W2458" s="67"/>
      <c r="X2458" s="67"/>
      <c r="Y2458" s="67"/>
      <c r="Z2458" s="67"/>
      <c r="AA2458" s="67"/>
      <c r="AB2458" s="67"/>
      <c r="AC2458" s="67"/>
      <c r="AD2458" s="67"/>
      <c r="AE2458" s="67"/>
      <c r="AF2458" s="67"/>
      <c r="AG2458" s="67"/>
    </row>
    <row r="2459" spans="1:33" ht="14.5">
      <c r="A2459" s="85"/>
      <c r="B2459" s="86"/>
      <c r="C2459" s="85"/>
      <c r="D2459" s="86"/>
      <c r="E2459" s="86"/>
      <c r="F2459" s="86"/>
      <c r="G2459" s="86"/>
      <c r="H2459" s="86"/>
      <c r="I2459" s="57"/>
      <c r="J2459" s="71"/>
      <c r="K2459" s="71"/>
      <c r="L2459" s="57"/>
      <c r="M2459" s="86"/>
      <c r="N2459" s="67"/>
      <c r="O2459" s="67"/>
      <c r="P2459" s="67"/>
      <c r="Q2459" s="67"/>
      <c r="R2459" s="67"/>
      <c r="S2459" s="67"/>
      <c r="T2459" s="67"/>
      <c r="U2459" s="67"/>
      <c r="V2459" s="67"/>
      <c r="W2459" s="67"/>
      <c r="X2459" s="67"/>
      <c r="Y2459" s="67"/>
      <c r="Z2459" s="67"/>
      <c r="AA2459" s="67"/>
      <c r="AB2459" s="67"/>
      <c r="AC2459" s="67"/>
      <c r="AD2459" s="67"/>
      <c r="AE2459" s="67"/>
      <c r="AF2459" s="67"/>
      <c r="AG2459" s="67"/>
    </row>
    <row r="2460" spans="1:33" ht="14.5">
      <c r="A2460" s="85"/>
      <c r="B2460" s="86"/>
      <c r="C2460" s="85"/>
      <c r="D2460" s="86"/>
      <c r="E2460" s="86"/>
      <c r="F2460" s="86"/>
      <c r="G2460" s="86"/>
      <c r="H2460" s="86"/>
      <c r="I2460" s="57"/>
      <c r="J2460" s="71"/>
      <c r="K2460" s="71"/>
      <c r="L2460" s="57"/>
      <c r="M2460" s="86"/>
      <c r="N2460" s="67"/>
      <c r="O2460" s="67"/>
      <c r="P2460" s="67"/>
      <c r="Q2460" s="67"/>
      <c r="R2460" s="67"/>
      <c r="S2460" s="67"/>
      <c r="T2460" s="67"/>
      <c r="U2460" s="67"/>
      <c r="V2460" s="67"/>
      <c r="W2460" s="67"/>
      <c r="X2460" s="67"/>
      <c r="Y2460" s="67"/>
      <c r="Z2460" s="67"/>
      <c r="AA2460" s="67"/>
      <c r="AB2460" s="67"/>
      <c r="AC2460" s="67"/>
      <c r="AD2460" s="67"/>
      <c r="AE2460" s="67"/>
      <c r="AF2460" s="67"/>
      <c r="AG2460" s="67"/>
    </row>
    <row r="2461" spans="1:33" ht="14.5">
      <c r="A2461" s="85"/>
      <c r="B2461" s="86"/>
      <c r="C2461" s="85"/>
      <c r="D2461" s="86"/>
      <c r="E2461" s="86"/>
      <c r="F2461" s="86"/>
      <c r="G2461" s="86"/>
      <c r="H2461" s="86"/>
      <c r="I2461" s="57"/>
      <c r="J2461" s="71"/>
      <c r="K2461" s="71"/>
      <c r="L2461" s="57"/>
      <c r="M2461" s="86"/>
      <c r="N2461" s="67"/>
      <c r="O2461" s="67"/>
      <c r="P2461" s="67"/>
      <c r="Q2461" s="67"/>
      <c r="R2461" s="67"/>
      <c r="S2461" s="67"/>
      <c r="T2461" s="67"/>
      <c r="U2461" s="67"/>
      <c r="V2461" s="67"/>
      <c r="W2461" s="67"/>
      <c r="X2461" s="67"/>
      <c r="Y2461" s="67"/>
      <c r="Z2461" s="67"/>
      <c r="AA2461" s="67"/>
      <c r="AB2461" s="67"/>
      <c r="AC2461" s="67"/>
      <c r="AD2461" s="67"/>
      <c r="AE2461" s="67"/>
      <c r="AF2461" s="67"/>
      <c r="AG2461" s="67"/>
    </row>
    <row r="2462" spans="1:33" ht="14.5">
      <c r="A2462" s="85"/>
      <c r="B2462" s="86"/>
      <c r="C2462" s="85"/>
      <c r="D2462" s="86"/>
      <c r="E2462" s="86"/>
      <c r="F2462" s="86"/>
      <c r="G2462" s="86"/>
      <c r="H2462" s="86"/>
      <c r="I2462" s="57"/>
      <c r="J2462" s="71"/>
      <c r="K2462" s="71"/>
      <c r="L2462" s="57"/>
      <c r="M2462" s="86"/>
      <c r="N2462" s="67"/>
      <c r="O2462" s="67"/>
      <c r="P2462" s="67"/>
      <c r="Q2462" s="67"/>
      <c r="R2462" s="67"/>
      <c r="S2462" s="67"/>
      <c r="T2462" s="67"/>
      <c r="U2462" s="67"/>
      <c r="V2462" s="67"/>
      <c r="W2462" s="67"/>
      <c r="X2462" s="67"/>
      <c r="Y2462" s="67"/>
      <c r="Z2462" s="67"/>
      <c r="AA2462" s="67"/>
      <c r="AB2462" s="67"/>
      <c r="AC2462" s="67"/>
      <c r="AD2462" s="67"/>
      <c r="AE2462" s="67"/>
      <c r="AF2462" s="67"/>
      <c r="AG2462" s="67"/>
    </row>
    <row r="2463" spans="1:33" ht="14.5">
      <c r="A2463" s="85"/>
      <c r="B2463" s="86"/>
      <c r="C2463" s="85"/>
      <c r="D2463" s="86"/>
      <c r="E2463" s="86"/>
      <c r="F2463" s="86"/>
      <c r="G2463" s="86"/>
      <c r="H2463" s="86"/>
      <c r="I2463" s="57"/>
      <c r="J2463" s="71"/>
      <c r="K2463" s="71"/>
      <c r="L2463" s="57"/>
      <c r="M2463" s="86"/>
      <c r="N2463" s="67"/>
      <c r="O2463" s="67"/>
      <c r="P2463" s="67"/>
      <c r="Q2463" s="67"/>
      <c r="R2463" s="67"/>
      <c r="S2463" s="67"/>
      <c r="T2463" s="67"/>
      <c r="U2463" s="67"/>
      <c r="V2463" s="67"/>
      <c r="W2463" s="67"/>
      <c r="X2463" s="67"/>
      <c r="Y2463" s="67"/>
      <c r="Z2463" s="67"/>
      <c r="AA2463" s="67"/>
      <c r="AB2463" s="67"/>
      <c r="AC2463" s="67"/>
      <c r="AD2463" s="67"/>
      <c r="AE2463" s="67"/>
      <c r="AF2463" s="67"/>
      <c r="AG2463" s="67"/>
    </row>
    <row r="2464" spans="1:33" ht="14.5">
      <c r="A2464" s="85"/>
      <c r="B2464" s="86"/>
      <c r="C2464" s="85"/>
      <c r="D2464" s="86"/>
      <c r="E2464" s="86"/>
      <c r="F2464" s="86"/>
      <c r="G2464" s="86"/>
      <c r="H2464" s="86"/>
      <c r="I2464" s="57"/>
      <c r="J2464" s="71"/>
      <c r="K2464" s="71"/>
      <c r="L2464" s="57"/>
      <c r="M2464" s="86"/>
      <c r="N2464" s="67"/>
      <c r="O2464" s="67"/>
      <c r="P2464" s="67"/>
      <c r="Q2464" s="67"/>
      <c r="R2464" s="67"/>
      <c r="S2464" s="67"/>
      <c r="T2464" s="67"/>
      <c r="U2464" s="67"/>
      <c r="V2464" s="67"/>
      <c r="W2464" s="67"/>
      <c r="X2464" s="67"/>
      <c r="Y2464" s="67"/>
      <c r="Z2464" s="67"/>
      <c r="AA2464" s="67"/>
      <c r="AB2464" s="67"/>
      <c r="AC2464" s="67"/>
      <c r="AD2464" s="67"/>
      <c r="AE2464" s="67"/>
      <c r="AF2464" s="67"/>
      <c r="AG2464" s="67"/>
    </row>
    <row r="2465" spans="1:33" ht="14.5">
      <c r="A2465" s="85"/>
      <c r="B2465" s="86"/>
      <c r="C2465" s="85"/>
      <c r="D2465" s="86"/>
      <c r="E2465" s="86"/>
      <c r="F2465" s="86"/>
      <c r="G2465" s="86"/>
      <c r="H2465" s="86"/>
      <c r="I2465" s="57"/>
      <c r="J2465" s="71"/>
      <c r="K2465" s="71"/>
      <c r="L2465" s="57"/>
      <c r="M2465" s="86"/>
      <c r="N2465" s="67"/>
      <c r="O2465" s="67"/>
      <c r="P2465" s="67"/>
      <c r="Q2465" s="67"/>
      <c r="R2465" s="67"/>
      <c r="S2465" s="67"/>
      <c r="T2465" s="67"/>
      <c r="U2465" s="67"/>
      <c r="V2465" s="67"/>
      <c r="W2465" s="67"/>
      <c r="X2465" s="67"/>
      <c r="Y2465" s="67"/>
      <c r="Z2465" s="67"/>
      <c r="AA2465" s="67"/>
      <c r="AB2465" s="67"/>
      <c r="AC2465" s="67"/>
      <c r="AD2465" s="67"/>
      <c r="AE2465" s="67"/>
      <c r="AF2465" s="67"/>
      <c r="AG2465" s="67"/>
    </row>
    <row r="2466" spans="1:33" ht="14.5">
      <c r="A2466" s="85"/>
      <c r="B2466" s="86"/>
      <c r="C2466" s="85"/>
      <c r="D2466" s="86"/>
      <c r="E2466" s="86"/>
      <c r="F2466" s="86"/>
      <c r="G2466" s="86"/>
      <c r="H2466" s="86"/>
      <c r="I2466" s="57"/>
      <c r="J2466" s="71"/>
      <c r="K2466" s="71"/>
      <c r="L2466" s="57"/>
      <c r="M2466" s="86"/>
      <c r="N2466" s="67"/>
      <c r="O2466" s="67"/>
      <c r="P2466" s="67"/>
      <c r="Q2466" s="67"/>
      <c r="R2466" s="67"/>
      <c r="S2466" s="67"/>
      <c r="T2466" s="67"/>
      <c r="U2466" s="67"/>
      <c r="V2466" s="67"/>
      <c r="W2466" s="67"/>
      <c r="X2466" s="67"/>
      <c r="Y2466" s="67"/>
      <c r="Z2466" s="67"/>
      <c r="AA2466" s="67"/>
      <c r="AB2466" s="67"/>
      <c r="AC2466" s="67"/>
      <c r="AD2466" s="67"/>
      <c r="AE2466" s="67"/>
      <c r="AF2466" s="67"/>
      <c r="AG2466" s="67"/>
    </row>
    <row r="2467" spans="1:33" ht="14.5">
      <c r="A2467" s="85"/>
      <c r="B2467" s="86"/>
      <c r="C2467" s="85"/>
      <c r="D2467" s="86"/>
      <c r="E2467" s="86"/>
      <c r="F2467" s="86"/>
      <c r="G2467" s="86"/>
      <c r="H2467" s="86"/>
      <c r="I2467" s="57"/>
      <c r="J2467" s="71"/>
      <c r="K2467" s="71"/>
      <c r="L2467" s="57"/>
      <c r="M2467" s="86"/>
      <c r="N2467" s="67"/>
      <c r="O2467" s="67"/>
      <c r="P2467" s="67"/>
      <c r="Q2467" s="67"/>
      <c r="R2467" s="67"/>
      <c r="S2467" s="67"/>
      <c r="T2467" s="67"/>
      <c r="U2467" s="67"/>
      <c r="V2467" s="67"/>
      <c r="W2467" s="67"/>
      <c r="X2467" s="67"/>
      <c r="Y2467" s="67"/>
      <c r="Z2467" s="67"/>
      <c r="AA2467" s="67"/>
      <c r="AB2467" s="67"/>
      <c r="AC2467" s="67"/>
      <c r="AD2467" s="67"/>
      <c r="AE2467" s="67"/>
      <c r="AF2467" s="67"/>
      <c r="AG2467" s="67"/>
    </row>
    <row r="2468" spans="1:33" ht="14.5">
      <c r="A2468" s="85"/>
      <c r="B2468" s="86"/>
      <c r="C2468" s="85"/>
      <c r="D2468" s="86"/>
      <c r="E2468" s="86"/>
      <c r="F2468" s="86"/>
      <c r="G2468" s="86"/>
      <c r="H2468" s="86"/>
      <c r="I2468" s="57"/>
      <c r="J2468" s="71"/>
      <c r="K2468" s="71"/>
      <c r="L2468" s="57"/>
      <c r="M2468" s="86"/>
      <c r="N2468" s="67"/>
      <c r="O2468" s="67"/>
      <c r="P2468" s="67"/>
      <c r="Q2468" s="67"/>
      <c r="R2468" s="67"/>
      <c r="S2468" s="67"/>
      <c r="T2468" s="67"/>
      <c r="U2468" s="67"/>
      <c r="V2468" s="67"/>
      <c r="W2468" s="67"/>
      <c r="X2468" s="67"/>
      <c r="Y2468" s="67"/>
      <c r="Z2468" s="67"/>
      <c r="AA2468" s="67"/>
      <c r="AB2468" s="67"/>
      <c r="AC2468" s="67"/>
      <c r="AD2468" s="67"/>
      <c r="AE2468" s="67"/>
      <c r="AF2468" s="67"/>
      <c r="AG2468" s="67"/>
    </row>
    <row r="2469" spans="1:33" ht="14.5">
      <c r="A2469" s="85"/>
      <c r="B2469" s="86"/>
      <c r="C2469" s="85"/>
      <c r="D2469" s="86"/>
      <c r="E2469" s="86"/>
      <c r="F2469" s="86"/>
      <c r="G2469" s="86"/>
      <c r="H2469" s="86"/>
      <c r="I2469" s="57"/>
      <c r="J2469" s="71"/>
      <c r="K2469" s="71"/>
      <c r="L2469" s="57"/>
      <c r="M2469" s="86"/>
      <c r="N2469" s="67"/>
      <c r="O2469" s="67"/>
      <c r="P2469" s="67"/>
      <c r="Q2469" s="67"/>
      <c r="R2469" s="67"/>
      <c r="S2469" s="67"/>
      <c r="T2469" s="67"/>
      <c r="U2469" s="67"/>
      <c r="V2469" s="67"/>
      <c r="W2469" s="67"/>
      <c r="X2469" s="67"/>
      <c r="Y2469" s="67"/>
      <c r="Z2469" s="67"/>
      <c r="AA2469" s="67"/>
      <c r="AB2469" s="67"/>
      <c r="AC2469" s="67"/>
      <c r="AD2469" s="67"/>
      <c r="AE2469" s="67"/>
      <c r="AF2469" s="67"/>
      <c r="AG2469" s="67"/>
    </row>
    <row r="2470" spans="1:33" ht="14.5">
      <c r="A2470" s="85"/>
      <c r="B2470" s="86"/>
      <c r="C2470" s="85"/>
      <c r="D2470" s="86"/>
      <c r="E2470" s="86"/>
      <c r="F2470" s="86"/>
      <c r="G2470" s="86"/>
      <c r="H2470" s="86"/>
      <c r="I2470" s="57"/>
      <c r="J2470" s="71"/>
      <c r="K2470" s="71"/>
      <c r="L2470" s="57"/>
      <c r="M2470" s="86"/>
      <c r="N2470" s="67"/>
      <c r="O2470" s="67"/>
      <c r="P2470" s="67"/>
      <c r="Q2470" s="67"/>
      <c r="R2470" s="67"/>
      <c r="S2470" s="67"/>
      <c r="T2470" s="67"/>
      <c r="U2470" s="67"/>
      <c r="V2470" s="67"/>
      <c r="W2470" s="67"/>
      <c r="X2470" s="67"/>
      <c r="Y2470" s="67"/>
      <c r="Z2470" s="67"/>
      <c r="AA2470" s="67"/>
      <c r="AB2470" s="67"/>
      <c r="AC2470" s="67"/>
      <c r="AD2470" s="67"/>
      <c r="AE2470" s="67"/>
      <c r="AF2470" s="67"/>
      <c r="AG2470" s="67"/>
    </row>
    <row r="2471" spans="1:33" ht="14.5">
      <c r="A2471" s="85"/>
      <c r="B2471" s="86"/>
      <c r="C2471" s="85"/>
      <c r="D2471" s="86"/>
      <c r="E2471" s="86"/>
      <c r="F2471" s="86"/>
      <c r="G2471" s="86"/>
      <c r="H2471" s="86"/>
      <c r="I2471" s="57"/>
      <c r="J2471" s="71"/>
      <c r="K2471" s="71"/>
      <c r="L2471" s="57"/>
      <c r="M2471" s="86"/>
      <c r="N2471" s="67"/>
      <c r="O2471" s="67"/>
      <c r="P2471" s="67"/>
      <c r="Q2471" s="67"/>
      <c r="R2471" s="67"/>
      <c r="S2471" s="67"/>
      <c r="T2471" s="67"/>
      <c r="U2471" s="67"/>
      <c r="V2471" s="67"/>
      <c r="W2471" s="67"/>
      <c r="X2471" s="67"/>
      <c r="Y2471" s="67"/>
      <c r="Z2471" s="67"/>
      <c r="AA2471" s="67"/>
      <c r="AB2471" s="67"/>
      <c r="AC2471" s="67"/>
      <c r="AD2471" s="67"/>
      <c r="AE2471" s="67"/>
      <c r="AF2471" s="67"/>
      <c r="AG2471" s="67"/>
    </row>
    <row r="2472" spans="1:33" ht="14.5">
      <c r="A2472" s="85"/>
      <c r="B2472" s="86"/>
      <c r="C2472" s="85"/>
      <c r="D2472" s="86"/>
      <c r="E2472" s="86"/>
      <c r="F2472" s="86"/>
      <c r="G2472" s="86"/>
      <c r="H2472" s="86"/>
      <c r="I2472" s="57"/>
      <c r="J2472" s="71"/>
      <c r="K2472" s="71"/>
      <c r="L2472" s="57"/>
      <c r="M2472" s="86"/>
      <c r="N2472" s="67"/>
      <c r="O2472" s="67"/>
      <c r="P2472" s="67"/>
      <c r="Q2472" s="67"/>
      <c r="R2472" s="67"/>
      <c r="S2472" s="67"/>
      <c r="T2472" s="67"/>
      <c r="U2472" s="67"/>
      <c r="V2472" s="67"/>
      <c r="W2472" s="67"/>
      <c r="X2472" s="67"/>
      <c r="Y2472" s="67"/>
      <c r="Z2472" s="67"/>
      <c r="AA2472" s="67"/>
      <c r="AB2472" s="67"/>
      <c r="AC2472" s="67"/>
      <c r="AD2472" s="67"/>
      <c r="AE2472" s="67"/>
      <c r="AF2472" s="67"/>
      <c r="AG2472" s="67"/>
    </row>
    <row r="2473" spans="1:33" ht="14.5">
      <c r="A2473" s="85"/>
      <c r="B2473" s="86"/>
      <c r="C2473" s="85"/>
      <c r="D2473" s="86"/>
      <c r="E2473" s="86"/>
      <c r="F2473" s="86"/>
      <c r="G2473" s="86"/>
      <c r="H2473" s="86"/>
      <c r="I2473" s="57"/>
      <c r="J2473" s="71"/>
      <c r="K2473" s="71"/>
      <c r="L2473" s="57"/>
      <c r="M2473" s="86"/>
      <c r="N2473" s="67"/>
      <c r="O2473" s="67"/>
      <c r="P2473" s="67"/>
      <c r="Q2473" s="67"/>
      <c r="R2473" s="67"/>
      <c r="S2473" s="67"/>
      <c r="T2473" s="67"/>
      <c r="U2473" s="67"/>
      <c r="V2473" s="67"/>
      <c r="W2473" s="67"/>
      <c r="X2473" s="67"/>
      <c r="Y2473" s="67"/>
      <c r="Z2473" s="67"/>
      <c r="AA2473" s="67"/>
      <c r="AB2473" s="67"/>
      <c r="AC2473" s="67"/>
      <c r="AD2473" s="67"/>
      <c r="AE2473" s="67"/>
      <c r="AF2473" s="67"/>
      <c r="AG2473" s="67"/>
    </row>
    <row r="2474" spans="1:33" ht="14.5">
      <c r="A2474" s="85"/>
      <c r="B2474" s="86"/>
      <c r="C2474" s="85"/>
      <c r="D2474" s="86"/>
      <c r="E2474" s="86"/>
      <c r="F2474" s="86"/>
      <c r="G2474" s="86"/>
      <c r="H2474" s="86"/>
      <c r="I2474" s="57"/>
      <c r="J2474" s="71"/>
      <c r="K2474" s="71"/>
      <c r="L2474" s="57"/>
      <c r="M2474" s="86"/>
      <c r="N2474" s="67"/>
      <c r="O2474" s="67"/>
      <c r="P2474" s="67"/>
      <c r="Q2474" s="67"/>
      <c r="R2474" s="67"/>
      <c r="S2474" s="67"/>
      <c r="T2474" s="67"/>
      <c r="U2474" s="67"/>
      <c r="V2474" s="67"/>
      <c r="W2474" s="67"/>
      <c r="X2474" s="67"/>
      <c r="Y2474" s="67"/>
      <c r="Z2474" s="67"/>
      <c r="AA2474" s="67"/>
      <c r="AB2474" s="67"/>
      <c r="AC2474" s="67"/>
      <c r="AD2474" s="67"/>
      <c r="AE2474" s="67"/>
      <c r="AF2474" s="67"/>
      <c r="AG2474" s="67"/>
    </row>
    <row r="2475" spans="1:33" ht="14.5">
      <c r="A2475" s="85"/>
      <c r="B2475" s="86"/>
      <c r="C2475" s="85"/>
      <c r="D2475" s="86"/>
      <c r="E2475" s="86"/>
      <c r="F2475" s="86"/>
      <c r="G2475" s="86"/>
      <c r="H2475" s="86"/>
      <c r="I2475" s="57"/>
      <c r="J2475" s="71"/>
      <c r="K2475" s="71"/>
      <c r="L2475" s="57"/>
      <c r="M2475" s="86"/>
      <c r="N2475" s="67"/>
      <c r="O2475" s="67"/>
      <c r="P2475" s="67"/>
      <c r="Q2475" s="67"/>
      <c r="R2475" s="67"/>
      <c r="S2475" s="67"/>
      <c r="T2475" s="67"/>
      <c r="U2475" s="67"/>
      <c r="V2475" s="67"/>
      <c r="W2475" s="67"/>
      <c r="X2475" s="67"/>
      <c r="Y2475" s="67"/>
      <c r="Z2475" s="67"/>
      <c r="AA2475" s="67"/>
      <c r="AB2475" s="67"/>
      <c r="AC2475" s="67"/>
      <c r="AD2475" s="67"/>
      <c r="AE2475" s="67"/>
      <c r="AF2475" s="67"/>
      <c r="AG2475" s="67"/>
    </row>
    <row r="2476" spans="1:33" ht="14.5">
      <c r="A2476" s="85"/>
      <c r="B2476" s="86"/>
      <c r="C2476" s="85"/>
      <c r="D2476" s="86"/>
      <c r="E2476" s="86"/>
      <c r="F2476" s="86"/>
      <c r="G2476" s="86"/>
      <c r="H2476" s="86"/>
      <c r="I2476" s="57"/>
      <c r="J2476" s="71"/>
      <c r="K2476" s="71"/>
      <c r="L2476" s="57"/>
      <c r="M2476" s="86"/>
      <c r="N2476" s="67"/>
      <c r="O2476" s="67"/>
      <c r="P2476" s="67"/>
      <c r="Q2476" s="67"/>
      <c r="R2476" s="67"/>
      <c r="S2476" s="67"/>
      <c r="T2476" s="67"/>
      <c r="U2476" s="67"/>
      <c r="V2476" s="67"/>
      <c r="W2476" s="67"/>
      <c r="X2476" s="67"/>
      <c r="Y2476" s="67"/>
      <c r="Z2476" s="67"/>
      <c r="AA2476" s="67"/>
      <c r="AB2476" s="67"/>
      <c r="AC2476" s="67"/>
      <c r="AD2476" s="67"/>
      <c r="AE2476" s="67"/>
      <c r="AF2476" s="67"/>
      <c r="AG2476" s="67"/>
    </row>
    <row r="2477" spans="1:33" ht="14.5">
      <c r="A2477" s="85"/>
      <c r="B2477" s="86"/>
      <c r="C2477" s="85"/>
      <c r="D2477" s="86"/>
      <c r="E2477" s="86"/>
      <c r="F2477" s="86"/>
      <c r="G2477" s="86"/>
      <c r="H2477" s="86"/>
      <c r="I2477" s="57"/>
      <c r="J2477" s="71"/>
      <c r="K2477" s="71"/>
      <c r="L2477" s="57"/>
      <c r="M2477" s="86"/>
      <c r="N2477" s="67"/>
      <c r="O2477" s="67"/>
      <c r="P2477" s="67"/>
      <c r="Q2477" s="67"/>
      <c r="R2477" s="67"/>
      <c r="S2477" s="67"/>
      <c r="T2477" s="67"/>
      <c r="U2477" s="67"/>
      <c r="V2477" s="67"/>
      <c r="W2477" s="67"/>
      <c r="X2477" s="67"/>
      <c r="Y2477" s="67"/>
      <c r="Z2477" s="67"/>
      <c r="AA2477" s="67"/>
      <c r="AB2477" s="67"/>
      <c r="AC2477" s="67"/>
      <c r="AD2477" s="67"/>
      <c r="AE2477" s="67"/>
      <c r="AF2477" s="67"/>
      <c r="AG2477" s="67"/>
    </row>
    <row r="2478" spans="1:33" ht="14.5">
      <c r="A2478" s="85"/>
      <c r="B2478" s="86"/>
      <c r="C2478" s="85"/>
      <c r="D2478" s="86"/>
      <c r="E2478" s="86"/>
      <c r="F2478" s="86"/>
      <c r="G2478" s="86"/>
      <c r="H2478" s="86"/>
      <c r="I2478" s="57"/>
      <c r="J2478" s="71"/>
      <c r="K2478" s="71"/>
      <c r="L2478" s="57"/>
      <c r="M2478" s="86"/>
      <c r="N2478" s="67"/>
      <c r="O2478" s="67"/>
      <c r="P2478" s="67"/>
      <c r="Q2478" s="67"/>
      <c r="R2478" s="67"/>
      <c r="S2478" s="67"/>
      <c r="T2478" s="67"/>
      <c r="U2478" s="67"/>
      <c r="V2478" s="67"/>
      <c r="W2478" s="67"/>
      <c r="X2478" s="67"/>
      <c r="Y2478" s="67"/>
      <c r="Z2478" s="67"/>
      <c r="AA2478" s="67"/>
      <c r="AB2478" s="67"/>
      <c r="AC2478" s="67"/>
      <c r="AD2478" s="67"/>
      <c r="AE2478" s="67"/>
      <c r="AF2478" s="67"/>
      <c r="AG2478" s="67"/>
    </row>
    <row r="2479" spans="1:33" ht="14.5">
      <c r="A2479" s="85"/>
      <c r="B2479" s="86"/>
      <c r="C2479" s="85"/>
      <c r="D2479" s="86"/>
      <c r="E2479" s="86"/>
      <c r="F2479" s="86"/>
      <c r="G2479" s="86"/>
      <c r="H2479" s="86"/>
      <c r="I2479" s="57"/>
      <c r="J2479" s="71"/>
      <c r="K2479" s="71"/>
      <c r="L2479" s="57"/>
      <c r="M2479" s="86"/>
      <c r="N2479" s="67"/>
      <c r="O2479" s="67"/>
      <c r="P2479" s="67"/>
      <c r="Q2479" s="67"/>
      <c r="R2479" s="67"/>
      <c r="S2479" s="67"/>
      <c r="T2479" s="67"/>
      <c r="U2479" s="67"/>
      <c r="V2479" s="67"/>
      <c r="W2479" s="67"/>
      <c r="X2479" s="67"/>
      <c r="Y2479" s="67"/>
      <c r="Z2479" s="67"/>
      <c r="AA2479" s="67"/>
      <c r="AB2479" s="67"/>
      <c r="AC2479" s="67"/>
      <c r="AD2479" s="67"/>
      <c r="AE2479" s="67"/>
      <c r="AF2479" s="67"/>
      <c r="AG2479" s="67"/>
    </row>
    <row r="2480" spans="1:33" ht="14.5">
      <c r="A2480" s="85"/>
      <c r="B2480" s="86"/>
      <c r="C2480" s="85"/>
      <c r="D2480" s="86"/>
      <c r="E2480" s="86"/>
      <c r="F2480" s="86"/>
      <c r="G2480" s="86"/>
      <c r="H2480" s="86"/>
      <c r="I2480" s="57"/>
      <c r="J2480" s="71"/>
      <c r="K2480" s="71"/>
      <c r="L2480" s="57"/>
      <c r="M2480" s="86"/>
      <c r="N2480" s="67"/>
      <c r="O2480" s="67"/>
      <c r="P2480" s="67"/>
      <c r="Q2480" s="67"/>
      <c r="R2480" s="67"/>
      <c r="S2480" s="67"/>
      <c r="T2480" s="67"/>
      <c r="U2480" s="67"/>
      <c r="V2480" s="67"/>
      <c r="W2480" s="67"/>
      <c r="X2480" s="67"/>
      <c r="Y2480" s="67"/>
      <c r="Z2480" s="67"/>
      <c r="AA2480" s="67"/>
      <c r="AB2480" s="67"/>
      <c r="AC2480" s="67"/>
      <c r="AD2480" s="67"/>
      <c r="AE2480" s="67"/>
      <c r="AF2480" s="67"/>
      <c r="AG2480" s="67"/>
    </row>
    <row r="2481" spans="1:33" ht="14.5">
      <c r="A2481" s="85"/>
      <c r="B2481" s="86"/>
      <c r="C2481" s="85"/>
      <c r="D2481" s="86"/>
      <c r="E2481" s="86"/>
      <c r="F2481" s="86"/>
      <c r="G2481" s="86"/>
      <c r="H2481" s="86"/>
      <c r="I2481" s="57"/>
      <c r="J2481" s="71"/>
      <c r="K2481" s="71"/>
      <c r="L2481" s="57"/>
      <c r="M2481" s="86"/>
      <c r="N2481" s="67"/>
      <c r="O2481" s="67"/>
      <c r="P2481" s="67"/>
      <c r="Q2481" s="67"/>
      <c r="R2481" s="67"/>
      <c r="S2481" s="67"/>
      <c r="T2481" s="67"/>
      <c r="U2481" s="67"/>
      <c r="V2481" s="67"/>
      <c r="W2481" s="67"/>
      <c r="X2481" s="67"/>
      <c r="Y2481" s="67"/>
      <c r="Z2481" s="67"/>
      <c r="AA2481" s="67"/>
      <c r="AB2481" s="67"/>
      <c r="AC2481" s="67"/>
      <c r="AD2481" s="67"/>
      <c r="AE2481" s="67"/>
      <c r="AF2481" s="67"/>
      <c r="AG2481" s="67"/>
    </row>
    <row r="2482" spans="1:33" ht="14.5">
      <c r="A2482" s="85"/>
      <c r="B2482" s="86"/>
      <c r="C2482" s="85"/>
      <c r="D2482" s="86"/>
      <c r="E2482" s="86"/>
      <c r="F2482" s="86"/>
      <c r="G2482" s="86"/>
      <c r="H2482" s="86"/>
      <c r="I2482" s="57"/>
      <c r="J2482" s="71"/>
      <c r="K2482" s="71"/>
      <c r="L2482" s="57"/>
      <c r="M2482" s="86"/>
      <c r="N2482" s="67"/>
      <c r="O2482" s="67"/>
      <c r="P2482" s="67"/>
      <c r="Q2482" s="67"/>
      <c r="R2482" s="67"/>
      <c r="S2482" s="67"/>
      <c r="T2482" s="67"/>
      <c r="U2482" s="67"/>
      <c r="V2482" s="67"/>
      <c r="W2482" s="67"/>
      <c r="X2482" s="67"/>
      <c r="Y2482" s="67"/>
      <c r="Z2482" s="67"/>
      <c r="AA2482" s="67"/>
      <c r="AB2482" s="67"/>
      <c r="AC2482" s="67"/>
      <c r="AD2482" s="67"/>
      <c r="AE2482" s="67"/>
      <c r="AF2482" s="67"/>
      <c r="AG2482" s="67"/>
    </row>
    <row r="2483" spans="1:33" ht="14.5">
      <c r="A2483" s="85"/>
      <c r="B2483" s="86"/>
      <c r="C2483" s="85"/>
      <c r="D2483" s="86"/>
      <c r="E2483" s="86"/>
      <c r="F2483" s="86"/>
      <c r="G2483" s="86"/>
      <c r="H2483" s="86"/>
      <c r="I2483" s="57"/>
      <c r="J2483" s="71"/>
      <c r="K2483" s="71"/>
      <c r="L2483" s="57"/>
      <c r="M2483" s="86"/>
      <c r="N2483" s="67"/>
      <c r="O2483" s="67"/>
      <c r="P2483" s="67"/>
      <c r="Q2483" s="67"/>
      <c r="R2483" s="67"/>
      <c r="S2483" s="67"/>
      <c r="T2483" s="67"/>
      <c r="U2483" s="67"/>
      <c r="V2483" s="67"/>
      <c r="W2483" s="67"/>
      <c r="X2483" s="67"/>
      <c r="Y2483" s="67"/>
      <c r="Z2483" s="67"/>
      <c r="AA2483" s="67"/>
      <c r="AB2483" s="67"/>
      <c r="AC2483" s="67"/>
      <c r="AD2483" s="67"/>
      <c r="AE2483" s="67"/>
      <c r="AF2483" s="67"/>
      <c r="AG2483" s="67"/>
    </row>
    <row r="2484" spans="1:33" ht="14.5">
      <c r="A2484" s="85"/>
      <c r="B2484" s="86"/>
      <c r="C2484" s="85"/>
      <c r="D2484" s="86"/>
      <c r="E2484" s="86"/>
      <c r="F2484" s="86"/>
      <c r="G2484" s="86"/>
      <c r="H2484" s="86"/>
      <c r="I2484" s="57"/>
      <c r="J2484" s="71"/>
      <c r="K2484" s="71"/>
      <c r="L2484" s="57"/>
      <c r="M2484" s="86"/>
      <c r="N2484" s="67"/>
      <c r="O2484" s="67"/>
      <c r="P2484" s="67"/>
      <c r="Q2484" s="67"/>
      <c r="R2484" s="67"/>
      <c r="S2484" s="67"/>
      <c r="T2484" s="67"/>
      <c r="U2484" s="67"/>
      <c r="V2484" s="67"/>
      <c r="W2484" s="67"/>
      <c r="X2484" s="67"/>
      <c r="Y2484" s="67"/>
      <c r="Z2484" s="67"/>
      <c r="AA2484" s="67"/>
      <c r="AB2484" s="67"/>
      <c r="AC2484" s="67"/>
      <c r="AD2484" s="67"/>
      <c r="AE2484" s="67"/>
      <c r="AF2484" s="67"/>
      <c r="AG2484" s="67"/>
    </row>
    <row r="2485" spans="1:33" ht="14.5">
      <c r="A2485" s="85"/>
      <c r="B2485" s="86"/>
      <c r="C2485" s="85"/>
      <c r="D2485" s="86"/>
      <c r="E2485" s="86"/>
      <c r="F2485" s="86"/>
      <c r="G2485" s="86"/>
      <c r="H2485" s="86"/>
      <c r="I2485" s="57"/>
      <c r="J2485" s="71"/>
      <c r="K2485" s="71"/>
      <c r="L2485" s="57"/>
      <c r="M2485" s="86"/>
      <c r="N2485" s="67"/>
      <c r="O2485" s="67"/>
      <c r="P2485" s="67"/>
      <c r="Q2485" s="67"/>
      <c r="R2485" s="67"/>
      <c r="S2485" s="67"/>
      <c r="T2485" s="67"/>
      <c r="U2485" s="67"/>
      <c r="V2485" s="67"/>
      <c r="W2485" s="67"/>
      <c r="X2485" s="67"/>
      <c r="Y2485" s="67"/>
      <c r="Z2485" s="67"/>
      <c r="AA2485" s="67"/>
      <c r="AB2485" s="67"/>
      <c r="AC2485" s="67"/>
      <c r="AD2485" s="67"/>
      <c r="AE2485" s="67"/>
      <c r="AF2485" s="67"/>
      <c r="AG2485" s="67"/>
    </row>
    <row r="2486" spans="1:33" ht="14.5">
      <c r="A2486" s="85"/>
      <c r="B2486" s="86"/>
      <c r="C2486" s="85"/>
      <c r="D2486" s="86"/>
      <c r="E2486" s="86"/>
      <c r="F2486" s="86"/>
      <c r="G2486" s="86"/>
      <c r="H2486" s="86"/>
      <c r="I2486" s="57"/>
      <c r="J2486" s="71"/>
      <c r="K2486" s="71"/>
      <c r="L2486" s="57"/>
      <c r="M2486" s="86"/>
      <c r="N2486" s="67"/>
      <c r="O2486" s="67"/>
      <c r="P2486" s="67"/>
      <c r="Q2486" s="67"/>
      <c r="R2486" s="67"/>
      <c r="S2486" s="67"/>
      <c r="T2486" s="67"/>
      <c r="U2486" s="67"/>
      <c r="V2486" s="67"/>
      <c r="W2486" s="67"/>
      <c r="X2486" s="67"/>
      <c r="Y2486" s="67"/>
      <c r="Z2486" s="67"/>
      <c r="AA2486" s="67"/>
      <c r="AB2486" s="67"/>
      <c r="AC2486" s="67"/>
      <c r="AD2486" s="67"/>
      <c r="AE2486" s="67"/>
      <c r="AF2486" s="67"/>
      <c r="AG2486" s="67"/>
    </row>
    <row r="2487" spans="1:33" ht="14.5">
      <c r="A2487" s="85"/>
      <c r="B2487" s="86"/>
      <c r="C2487" s="85"/>
      <c r="D2487" s="86"/>
      <c r="E2487" s="86"/>
      <c r="F2487" s="86"/>
      <c r="G2487" s="86"/>
      <c r="H2487" s="86"/>
      <c r="I2487" s="57"/>
      <c r="J2487" s="71"/>
      <c r="K2487" s="71"/>
      <c r="L2487" s="57"/>
      <c r="M2487" s="86"/>
      <c r="N2487" s="67"/>
      <c r="O2487" s="67"/>
      <c r="P2487" s="67"/>
      <c r="Q2487" s="67"/>
      <c r="R2487" s="67"/>
      <c r="S2487" s="67"/>
      <c r="T2487" s="67"/>
      <c r="U2487" s="67"/>
      <c r="V2487" s="67"/>
      <c r="W2487" s="67"/>
      <c r="X2487" s="67"/>
      <c r="Y2487" s="67"/>
      <c r="Z2487" s="67"/>
      <c r="AA2487" s="67"/>
      <c r="AB2487" s="67"/>
      <c r="AC2487" s="67"/>
      <c r="AD2487" s="67"/>
      <c r="AE2487" s="67"/>
      <c r="AF2487" s="67"/>
      <c r="AG2487" s="67"/>
    </row>
    <row r="2488" spans="1:33" ht="14.5">
      <c r="A2488" s="85"/>
      <c r="B2488" s="86"/>
      <c r="C2488" s="85"/>
      <c r="D2488" s="86"/>
      <c r="E2488" s="86"/>
      <c r="F2488" s="86"/>
      <c r="G2488" s="86"/>
      <c r="H2488" s="86"/>
      <c r="I2488" s="57"/>
      <c r="J2488" s="71"/>
      <c r="K2488" s="71"/>
      <c r="L2488" s="57"/>
      <c r="M2488" s="86"/>
      <c r="N2488" s="67"/>
      <c r="O2488" s="67"/>
      <c r="P2488" s="67"/>
      <c r="Q2488" s="67"/>
      <c r="R2488" s="67"/>
      <c r="S2488" s="67"/>
      <c r="T2488" s="67"/>
      <c r="U2488" s="67"/>
      <c r="V2488" s="67"/>
      <c r="W2488" s="67"/>
      <c r="X2488" s="67"/>
      <c r="Y2488" s="67"/>
      <c r="Z2488" s="67"/>
      <c r="AA2488" s="67"/>
      <c r="AB2488" s="67"/>
      <c r="AC2488" s="67"/>
      <c r="AD2488" s="67"/>
      <c r="AE2488" s="67"/>
      <c r="AF2488" s="67"/>
      <c r="AG2488" s="67"/>
    </row>
    <row r="2489" spans="1:33" ht="14.5">
      <c r="A2489" s="85"/>
      <c r="B2489" s="86"/>
      <c r="C2489" s="85"/>
      <c r="D2489" s="86"/>
      <c r="E2489" s="86"/>
      <c r="F2489" s="86"/>
      <c r="G2489" s="86"/>
      <c r="H2489" s="86"/>
      <c r="I2489" s="57"/>
      <c r="J2489" s="71"/>
      <c r="K2489" s="71"/>
      <c r="L2489" s="57"/>
      <c r="M2489" s="86"/>
      <c r="N2489" s="67"/>
      <c r="O2489" s="67"/>
      <c r="P2489" s="67"/>
      <c r="Q2489" s="67"/>
      <c r="R2489" s="67"/>
      <c r="S2489" s="67"/>
      <c r="T2489" s="67"/>
      <c r="U2489" s="67"/>
      <c r="V2489" s="67"/>
      <c r="W2489" s="67"/>
      <c r="X2489" s="67"/>
      <c r="Y2489" s="67"/>
      <c r="Z2489" s="67"/>
      <c r="AA2489" s="67"/>
      <c r="AB2489" s="67"/>
      <c r="AC2489" s="67"/>
      <c r="AD2489" s="67"/>
      <c r="AE2489" s="67"/>
      <c r="AF2489" s="67"/>
      <c r="AG2489" s="67"/>
    </row>
    <row r="2490" spans="1:33" ht="14.5">
      <c r="A2490" s="85"/>
      <c r="B2490" s="86"/>
      <c r="C2490" s="85"/>
      <c r="D2490" s="86"/>
      <c r="E2490" s="86"/>
      <c r="F2490" s="86"/>
      <c r="G2490" s="86"/>
      <c r="H2490" s="86"/>
      <c r="I2490" s="57"/>
      <c r="J2490" s="71"/>
      <c r="K2490" s="71"/>
      <c r="L2490" s="57"/>
      <c r="M2490" s="86"/>
      <c r="N2490" s="67"/>
      <c r="O2490" s="67"/>
      <c r="P2490" s="67"/>
      <c r="Q2490" s="67"/>
      <c r="R2490" s="67"/>
      <c r="S2490" s="67"/>
      <c r="T2490" s="67"/>
      <c r="U2490" s="67"/>
      <c r="V2490" s="67"/>
      <c r="W2490" s="67"/>
      <c r="X2490" s="67"/>
      <c r="Y2490" s="67"/>
      <c r="Z2490" s="67"/>
      <c r="AA2490" s="67"/>
      <c r="AB2490" s="67"/>
      <c r="AC2490" s="67"/>
      <c r="AD2490" s="67"/>
      <c r="AE2490" s="67"/>
      <c r="AF2490" s="67"/>
      <c r="AG2490" s="67"/>
    </row>
    <row r="2491" spans="1:33" ht="14.5">
      <c r="A2491" s="85"/>
      <c r="B2491" s="86"/>
      <c r="C2491" s="85"/>
      <c r="D2491" s="86"/>
      <c r="E2491" s="86"/>
      <c r="F2491" s="86"/>
      <c r="G2491" s="86"/>
      <c r="H2491" s="86"/>
      <c r="I2491" s="57"/>
      <c r="J2491" s="71"/>
      <c r="K2491" s="71"/>
      <c r="L2491" s="57"/>
      <c r="M2491" s="86"/>
      <c r="N2491" s="67"/>
      <c r="O2491" s="67"/>
      <c r="P2491" s="67"/>
      <c r="Q2491" s="67"/>
      <c r="R2491" s="67"/>
      <c r="S2491" s="67"/>
      <c r="T2491" s="67"/>
      <c r="U2491" s="67"/>
      <c r="V2491" s="67"/>
      <c r="W2491" s="67"/>
      <c r="X2491" s="67"/>
      <c r="Y2491" s="67"/>
      <c r="Z2491" s="67"/>
      <c r="AA2491" s="67"/>
      <c r="AB2491" s="67"/>
      <c r="AC2491" s="67"/>
      <c r="AD2491" s="67"/>
      <c r="AE2491" s="67"/>
      <c r="AF2491" s="67"/>
      <c r="AG2491" s="67"/>
    </row>
    <row r="2492" spans="1:33" ht="14.5">
      <c r="A2492" s="85"/>
      <c r="B2492" s="86"/>
      <c r="C2492" s="85"/>
      <c r="D2492" s="86"/>
      <c r="E2492" s="86"/>
      <c r="F2492" s="86"/>
      <c r="G2492" s="86"/>
      <c r="H2492" s="86"/>
      <c r="I2492" s="57"/>
      <c r="J2492" s="71"/>
      <c r="K2492" s="71"/>
      <c r="L2492" s="57"/>
      <c r="M2492" s="86"/>
      <c r="N2492" s="67"/>
      <c r="O2492" s="67"/>
      <c r="P2492" s="67"/>
      <c r="Q2492" s="67"/>
      <c r="R2492" s="67"/>
      <c r="S2492" s="67"/>
      <c r="T2492" s="67"/>
      <c r="U2492" s="67"/>
      <c r="V2492" s="67"/>
      <c r="W2492" s="67"/>
      <c r="X2492" s="67"/>
      <c r="Y2492" s="67"/>
      <c r="Z2492" s="67"/>
      <c r="AA2492" s="67"/>
      <c r="AB2492" s="67"/>
      <c r="AC2492" s="67"/>
      <c r="AD2492" s="67"/>
      <c r="AE2492" s="67"/>
      <c r="AF2492" s="67"/>
      <c r="AG2492" s="67"/>
    </row>
    <row r="2493" spans="1:33" ht="14.5">
      <c r="A2493" s="85"/>
      <c r="B2493" s="86"/>
      <c r="C2493" s="85"/>
      <c r="D2493" s="86"/>
      <c r="E2493" s="86"/>
      <c r="F2493" s="86"/>
      <c r="G2493" s="86"/>
      <c r="H2493" s="86"/>
      <c r="I2493" s="57"/>
      <c r="J2493" s="71"/>
      <c r="K2493" s="71"/>
      <c r="L2493" s="57"/>
      <c r="M2493" s="86"/>
      <c r="N2493" s="67"/>
      <c r="O2493" s="67"/>
      <c r="P2493" s="67"/>
      <c r="Q2493" s="67"/>
      <c r="R2493" s="67"/>
      <c r="S2493" s="67"/>
      <c r="T2493" s="67"/>
      <c r="U2493" s="67"/>
      <c r="V2493" s="67"/>
      <c r="W2493" s="67"/>
      <c r="X2493" s="67"/>
      <c r="Y2493" s="67"/>
      <c r="Z2493" s="67"/>
      <c r="AA2493" s="67"/>
      <c r="AB2493" s="67"/>
      <c r="AC2493" s="67"/>
      <c r="AD2493" s="67"/>
      <c r="AE2493" s="67"/>
      <c r="AF2493" s="67"/>
      <c r="AG2493" s="67"/>
    </row>
    <row r="2494" spans="1:33" ht="14.5">
      <c r="A2494" s="85"/>
      <c r="B2494" s="86"/>
      <c r="C2494" s="85"/>
      <c r="D2494" s="86"/>
      <c r="E2494" s="86"/>
      <c r="F2494" s="86"/>
      <c r="G2494" s="86"/>
      <c r="H2494" s="86"/>
      <c r="I2494" s="57"/>
      <c r="J2494" s="71"/>
      <c r="K2494" s="71"/>
      <c r="L2494" s="57"/>
      <c r="M2494" s="86"/>
      <c r="N2494" s="67"/>
      <c r="O2494" s="67"/>
      <c r="P2494" s="67"/>
      <c r="Q2494" s="67"/>
      <c r="R2494" s="67"/>
      <c r="S2494" s="67"/>
      <c r="T2494" s="67"/>
      <c r="U2494" s="67"/>
      <c r="V2494" s="67"/>
      <c r="W2494" s="67"/>
      <c r="X2494" s="67"/>
      <c r="Y2494" s="67"/>
      <c r="Z2494" s="67"/>
      <c r="AA2494" s="67"/>
      <c r="AB2494" s="67"/>
      <c r="AC2494" s="67"/>
      <c r="AD2494" s="67"/>
      <c r="AE2494" s="67"/>
      <c r="AF2494" s="67"/>
      <c r="AG2494" s="67"/>
    </row>
    <row r="2495" spans="1:33" ht="14.5">
      <c r="A2495" s="85"/>
      <c r="B2495" s="86"/>
      <c r="C2495" s="85"/>
      <c r="D2495" s="86"/>
      <c r="E2495" s="86"/>
      <c r="F2495" s="86"/>
      <c r="G2495" s="86"/>
      <c r="H2495" s="86"/>
      <c r="I2495" s="57"/>
      <c r="J2495" s="71"/>
      <c r="K2495" s="71"/>
      <c r="L2495" s="57"/>
      <c r="M2495" s="86"/>
      <c r="N2495" s="67"/>
      <c r="O2495" s="67"/>
      <c r="P2495" s="67"/>
      <c r="Q2495" s="67"/>
      <c r="R2495" s="67"/>
      <c r="S2495" s="67"/>
      <c r="T2495" s="67"/>
      <c r="U2495" s="67"/>
      <c r="V2495" s="67"/>
      <c r="W2495" s="67"/>
      <c r="X2495" s="67"/>
      <c r="Y2495" s="67"/>
      <c r="Z2495" s="67"/>
      <c r="AA2495" s="67"/>
      <c r="AB2495" s="67"/>
      <c r="AC2495" s="67"/>
      <c r="AD2495" s="67"/>
      <c r="AE2495" s="67"/>
      <c r="AF2495" s="67"/>
      <c r="AG2495" s="67"/>
    </row>
    <row r="2496" spans="1:33" ht="14.5">
      <c r="A2496" s="85"/>
      <c r="B2496" s="86"/>
      <c r="C2496" s="85"/>
      <c r="D2496" s="86"/>
      <c r="E2496" s="86"/>
      <c r="F2496" s="86"/>
      <c r="G2496" s="86"/>
      <c r="H2496" s="86"/>
      <c r="I2496" s="57"/>
      <c r="J2496" s="71"/>
      <c r="K2496" s="71"/>
      <c r="L2496" s="57"/>
      <c r="M2496" s="86"/>
      <c r="N2496" s="67"/>
      <c r="O2496" s="67"/>
      <c r="P2496" s="67"/>
      <c r="Q2496" s="67"/>
      <c r="R2496" s="67"/>
      <c r="S2496" s="67"/>
      <c r="T2496" s="67"/>
      <c r="U2496" s="67"/>
      <c r="V2496" s="67"/>
      <c r="W2496" s="67"/>
      <c r="X2496" s="67"/>
      <c r="Y2496" s="67"/>
      <c r="Z2496" s="67"/>
      <c r="AA2496" s="67"/>
      <c r="AB2496" s="67"/>
      <c r="AC2496" s="67"/>
      <c r="AD2496" s="67"/>
      <c r="AE2496" s="67"/>
      <c r="AF2496" s="67"/>
      <c r="AG2496" s="67"/>
    </row>
    <row r="2497" spans="1:33" ht="14.5">
      <c r="A2497" s="85"/>
      <c r="B2497" s="86"/>
      <c r="C2497" s="85"/>
      <c r="D2497" s="86"/>
      <c r="E2497" s="86"/>
      <c r="F2497" s="86"/>
      <c r="G2497" s="86"/>
      <c r="H2497" s="86"/>
      <c r="I2497" s="57"/>
      <c r="J2497" s="71"/>
      <c r="K2497" s="71"/>
      <c r="L2497" s="57"/>
      <c r="M2497" s="86"/>
      <c r="N2497" s="67"/>
      <c r="O2497" s="67"/>
      <c r="P2497" s="67"/>
      <c r="Q2497" s="67"/>
      <c r="R2497" s="67"/>
      <c r="S2497" s="67"/>
      <c r="T2497" s="67"/>
      <c r="U2497" s="67"/>
      <c r="V2497" s="67"/>
      <c r="W2497" s="67"/>
      <c r="X2497" s="67"/>
      <c r="Y2497" s="67"/>
      <c r="Z2497" s="67"/>
      <c r="AA2497" s="67"/>
      <c r="AB2497" s="67"/>
      <c r="AC2497" s="67"/>
      <c r="AD2497" s="67"/>
      <c r="AE2497" s="67"/>
      <c r="AF2497" s="67"/>
      <c r="AG2497" s="67"/>
    </row>
    <row r="2498" spans="1:33" ht="14.5">
      <c r="A2498" s="85"/>
      <c r="B2498" s="86"/>
      <c r="C2498" s="85"/>
      <c r="D2498" s="86"/>
      <c r="E2498" s="86"/>
      <c r="F2498" s="86"/>
      <c r="G2498" s="86"/>
      <c r="H2498" s="86"/>
      <c r="I2498" s="57"/>
      <c r="J2498" s="71"/>
      <c r="K2498" s="71"/>
      <c r="L2498" s="57"/>
      <c r="M2498" s="86"/>
      <c r="N2498" s="67"/>
      <c r="O2498" s="67"/>
      <c r="P2498" s="67"/>
      <c r="Q2498" s="67"/>
      <c r="R2498" s="67"/>
      <c r="S2498" s="67"/>
      <c r="T2498" s="67"/>
      <c r="U2498" s="67"/>
      <c r="V2498" s="67"/>
      <c r="W2498" s="67"/>
      <c r="X2498" s="67"/>
      <c r="Y2498" s="67"/>
      <c r="Z2498" s="67"/>
      <c r="AA2498" s="67"/>
      <c r="AB2498" s="67"/>
      <c r="AC2498" s="67"/>
      <c r="AD2498" s="67"/>
      <c r="AE2498" s="67"/>
      <c r="AF2498" s="67"/>
      <c r="AG2498" s="67"/>
    </row>
    <row r="2499" spans="1:33" ht="14.5">
      <c r="A2499" s="85"/>
      <c r="B2499" s="86"/>
      <c r="C2499" s="85"/>
      <c r="D2499" s="86"/>
      <c r="E2499" s="86"/>
      <c r="F2499" s="86"/>
      <c r="G2499" s="86"/>
      <c r="H2499" s="86"/>
      <c r="I2499" s="57"/>
      <c r="J2499" s="71"/>
      <c r="K2499" s="71"/>
      <c r="L2499" s="57"/>
      <c r="M2499" s="86"/>
      <c r="N2499" s="67"/>
      <c r="O2499" s="67"/>
      <c r="P2499" s="67"/>
      <c r="Q2499" s="67"/>
      <c r="R2499" s="67"/>
      <c r="S2499" s="67"/>
      <c r="T2499" s="67"/>
      <c r="U2499" s="67"/>
      <c r="V2499" s="67"/>
      <c r="W2499" s="67"/>
      <c r="X2499" s="67"/>
      <c r="Y2499" s="67"/>
      <c r="Z2499" s="67"/>
      <c r="AA2499" s="67"/>
      <c r="AB2499" s="67"/>
      <c r="AC2499" s="67"/>
      <c r="AD2499" s="67"/>
      <c r="AE2499" s="67"/>
      <c r="AF2499" s="67"/>
      <c r="AG2499" s="67"/>
    </row>
    <row r="2500" spans="1:33" ht="14.5">
      <c r="A2500" s="85"/>
      <c r="B2500" s="86"/>
      <c r="C2500" s="85"/>
      <c r="D2500" s="86"/>
      <c r="E2500" s="86"/>
      <c r="F2500" s="86"/>
      <c r="G2500" s="86"/>
      <c r="H2500" s="86"/>
      <c r="I2500" s="57"/>
      <c r="J2500" s="71"/>
      <c r="K2500" s="71"/>
      <c r="L2500" s="57"/>
      <c r="M2500" s="86"/>
      <c r="N2500" s="67"/>
      <c r="O2500" s="67"/>
      <c r="P2500" s="67"/>
      <c r="Q2500" s="67"/>
      <c r="R2500" s="67"/>
      <c r="S2500" s="67"/>
      <c r="T2500" s="67"/>
      <c r="U2500" s="67"/>
      <c r="V2500" s="67"/>
      <c r="W2500" s="67"/>
      <c r="X2500" s="67"/>
      <c r="Y2500" s="67"/>
      <c r="Z2500" s="67"/>
      <c r="AA2500" s="67"/>
      <c r="AB2500" s="67"/>
      <c r="AC2500" s="67"/>
      <c r="AD2500" s="67"/>
      <c r="AE2500" s="67"/>
      <c r="AF2500" s="67"/>
      <c r="AG2500" s="67"/>
    </row>
    <row r="2501" spans="1:33" ht="14.5">
      <c r="A2501" s="85"/>
      <c r="B2501" s="86"/>
      <c r="C2501" s="85"/>
      <c r="D2501" s="86"/>
      <c r="E2501" s="86"/>
      <c r="F2501" s="86"/>
      <c r="G2501" s="86"/>
      <c r="H2501" s="86"/>
      <c r="I2501" s="57"/>
      <c r="J2501" s="71"/>
      <c r="K2501" s="71"/>
      <c r="L2501" s="57"/>
      <c r="M2501" s="86"/>
      <c r="N2501" s="67"/>
      <c r="O2501" s="67"/>
      <c r="P2501" s="67"/>
      <c r="Q2501" s="67"/>
      <c r="R2501" s="67"/>
      <c r="S2501" s="67"/>
      <c r="T2501" s="67"/>
      <c r="U2501" s="67"/>
      <c r="V2501" s="67"/>
      <c r="W2501" s="67"/>
      <c r="X2501" s="67"/>
      <c r="Y2501" s="67"/>
      <c r="Z2501" s="67"/>
      <c r="AA2501" s="67"/>
      <c r="AB2501" s="67"/>
      <c r="AC2501" s="67"/>
      <c r="AD2501" s="67"/>
      <c r="AE2501" s="67"/>
      <c r="AF2501" s="67"/>
      <c r="AG2501" s="67"/>
    </row>
    <row r="2502" spans="1:33" ht="14.5">
      <c r="A2502" s="85"/>
      <c r="B2502" s="86"/>
      <c r="C2502" s="85"/>
      <c r="D2502" s="86"/>
      <c r="E2502" s="86"/>
      <c r="F2502" s="86"/>
      <c r="G2502" s="86"/>
      <c r="H2502" s="86"/>
      <c r="I2502" s="57"/>
      <c r="J2502" s="71"/>
      <c r="K2502" s="71"/>
      <c r="L2502" s="57"/>
      <c r="M2502" s="86"/>
      <c r="N2502" s="67"/>
      <c r="O2502" s="67"/>
      <c r="P2502" s="67"/>
      <c r="Q2502" s="67"/>
      <c r="R2502" s="67"/>
      <c r="S2502" s="67"/>
      <c r="T2502" s="67"/>
      <c r="U2502" s="67"/>
      <c r="V2502" s="67"/>
      <c r="W2502" s="67"/>
      <c r="X2502" s="67"/>
      <c r="Y2502" s="67"/>
      <c r="Z2502" s="67"/>
      <c r="AA2502" s="67"/>
      <c r="AB2502" s="67"/>
      <c r="AC2502" s="67"/>
      <c r="AD2502" s="67"/>
      <c r="AE2502" s="67"/>
      <c r="AF2502" s="67"/>
      <c r="AG2502" s="67"/>
    </row>
    <row r="2503" spans="1:33" ht="14.5">
      <c r="A2503" s="85"/>
      <c r="B2503" s="86"/>
      <c r="C2503" s="85"/>
      <c r="D2503" s="86"/>
      <c r="E2503" s="86"/>
      <c r="F2503" s="86"/>
      <c r="G2503" s="86"/>
      <c r="H2503" s="86"/>
      <c r="I2503" s="57"/>
      <c r="J2503" s="71"/>
      <c r="K2503" s="71"/>
      <c r="L2503" s="57"/>
      <c r="M2503" s="86"/>
      <c r="N2503" s="67"/>
      <c r="O2503" s="67"/>
      <c r="P2503" s="67"/>
      <c r="Q2503" s="67"/>
      <c r="R2503" s="67"/>
      <c r="S2503" s="67"/>
      <c r="T2503" s="67"/>
      <c r="U2503" s="67"/>
      <c r="V2503" s="67"/>
      <c r="W2503" s="67"/>
      <c r="X2503" s="67"/>
      <c r="Y2503" s="67"/>
      <c r="Z2503" s="67"/>
      <c r="AA2503" s="67"/>
      <c r="AB2503" s="67"/>
      <c r="AC2503" s="67"/>
      <c r="AD2503" s="67"/>
      <c r="AE2503" s="67"/>
      <c r="AF2503" s="67"/>
      <c r="AG2503" s="67"/>
    </row>
    <row r="2504" spans="1:33" ht="14.5">
      <c r="A2504" s="85"/>
      <c r="B2504" s="86"/>
      <c r="C2504" s="85"/>
      <c r="D2504" s="86"/>
      <c r="E2504" s="86"/>
      <c r="F2504" s="86"/>
      <c r="G2504" s="86"/>
      <c r="H2504" s="86"/>
      <c r="I2504" s="57"/>
      <c r="J2504" s="71"/>
      <c r="K2504" s="71"/>
      <c r="L2504" s="57"/>
      <c r="M2504" s="86"/>
      <c r="N2504" s="67"/>
      <c r="O2504" s="67"/>
      <c r="P2504" s="67"/>
      <c r="Q2504" s="67"/>
      <c r="R2504" s="67"/>
      <c r="S2504" s="67"/>
      <c r="T2504" s="67"/>
      <c r="U2504" s="67"/>
      <c r="V2504" s="67"/>
      <c r="W2504" s="67"/>
      <c r="X2504" s="67"/>
      <c r="Y2504" s="67"/>
      <c r="Z2504" s="67"/>
      <c r="AA2504" s="67"/>
      <c r="AB2504" s="67"/>
      <c r="AC2504" s="67"/>
      <c r="AD2504" s="67"/>
      <c r="AE2504" s="67"/>
      <c r="AF2504" s="67"/>
      <c r="AG2504" s="67"/>
    </row>
    <row r="2505" spans="1:33" ht="14.5">
      <c r="A2505" s="85"/>
      <c r="B2505" s="86"/>
      <c r="C2505" s="85"/>
      <c r="D2505" s="86"/>
      <c r="E2505" s="86"/>
      <c r="F2505" s="86"/>
      <c r="G2505" s="86"/>
      <c r="H2505" s="86"/>
      <c r="I2505" s="57"/>
      <c r="J2505" s="71"/>
      <c r="K2505" s="71"/>
      <c r="L2505" s="57"/>
      <c r="M2505" s="86"/>
      <c r="N2505" s="67"/>
      <c r="O2505" s="67"/>
      <c r="P2505" s="67"/>
      <c r="Q2505" s="67"/>
      <c r="R2505" s="67"/>
      <c r="S2505" s="67"/>
      <c r="T2505" s="67"/>
      <c r="U2505" s="67"/>
      <c r="V2505" s="67"/>
      <c r="W2505" s="67"/>
      <c r="X2505" s="67"/>
      <c r="Y2505" s="67"/>
      <c r="Z2505" s="67"/>
      <c r="AA2505" s="67"/>
      <c r="AB2505" s="67"/>
      <c r="AC2505" s="67"/>
      <c r="AD2505" s="67"/>
      <c r="AE2505" s="67"/>
      <c r="AF2505" s="67"/>
      <c r="AG2505" s="67"/>
    </row>
    <row r="2506" spans="1:33" ht="14.5">
      <c r="A2506" s="85"/>
      <c r="B2506" s="86"/>
      <c r="C2506" s="85"/>
      <c r="D2506" s="86"/>
      <c r="E2506" s="86"/>
      <c r="F2506" s="86"/>
      <c r="G2506" s="86"/>
      <c r="H2506" s="86"/>
      <c r="I2506" s="57"/>
      <c r="J2506" s="71"/>
      <c r="K2506" s="71"/>
      <c r="L2506" s="57"/>
      <c r="M2506" s="86"/>
      <c r="N2506" s="67"/>
      <c r="O2506" s="67"/>
      <c r="P2506" s="67"/>
      <c r="Q2506" s="67"/>
      <c r="R2506" s="67"/>
      <c r="S2506" s="67"/>
      <c r="T2506" s="67"/>
      <c r="U2506" s="67"/>
      <c r="V2506" s="67"/>
      <c r="W2506" s="67"/>
      <c r="X2506" s="67"/>
      <c r="Y2506" s="67"/>
      <c r="Z2506" s="67"/>
      <c r="AA2506" s="67"/>
      <c r="AB2506" s="67"/>
      <c r="AC2506" s="67"/>
      <c r="AD2506" s="67"/>
      <c r="AE2506" s="67"/>
      <c r="AF2506" s="67"/>
      <c r="AG2506" s="67"/>
    </row>
    <row r="2507" spans="1:33" ht="14.5">
      <c r="A2507" s="85"/>
      <c r="B2507" s="86"/>
      <c r="C2507" s="85"/>
      <c r="D2507" s="86"/>
      <c r="E2507" s="86"/>
      <c r="F2507" s="86"/>
      <c r="G2507" s="86"/>
      <c r="H2507" s="86"/>
      <c r="I2507" s="57"/>
      <c r="J2507" s="71"/>
      <c r="K2507" s="71"/>
      <c r="L2507" s="57"/>
      <c r="M2507" s="86"/>
      <c r="N2507" s="67"/>
      <c r="O2507" s="67"/>
      <c r="P2507" s="67"/>
      <c r="Q2507" s="67"/>
      <c r="R2507" s="67"/>
      <c r="S2507" s="67"/>
      <c r="T2507" s="67"/>
      <c r="U2507" s="67"/>
      <c r="V2507" s="67"/>
      <c r="W2507" s="67"/>
      <c r="X2507" s="67"/>
      <c r="Y2507" s="67"/>
      <c r="Z2507" s="67"/>
      <c r="AA2507" s="67"/>
      <c r="AB2507" s="67"/>
      <c r="AC2507" s="67"/>
      <c r="AD2507" s="67"/>
      <c r="AE2507" s="67"/>
      <c r="AF2507" s="67"/>
      <c r="AG2507" s="67"/>
    </row>
    <row r="2508" spans="1:33" ht="14.5">
      <c r="A2508" s="85"/>
      <c r="B2508" s="86"/>
      <c r="C2508" s="85"/>
      <c r="D2508" s="86"/>
      <c r="E2508" s="86"/>
      <c r="F2508" s="86"/>
      <c r="G2508" s="86"/>
      <c r="H2508" s="86"/>
      <c r="I2508" s="57"/>
      <c r="J2508" s="71"/>
      <c r="K2508" s="71"/>
      <c r="L2508" s="57"/>
      <c r="M2508" s="86"/>
      <c r="N2508" s="67"/>
      <c r="O2508" s="67"/>
      <c r="P2508" s="67"/>
      <c r="Q2508" s="67"/>
      <c r="R2508" s="67"/>
      <c r="S2508" s="67"/>
      <c r="T2508" s="67"/>
      <c r="U2508" s="67"/>
      <c r="V2508" s="67"/>
      <c r="W2508" s="67"/>
      <c r="X2508" s="67"/>
      <c r="Y2508" s="67"/>
      <c r="Z2508" s="67"/>
      <c r="AA2508" s="67"/>
      <c r="AB2508" s="67"/>
      <c r="AC2508" s="67"/>
      <c r="AD2508" s="67"/>
      <c r="AE2508" s="67"/>
      <c r="AF2508" s="67"/>
      <c r="AG2508" s="67"/>
    </row>
    <row r="2509" spans="1:33" ht="14.5">
      <c r="A2509" s="85"/>
      <c r="B2509" s="86"/>
      <c r="C2509" s="85"/>
      <c r="D2509" s="86"/>
      <c r="E2509" s="86"/>
      <c r="F2509" s="86"/>
      <c r="G2509" s="86"/>
      <c r="H2509" s="86"/>
      <c r="I2509" s="57"/>
      <c r="J2509" s="71"/>
      <c r="K2509" s="71"/>
      <c r="L2509" s="57"/>
      <c r="M2509" s="86"/>
      <c r="N2509" s="67"/>
      <c r="O2509" s="67"/>
      <c r="P2509" s="67"/>
      <c r="Q2509" s="67"/>
      <c r="R2509" s="67"/>
      <c r="S2509" s="67"/>
      <c r="T2509" s="67"/>
      <c r="U2509" s="67"/>
      <c r="V2509" s="67"/>
      <c r="W2509" s="67"/>
      <c r="X2509" s="67"/>
      <c r="Y2509" s="67"/>
      <c r="Z2509" s="67"/>
      <c r="AA2509" s="67"/>
      <c r="AB2509" s="67"/>
      <c r="AC2509" s="67"/>
      <c r="AD2509" s="67"/>
      <c r="AE2509" s="67"/>
      <c r="AF2509" s="67"/>
      <c r="AG2509" s="67"/>
    </row>
    <row r="2510" spans="1:33" ht="14.5">
      <c r="A2510" s="85"/>
      <c r="B2510" s="86"/>
      <c r="C2510" s="85"/>
      <c r="D2510" s="86"/>
      <c r="E2510" s="86"/>
      <c r="F2510" s="86"/>
      <c r="G2510" s="86"/>
      <c r="H2510" s="86"/>
      <c r="I2510" s="57"/>
      <c r="J2510" s="71"/>
      <c r="K2510" s="71"/>
      <c r="L2510" s="57"/>
      <c r="M2510" s="86"/>
      <c r="N2510" s="67"/>
      <c r="O2510" s="67"/>
      <c r="P2510" s="67"/>
      <c r="Q2510" s="67"/>
      <c r="R2510" s="67"/>
      <c r="S2510" s="67"/>
      <c r="T2510" s="67"/>
      <c r="U2510" s="67"/>
      <c r="V2510" s="67"/>
      <c r="W2510" s="67"/>
      <c r="X2510" s="67"/>
      <c r="Y2510" s="67"/>
      <c r="Z2510" s="67"/>
      <c r="AA2510" s="67"/>
      <c r="AB2510" s="67"/>
      <c r="AC2510" s="67"/>
      <c r="AD2510" s="67"/>
      <c r="AE2510" s="67"/>
      <c r="AF2510" s="67"/>
      <c r="AG2510" s="67"/>
    </row>
    <row r="2511" spans="1:33" ht="14.5">
      <c r="A2511" s="85"/>
      <c r="B2511" s="86"/>
      <c r="C2511" s="85"/>
      <c r="D2511" s="86"/>
      <c r="E2511" s="86"/>
      <c r="F2511" s="86"/>
      <c r="G2511" s="86"/>
      <c r="H2511" s="86"/>
      <c r="I2511" s="57"/>
      <c r="J2511" s="71"/>
      <c r="K2511" s="71"/>
      <c r="L2511" s="57"/>
      <c r="M2511" s="86"/>
      <c r="N2511" s="67"/>
      <c r="O2511" s="67"/>
      <c r="P2511" s="67"/>
      <c r="Q2511" s="67"/>
      <c r="R2511" s="67"/>
      <c r="S2511" s="67"/>
      <c r="T2511" s="67"/>
      <c r="U2511" s="67"/>
      <c r="V2511" s="67"/>
      <c r="W2511" s="67"/>
      <c r="X2511" s="67"/>
      <c r="Y2511" s="67"/>
      <c r="Z2511" s="67"/>
      <c r="AA2511" s="67"/>
      <c r="AB2511" s="67"/>
      <c r="AC2511" s="67"/>
      <c r="AD2511" s="67"/>
      <c r="AE2511" s="67"/>
      <c r="AF2511" s="67"/>
      <c r="AG2511" s="67"/>
    </row>
    <row r="2512" spans="1:33" ht="14.5">
      <c r="A2512" s="85"/>
      <c r="B2512" s="86"/>
      <c r="C2512" s="85"/>
      <c r="D2512" s="86"/>
      <c r="E2512" s="86"/>
      <c r="F2512" s="86"/>
      <c r="G2512" s="86"/>
      <c r="H2512" s="86"/>
      <c r="I2512" s="57"/>
      <c r="J2512" s="71"/>
      <c r="K2512" s="71"/>
      <c r="L2512" s="57"/>
      <c r="M2512" s="86"/>
      <c r="N2512" s="67"/>
      <c r="O2512" s="67"/>
      <c r="P2512" s="67"/>
      <c r="Q2512" s="67"/>
      <c r="R2512" s="67"/>
      <c r="S2512" s="67"/>
      <c r="T2512" s="67"/>
      <c r="U2512" s="67"/>
      <c r="V2512" s="67"/>
      <c r="W2512" s="67"/>
      <c r="X2512" s="67"/>
      <c r="Y2512" s="67"/>
      <c r="Z2512" s="67"/>
      <c r="AA2512" s="67"/>
      <c r="AB2512" s="67"/>
      <c r="AC2512" s="67"/>
      <c r="AD2512" s="67"/>
      <c r="AE2512" s="67"/>
      <c r="AF2512" s="67"/>
      <c r="AG2512" s="67"/>
    </row>
    <row r="2513" spans="1:33" ht="14.5">
      <c r="A2513" s="85"/>
      <c r="B2513" s="86"/>
      <c r="C2513" s="85"/>
      <c r="D2513" s="86"/>
      <c r="E2513" s="86"/>
      <c r="F2513" s="86"/>
      <c r="G2513" s="86"/>
      <c r="H2513" s="86"/>
      <c r="I2513" s="57"/>
      <c r="J2513" s="71"/>
      <c r="K2513" s="71"/>
      <c r="L2513" s="57"/>
      <c r="M2513" s="86"/>
      <c r="N2513" s="67"/>
      <c r="O2513" s="67"/>
      <c r="P2513" s="67"/>
      <c r="Q2513" s="67"/>
      <c r="R2513" s="67"/>
      <c r="S2513" s="67"/>
      <c r="T2513" s="67"/>
      <c r="U2513" s="67"/>
      <c r="V2513" s="67"/>
      <c r="W2513" s="67"/>
      <c r="X2513" s="67"/>
      <c r="Y2513" s="67"/>
      <c r="Z2513" s="67"/>
      <c r="AA2513" s="67"/>
      <c r="AB2513" s="67"/>
      <c r="AC2513" s="67"/>
      <c r="AD2513" s="67"/>
      <c r="AE2513" s="67"/>
      <c r="AF2513" s="67"/>
      <c r="AG2513" s="67"/>
    </row>
    <row r="2514" spans="1:33" ht="14.5">
      <c r="A2514" s="85"/>
      <c r="B2514" s="86"/>
      <c r="C2514" s="85"/>
      <c r="D2514" s="86"/>
      <c r="E2514" s="86"/>
      <c r="F2514" s="86"/>
      <c r="G2514" s="86"/>
      <c r="H2514" s="86"/>
      <c r="I2514" s="57"/>
      <c r="J2514" s="71"/>
      <c r="K2514" s="71"/>
      <c r="L2514" s="57"/>
      <c r="M2514" s="86"/>
      <c r="N2514" s="67"/>
      <c r="O2514" s="67"/>
      <c r="P2514" s="67"/>
      <c r="Q2514" s="67"/>
      <c r="R2514" s="67"/>
      <c r="S2514" s="67"/>
      <c r="T2514" s="67"/>
      <c r="U2514" s="67"/>
      <c r="V2514" s="67"/>
      <c r="W2514" s="67"/>
      <c r="X2514" s="67"/>
      <c r="Y2514" s="67"/>
      <c r="Z2514" s="67"/>
      <c r="AA2514" s="67"/>
      <c r="AB2514" s="67"/>
      <c r="AC2514" s="67"/>
      <c r="AD2514" s="67"/>
      <c r="AE2514" s="67"/>
      <c r="AF2514" s="67"/>
      <c r="AG2514" s="67"/>
    </row>
    <row r="2515" spans="1:33" ht="14.5">
      <c r="A2515" s="85"/>
      <c r="B2515" s="86"/>
      <c r="C2515" s="85"/>
      <c r="D2515" s="86"/>
      <c r="E2515" s="86"/>
      <c r="F2515" s="86"/>
      <c r="G2515" s="86"/>
      <c r="H2515" s="86"/>
      <c r="I2515" s="57"/>
      <c r="J2515" s="71"/>
      <c r="K2515" s="71"/>
      <c r="L2515" s="57"/>
      <c r="M2515" s="86"/>
      <c r="N2515" s="67"/>
      <c r="O2515" s="67"/>
      <c r="P2515" s="67"/>
      <c r="Q2515" s="67"/>
      <c r="R2515" s="67"/>
      <c r="S2515" s="67"/>
      <c r="T2515" s="67"/>
      <c r="U2515" s="67"/>
      <c r="V2515" s="67"/>
      <c r="W2515" s="67"/>
      <c r="X2515" s="67"/>
      <c r="Y2515" s="67"/>
      <c r="Z2515" s="67"/>
      <c r="AA2515" s="67"/>
      <c r="AB2515" s="67"/>
      <c r="AC2515" s="67"/>
      <c r="AD2515" s="67"/>
      <c r="AE2515" s="67"/>
      <c r="AF2515" s="67"/>
      <c r="AG2515" s="67"/>
    </row>
    <row r="2516" spans="1:33" ht="14.5">
      <c r="A2516" s="85"/>
      <c r="B2516" s="86"/>
      <c r="C2516" s="85"/>
      <c r="D2516" s="86"/>
      <c r="E2516" s="86"/>
      <c r="F2516" s="86"/>
      <c r="G2516" s="86"/>
      <c r="H2516" s="86"/>
      <c r="I2516" s="57"/>
      <c r="J2516" s="71"/>
      <c r="K2516" s="71"/>
      <c r="L2516" s="57"/>
      <c r="M2516" s="86"/>
      <c r="N2516" s="67"/>
      <c r="O2516" s="67"/>
      <c r="P2516" s="67"/>
      <c r="Q2516" s="67"/>
      <c r="R2516" s="67"/>
      <c r="S2516" s="67"/>
      <c r="T2516" s="67"/>
      <c r="U2516" s="67"/>
      <c r="V2516" s="67"/>
      <c r="W2516" s="67"/>
      <c r="X2516" s="67"/>
      <c r="Y2516" s="67"/>
      <c r="Z2516" s="67"/>
      <c r="AA2516" s="67"/>
      <c r="AB2516" s="67"/>
      <c r="AC2516" s="67"/>
      <c r="AD2516" s="67"/>
      <c r="AE2516" s="67"/>
      <c r="AF2516" s="67"/>
      <c r="AG2516" s="67"/>
    </row>
    <row r="2517" spans="1:33" ht="14.5">
      <c r="A2517" s="85"/>
      <c r="B2517" s="86"/>
      <c r="C2517" s="85"/>
      <c r="D2517" s="86"/>
      <c r="E2517" s="86"/>
      <c r="F2517" s="86"/>
      <c r="G2517" s="86"/>
      <c r="H2517" s="86"/>
      <c r="I2517" s="57"/>
      <c r="J2517" s="71"/>
      <c r="K2517" s="71"/>
      <c r="L2517" s="57"/>
      <c r="M2517" s="86"/>
      <c r="N2517" s="67"/>
      <c r="O2517" s="67"/>
      <c r="P2517" s="67"/>
      <c r="Q2517" s="67"/>
      <c r="R2517" s="67"/>
      <c r="S2517" s="67"/>
      <c r="T2517" s="67"/>
      <c r="U2517" s="67"/>
      <c r="V2517" s="67"/>
      <c r="W2517" s="67"/>
      <c r="X2517" s="67"/>
      <c r="Y2517" s="67"/>
      <c r="Z2517" s="67"/>
      <c r="AA2517" s="67"/>
      <c r="AB2517" s="67"/>
      <c r="AC2517" s="67"/>
      <c r="AD2517" s="67"/>
      <c r="AE2517" s="67"/>
      <c r="AF2517" s="67"/>
      <c r="AG2517" s="67"/>
    </row>
    <row r="2518" spans="1:33" ht="14.5">
      <c r="A2518" s="85"/>
      <c r="B2518" s="86"/>
      <c r="C2518" s="85"/>
      <c r="D2518" s="86"/>
      <c r="E2518" s="86"/>
      <c r="F2518" s="86"/>
      <c r="G2518" s="86"/>
      <c r="H2518" s="86"/>
      <c r="I2518" s="57"/>
      <c r="J2518" s="71"/>
      <c r="K2518" s="71"/>
      <c r="L2518" s="57"/>
      <c r="M2518" s="86"/>
      <c r="N2518" s="67"/>
      <c r="O2518" s="67"/>
      <c r="P2518" s="67"/>
      <c r="Q2518" s="67"/>
      <c r="R2518" s="67"/>
      <c r="S2518" s="67"/>
      <c r="T2518" s="67"/>
      <c r="U2518" s="67"/>
      <c r="V2518" s="67"/>
      <c r="W2518" s="67"/>
      <c r="X2518" s="67"/>
      <c r="Y2518" s="67"/>
      <c r="Z2518" s="67"/>
      <c r="AA2518" s="67"/>
      <c r="AB2518" s="67"/>
      <c r="AC2518" s="67"/>
      <c r="AD2518" s="67"/>
      <c r="AE2518" s="67"/>
      <c r="AF2518" s="67"/>
      <c r="AG2518" s="67"/>
    </row>
    <row r="2519" spans="1:33" ht="14.5">
      <c r="A2519" s="85"/>
      <c r="B2519" s="86"/>
      <c r="C2519" s="85"/>
      <c r="D2519" s="86"/>
      <c r="E2519" s="86"/>
      <c r="F2519" s="86"/>
      <c r="G2519" s="86"/>
      <c r="H2519" s="86"/>
      <c r="I2519" s="57"/>
      <c r="J2519" s="71"/>
      <c r="K2519" s="71"/>
      <c r="L2519" s="57"/>
      <c r="M2519" s="86"/>
      <c r="N2519" s="67"/>
      <c r="O2519" s="67"/>
      <c r="P2519" s="67"/>
      <c r="Q2519" s="67"/>
      <c r="R2519" s="67"/>
      <c r="S2519" s="67"/>
      <c r="T2519" s="67"/>
      <c r="U2519" s="67"/>
      <c r="V2519" s="67"/>
      <c r="W2519" s="67"/>
      <c r="X2519" s="67"/>
      <c r="Y2519" s="67"/>
      <c r="Z2519" s="67"/>
      <c r="AA2519" s="67"/>
      <c r="AB2519" s="67"/>
      <c r="AC2519" s="67"/>
      <c r="AD2519" s="67"/>
      <c r="AE2519" s="67"/>
      <c r="AF2519" s="67"/>
      <c r="AG2519" s="67"/>
    </row>
    <row r="2520" spans="1:33" ht="14.5">
      <c r="A2520" s="85"/>
      <c r="B2520" s="86"/>
      <c r="C2520" s="85"/>
      <c r="D2520" s="86"/>
      <c r="E2520" s="86"/>
      <c r="F2520" s="86"/>
      <c r="G2520" s="86"/>
      <c r="H2520" s="86"/>
      <c r="I2520" s="57"/>
      <c r="J2520" s="71"/>
      <c r="K2520" s="71"/>
      <c r="L2520" s="57"/>
      <c r="M2520" s="86"/>
      <c r="N2520" s="67"/>
      <c r="O2520" s="67"/>
      <c r="P2520" s="67"/>
      <c r="Q2520" s="67"/>
      <c r="R2520" s="67"/>
      <c r="S2520" s="67"/>
      <c r="T2520" s="67"/>
      <c r="U2520" s="67"/>
      <c r="V2520" s="67"/>
      <c r="W2520" s="67"/>
      <c r="X2520" s="67"/>
      <c r="Y2520" s="67"/>
      <c r="Z2520" s="67"/>
      <c r="AA2520" s="67"/>
      <c r="AB2520" s="67"/>
      <c r="AC2520" s="67"/>
      <c r="AD2520" s="67"/>
      <c r="AE2520" s="67"/>
      <c r="AF2520" s="67"/>
      <c r="AG2520" s="67"/>
    </row>
    <row r="2521" spans="1:33" ht="14.5">
      <c r="A2521" s="85"/>
      <c r="B2521" s="86"/>
      <c r="C2521" s="85"/>
      <c r="D2521" s="86"/>
      <c r="E2521" s="86"/>
      <c r="F2521" s="86"/>
      <c r="G2521" s="86"/>
      <c r="H2521" s="86"/>
      <c r="I2521" s="57"/>
      <c r="J2521" s="71"/>
      <c r="K2521" s="71"/>
      <c r="L2521" s="57"/>
      <c r="M2521" s="86"/>
      <c r="N2521" s="67"/>
      <c r="O2521" s="67"/>
      <c r="P2521" s="67"/>
      <c r="Q2521" s="67"/>
      <c r="R2521" s="67"/>
      <c r="S2521" s="67"/>
      <c r="T2521" s="67"/>
      <c r="U2521" s="67"/>
      <c r="V2521" s="67"/>
      <c r="W2521" s="67"/>
      <c r="X2521" s="67"/>
      <c r="Y2521" s="67"/>
      <c r="Z2521" s="67"/>
      <c r="AA2521" s="67"/>
      <c r="AB2521" s="67"/>
      <c r="AC2521" s="67"/>
      <c r="AD2521" s="67"/>
      <c r="AE2521" s="67"/>
      <c r="AF2521" s="67"/>
      <c r="AG2521" s="67"/>
    </row>
    <row r="2522" spans="1:33" ht="14.5">
      <c r="A2522" s="85"/>
      <c r="B2522" s="86"/>
      <c r="C2522" s="85"/>
      <c r="D2522" s="86"/>
      <c r="E2522" s="86"/>
      <c r="F2522" s="86"/>
      <c r="G2522" s="86"/>
      <c r="H2522" s="86"/>
      <c r="I2522" s="57"/>
      <c r="J2522" s="71"/>
      <c r="K2522" s="71"/>
      <c r="L2522" s="57"/>
      <c r="M2522" s="86"/>
      <c r="N2522" s="67"/>
      <c r="O2522" s="67"/>
      <c r="P2522" s="67"/>
      <c r="Q2522" s="67"/>
      <c r="R2522" s="67"/>
      <c r="S2522" s="67"/>
      <c r="T2522" s="67"/>
      <c r="U2522" s="67"/>
      <c r="V2522" s="67"/>
      <c r="W2522" s="67"/>
      <c r="X2522" s="67"/>
      <c r="Y2522" s="67"/>
      <c r="Z2522" s="67"/>
      <c r="AA2522" s="67"/>
      <c r="AB2522" s="67"/>
      <c r="AC2522" s="67"/>
      <c r="AD2522" s="67"/>
      <c r="AE2522" s="67"/>
      <c r="AF2522" s="67"/>
      <c r="AG2522" s="67"/>
    </row>
    <row r="2523" spans="1:33" ht="14.5">
      <c r="A2523" s="85"/>
      <c r="B2523" s="86"/>
      <c r="C2523" s="85"/>
      <c r="D2523" s="86"/>
      <c r="E2523" s="86"/>
      <c r="F2523" s="86"/>
      <c r="G2523" s="86"/>
      <c r="H2523" s="86"/>
      <c r="I2523" s="57"/>
      <c r="J2523" s="71"/>
      <c r="K2523" s="71"/>
      <c r="L2523" s="57"/>
      <c r="M2523" s="86"/>
      <c r="N2523" s="67"/>
      <c r="O2523" s="67"/>
      <c r="P2523" s="67"/>
      <c r="Q2523" s="67"/>
      <c r="R2523" s="67"/>
      <c r="S2523" s="67"/>
      <c r="T2523" s="67"/>
      <c r="U2523" s="67"/>
      <c r="V2523" s="67"/>
      <c r="W2523" s="67"/>
      <c r="X2523" s="67"/>
      <c r="Y2523" s="67"/>
      <c r="Z2523" s="67"/>
      <c r="AA2523" s="67"/>
      <c r="AB2523" s="67"/>
      <c r="AC2523" s="67"/>
      <c r="AD2523" s="67"/>
      <c r="AE2523" s="67"/>
      <c r="AF2523" s="67"/>
      <c r="AG2523" s="67"/>
    </row>
    <row r="2524" spans="1:33" ht="14.5">
      <c r="A2524" s="85"/>
      <c r="B2524" s="86"/>
      <c r="C2524" s="85"/>
      <c r="D2524" s="86"/>
      <c r="E2524" s="86"/>
      <c r="F2524" s="86"/>
      <c r="G2524" s="86"/>
      <c r="H2524" s="86"/>
      <c r="I2524" s="57"/>
      <c r="J2524" s="71"/>
      <c r="K2524" s="71"/>
      <c r="L2524" s="57"/>
      <c r="M2524" s="86"/>
      <c r="N2524" s="67"/>
      <c r="O2524" s="67"/>
      <c r="P2524" s="67"/>
      <c r="Q2524" s="67"/>
      <c r="R2524" s="67"/>
      <c r="S2524" s="67"/>
      <c r="T2524" s="67"/>
      <c r="U2524" s="67"/>
      <c r="V2524" s="67"/>
      <c r="W2524" s="67"/>
      <c r="X2524" s="67"/>
      <c r="Y2524" s="67"/>
      <c r="Z2524" s="67"/>
      <c r="AA2524" s="67"/>
      <c r="AB2524" s="67"/>
      <c r="AC2524" s="67"/>
      <c r="AD2524" s="67"/>
      <c r="AE2524" s="67"/>
      <c r="AF2524" s="67"/>
      <c r="AG2524" s="67"/>
    </row>
    <row r="2525" spans="1:33" ht="14.5">
      <c r="A2525" s="85"/>
      <c r="B2525" s="86"/>
      <c r="C2525" s="85"/>
      <c r="D2525" s="86"/>
      <c r="E2525" s="86"/>
      <c r="F2525" s="86"/>
      <c r="G2525" s="86"/>
      <c r="H2525" s="86"/>
      <c r="I2525" s="57"/>
      <c r="J2525" s="71"/>
      <c r="K2525" s="71"/>
      <c r="L2525" s="57"/>
      <c r="M2525" s="86"/>
      <c r="N2525" s="67"/>
      <c r="O2525" s="67"/>
      <c r="P2525" s="67"/>
      <c r="Q2525" s="67"/>
      <c r="R2525" s="67"/>
      <c r="S2525" s="67"/>
      <c r="T2525" s="67"/>
      <c r="U2525" s="67"/>
      <c r="V2525" s="67"/>
      <c r="W2525" s="67"/>
      <c r="X2525" s="67"/>
      <c r="Y2525" s="67"/>
      <c r="Z2525" s="67"/>
      <c r="AA2525" s="67"/>
      <c r="AB2525" s="67"/>
      <c r="AC2525" s="67"/>
      <c r="AD2525" s="67"/>
      <c r="AE2525" s="67"/>
      <c r="AF2525" s="67"/>
      <c r="AG2525" s="67"/>
    </row>
    <row r="2526" spans="1:33" ht="14.5">
      <c r="A2526" s="85"/>
      <c r="B2526" s="86"/>
      <c r="C2526" s="85"/>
      <c r="D2526" s="86"/>
      <c r="E2526" s="86"/>
      <c r="F2526" s="86"/>
      <c r="G2526" s="86"/>
      <c r="H2526" s="86"/>
      <c r="I2526" s="57"/>
      <c r="J2526" s="71"/>
      <c r="K2526" s="71"/>
      <c r="L2526" s="57"/>
      <c r="M2526" s="86"/>
      <c r="N2526" s="67"/>
      <c r="O2526" s="67"/>
      <c r="P2526" s="67"/>
      <c r="Q2526" s="67"/>
      <c r="R2526" s="67"/>
      <c r="S2526" s="67"/>
      <c r="T2526" s="67"/>
      <c r="U2526" s="67"/>
      <c r="V2526" s="67"/>
      <c r="W2526" s="67"/>
      <c r="X2526" s="67"/>
      <c r="Y2526" s="67"/>
      <c r="Z2526" s="67"/>
      <c r="AA2526" s="67"/>
      <c r="AB2526" s="67"/>
      <c r="AC2526" s="67"/>
      <c r="AD2526" s="67"/>
      <c r="AE2526" s="67"/>
      <c r="AF2526" s="67"/>
      <c r="AG2526" s="67"/>
    </row>
    <row r="2527" spans="1:33" ht="14.5">
      <c r="A2527" s="85"/>
      <c r="B2527" s="86"/>
      <c r="C2527" s="85"/>
      <c r="D2527" s="86"/>
      <c r="E2527" s="86"/>
      <c r="F2527" s="86"/>
      <c r="G2527" s="86"/>
      <c r="H2527" s="86"/>
      <c r="I2527" s="57"/>
      <c r="J2527" s="71"/>
      <c r="K2527" s="71"/>
      <c r="L2527" s="57"/>
      <c r="M2527" s="86"/>
      <c r="N2527" s="67"/>
      <c r="O2527" s="67"/>
      <c r="P2527" s="67"/>
      <c r="Q2527" s="67"/>
      <c r="R2527" s="67"/>
      <c r="S2527" s="67"/>
      <c r="T2527" s="67"/>
      <c r="U2527" s="67"/>
      <c r="V2527" s="67"/>
      <c r="W2527" s="67"/>
      <c r="X2527" s="67"/>
      <c r="Y2527" s="67"/>
      <c r="Z2527" s="67"/>
      <c r="AA2527" s="67"/>
      <c r="AB2527" s="67"/>
      <c r="AC2527" s="67"/>
      <c r="AD2527" s="67"/>
      <c r="AE2527" s="67"/>
      <c r="AF2527" s="67"/>
      <c r="AG2527" s="67"/>
    </row>
    <row r="2528" spans="1:33" ht="14.5">
      <c r="A2528" s="85"/>
      <c r="B2528" s="86"/>
      <c r="C2528" s="85"/>
      <c r="D2528" s="86"/>
      <c r="E2528" s="86"/>
      <c r="F2528" s="86"/>
      <c r="G2528" s="86"/>
      <c r="H2528" s="86"/>
      <c r="I2528" s="57"/>
      <c r="J2528" s="71"/>
      <c r="K2528" s="71"/>
      <c r="L2528" s="57"/>
      <c r="M2528" s="86"/>
      <c r="N2528" s="67"/>
      <c r="O2528" s="67"/>
      <c r="P2528" s="67"/>
      <c r="Q2528" s="67"/>
      <c r="R2528" s="67"/>
      <c r="S2528" s="67"/>
      <c r="T2528" s="67"/>
      <c r="U2528" s="67"/>
      <c r="V2528" s="67"/>
      <c r="W2528" s="67"/>
      <c r="X2528" s="67"/>
      <c r="Y2528" s="67"/>
      <c r="Z2528" s="67"/>
      <c r="AA2528" s="67"/>
      <c r="AB2528" s="67"/>
      <c r="AC2528" s="67"/>
      <c r="AD2528" s="67"/>
      <c r="AE2528" s="67"/>
      <c r="AF2528" s="67"/>
      <c r="AG2528" s="67"/>
    </row>
    <row r="2529" spans="1:33" ht="14.5">
      <c r="A2529" s="85"/>
      <c r="B2529" s="86"/>
      <c r="C2529" s="85"/>
      <c r="D2529" s="86"/>
      <c r="E2529" s="86"/>
      <c r="F2529" s="86"/>
      <c r="G2529" s="86"/>
      <c r="H2529" s="86"/>
      <c r="I2529" s="57"/>
      <c r="J2529" s="71"/>
      <c r="K2529" s="71"/>
      <c r="L2529" s="57"/>
      <c r="M2529" s="86"/>
      <c r="N2529" s="67"/>
      <c r="O2529" s="67"/>
      <c r="P2529" s="67"/>
      <c r="Q2529" s="67"/>
      <c r="R2529" s="67"/>
      <c r="S2529" s="67"/>
      <c r="T2529" s="67"/>
      <c r="U2529" s="67"/>
      <c r="V2529" s="67"/>
      <c r="W2529" s="67"/>
      <c r="X2529" s="67"/>
      <c r="Y2529" s="67"/>
      <c r="Z2529" s="67"/>
      <c r="AA2529" s="67"/>
      <c r="AB2529" s="67"/>
      <c r="AC2529" s="67"/>
      <c r="AD2529" s="67"/>
      <c r="AE2529" s="67"/>
      <c r="AF2529" s="67"/>
      <c r="AG2529" s="67"/>
    </row>
    <row r="2530" spans="1:33" ht="14.5">
      <c r="A2530" s="85"/>
      <c r="B2530" s="86"/>
      <c r="C2530" s="85"/>
      <c r="D2530" s="86"/>
      <c r="E2530" s="86"/>
      <c r="F2530" s="86"/>
      <c r="G2530" s="86"/>
      <c r="H2530" s="86"/>
      <c r="I2530" s="57"/>
      <c r="J2530" s="71"/>
      <c r="K2530" s="71"/>
      <c r="L2530" s="57"/>
      <c r="M2530" s="86"/>
      <c r="N2530" s="67"/>
      <c r="O2530" s="67"/>
      <c r="P2530" s="67"/>
      <c r="Q2530" s="67"/>
      <c r="R2530" s="67"/>
      <c r="S2530" s="67"/>
      <c r="T2530" s="67"/>
      <c r="U2530" s="67"/>
      <c r="V2530" s="67"/>
      <c r="W2530" s="67"/>
      <c r="X2530" s="67"/>
      <c r="Y2530" s="67"/>
      <c r="Z2530" s="67"/>
      <c r="AA2530" s="67"/>
      <c r="AB2530" s="67"/>
      <c r="AC2530" s="67"/>
      <c r="AD2530" s="67"/>
      <c r="AE2530" s="67"/>
      <c r="AF2530" s="67"/>
      <c r="AG2530" s="67"/>
    </row>
    <row r="2531" spans="1:33" ht="14.5">
      <c r="A2531" s="85"/>
      <c r="B2531" s="86"/>
      <c r="C2531" s="85"/>
      <c r="D2531" s="86"/>
      <c r="E2531" s="86"/>
      <c r="F2531" s="86"/>
      <c r="G2531" s="86"/>
      <c r="H2531" s="86"/>
      <c r="I2531" s="57"/>
      <c r="J2531" s="71"/>
      <c r="K2531" s="71"/>
      <c r="L2531" s="57"/>
      <c r="M2531" s="86"/>
      <c r="N2531" s="67"/>
      <c r="O2531" s="67"/>
      <c r="P2531" s="67"/>
      <c r="Q2531" s="67"/>
      <c r="R2531" s="67"/>
      <c r="S2531" s="67"/>
      <c r="T2531" s="67"/>
      <c r="U2531" s="67"/>
      <c r="V2531" s="67"/>
      <c r="W2531" s="67"/>
      <c r="X2531" s="67"/>
      <c r="Y2531" s="67"/>
      <c r="Z2531" s="67"/>
      <c r="AA2531" s="67"/>
      <c r="AB2531" s="67"/>
      <c r="AC2531" s="67"/>
      <c r="AD2531" s="67"/>
      <c r="AE2531" s="67"/>
      <c r="AF2531" s="67"/>
      <c r="AG2531" s="67"/>
    </row>
    <row r="2532" spans="1:33" ht="14.5">
      <c r="A2532" s="85"/>
      <c r="B2532" s="86"/>
      <c r="C2532" s="85"/>
      <c r="D2532" s="86"/>
      <c r="E2532" s="86"/>
      <c r="F2532" s="86"/>
      <c r="G2532" s="86"/>
      <c r="H2532" s="86"/>
      <c r="I2532" s="57"/>
      <c r="J2532" s="71"/>
      <c r="K2532" s="71"/>
      <c r="L2532" s="57"/>
      <c r="M2532" s="86"/>
      <c r="N2532" s="67"/>
      <c r="O2532" s="67"/>
      <c r="P2532" s="67"/>
      <c r="Q2532" s="67"/>
      <c r="R2532" s="67"/>
      <c r="S2532" s="67"/>
      <c r="T2532" s="67"/>
      <c r="U2532" s="67"/>
      <c r="V2532" s="67"/>
      <c r="W2532" s="67"/>
      <c r="X2532" s="67"/>
      <c r="Y2532" s="67"/>
      <c r="Z2532" s="67"/>
      <c r="AA2532" s="67"/>
      <c r="AB2532" s="67"/>
      <c r="AC2532" s="67"/>
      <c r="AD2532" s="67"/>
      <c r="AE2532" s="67"/>
      <c r="AF2532" s="67"/>
      <c r="AG2532" s="67"/>
    </row>
    <row r="2533" spans="1:33" ht="14.5">
      <c r="A2533" s="85"/>
      <c r="B2533" s="86"/>
      <c r="C2533" s="85"/>
      <c r="D2533" s="86"/>
      <c r="E2533" s="86"/>
      <c r="F2533" s="86"/>
      <c r="G2533" s="86"/>
      <c r="H2533" s="86"/>
      <c r="I2533" s="57"/>
      <c r="J2533" s="71"/>
      <c r="K2533" s="71"/>
      <c r="L2533" s="57"/>
      <c r="M2533" s="86"/>
      <c r="N2533" s="67"/>
      <c r="O2533" s="67"/>
      <c r="P2533" s="67"/>
      <c r="Q2533" s="67"/>
      <c r="R2533" s="67"/>
      <c r="S2533" s="67"/>
      <c r="T2533" s="67"/>
      <c r="U2533" s="67"/>
      <c r="V2533" s="67"/>
      <c r="W2533" s="67"/>
      <c r="X2533" s="67"/>
      <c r="Y2533" s="67"/>
      <c r="Z2533" s="67"/>
      <c r="AA2533" s="67"/>
      <c r="AB2533" s="67"/>
      <c r="AC2533" s="67"/>
      <c r="AD2533" s="67"/>
      <c r="AE2533" s="67"/>
      <c r="AF2533" s="67"/>
      <c r="AG2533" s="67"/>
    </row>
    <row r="2534" spans="1:33" ht="14.5">
      <c r="A2534" s="85"/>
      <c r="B2534" s="86"/>
      <c r="C2534" s="85"/>
      <c r="D2534" s="86"/>
      <c r="E2534" s="86"/>
      <c r="F2534" s="86"/>
      <c r="G2534" s="86"/>
      <c r="H2534" s="86"/>
      <c r="I2534" s="57"/>
      <c r="J2534" s="71"/>
      <c r="K2534" s="71"/>
      <c r="L2534" s="57"/>
      <c r="M2534" s="86"/>
      <c r="N2534" s="67"/>
      <c r="O2534" s="67"/>
      <c r="P2534" s="67"/>
      <c r="Q2534" s="67"/>
      <c r="R2534" s="67"/>
      <c r="S2534" s="67"/>
      <c r="T2534" s="67"/>
      <c r="U2534" s="67"/>
      <c r="V2534" s="67"/>
      <c r="W2534" s="67"/>
      <c r="X2534" s="67"/>
      <c r="Y2534" s="67"/>
      <c r="Z2534" s="67"/>
      <c r="AA2534" s="67"/>
      <c r="AB2534" s="67"/>
      <c r="AC2534" s="67"/>
      <c r="AD2534" s="67"/>
      <c r="AE2534" s="67"/>
      <c r="AF2534" s="67"/>
      <c r="AG2534" s="67"/>
    </row>
    <row r="2535" spans="1:33" ht="14.5">
      <c r="A2535" s="85"/>
      <c r="B2535" s="86"/>
      <c r="C2535" s="85"/>
      <c r="D2535" s="86"/>
      <c r="E2535" s="86"/>
      <c r="F2535" s="86"/>
      <c r="G2535" s="86"/>
      <c r="H2535" s="86"/>
      <c r="I2535" s="57"/>
      <c r="J2535" s="71"/>
      <c r="K2535" s="71"/>
      <c r="L2535" s="57"/>
      <c r="M2535" s="86"/>
      <c r="N2535" s="67"/>
      <c r="O2535" s="67"/>
      <c r="P2535" s="67"/>
      <c r="Q2535" s="67"/>
      <c r="R2535" s="67"/>
      <c r="S2535" s="67"/>
      <c r="T2535" s="67"/>
      <c r="U2535" s="67"/>
      <c r="V2535" s="67"/>
      <c r="W2535" s="67"/>
      <c r="X2535" s="67"/>
      <c r="Y2535" s="67"/>
      <c r="Z2535" s="67"/>
      <c r="AA2535" s="67"/>
      <c r="AB2535" s="67"/>
      <c r="AC2535" s="67"/>
      <c r="AD2535" s="67"/>
      <c r="AE2535" s="67"/>
      <c r="AF2535" s="67"/>
      <c r="AG2535" s="67"/>
    </row>
    <row r="2536" spans="1:33" ht="14.5">
      <c r="A2536" s="85"/>
      <c r="B2536" s="86"/>
      <c r="C2536" s="85"/>
      <c r="D2536" s="86"/>
      <c r="E2536" s="86"/>
      <c r="F2536" s="86"/>
      <c r="G2536" s="86"/>
      <c r="H2536" s="86"/>
      <c r="I2536" s="57"/>
      <c r="J2536" s="71"/>
      <c r="K2536" s="71"/>
      <c r="L2536" s="57"/>
      <c r="M2536" s="86"/>
      <c r="N2536" s="67"/>
      <c r="O2536" s="67"/>
      <c r="P2536" s="67"/>
      <c r="Q2536" s="67"/>
      <c r="R2536" s="67"/>
      <c r="S2536" s="67"/>
      <c r="T2536" s="67"/>
      <c r="U2536" s="67"/>
      <c r="V2536" s="67"/>
      <c r="W2536" s="67"/>
      <c r="X2536" s="67"/>
      <c r="Y2536" s="67"/>
      <c r="Z2536" s="67"/>
      <c r="AA2536" s="67"/>
      <c r="AB2536" s="67"/>
      <c r="AC2536" s="67"/>
      <c r="AD2536" s="67"/>
      <c r="AE2536" s="67"/>
      <c r="AF2536" s="67"/>
      <c r="AG2536" s="67"/>
    </row>
    <row r="2537" spans="1:33" ht="14.5">
      <c r="A2537" s="85"/>
      <c r="B2537" s="86"/>
      <c r="C2537" s="85"/>
      <c r="D2537" s="86"/>
      <c r="E2537" s="86"/>
      <c r="F2537" s="86"/>
      <c r="G2537" s="86"/>
      <c r="H2537" s="86"/>
      <c r="I2537" s="57"/>
      <c r="J2537" s="71"/>
      <c r="K2537" s="71"/>
      <c r="L2537" s="57"/>
      <c r="M2537" s="86"/>
      <c r="N2537" s="67"/>
      <c r="O2537" s="67"/>
      <c r="P2537" s="67"/>
      <c r="Q2537" s="67"/>
      <c r="R2537" s="67"/>
      <c r="S2537" s="67"/>
      <c r="T2537" s="67"/>
      <c r="U2537" s="67"/>
      <c r="V2537" s="67"/>
      <c r="W2537" s="67"/>
      <c r="X2537" s="67"/>
      <c r="Y2537" s="67"/>
      <c r="Z2537" s="67"/>
      <c r="AA2537" s="67"/>
      <c r="AB2537" s="67"/>
      <c r="AC2537" s="67"/>
      <c r="AD2537" s="67"/>
      <c r="AE2537" s="67"/>
      <c r="AF2537" s="67"/>
      <c r="AG2537" s="67"/>
    </row>
    <row r="2538" spans="1:33" ht="14.5">
      <c r="A2538" s="85"/>
      <c r="B2538" s="86"/>
      <c r="C2538" s="85"/>
      <c r="D2538" s="86"/>
      <c r="E2538" s="86"/>
      <c r="F2538" s="86"/>
      <c r="G2538" s="86"/>
      <c r="H2538" s="86"/>
      <c r="I2538" s="57"/>
      <c r="J2538" s="71"/>
      <c r="K2538" s="71"/>
      <c r="L2538" s="57"/>
      <c r="M2538" s="86"/>
      <c r="N2538" s="67"/>
      <c r="O2538" s="67"/>
      <c r="P2538" s="67"/>
      <c r="Q2538" s="67"/>
      <c r="R2538" s="67"/>
      <c r="S2538" s="67"/>
      <c r="T2538" s="67"/>
      <c r="U2538" s="67"/>
      <c r="V2538" s="67"/>
      <c r="W2538" s="67"/>
      <c r="X2538" s="67"/>
      <c r="Y2538" s="67"/>
      <c r="Z2538" s="67"/>
      <c r="AA2538" s="67"/>
      <c r="AB2538" s="67"/>
      <c r="AC2538" s="67"/>
      <c r="AD2538" s="67"/>
      <c r="AE2538" s="67"/>
      <c r="AF2538" s="67"/>
      <c r="AG2538" s="67"/>
    </row>
    <row r="2539" spans="1:33" ht="14.5">
      <c r="A2539" s="85"/>
      <c r="B2539" s="86"/>
      <c r="C2539" s="85"/>
      <c r="D2539" s="86"/>
      <c r="E2539" s="86"/>
      <c r="F2539" s="86"/>
      <c r="G2539" s="86"/>
      <c r="H2539" s="86"/>
      <c r="I2539" s="57"/>
      <c r="J2539" s="71"/>
      <c r="K2539" s="71"/>
      <c r="L2539" s="57"/>
      <c r="M2539" s="86"/>
      <c r="N2539" s="67"/>
      <c r="O2539" s="67"/>
      <c r="P2539" s="67"/>
      <c r="Q2539" s="67"/>
      <c r="R2539" s="67"/>
      <c r="S2539" s="67"/>
      <c r="T2539" s="67"/>
      <c r="U2539" s="67"/>
      <c r="V2539" s="67"/>
      <c r="W2539" s="67"/>
      <c r="X2539" s="67"/>
      <c r="Y2539" s="67"/>
      <c r="Z2539" s="67"/>
      <c r="AA2539" s="67"/>
      <c r="AB2539" s="67"/>
      <c r="AC2539" s="67"/>
      <c r="AD2539" s="67"/>
      <c r="AE2539" s="67"/>
      <c r="AF2539" s="67"/>
      <c r="AG2539" s="67"/>
    </row>
    <row r="2540" spans="1:33" ht="14.5">
      <c r="A2540" s="85"/>
      <c r="B2540" s="86"/>
      <c r="C2540" s="85"/>
      <c r="D2540" s="86"/>
      <c r="E2540" s="86"/>
      <c r="F2540" s="86"/>
      <c r="G2540" s="86"/>
      <c r="H2540" s="86"/>
      <c r="I2540" s="57"/>
      <c r="J2540" s="71"/>
      <c r="K2540" s="71"/>
      <c r="L2540" s="57"/>
      <c r="M2540" s="86"/>
      <c r="N2540" s="67"/>
      <c r="O2540" s="67"/>
      <c r="P2540" s="67"/>
      <c r="Q2540" s="67"/>
      <c r="R2540" s="67"/>
      <c r="S2540" s="67"/>
      <c r="T2540" s="67"/>
      <c r="U2540" s="67"/>
      <c r="V2540" s="67"/>
      <c r="W2540" s="67"/>
      <c r="X2540" s="67"/>
      <c r="Y2540" s="67"/>
      <c r="Z2540" s="67"/>
      <c r="AA2540" s="67"/>
      <c r="AB2540" s="67"/>
      <c r="AC2540" s="67"/>
      <c r="AD2540" s="67"/>
      <c r="AE2540" s="67"/>
      <c r="AF2540" s="67"/>
      <c r="AG2540" s="67"/>
    </row>
    <row r="2541" spans="1:33" ht="14.5">
      <c r="A2541" s="85"/>
      <c r="B2541" s="86"/>
      <c r="C2541" s="85"/>
      <c r="D2541" s="86"/>
      <c r="E2541" s="86"/>
      <c r="F2541" s="86"/>
      <c r="G2541" s="86"/>
      <c r="H2541" s="86"/>
      <c r="I2541" s="57"/>
      <c r="J2541" s="71"/>
      <c r="K2541" s="71"/>
      <c r="L2541" s="57"/>
      <c r="M2541" s="86"/>
      <c r="N2541" s="67"/>
      <c r="O2541" s="67"/>
      <c r="P2541" s="67"/>
      <c r="Q2541" s="67"/>
      <c r="R2541" s="67"/>
      <c r="S2541" s="67"/>
      <c r="T2541" s="67"/>
      <c r="U2541" s="67"/>
      <c r="V2541" s="67"/>
      <c r="W2541" s="67"/>
      <c r="X2541" s="67"/>
      <c r="Y2541" s="67"/>
      <c r="Z2541" s="67"/>
      <c r="AA2541" s="67"/>
      <c r="AB2541" s="67"/>
      <c r="AC2541" s="67"/>
      <c r="AD2541" s="67"/>
      <c r="AE2541" s="67"/>
      <c r="AF2541" s="67"/>
      <c r="AG2541" s="67"/>
    </row>
    <row r="2542" spans="1:33" ht="14.5">
      <c r="A2542" s="85"/>
      <c r="B2542" s="86"/>
      <c r="C2542" s="85"/>
      <c r="D2542" s="86"/>
      <c r="E2542" s="86"/>
      <c r="F2542" s="86"/>
      <c r="G2542" s="86"/>
      <c r="H2542" s="86"/>
      <c r="I2542" s="57"/>
      <c r="J2542" s="71"/>
      <c r="K2542" s="71"/>
      <c r="L2542" s="57"/>
      <c r="M2542" s="86"/>
      <c r="N2542" s="67"/>
      <c r="O2542" s="67"/>
      <c r="P2542" s="67"/>
      <c r="Q2542" s="67"/>
      <c r="R2542" s="67"/>
      <c r="S2542" s="67"/>
      <c r="T2542" s="67"/>
      <c r="U2542" s="67"/>
      <c r="V2542" s="67"/>
      <c r="W2542" s="67"/>
      <c r="X2542" s="67"/>
      <c r="Y2542" s="67"/>
      <c r="Z2542" s="67"/>
      <c r="AA2542" s="67"/>
      <c r="AB2542" s="67"/>
      <c r="AC2542" s="67"/>
      <c r="AD2542" s="67"/>
      <c r="AE2542" s="67"/>
      <c r="AF2542" s="67"/>
      <c r="AG2542" s="67"/>
    </row>
    <row r="2543" spans="1:33" ht="14.5">
      <c r="A2543" s="85"/>
      <c r="B2543" s="86"/>
      <c r="C2543" s="85"/>
      <c r="D2543" s="86"/>
      <c r="E2543" s="86"/>
      <c r="F2543" s="86"/>
      <c r="G2543" s="86"/>
      <c r="H2543" s="86"/>
      <c r="I2543" s="57"/>
      <c r="J2543" s="71"/>
      <c r="K2543" s="71"/>
      <c r="L2543" s="57"/>
      <c r="M2543" s="86"/>
      <c r="N2543" s="67"/>
      <c r="O2543" s="67"/>
      <c r="P2543" s="67"/>
      <c r="Q2543" s="67"/>
      <c r="R2543" s="67"/>
      <c r="S2543" s="67"/>
      <c r="T2543" s="67"/>
      <c r="U2543" s="67"/>
      <c r="V2543" s="67"/>
      <c r="W2543" s="67"/>
      <c r="X2543" s="67"/>
      <c r="Y2543" s="67"/>
      <c r="Z2543" s="67"/>
      <c r="AA2543" s="67"/>
      <c r="AB2543" s="67"/>
      <c r="AC2543" s="67"/>
      <c r="AD2543" s="67"/>
      <c r="AE2543" s="67"/>
      <c r="AF2543" s="67"/>
      <c r="AG2543" s="67"/>
    </row>
    <row r="2544" spans="1:33" ht="14.5">
      <c r="A2544" s="85"/>
      <c r="B2544" s="86"/>
      <c r="C2544" s="85"/>
      <c r="D2544" s="86"/>
      <c r="E2544" s="86"/>
      <c r="F2544" s="86"/>
      <c r="G2544" s="86"/>
      <c r="H2544" s="86"/>
      <c r="I2544" s="57"/>
      <c r="J2544" s="71"/>
      <c r="K2544" s="71"/>
      <c r="L2544" s="57"/>
      <c r="M2544" s="86"/>
      <c r="N2544" s="67"/>
      <c r="O2544" s="67"/>
      <c r="P2544" s="67"/>
      <c r="Q2544" s="67"/>
      <c r="R2544" s="67"/>
      <c r="S2544" s="67"/>
      <c r="T2544" s="67"/>
      <c r="U2544" s="67"/>
      <c r="V2544" s="67"/>
      <c r="W2544" s="67"/>
      <c r="X2544" s="67"/>
      <c r="Y2544" s="67"/>
      <c r="Z2544" s="67"/>
      <c r="AA2544" s="67"/>
      <c r="AB2544" s="67"/>
      <c r="AC2544" s="67"/>
      <c r="AD2544" s="67"/>
      <c r="AE2544" s="67"/>
      <c r="AF2544" s="67"/>
      <c r="AG2544" s="67"/>
    </row>
    <row r="2545" spans="1:33" ht="14.5">
      <c r="A2545" s="85"/>
      <c r="B2545" s="86"/>
      <c r="C2545" s="85"/>
      <c r="D2545" s="86"/>
      <c r="E2545" s="86"/>
      <c r="F2545" s="86"/>
      <c r="G2545" s="86"/>
      <c r="H2545" s="86"/>
      <c r="I2545" s="57"/>
      <c r="J2545" s="71"/>
      <c r="K2545" s="71"/>
      <c r="L2545" s="57"/>
      <c r="M2545" s="86"/>
      <c r="N2545" s="67"/>
      <c r="O2545" s="67"/>
      <c r="P2545" s="67"/>
      <c r="Q2545" s="67"/>
      <c r="R2545" s="67"/>
      <c r="S2545" s="67"/>
      <c r="T2545" s="67"/>
      <c r="U2545" s="67"/>
      <c r="V2545" s="67"/>
      <c r="W2545" s="67"/>
      <c r="X2545" s="67"/>
      <c r="Y2545" s="67"/>
      <c r="Z2545" s="67"/>
      <c r="AA2545" s="67"/>
      <c r="AB2545" s="67"/>
      <c r="AC2545" s="67"/>
      <c r="AD2545" s="67"/>
      <c r="AE2545" s="67"/>
      <c r="AF2545" s="67"/>
      <c r="AG2545" s="67"/>
    </row>
    <row r="2546" spans="1:33" ht="14.5">
      <c r="A2546" s="85"/>
      <c r="B2546" s="86"/>
      <c r="C2546" s="85"/>
      <c r="D2546" s="86"/>
      <c r="E2546" s="86"/>
      <c r="F2546" s="86"/>
      <c r="G2546" s="86"/>
      <c r="H2546" s="86"/>
      <c r="I2546" s="57"/>
      <c r="J2546" s="71"/>
      <c r="K2546" s="71"/>
      <c r="L2546" s="57"/>
      <c r="M2546" s="86"/>
      <c r="N2546" s="67"/>
      <c r="O2546" s="67"/>
      <c r="P2546" s="67"/>
      <c r="Q2546" s="67"/>
      <c r="R2546" s="67"/>
      <c r="S2546" s="67"/>
      <c r="T2546" s="67"/>
      <c r="U2546" s="67"/>
      <c r="V2546" s="67"/>
      <c r="W2546" s="67"/>
      <c r="X2546" s="67"/>
      <c r="Y2546" s="67"/>
      <c r="Z2546" s="67"/>
      <c r="AA2546" s="67"/>
      <c r="AB2546" s="67"/>
      <c r="AC2546" s="67"/>
      <c r="AD2546" s="67"/>
      <c r="AE2546" s="67"/>
      <c r="AF2546" s="67"/>
      <c r="AG2546" s="67"/>
    </row>
    <row r="2547" spans="1:33" ht="14.5">
      <c r="A2547" s="85"/>
      <c r="B2547" s="86"/>
      <c r="C2547" s="85"/>
      <c r="D2547" s="86"/>
      <c r="E2547" s="86"/>
      <c r="F2547" s="86"/>
      <c r="G2547" s="86"/>
      <c r="H2547" s="86"/>
      <c r="I2547" s="57"/>
      <c r="J2547" s="71"/>
      <c r="K2547" s="71"/>
      <c r="L2547" s="57"/>
      <c r="M2547" s="86"/>
      <c r="N2547" s="67"/>
      <c r="O2547" s="67"/>
      <c r="P2547" s="67"/>
      <c r="Q2547" s="67"/>
      <c r="R2547" s="67"/>
      <c r="S2547" s="67"/>
      <c r="T2547" s="67"/>
      <c r="U2547" s="67"/>
      <c r="V2547" s="67"/>
      <c r="W2547" s="67"/>
      <c r="X2547" s="67"/>
      <c r="Y2547" s="67"/>
      <c r="Z2547" s="67"/>
      <c r="AA2547" s="67"/>
      <c r="AB2547" s="67"/>
      <c r="AC2547" s="67"/>
      <c r="AD2547" s="67"/>
      <c r="AE2547" s="67"/>
      <c r="AF2547" s="67"/>
      <c r="AG2547" s="67"/>
    </row>
    <row r="2548" spans="1:33" ht="14.5">
      <c r="A2548" s="85"/>
      <c r="B2548" s="86"/>
      <c r="C2548" s="85"/>
      <c r="D2548" s="86"/>
      <c r="E2548" s="86"/>
      <c r="F2548" s="86"/>
      <c r="G2548" s="86"/>
      <c r="H2548" s="86"/>
      <c r="I2548" s="57"/>
      <c r="J2548" s="71"/>
      <c r="K2548" s="71"/>
      <c r="L2548" s="57"/>
      <c r="M2548" s="86"/>
      <c r="N2548" s="67"/>
      <c r="O2548" s="67"/>
      <c r="P2548" s="67"/>
      <c r="Q2548" s="67"/>
      <c r="R2548" s="67"/>
      <c r="S2548" s="67"/>
      <c r="T2548" s="67"/>
      <c r="U2548" s="67"/>
      <c r="V2548" s="67"/>
      <c r="W2548" s="67"/>
      <c r="X2548" s="67"/>
      <c r="Y2548" s="67"/>
      <c r="Z2548" s="67"/>
      <c r="AA2548" s="67"/>
      <c r="AB2548" s="67"/>
      <c r="AC2548" s="67"/>
      <c r="AD2548" s="67"/>
      <c r="AE2548" s="67"/>
      <c r="AF2548" s="67"/>
      <c r="AG2548" s="67"/>
    </row>
    <row r="2549" spans="1:33" ht="14.5">
      <c r="A2549" s="85"/>
      <c r="B2549" s="86"/>
      <c r="C2549" s="85"/>
      <c r="D2549" s="86"/>
      <c r="E2549" s="86"/>
      <c r="F2549" s="86"/>
      <c r="G2549" s="86"/>
      <c r="H2549" s="86"/>
      <c r="I2549" s="57"/>
      <c r="J2549" s="71"/>
      <c r="K2549" s="71"/>
      <c r="L2549" s="57"/>
      <c r="M2549" s="86"/>
      <c r="N2549" s="67"/>
      <c r="O2549" s="67"/>
      <c r="P2549" s="67"/>
      <c r="Q2549" s="67"/>
      <c r="R2549" s="67"/>
      <c r="S2549" s="67"/>
      <c r="T2549" s="67"/>
      <c r="U2549" s="67"/>
      <c r="V2549" s="67"/>
      <c r="W2549" s="67"/>
      <c r="X2549" s="67"/>
      <c r="Y2549" s="67"/>
      <c r="Z2549" s="67"/>
      <c r="AA2549" s="67"/>
      <c r="AB2549" s="67"/>
      <c r="AC2549" s="67"/>
      <c r="AD2549" s="67"/>
      <c r="AE2549" s="67"/>
      <c r="AF2549" s="67"/>
      <c r="AG2549" s="67"/>
    </row>
    <row r="2550" spans="1:33" ht="14.5">
      <c r="A2550" s="85"/>
      <c r="B2550" s="86"/>
      <c r="C2550" s="85"/>
      <c r="D2550" s="86"/>
      <c r="E2550" s="86"/>
      <c r="F2550" s="86"/>
      <c r="G2550" s="86"/>
      <c r="H2550" s="86"/>
      <c r="I2550" s="57"/>
      <c r="J2550" s="71"/>
      <c r="K2550" s="71"/>
      <c r="L2550" s="57"/>
      <c r="M2550" s="86"/>
      <c r="N2550" s="67"/>
      <c r="O2550" s="67"/>
      <c r="P2550" s="67"/>
      <c r="Q2550" s="67"/>
      <c r="R2550" s="67"/>
      <c r="S2550" s="67"/>
      <c r="T2550" s="67"/>
      <c r="U2550" s="67"/>
      <c r="V2550" s="67"/>
      <c r="W2550" s="67"/>
      <c r="X2550" s="67"/>
      <c r="Y2550" s="67"/>
      <c r="Z2550" s="67"/>
      <c r="AA2550" s="67"/>
      <c r="AB2550" s="67"/>
      <c r="AC2550" s="67"/>
      <c r="AD2550" s="67"/>
      <c r="AE2550" s="67"/>
      <c r="AF2550" s="67"/>
      <c r="AG2550" s="67"/>
    </row>
    <row r="2551" spans="1:33" ht="14.5">
      <c r="A2551" s="85"/>
      <c r="B2551" s="86"/>
      <c r="C2551" s="85"/>
      <c r="D2551" s="86"/>
      <c r="E2551" s="86"/>
      <c r="F2551" s="86"/>
      <c r="G2551" s="86"/>
      <c r="H2551" s="86"/>
      <c r="I2551" s="57"/>
      <c r="J2551" s="71"/>
      <c r="K2551" s="71"/>
      <c r="L2551" s="57"/>
      <c r="M2551" s="86"/>
      <c r="N2551" s="67"/>
      <c r="O2551" s="67"/>
      <c r="P2551" s="67"/>
      <c r="Q2551" s="67"/>
      <c r="R2551" s="67"/>
      <c r="S2551" s="67"/>
      <c r="T2551" s="67"/>
      <c r="U2551" s="67"/>
      <c r="V2551" s="67"/>
      <c r="W2551" s="67"/>
      <c r="X2551" s="67"/>
      <c r="Y2551" s="67"/>
      <c r="Z2551" s="67"/>
      <c r="AA2551" s="67"/>
      <c r="AB2551" s="67"/>
      <c r="AC2551" s="67"/>
      <c r="AD2551" s="67"/>
      <c r="AE2551" s="67"/>
      <c r="AF2551" s="67"/>
      <c r="AG2551" s="67"/>
    </row>
    <row r="2552" spans="1:33" ht="14.5">
      <c r="A2552" s="85"/>
      <c r="B2552" s="86"/>
      <c r="C2552" s="85"/>
      <c r="D2552" s="86"/>
      <c r="E2552" s="86"/>
      <c r="F2552" s="86"/>
      <c r="G2552" s="86"/>
      <c r="H2552" s="86"/>
      <c r="I2552" s="57"/>
      <c r="J2552" s="71"/>
      <c r="K2552" s="71"/>
      <c r="L2552" s="57"/>
      <c r="M2552" s="86"/>
      <c r="N2552" s="67"/>
      <c r="O2552" s="67"/>
      <c r="P2552" s="67"/>
      <c r="Q2552" s="67"/>
      <c r="R2552" s="67"/>
      <c r="S2552" s="67"/>
      <c r="T2552" s="67"/>
      <c r="U2552" s="67"/>
      <c r="V2552" s="67"/>
      <c r="W2552" s="67"/>
      <c r="X2552" s="67"/>
      <c r="Y2552" s="67"/>
      <c r="Z2552" s="67"/>
      <c r="AA2552" s="67"/>
      <c r="AB2552" s="67"/>
      <c r="AC2552" s="67"/>
      <c r="AD2552" s="67"/>
      <c r="AE2552" s="67"/>
      <c r="AF2552" s="67"/>
      <c r="AG2552" s="67"/>
    </row>
    <row r="2553" spans="1:33" ht="14.5">
      <c r="A2553" s="85"/>
      <c r="B2553" s="86"/>
      <c r="C2553" s="85"/>
      <c r="D2553" s="86"/>
      <c r="E2553" s="86"/>
      <c r="F2553" s="86"/>
      <c r="G2553" s="86"/>
      <c r="H2553" s="86"/>
      <c r="I2553" s="57"/>
      <c r="J2553" s="71"/>
      <c r="K2553" s="71"/>
      <c r="L2553" s="57"/>
      <c r="M2553" s="86"/>
      <c r="N2553" s="67"/>
      <c r="O2553" s="67"/>
      <c r="P2553" s="67"/>
      <c r="Q2553" s="67"/>
      <c r="R2553" s="67"/>
      <c r="S2553" s="67"/>
      <c r="T2553" s="67"/>
      <c r="U2553" s="67"/>
      <c r="V2553" s="67"/>
      <c r="W2553" s="67"/>
      <c r="X2553" s="67"/>
      <c r="Y2553" s="67"/>
      <c r="Z2553" s="67"/>
      <c r="AA2553" s="67"/>
      <c r="AB2553" s="67"/>
      <c r="AC2553" s="67"/>
      <c r="AD2553" s="67"/>
      <c r="AE2553" s="67"/>
      <c r="AF2553" s="67"/>
      <c r="AG2553" s="67"/>
    </row>
    <row r="2554" spans="1:33" ht="14.5">
      <c r="A2554" s="85"/>
      <c r="B2554" s="86"/>
      <c r="C2554" s="85"/>
      <c r="D2554" s="86"/>
      <c r="E2554" s="86"/>
      <c r="F2554" s="86"/>
      <c r="G2554" s="86"/>
      <c r="H2554" s="86"/>
      <c r="I2554" s="57"/>
      <c r="J2554" s="71"/>
      <c r="K2554" s="71"/>
      <c r="L2554" s="57"/>
      <c r="M2554" s="86"/>
      <c r="N2554" s="67"/>
      <c r="O2554" s="67"/>
      <c r="P2554" s="67"/>
      <c r="Q2554" s="67"/>
      <c r="R2554" s="67"/>
      <c r="S2554" s="67"/>
      <c r="T2554" s="67"/>
      <c r="U2554" s="67"/>
      <c r="V2554" s="67"/>
      <c r="W2554" s="67"/>
      <c r="X2554" s="67"/>
      <c r="Y2554" s="67"/>
      <c r="Z2554" s="67"/>
      <c r="AA2554" s="67"/>
      <c r="AB2554" s="67"/>
      <c r="AC2554" s="67"/>
      <c r="AD2554" s="67"/>
      <c r="AE2554" s="67"/>
      <c r="AF2554" s="67"/>
      <c r="AG2554" s="67"/>
    </row>
    <row r="2555" spans="1:33" ht="14.5">
      <c r="A2555" s="85"/>
      <c r="B2555" s="86"/>
      <c r="C2555" s="85"/>
      <c r="D2555" s="86"/>
      <c r="E2555" s="86"/>
      <c r="F2555" s="86"/>
      <c r="G2555" s="86"/>
      <c r="H2555" s="86"/>
      <c r="I2555" s="57"/>
      <c r="J2555" s="71"/>
      <c r="K2555" s="71"/>
      <c r="L2555" s="57"/>
      <c r="M2555" s="86"/>
      <c r="N2555" s="67"/>
      <c r="O2555" s="67"/>
      <c r="P2555" s="67"/>
      <c r="Q2555" s="67"/>
      <c r="R2555" s="67"/>
      <c r="S2555" s="67"/>
      <c r="T2555" s="67"/>
      <c r="U2555" s="67"/>
      <c r="V2555" s="67"/>
      <c r="W2555" s="67"/>
      <c r="X2555" s="67"/>
      <c r="Y2555" s="67"/>
      <c r="Z2555" s="67"/>
      <c r="AA2555" s="67"/>
      <c r="AB2555" s="67"/>
      <c r="AC2555" s="67"/>
      <c r="AD2555" s="67"/>
      <c r="AE2555" s="67"/>
      <c r="AF2555" s="67"/>
      <c r="AG2555" s="67"/>
    </row>
    <row r="2556" spans="1:33" ht="14.5">
      <c r="A2556" s="85"/>
      <c r="B2556" s="86"/>
      <c r="C2556" s="85"/>
      <c r="D2556" s="86"/>
      <c r="E2556" s="86"/>
      <c r="F2556" s="86"/>
      <c r="G2556" s="86"/>
      <c r="H2556" s="86"/>
      <c r="I2556" s="57"/>
      <c r="J2556" s="71"/>
      <c r="K2556" s="71"/>
      <c r="L2556" s="57"/>
      <c r="M2556" s="86"/>
      <c r="N2556" s="67"/>
      <c r="O2556" s="67"/>
      <c r="P2556" s="67"/>
      <c r="Q2556" s="67"/>
      <c r="R2556" s="67"/>
      <c r="S2556" s="67"/>
      <c r="T2556" s="67"/>
      <c r="U2556" s="67"/>
      <c r="V2556" s="67"/>
      <c r="W2556" s="67"/>
      <c r="X2556" s="67"/>
      <c r="Y2556" s="67"/>
      <c r="Z2556" s="67"/>
      <c r="AA2556" s="67"/>
      <c r="AB2556" s="67"/>
      <c r="AC2556" s="67"/>
      <c r="AD2556" s="67"/>
      <c r="AE2556" s="67"/>
      <c r="AF2556" s="67"/>
      <c r="AG2556" s="67"/>
    </row>
    <row r="2557" spans="1:33" ht="14.5">
      <c r="A2557" s="85"/>
      <c r="B2557" s="86"/>
      <c r="C2557" s="85"/>
      <c r="D2557" s="86"/>
      <c r="E2557" s="86"/>
      <c r="F2557" s="86"/>
      <c r="G2557" s="86"/>
      <c r="H2557" s="86"/>
      <c r="I2557" s="57"/>
      <c r="J2557" s="71"/>
      <c r="K2557" s="71"/>
      <c r="L2557" s="57"/>
      <c r="M2557" s="86"/>
      <c r="N2557" s="67"/>
      <c r="O2557" s="67"/>
      <c r="P2557" s="67"/>
      <c r="Q2557" s="67"/>
      <c r="R2557" s="67"/>
      <c r="S2557" s="67"/>
      <c r="T2557" s="67"/>
      <c r="U2557" s="67"/>
      <c r="V2557" s="67"/>
      <c r="W2557" s="67"/>
      <c r="X2557" s="67"/>
      <c r="Y2557" s="67"/>
      <c r="Z2557" s="67"/>
      <c r="AA2557" s="67"/>
      <c r="AB2557" s="67"/>
      <c r="AC2557" s="67"/>
      <c r="AD2557" s="67"/>
      <c r="AE2557" s="67"/>
      <c r="AF2557" s="67"/>
      <c r="AG2557" s="67"/>
    </row>
    <row r="2558" spans="1:33" ht="14.5">
      <c r="A2558" s="85"/>
      <c r="B2558" s="86"/>
      <c r="C2558" s="85"/>
      <c r="D2558" s="86"/>
      <c r="E2558" s="86"/>
      <c r="F2558" s="86"/>
      <c r="G2558" s="86"/>
      <c r="H2558" s="86"/>
      <c r="I2558" s="57"/>
      <c r="J2558" s="71"/>
      <c r="K2558" s="71"/>
      <c r="L2558" s="57"/>
      <c r="M2558" s="86"/>
      <c r="N2558" s="67"/>
      <c r="O2558" s="67"/>
      <c r="P2558" s="67"/>
      <c r="Q2558" s="67"/>
      <c r="R2558" s="67"/>
      <c r="S2558" s="67"/>
      <c r="T2558" s="67"/>
      <c r="U2558" s="67"/>
      <c r="V2558" s="67"/>
      <c r="W2558" s="67"/>
      <c r="X2558" s="67"/>
      <c r="Y2558" s="67"/>
      <c r="Z2558" s="67"/>
      <c r="AA2558" s="67"/>
      <c r="AB2558" s="67"/>
      <c r="AC2558" s="67"/>
      <c r="AD2558" s="67"/>
      <c r="AE2558" s="67"/>
      <c r="AF2558" s="67"/>
      <c r="AG2558" s="67"/>
    </row>
    <row r="2559" spans="1:33" ht="14.5">
      <c r="A2559" s="85"/>
      <c r="B2559" s="86"/>
      <c r="C2559" s="85"/>
      <c r="D2559" s="86"/>
      <c r="E2559" s="86"/>
      <c r="F2559" s="86"/>
      <c r="G2559" s="86"/>
      <c r="H2559" s="86"/>
      <c r="I2559" s="57"/>
      <c r="J2559" s="71"/>
      <c r="K2559" s="71"/>
      <c r="L2559" s="57"/>
      <c r="M2559" s="86"/>
      <c r="N2559" s="67"/>
      <c r="O2559" s="67"/>
      <c r="P2559" s="67"/>
      <c r="Q2559" s="67"/>
      <c r="R2559" s="67"/>
      <c r="S2559" s="67"/>
      <c r="T2559" s="67"/>
      <c r="U2559" s="67"/>
      <c r="V2559" s="67"/>
      <c r="W2559" s="67"/>
      <c r="X2559" s="67"/>
      <c r="Y2559" s="67"/>
      <c r="Z2559" s="67"/>
      <c r="AA2559" s="67"/>
      <c r="AB2559" s="67"/>
      <c r="AC2559" s="67"/>
      <c r="AD2559" s="67"/>
      <c r="AE2559" s="67"/>
      <c r="AF2559" s="67"/>
      <c r="AG2559" s="67"/>
    </row>
    <row r="2560" spans="1:33" ht="14.5">
      <c r="A2560" s="85"/>
      <c r="B2560" s="86"/>
      <c r="C2560" s="85"/>
      <c r="D2560" s="86"/>
      <c r="E2560" s="86"/>
      <c r="F2560" s="86"/>
      <c r="G2560" s="86"/>
      <c r="H2560" s="86"/>
      <c r="I2560" s="57"/>
      <c r="J2560" s="71"/>
      <c r="K2560" s="71"/>
      <c r="L2560" s="57"/>
      <c r="M2560" s="86"/>
      <c r="N2560" s="67"/>
      <c r="O2560" s="67"/>
      <c r="P2560" s="67"/>
      <c r="Q2560" s="67"/>
      <c r="R2560" s="67"/>
      <c r="S2560" s="67"/>
      <c r="T2560" s="67"/>
      <c r="U2560" s="67"/>
      <c r="V2560" s="67"/>
      <c r="W2560" s="67"/>
      <c r="X2560" s="67"/>
      <c r="Y2560" s="67"/>
      <c r="Z2560" s="67"/>
      <c r="AA2560" s="67"/>
      <c r="AB2560" s="67"/>
      <c r="AC2560" s="67"/>
      <c r="AD2560" s="67"/>
      <c r="AE2560" s="67"/>
      <c r="AF2560" s="67"/>
      <c r="AG2560" s="67"/>
    </row>
    <row r="2561" spans="1:33" ht="14.5">
      <c r="A2561" s="85"/>
      <c r="B2561" s="86"/>
      <c r="C2561" s="85"/>
      <c r="D2561" s="86"/>
      <c r="E2561" s="86"/>
      <c r="F2561" s="86"/>
      <c r="G2561" s="86"/>
      <c r="H2561" s="86"/>
      <c r="I2561" s="57"/>
      <c r="J2561" s="71"/>
      <c r="K2561" s="71"/>
      <c r="L2561" s="57"/>
      <c r="M2561" s="86"/>
      <c r="N2561" s="67"/>
      <c r="O2561" s="67"/>
      <c r="P2561" s="67"/>
      <c r="Q2561" s="67"/>
      <c r="R2561" s="67"/>
      <c r="S2561" s="67"/>
      <c r="T2561" s="67"/>
      <c r="U2561" s="67"/>
      <c r="V2561" s="67"/>
      <c r="W2561" s="67"/>
      <c r="X2561" s="67"/>
      <c r="Y2561" s="67"/>
      <c r="Z2561" s="67"/>
      <c r="AA2561" s="67"/>
      <c r="AB2561" s="67"/>
      <c r="AC2561" s="67"/>
      <c r="AD2561" s="67"/>
      <c r="AE2561" s="67"/>
      <c r="AF2561" s="67"/>
      <c r="AG2561" s="67"/>
    </row>
    <row r="2562" spans="1:33" ht="14.5">
      <c r="A2562" s="85"/>
      <c r="B2562" s="86"/>
      <c r="C2562" s="85"/>
      <c r="D2562" s="86"/>
      <c r="E2562" s="86"/>
      <c r="F2562" s="86"/>
      <c r="G2562" s="86"/>
      <c r="H2562" s="86"/>
      <c r="I2562" s="57"/>
      <c r="J2562" s="71"/>
      <c r="K2562" s="71"/>
      <c r="L2562" s="57"/>
      <c r="M2562" s="86"/>
      <c r="N2562" s="67"/>
      <c r="O2562" s="67"/>
      <c r="P2562" s="67"/>
      <c r="Q2562" s="67"/>
      <c r="R2562" s="67"/>
      <c r="S2562" s="67"/>
      <c r="T2562" s="67"/>
      <c r="U2562" s="67"/>
      <c r="V2562" s="67"/>
      <c r="W2562" s="67"/>
      <c r="X2562" s="67"/>
      <c r="Y2562" s="67"/>
      <c r="Z2562" s="67"/>
      <c r="AA2562" s="67"/>
      <c r="AB2562" s="67"/>
      <c r="AC2562" s="67"/>
      <c r="AD2562" s="67"/>
      <c r="AE2562" s="67"/>
      <c r="AF2562" s="67"/>
      <c r="AG2562" s="67"/>
    </row>
    <row r="2563" spans="1:33" ht="14.5">
      <c r="A2563" s="85"/>
      <c r="B2563" s="86"/>
      <c r="C2563" s="85"/>
      <c r="D2563" s="86"/>
      <c r="E2563" s="86"/>
      <c r="F2563" s="86"/>
      <c r="G2563" s="86"/>
      <c r="H2563" s="86"/>
      <c r="I2563" s="57"/>
      <c r="J2563" s="71"/>
      <c r="K2563" s="71"/>
      <c r="L2563" s="57"/>
      <c r="M2563" s="86"/>
      <c r="N2563" s="67"/>
      <c r="O2563" s="67"/>
      <c r="P2563" s="67"/>
      <c r="Q2563" s="67"/>
      <c r="R2563" s="67"/>
      <c r="S2563" s="67"/>
      <c r="T2563" s="67"/>
      <c r="U2563" s="67"/>
      <c r="V2563" s="67"/>
      <c r="W2563" s="67"/>
      <c r="X2563" s="67"/>
      <c r="Y2563" s="67"/>
      <c r="Z2563" s="67"/>
      <c r="AA2563" s="67"/>
      <c r="AB2563" s="67"/>
      <c r="AC2563" s="67"/>
      <c r="AD2563" s="67"/>
      <c r="AE2563" s="67"/>
      <c r="AF2563" s="67"/>
      <c r="AG2563" s="67"/>
    </row>
    <row r="2564" spans="1:33" ht="14.5">
      <c r="A2564" s="85"/>
      <c r="B2564" s="86"/>
      <c r="C2564" s="85"/>
      <c r="D2564" s="86"/>
      <c r="E2564" s="86"/>
      <c r="F2564" s="86"/>
      <c r="G2564" s="86"/>
      <c r="H2564" s="86"/>
      <c r="I2564" s="57"/>
      <c r="J2564" s="71"/>
      <c r="K2564" s="71"/>
      <c r="L2564" s="57"/>
      <c r="M2564" s="86"/>
      <c r="N2564" s="67"/>
      <c r="O2564" s="67"/>
      <c r="P2564" s="67"/>
      <c r="Q2564" s="67"/>
      <c r="R2564" s="67"/>
      <c r="S2564" s="67"/>
      <c r="T2564" s="67"/>
      <c r="U2564" s="67"/>
      <c r="V2564" s="67"/>
      <c r="W2564" s="67"/>
      <c r="X2564" s="67"/>
      <c r="Y2564" s="67"/>
      <c r="Z2564" s="67"/>
      <c r="AA2564" s="67"/>
      <c r="AB2564" s="67"/>
      <c r="AC2564" s="67"/>
      <c r="AD2564" s="67"/>
      <c r="AE2564" s="67"/>
      <c r="AF2564" s="67"/>
      <c r="AG2564" s="67"/>
    </row>
    <row r="2565" spans="1:33" ht="14.5">
      <c r="A2565" s="85"/>
      <c r="B2565" s="86"/>
      <c r="C2565" s="85"/>
      <c r="D2565" s="86"/>
      <c r="E2565" s="86"/>
      <c r="F2565" s="86"/>
      <c r="G2565" s="86"/>
      <c r="H2565" s="86"/>
      <c r="I2565" s="57"/>
      <c r="J2565" s="71"/>
      <c r="K2565" s="71"/>
      <c r="L2565" s="57"/>
      <c r="M2565" s="86"/>
      <c r="N2565" s="67"/>
      <c r="O2565" s="67"/>
      <c r="P2565" s="67"/>
      <c r="Q2565" s="67"/>
      <c r="R2565" s="67"/>
      <c r="S2565" s="67"/>
      <c r="T2565" s="67"/>
      <c r="U2565" s="67"/>
      <c r="V2565" s="67"/>
      <c r="W2565" s="67"/>
      <c r="X2565" s="67"/>
      <c r="Y2565" s="67"/>
      <c r="Z2565" s="67"/>
      <c r="AA2565" s="67"/>
      <c r="AB2565" s="67"/>
      <c r="AC2565" s="67"/>
      <c r="AD2565" s="67"/>
      <c r="AE2565" s="67"/>
      <c r="AF2565" s="67"/>
      <c r="AG2565" s="67"/>
    </row>
    <row r="2566" spans="1:33" ht="14.5">
      <c r="A2566" s="85"/>
      <c r="B2566" s="86"/>
      <c r="C2566" s="85"/>
      <c r="D2566" s="86"/>
      <c r="E2566" s="86"/>
      <c r="F2566" s="86"/>
      <c r="G2566" s="86"/>
      <c r="H2566" s="86"/>
      <c r="I2566" s="57"/>
      <c r="J2566" s="71"/>
      <c r="K2566" s="71"/>
      <c r="L2566" s="57"/>
      <c r="M2566" s="86"/>
      <c r="N2566" s="67"/>
      <c r="O2566" s="67"/>
      <c r="P2566" s="67"/>
      <c r="Q2566" s="67"/>
      <c r="R2566" s="67"/>
      <c r="S2566" s="67"/>
      <c r="T2566" s="67"/>
      <c r="U2566" s="67"/>
      <c r="V2566" s="67"/>
      <c r="W2566" s="67"/>
      <c r="X2566" s="67"/>
      <c r="Y2566" s="67"/>
      <c r="Z2566" s="67"/>
      <c r="AA2566" s="67"/>
      <c r="AB2566" s="67"/>
      <c r="AC2566" s="67"/>
      <c r="AD2566" s="67"/>
      <c r="AE2566" s="67"/>
      <c r="AF2566" s="67"/>
      <c r="AG2566" s="67"/>
    </row>
    <row r="2567" spans="1:33" ht="14.5">
      <c r="A2567" s="85"/>
      <c r="B2567" s="86"/>
      <c r="C2567" s="85"/>
      <c r="D2567" s="86"/>
      <c r="E2567" s="86"/>
      <c r="F2567" s="86"/>
      <c r="G2567" s="86"/>
      <c r="H2567" s="86"/>
      <c r="I2567" s="57"/>
      <c r="J2567" s="71"/>
      <c r="K2567" s="71"/>
      <c r="L2567" s="57"/>
      <c r="M2567" s="86"/>
      <c r="N2567" s="67"/>
      <c r="O2567" s="67"/>
      <c r="P2567" s="67"/>
      <c r="Q2567" s="67"/>
      <c r="R2567" s="67"/>
      <c r="S2567" s="67"/>
      <c r="T2567" s="67"/>
      <c r="U2567" s="67"/>
      <c r="V2567" s="67"/>
      <c r="W2567" s="67"/>
      <c r="X2567" s="67"/>
      <c r="Y2567" s="67"/>
      <c r="Z2567" s="67"/>
      <c r="AA2567" s="67"/>
      <c r="AB2567" s="67"/>
      <c r="AC2567" s="67"/>
      <c r="AD2567" s="67"/>
      <c r="AE2567" s="67"/>
      <c r="AF2567" s="67"/>
      <c r="AG2567" s="67"/>
    </row>
    <row r="2568" spans="1:33" ht="14.5">
      <c r="A2568" s="85"/>
      <c r="B2568" s="86"/>
      <c r="C2568" s="85"/>
      <c r="D2568" s="86"/>
      <c r="E2568" s="86"/>
      <c r="F2568" s="86"/>
      <c r="G2568" s="86"/>
      <c r="H2568" s="86"/>
      <c r="I2568" s="57"/>
      <c r="J2568" s="71"/>
      <c r="K2568" s="71"/>
      <c r="L2568" s="57"/>
      <c r="M2568" s="86"/>
      <c r="N2568" s="67"/>
      <c r="O2568" s="67"/>
      <c r="P2568" s="67"/>
      <c r="Q2568" s="67"/>
      <c r="R2568" s="67"/>
      <c r="S2568" s="67"/>
      <c r="T2568" s="67"/>
      <c r="U2568" s="67"/>
      <c r="V2568" s="67"/>
      <c r="W2568" s="67"/>
      <c r="X2568" s="67"/>
      <c r="Y2568" s="67"/>
      <c r="Z2568" s="67"/>
      <c r="AA2568" s="67"/>
      <c r="AB2568" s="67"/>
      <c r="AC2568" s="67"/>
      <c r="AD2568" s="67"/>
      <c r="AE2568" s="67"/>
      <c r="AF2568" s="67"/>
      <c r="AG2568" s="67"/>
    </row>
    <row r="2569" spans="1:33" ht="14.5">
      <c r="A2569" s="85"/>
      <c r="B2569" s="86"/>
      <c r="C2569" s="85"/>
      <c r="D2569" s="86"/>
      <c r="E2569" s="86"/>
      <c r="F2569" s="86"/>
      <c r="G2569" s="86"/>
      <c r="H2569" s="86"/>
      <c r="I2569" s="57"/>
      <c r="J2569" s="71"/>
      <c r="K2569" s="71"/>
      <c r="L2569" s="57"/>
      <c r="M2569" s="86"/>
      <c r="N2569" s="67"/>
      <c r="O2569" s="67"/>
      <c r="P2569" s="67"/>
      <c r="Q2569" s="67"/>
      <c r="R2569" s="67"/>
      <c r="S2569" s="67"/>
      <c r="T2569" s="67"/>
      <c r="U2569" s="67"/>
      <c r="V2569" s="67"/>
      <c r="W2569" s="67"/>
      <c r="X2569" s="67"/>
      <c r="Y2569" s="67"/>
      <c r="Z2569" s="67"/>
      <c r="AA2569" s="67"/>
      <c r="AB2569" s="67"/>
      <c r="AC2569" s="67"/>
      <c r="AD2569" s="67"/>
      <c r="AE2569" s="67"/>
      <c r="AF2569" s="67"/>
      <c r="AG2569" s="67"/>
    </row>
    <row r="2570" spans="1:33" ht="14.5">
      <c r="A2570" s="85"/>
      <c r="B2570" s="86"/>
      <c r="C2570" s="85"/>
      <c r="D2570" s="86"/>
      <c r="E2570" s="86"/>
      <c r="F2570" s="86"/>
      <c r="G2570" s="86"/>
      <c r="H2570" s="86"/>
      <c r="I2570" s="57"/>
      <c r="J2570" s="71"/>
      <c r="K2570" s="71"/>
      <c r="L2570" s="57"/>
      <c r="M2570" s="86"/>
      <c r="N2570" s="67"/>
      <c r="O2570" s="67"/>
      <c r="P2570" s="67"/>
      <c r="Q2570" s="67"/>
      <c r="R2570" s="67"/>
      <c r="S2570" s="67"/>
      <c r="T2570" s="67"/>
      <c r="U2570" s="67"/>
      <c r="V2570" s="67"/>
      <c r="W2570" s="67"/>
      <c r="X2570" s="67"/>
      <c r="Y2570" s="67"/>
      <c r="Z2570" s="67"/>
      <c r="AA2570" s="67"/>
      <c r="AB2570" s="67"/>
      <c r="AC2570" s="67"/>
      <c r="AD2570" s="67"/>
      <c r="AE2570" s="67"/>
      <c r="AF2570" s="67"/>
      <c r="AG2570" s="67"/>
    </row>
    <row r="2571" spans="1:33" ht="14.5">
      <c r="A2571" s="85"/>
      <c r="B2571" s="86"/>
      <c r="C2571" s="85"/>
      <c r="D2571" s="86"/>
      <c r="E2571" s="86"/>
      <c r="F2571" s="86"/>
      <c r="G2571" s="86"/>
      <c r="H2571" s="86"/>
      <c r="I2571" s="57"/>
      <c r="J2571" s="71"/>
      <c r="K2571" s="71"/>
      <c r="L2571" s="57"/>
      <c r="M2571" s="86"/>
      <c r="N2571" s="67"/>
      <c r="O2571" s="67"/>
      <c r="P2571" s="67"/>
      <c r="Q2571" s="67"/>
      <c r="R2571" s="67"/>
      <c r="S2571" s="67"/>
      <c r="T2571" s="67"/>
      <c r="U2571" s="67"/>
      <c r="V2571" s="67"/>
      <c r="W2571" s="67"/>
      <c r="X2571" s="67"/>
      <c r="Y2571" s="67"/>
      <c r="Z2571" s="67"/>
      <c r="AA2571" s="67"/>
      <c r="AB2571" s="67"/>
      <c r="AC2571" s="67"/>
      <c r="AD2571" s="67"/>
      <c r="AE2571" s="67"/>
      <c r="AF2571" s="67"/>
      <c r="AG2571" s="67"/>
    </row>
    <row r="2572" spans="1:33" ht="14.5">
      <c r="A2572" s="85"/>
      <c r="B2572" s="86"/>
      <c r="C2572" s="85"/>
      <c r="D2572" s="86"/>
      <c r="E2572" s="86"/>
      <c r="F2572" s="86"/>
      <c r="G2572" s="86"/>
      <c r="H2572" s="86"/>
      <c r="I2572" s="57"/>
      <c r="J2572" s="71"/>
      <c r="K2572" s="71"/>
      <c r="L2572" s="57"/>
      <c r="M2572" s="86"/>
      <c r="N2572" s="67"/>
      <c r="O2572" s="67"/>
      <c r="P2572" s="67"/>
      <c r="Q2572" s="67"/>
      <c r="R2572" s="67"/>
      <c r="S2572" s="67"/>
      <c r="T2572" s="67"/>
      <c r="U2572" s="67"/>
      <c r="V2572" s="67"/>
      <c r="W2572" s="67"/>
      <c r="X2572" s="67"/>
      <c r="Y2572" s="67"/>
      <c r="Z2572" s="67"/>
      <c r="AA2572" s="67"/>
      <c r="AB2572" s="67"/>
      <c r="AC2572" s="67"/>
      <c r="AD2572" s="67"/>
      <c r="AE2572" s="67"/>
      <c r="AF2572" s="67"/>
      <c r="AG2572" s="67"/>
    </row>
    <row r="2573" spans="1:33" ht="14.5">
      <c r="A2573" s="85"/>
      <c r="B2573" s="86"/>
      <c r="C2573" s="85"/>
      <c r="D2573" s="86"/>
      <c r="E2573" s="86"/>
      <c r="F2573" s="86"/>
      <c r="G2573" s="86"/>
      <c r="H2573" s="86"/>
      <c r="I2573" s="57"/>
      <c r="J2573" s="71"/>
      <c r="K2573" s="71"/>
      <c r="L2573" s="57"/>
      <c r="M2573" s="86"/>
      <c r="N2573" s="67"/>
      <c r="O2573" s="67"/>
      <c r="P2573" s="67"/>
      <c r="Q2573" s="67"/>
      <c r="R2573" s="67"/>
      <c r="S2573" s="67"/>
      <c r="T2573" s="67"/>
      <c r="U2573" s="67"/>
      <c r="V2573" s="67"/>
      <c r="W2573" s="67"/>
      <c r="X2573" s="67"/>
      <c r="Y2573" s="67"/>
      <c r="Z2573" s="67"/>
      <c r="AA2573" s="67"/>
      <c r="AB2573" s="67"/>
      <c r="AC2573" s="67"/>
      <c r="AD2573" s="67"/>
      <c r="AE2573" s="67"/>
      <c r="AF2573" s="67"/>
      <c r="AG2573" s="67"/>
    </row>
    <row r="2574" spans="1:33" ht="14.5">
      <c r="A2574" s="85"/>
      <c r="B2574" s="86"/>
      <c r="C2574" s="85"/>
      <c r="D2574" s="86"/>
      <c r="E2574" s="86"/>
      <c r="F2574" s="86"/>
      <c r="G2574" s="86"/>
      <c r="H2574" s="86"/>
      <c r="I2574" s="57"/>
      <c r="J2574" s="71"/>
      <c r="K2574" s="71"/>
      <c r="L2574" s="57"/>
      <c r="M2574" s="86"/>
      <c r="N2574" s="67"/>
      <c r="O2574" s="67"/>
      <c r="P2574" s="67"/>
      <c r="Q2574" s="67"/>
      <c r="R2574" s="67"/>
      <c r="S2574" s="67"/>
      <c r="T2574" s="67"/>
      <c r="U2574" s="67"/>
      <c r="V2574" s="67"/>
      <c r="W2574" s="67"/>
      <c r="X2574" s="67"/>
      <c r="Y2574" s="67"/>
      <c r="Z2574" s="67"/>
      <c r="AA2574" s="67"/>
      <c r="AB2574" s="67"/>
      <c r="AC2574" s="67"/>
      <c r="AD2574" s="67"/>
      <c r="AE2574" s="67"/>
      <c r="AF2574" s="67"/>
      <c r="AG2574" s="67"/>
    </row>
    <row r="2575" spans="1:33" ht="14.5">
      <c r="A2575" s="85"/>
      <c r="B2575" s="86"/>
      <c r="C2575" s="85"/>
      <c r="D2575" s="86"/>
      <c r="E2575" s="86"/>
      <c r="F2575" s="86"/>
      <c r="G2575" s="86"/>
      <c r="H2575" s="86"/>
      <c r="I2575" s="57"/>
      <c r="J2575" s="71"/>
      <c r="K2575" s="71"/>
      <c r="L2575" s="57"/>
      <c r="M2575" s="86"/>
      <c r="N2575" s="67"/>
      <c r="O2575" s="67"/>
      <c r="P2575" s="67"/>
      <c r="Q2575" s="67"/>
      <c r="R2575" s="67"/>
      <c r="S2575" s="67"/>
      <c r="T2575" s="67"/>
      <c r="U2575" s="67"/>
      <c r="V2575" s="67"/>
      <c r="W2575" s="67"/>
      <c r="X2575" s="67"/>
      <c r="Y2575" s="67"/>
      <c r="Z2575" s="67"/>
      <c r="AA2575" s="67"/>
      <c r="AB2575" s="67"/>
      <c r="AC2575" s="67"/>
      <c r="AD2575" s="67"/>
      <c r="AE2575" s="67"/>
      <c r="AF2575" s="67"/>
      <c r="AG2575" s="67"/>
    </row>
    <row r="2576" spans="1:33" ht="14.5">
      <c r="A2576" s="85"/>
      <c r="B2576" s="86"/>
      <c r="C2576" s="85"/>
      <c r="D2576" s="86"/>
      <c r="E2576" s="86"/>
      <c r="F2576" s="86"/>
      <c r="G2576" s="86"/>
      <c r="H2576" s="86"/>
      <c r="I2576" s="57"/>
      <c r="J2576" s="71"/>
      <c r="K2576" s="71"/>
      <c r="L2576" s="57"/>
      <c r="M2576" s="86"/>
      <c r="N2576" s="67"/>
      <c r="O2576" s="67"/>
      <c r="P2576" s="67"/>
      <c r="Q2576" s="67"/>
      <c r="R2576" s="67"/>
      <c r="S2576" s="67"/>
      <c r="T2576" s="67"/>
      <c r="U2576" s="67"/>
      <c r="V2576" s="67"/>
      <c r="W2576" s="67"/>
      <c r="X2576" s="67"/>
      <c r="Y2576" s="67"/>
      <c r="Z2576" s="67"/>
      <c r="AA2576" s="67"/>
      <c r="AB2576" s="67"/>
      <c r="AC2576" s="67"/>
      <c r="AD2576" s="67"/>
      <c r="AE2576" s="67"/>
      <c r="AF2576" s="67"/>
      <c r="AG2576" s="67"/>
    </row>
    <row r="2577" spans="1:33" ht="14.5">
      <c r="A2577" s="85"/>
      <c r="B2577" s="86"/>
      <c r="C2577" s="85"/>
      <c r="D2577" s="86"/>
      <c r="E2577" s="86"/>
      <c r="F2577" s="86"/>
      <c r="G2577" s="86"/>
      <c r="H2577" s="86"/>
      <c r="I2577" s="57"/>
      <c r="J2577" s="71"/>
      <c r="K2577" s="71"/>
      <c r="L2577" s="57"/>
      <c r="M2577" s="86"/>
      <c r="N2577" s="67"/>
      <c r="O2577" s="67"/>
      <c r="P2577" s="67"/>
      <c r="Q2577" s="67"/>
      <c r="R2577" s="67"/>
      <c r="S2577" s="67"/>
      <c r="T2577" s="67"/>
      <c r="U2577" s="67"/>
      <c r="V2577" s="67"/>
      <c r="W2577" s="67"/>
      <c r="X2577" s="67"/>
      <c r="Y2577" s="67"/>
      <c r="Z2577" s="67"/>
      <c r="AA2577" s="67"/>
      <c r="AB2577" s="67"/>
      <c r="AC2577" s="67"/>
      <c r="AD2577" s="67"/>
      <c r="AE2577" s="67"/>
      <c r="AF2577" s="67"/>
      <c r="AG2577" s="67"/>
    </row>
    <row r="2578" spans="1:33" ht="14.5">
      <c r="A2578" s="85"/>
      <c r="B2578" s="86"/>
      <c r="C2578" s="85"/>
      <c r="D2578" s="86"/>
      <c r="E2578" s="86"/>
      <c r="F2578" s="86"/>
      <c r="G2578" s="86"/>
      <c r="H2578" s="86"/>
      <c r="I2578" s="57"/>
      <c r="J2578" s="71"/>
      <c r="K2578" s="71"/>
      <c r="L2578" s="57"/>
      <c r="M2578" s="86"/>
      <c r="N2578" s="67"/>
      <c r="O2578" s="67"/>
      <c r="P2578" s="67"/>
      <c r="Q2578" s="67"/>
      <c r="R2578" s="67"/>
      <c r="S2578" s="67"/>
      <c r="T2578" s="67"/>
      <c r="U2578" s="67"/>
      <c r="V2578" s="67"/>
      <c r="W2578" s="67"/>
      <c r="X2578" s="67"/>
      <c r="Y2578" s="67"/>
      <c r="Z2578" s="67"/>
      <c r="AA2578" s="67"/>
      <c r="AB2578" s="67"/>
      <c r="AC2578" s="67"/>
      <c r="AD2578" s="67"/>
      <c r="AE2578" s="67"/>
      <c r="AF2578" s="67"/>
      <c r="AG2578" s="67"/>
    </row>
    <row r="2579" spans="1:33" ht="14.5">
      <c r="A2579" s="85"/>
      <c r="B2579" s="86"/>
      <c r="C2579" s="85"/>
      <c r="D2579" s="86"/>
      <c r="E2579" s="86"/>
      <c r="F2579" s="86"/>
      <c r="G2579" s="86"/>
      <c r="H2579" s="86"/>
      <c r="I2579" s="57"/>
      <c r="J2579" s="71"/>
      <c r="K2579" s="71"/>
      <c r="L2579" s="57"/>
      <c r="M2579" s="86"/>
      <c r="N2579" s="67"/>
      <c r="O2579" s="67"/>
      <c r="P2579" s="67"/>
      <c r="Q2579" s="67"/>
      <c r="R2579" s="67"/>
      <c r="S2579" s="67"/>
      <c r="T2579" s="67"/>
      <c r="U2579" s="67"/>
      <c r="V2579" s="67"/>
      <c r="W2579" s="67"/>
      <c r="X2579" s="67"/>
      <c r="Y2579" s="67"/>
      <c r="Z2579" s="67"/>
      <c r="AA2579" s="67"/>
      <c r="AB2579" s="67"/>
      <c r="AC2579" s="67"/>
      <c r="AD2579" s="67"/>
      <c r="AE2579" s="67"/>
      <c r="AF2579" s="67"/>
      <c r="AG2579" s="67"/>
    </row>
    <row r="2580" spans="1:33" ht="14.5">
      <c r="A2580" s="85"/>
      <c r="B2580" s="86"/>
      <c r="C2580" s="85"/>
      <c r="D2580" s="86"/>
      <c r="E2580" s="86"/>
      <c r="F2580" s="86"/>
      <c r="G2580" s="86"/>
      <c r="H2580" s="86"/>
      <c r="I2580" s="57"/>
      <c r="J2580" s="71"/>
      <c r="K2580" s="71"/>
      <c r="L2580" s="57"/>
      <c r="M2580" s="86"/>
      <c r="N2580" s="67"/>
      <c r="O2580" s="67"/>
      <c r="P2580" s="67"/>
      <c r="Q2580" s="67"/>
      <c r="R2580" s="67"/>
      <c r="S2580" s="67"/>
      <c r="T2580" s="67"/>
      <c r="U2580" s="67"/>
      <c r="V2580" s="67"/>
      <c r="W2580" s="67"/>
      <c r="X2580" s="67"/>
      <c r="Y2580" s="67"/>
      <c r="Z2580" s="67"/>
      <c r="AA2580" s="67"/>
      <c r="AB2580" s="67"/>
      <c r="AC2580" s="67"/>
      <c r="AD2580" s="67"/>
      <c r="AE2580" s="67"/>
      <c r="AF2580" s="67"/>
      <c r="AG2580" s="67"/>
    </row>
    <row r="2581" spans="1:33" ht="14.5">
      <c r="A2581" s="85"/>
      <c r="B2581" s="86"/>
      <c r="C2581" s="85"/>
      <c r="D2581" s="86"/>
      <c r="E2581" s="86"/>
      <c r="F2581" s="86"/>
      <c r="G2581" s="86"/>
      <c r="H2581" s="86"/>
      <c r="I2581" s="57"/>
      <c r="J2581" s="71"/>
      <c r="K2581" s="71"/>
      <c r="L2581" s="57"/>
      <c r="M2581" s="86"/>
      <c r="N2581" s="67"/>
      <c r="O2581" s="67"/>
      <c r="P2581" s="67"/>
      <c r="Q2581" s="67"/>
      <c r="R2581" s="67"/>
      <c r="S2581" s="67"/>
      <c r="T2581" s="67"/>
      <c r="U2581" s="67"/>
      <c r="V2581" s="67"/>
      <c r="W2581" s="67"/>
      <c r="X2581" s="67"/>
      <c r="Y2581" s="67"/>
      <c r="Z2581" s="67"/>
      <c r="AA2581" s="67"/>
      <c r="AB2581" s="67"/>
      <c r="AC2581" s="67"/>
      <c r="AD2581" s="67"/>
      <c r="AE2581" s="67"/>
      <c r="AF2581" s="67"/>
      <c r="AG2581" s="67"/>
    </row>
    <row r="2582" spans="1:33" ht="14.5">
      <c r="A2582" s="85"/>
      <c r="B2582" s="86"/>
      <c r="C2582" s="85"/>
      <c r="D2582" s="86"/>
      <c r="E2582" s="86"/>
      <c r="F2582" s="86"/>
      <c r="G2582" s="86"/>
      <c r="H2582" s="86"/>
      <c r="I2582" s="57"/>
      <c r="J2582" s="71"/>
      <c r="K2582" s="71"/>
      <c r="L2582" s="57"/>
      <c r="M2582" s="86"/>
      <c r="N2582" s="67"/>
      <c r="O2582" s="67"/>
      <c r="P2582" s="67"/>
      <c r="Q2582" s="67"/>
      <c r="R2582" s="67"/>
      <c r="S2582" s="67"/>
      <c r="T2582" s="67"/>
      <c r="U2582" s="67"/>
      <c r="V2582" s="67"/>
      <c r="W2582" s="67"/>
      <c r="X2582" s="67"/>
      <c r="Y2582" s="67"/>
      <c r="Z2582" s="67"/>
      <c r="AA2582" s="67"/>
      <c r="AB2582" s="67"/>
      <c r="AC2582" s="67"/>
      <c r="AD2582" s="67"/>
      <c r="AE2582" s="67"/>
      <c r="AF2582" s="67"/>
      <c r="AG2582" s="67"/>
    </row>
    <row r="2583" spans="1:33" ht="14.5">
      <c r="A2583" s="85"/>
      <c r="B2583" s="86"/>
      <c r="C2583" s="85"/>
      <c r="D2583" s="86"/>
      <c r="E2583" s="86"/>
      <c r="F2583" s="86"/>
      <c r="G2583" s="86"/>
      <c r="H2583" s="86"/>
      <c r="I2583" s="57"/>
      <c r="J2583" s="71"/>
      <c r="K2583" s="71"/>
      <c r="L2583" s="57"/>
      <c r="M2583" s="86"/>
      <c r="N2583" s="67"/>
      <c r="O2583" s="67"/>
      <c r="P2583" s="67"/>
      <c r="Q2583" s="67"/>
      <c r="R2583" s="67"/>
      <c r="S2583" s="67"/>
      <c r="T2583" s="67"/>
      <c r="U2583" s="67"/>
      <c r="V2583" s="67"/>
      <c r="W2583" s="67"/>
      <c r="X2583" s="67"/>
      <c r="Y2583" s="67"/>
      <c r="Z2583" s="67"/>
      <c r="AA2583" s="67"/>
      <c r="AB2583" s="67"/>
      <c r="AC2583" s="67"/>
      <c r="AD2583" s="67"/>
      <c r="AE2583" s="67"/>
      <c r="AF2583" s="67"/>
      <c r="AG2583" s="67"/>
    </row>
    <row r="2584" spans="1:33" ht="14.5">
      <c r="A2584" s="85"/>
      <c r="B2584" s="86"/>
      <c r="C2584" s="85"/>
      <c r="D2584" s="86"/>
      <c r="E2584" s="86"/>
      <c r="F2584" s="86"/>
      <c r="G2584" s="86"/>
      <c r="H2584" s="86"/>
      <c r="I2584" s="57"/>
      <c r="J2584" s="71"/>
      <c r="K2584" s="71"/>
      <c r="L2584" s="57"/>
      <c r="M2584" s="86"/>
      <c r="N2584" s="67"/>
      <c r="O2584" s="67"/>
      <c r="P2584" s="67"/>
      <c r="Q2584" s="67"/>
      <c r="R2584" s="67"/>
      <c r="S2584" s="67"/>
      <c r="T2584" s="67"/>
      <c r="U2584" s="67"/>
      <c r="V2584" s="67"/>
      <c r="W2584" s="67"/>
      <c r="X2584" s="67"/>
      <c r="Y2584" s="67"/>
      <c r="Z2584" s="67"/>
      <c r="AA2584" s="67"/>
      <c r="AB2584" s="67"/>
      <c r="AC2584" s="67"/>
      <c r="AD2584" s="67"/>
      <c r="AE2584" s="67"/>
      <c r="AF2584" s="67"/>
      <c r="AG2584" s="67"/>
    </row>
    <row r="2585" spans="1:33" ht="14.5">
      <c r="A2585" s="85"/>
      <c r="B2585" s="86"/>
      <c r="C2585" s="85"/>
      <c r="D2585" s="86"/>
      <c r="E2585" s="86"/>
      <c r="F2585" s="86"/>
      <c r="G2585" s="86"/>
      <c r="H2585" s="86"/>
      <c r="I2585" s="57"/>
      <c r="J2585" s="71"/>
      <c r="K2585" s="71"/>
      <c r="L2585" s="57"/>
      <c r="M2585" s="86"/>
      <c r="N2585" s="67"/>
      <c r="O2585" s="67"/>
      <c r="P2585" s="67"/>
      <c r="Q2585" s="67"/>
      <c r="R2585" s="67"/>
      <c r="S2585" s="67"/>
      <c r="T2585" s="67"/>
      <c r="U2585" s="67"/>
      <c r="V2585" s="67"/>
      <c r="W2585" s="67"/>
      <c r="X2585" s="67"/>
      <c r="Y2585" s="67"/>
      <c r="Z2585" s="67"/>
      <c r="AA2585" s="67"/>
      <c r="AB2585" s="67"/>
      <c r="AC2585" s="67"/>
      <c r="AD2585" s="67"/>
      <c r="AE2585" s="67"/>
      <c r="AF2585" s="67"/>
      <c r="AG2585" s="67"/>
    </row>
    <row r="2586" spans="1:33" ht="14.5">
      <c r="A2586" s="85"/>
      <c r="B2586" s="86"/>
      <c r="C2586" s="85"/>
      <c r="D2586" s="86"/>
      <c r="E2586" s="86"/>
      <c r="F2586" s="86"/>
      <c r="G2586" s="86"/>
      <c r="H2586" s="86"/>
      <c r="I2586" s="57"/>
      <c r="J2586" s="71"/>
      <c r="K2586" s="71"/>
      <c r="L2586" s="57"/>
      <c r="M2586" s="86"/>
      <c r="N2586" s="67"/>
      <c r="O2586" s="67"/>
      <c r="P2586" s="67"/>
      <c r="Q2586" s="67"/>
      <c r="R2586" s="67"/>
      <c r="S2586" s="67"/>
      <c r="T2586" s="67"/>
      <c r="U2586" s="67"/>
      <c r="V2586" s="67"/>
      <c r="W2586" s="67"/>
      <c r="X2586" s="67"/>
      <c r="Y2586" s="67"/>
      <c r="Z2586" s="67"/>
      <c r="AA2586" s="67"/>
      <c r="AB2586" s="67"/>
      <c r="AC2586" s="67"/>
      <c r="AD2586" s="67"/>
      <c r="AE2586" s="67"/>
      <c r="AF2586" s="67"/>
      <c r="AG2586" s="67"/>
    </row>
    <row r="2587" spans="1:33" ht="14.5">
      <c r="A2587" s="85"/>
      <c r="B2587" s="86"/>
      <c r="C2587" s="85"/>
      <c r="D2587" s="86"/>
      <c r="E2587" s="86"/>
      <c r="F2587" s="86"/>
      <c r="G2587" s="86"/>
      <c r="H2587" s="86"/>
      <c r="I2587" s="57"/>
      <c r="J2587" s="71"/>
      <c r="K2587" s="71"/>
      <c r="L2587" s="57"/>
      <c r="M2587" s="86"/>
      <c r="N2587" s="67"/>
      <c r="O2587" s="67"/>
      <c r="P2587" s="67"/>
      <c r="Q2587" s="67"/>
      <c r="R2587" s="67"/>
      <c r="S2587" s="67"/>
      <c r="T2587" s="67"/>
      <c r="U2587" s="67"/>
      <c r="V2587" s="67"/>
      <c r="W2587" s="67"/>
      <c r="X2587" s="67"/>
      <c r="Y2587" s="67"/>
      <c r="Z2587" s="67"/>
      <c r="AA2587" s="67"/>
      <c r="AB2587" s="67"/>
      <c r="AC2587" s="67"/>
      <c r="AD2587" s="67"/>
      <c r="AE2587" s="67"/>
      <c r="AF2587" s="67"/>
      <c r="AG2587" s="67"/>
    </row>
    <row r="2588" spans="1:33" ht="14.5">
      <c r="A2588" s="85"/>
      <c r="B2588" s="86"/>
      <c r="C2588" s="85"/>
      <c r="D2588" s="86"/>
      <c r="E2588" s="86"/>
      <c r="F2588" s="86"/>
      <c r="G2588" s="86"/>
      <c r="H2588" s="86"/>
      <c r="I2588" s="57"/>
      <c r="J2588" s="71"/>
      <c r="K2588" s="71"/>
      <c r="L2588" s="57"/>
      <c r="M2588" s="86"/>
      <c r="N2588" s="67"/>
      <c r="O2588" s="67"/>
      <c r="P2588" s="67"/>
      <c r="Q2588" s="67"/>
      <c r="R2588" s="67"/>
      <c r="S2588" s="67"/>
      <c r="T2588" s="67"/>
      <c r="U2588" s="67"/>
      <c r="V2588" s="67"/>
      <c r="W2588" s="67"/>
      <c r="X2588" s="67"/>
      <c r="Y2588" s="67"/>
      <c r="Z2588" s="67"/>
      <c r="AA2588" s="67"/>
      <c r="AB2588" s="67"/>
      <c r="AC2588" s="67"/>
      <c r="AD2588" s="67"/>
      <c r="AE2588" s="67"/>
      <c r="AF2588" s="67"/>
      <c r="AG2588" s="67"/>
    </row>
    <row r="2589" spans="1:33" ht="14.5">
      <c r="A2589" s="85"/>
      <c r="B2589" s="86"/>
      <c r="C2589" s="85"/>
      <c r="D2589" s="86"/>
      <c r="E2589" s="86"/>
      <c r="F2589" s="86"/>
      <c r="G2589" s="86"/>
      <c r="H2589" s="86"/>
      <c r="I2589" s="57"/>
      <c r="J2589" s="71"/>
      <c r="K2589" s="71"/>
      <c r="L2589" s="57"/>
      <c r="M2589" s="86"/>
      <c r="N2589" s="67"/>
      <c r="O2589" s="67"/>
      <c r="P2589" s="67"/>
      <c r="Q2589" s="67"/>
      <c r="R2589" s="67"/>
      <c r="S2589" s="67"/>
      <c r="T2589" s="67"/>
      <c r="U2589" s="67"/>
      <c r="V2589" s="67"/>
      <c r="W2589" s="67"/>
      <c r="X2589" s="67"/>
      <c r="Y2589" s="67"/>
      <c r="Z2589" s="67"/>
      <c r="AA2589" s="67"/>
      <c r="AB2589" s="67"/>
      <c r="AC2589" s="67"/>
      <c r="AD2589" s="67"/>
      <c r="AE2589" s="67"/>
      <c r="AF2589" s="67"/>
      <c r="AG2589" s="67"/>
    </row>
    <row r="2590" spans="1:33" ht="14.5">
      <c r="A2590" s="85"/>
      <c r="B2590" s="86"/>
      <c r="C2590" s="85"/>
      <c r="D2590" s="86"/>
      <c r="E2590" s="86"/>
      <c r="F2590" s="86"/>
      <c r="G2590" s="86"/>
      <c r="H2590" s="86"/>
      <c r="I2590" s="57"/>
      <c r="J2590" s="71"/>
      <c r="K2590" s="71"/>
      <c r="L2590" s="57"/>
      <c r="M2590" s="86"/>
      <c r="N2590" s="67"/>
      <c r="O2590" s="67"/>
      <c r="P2590" s="67"/>
      <c r="Q2590" s="67"/>
      <c r="R2590" s="67"/>
      <c r="S2590" s="67"/>
      <c r="T2590" s="67"/>
      <c r="U2590" s="67"/>
      <c r="V2590" s="67"/>
      <c r="W2590" s="67"/>
      <c r="X2590" s="67"/>
      <c r="Y2590" s="67"/>
      <c r="Z2590" s="67"/>
      <c r="AA2590" s="67"/>
      <c r="AB2590" s="67"/>
      <c r="AC2590" s="67"/>
      <c r="AD2590" s="67"/>
      <c r="AE2590" s="67"/>
      <c r="AF2590" s="67"/>
      <c r="AG2590" s="67"/>
    </row>
    <row r="2591" spans="1:33" ht="14.5">
      <c r="A2591" s="85"/>
      <c r="B2591" s="86"/>
      <c r="C2591" s="85"/>
      <c r="D2591" s="86"/>
      <c r="E2591" s="86"/>
      <c r="F2591" s="86"/>
      <c r="G2591" s="86"/>
      <c r="H2591" s="86"/>
      <c r="I2591" s="57"/>
      <c r="J2591" s="71"/>
      <c r="K2591" s="71"/>
      <c r="L2591" s="57"/>
      <c r="M2591" s="86"/>
      <c r="N2591" s="67"/>
      <c r="O2591" s="67"/>
      <c r="P2591" s="67"/>
      <c r="Q2591" s="67"/>
      <c r="R2591" s="67"/>
      <c r="S2591" s="67"/>
      <c r="T2591" s="67"/>
      <c r="U2591" s="67"/>
      <c r="V2591" s="67"/>
      <c r="W2591" s="67"/>
      <c r="X2591" s="67"/>
      <c r="Y2591" s="67"/>
      <c r="Z2591" s="67"/>
      <c r="AA2591" s="67"/>
      <c r="AB2591" s="67"/>
      <c r="AC2591" s="67"/>
      <c r="AD2591" s="67"/>
      <c r="AE2591" s="67"/>
      <c r="AF2591" s="67"/>
      <c r="AG2591" s="67"/>
    </row>
    <row r="2592" spans="1:33" ht="14.5">
      <c r="A2592" s="85"/>
      <c r="B2592" s="86"/>
      <c r="C2592" s="85"/>
      <c r="D2592" s="86"/>
      <c r="E2592" s="86"/>
      <c r="F2592" s="86"/>
      <c r="G2592" s="86"/>
      <c r="H2592" s="86"/>
      <c r="I2592" s="57"/>
      <c r="J2592" s="71"/>
      <c r="K2592" s="71"/>
      <c r="L2592" s="57"/>
      <c r="M2592" s="86"/>
      <c r="N2592" s="67"/>
      <c r="O2592" s="67"/>
      <c r="P2592" s="67"/>
      <c r="Q2592" s="67"/>
      <c r="R2592" s="67"/>
      <c r="S2592" s="67"/>
      <c r="T2592" s="67"/>
      <c r="U2592" s="67"/>
      <c r="V2592" s="67"/>
      <c r="W2592" s="67"/>
      <c r="X2592" s="67"/>
      <c r="Y2592" s="67"/>
      <c r="Z2592" s="67"/>
      <c r="AA2592" s="67"/>
      <c r="AB2592" s="67"/>
      <c r="AC2592" s="67"/>
      <c r="AD2592" s="67"/>
      <c r="AE2592" s="67"/>
      <c r="AF2592" s="67"/>
      <c r="AG2592" s="67"/>
    </row>
    <row r="2593" spans="1:33" ht="14.5">
      <c r="A2593" s="85"/>
      <c r="B2593" s="86"/>
      <c r="C2593" s="85"/>
      <c r="D2593" s="86"/>
      <c r="E2593" s="86"/>
      <c r="F2593" s="86"/>
      <c r="G2593" s="86"/>
      <c r="H2593" s="86"/>
      <c r="I2593" s="57"/>
      <c r="J2593" s="71"/>
      <c r="K2593" s="71"/>
      <c r="L2593" s="57"/>
      <c r="M2593" s="86"/>
      <c r="N2593" s="67"/>
      <c r="O2593" s="67"/>
      <c r="P2593" s="67"/>
      <c r="Q2593" s="67"/>
      <c r="R2593" s="67"/>
      <c r="S2593" s="67"/>
      <c r="T2593" s="67"/>
      <c r="U2593" s="67"/>
      <c r="V2593" s="67"/>
      <c r="W2593" s="67"/>
      <c r="X2593" s="67"/>
      <c r="Y2593" s="67"/>
      <c r="Z2593" s="67"/>
      <c r="AA2593" s="67"/>
      <c r="AB2593" s="67"/>
      <c r="AC2593" s="67"/>
      <c r="AD2593" s="67"/>
      <c r="AE2593" s="67"/>
      <c r="AF2593" s="67"/>
      <c r="AG2593" s="67"/>
    </row>
    <row r="2594" spans="1:33" ht="14.5">
      <c r="A2594" s="85"/>
      <c r="B2594" s="86"/>
      <c r="C2594" s="85"/>
      <c r="D2594" s="86"/>
      <c r="E2594" s="86"/>
      <c r="F2594" s="86"/>
      <c r="G2594" s="86"/>
      <c r="H2594" s="86"/>
      <c r="I2594" s="57"/>
      <c r="J2594" s="71"/>
      <c r="K2594" s="71"/>
      <c r="L2594" s="57"/>
      <c r="M2594" s="86"/>
      <c r="N2594" s="67"/>
      <c r="O2594" s="67"/>
      <c r="P2594" s="67"/>
      <c r="Q2594" s="67"/>
      <c r="R2594" s="67"/>
      <c r="S2594" s="67"/>
      <c r="T2594" s="67"/>
      <c r="U2594" s="67"/>
      <c r="V2594" s="67"/>
      <c r="W2594" s="67"/>
      <c r="X2594" s="67"/>
      <c r="Y2594" s="67"/>
      <c r="Z2594" s="67"/>
      <c r="AA2594" s="67"/>
      <c r="AB2594" s="67"/>
      <c r="AC2594" s="67"/>
      <c r="AD2594" s="67"/>
      <c r="AE2594" s="67"/>
      <c r="AF2594" s="67"/>
      <c r="AG2594" s="67"/>
    </row>
    <row r="2595" spans="1:33" ht="14.5">
      <c r="A2595" s="85"/>
      <c r="B2595" s="86"/>
      <c r="C2595" s="85"/>
      <c r="D2595" s="86"/>
      <c r="E2595" s="86"/>
      <c r="F2595" s="86"/>
      <c r="G2595" s="86"/>
      <c r="H2595" s="86"/>
      <c r="I2595" s="57"/>
      <c r="J2595" s="71"/>
      <c r="K2595" s="71"/>
      <c r="L2595" s="57"/>
      <c r="M2595" s="86"/>
      <c r="N2595" s="67"/>
      <c r="O2595" s="67"/>
      <c r="P2595" s="67"/>
      <c r="Q2595" s="67"/>
      <c r="R2595" s="67"/>
      <c r="S2595" s="67"/>
      <c r="T2595" s="67"/>
      <c r="U2595" s="67"/>
      <c r="V2595" s="67"/>
      <c r="W2595" s="67"/>
      <c r="X2595" s="67"/>
      <c r="Y2595" s="67"/>
      <c r="Z2595" s="67"/>
      <c r="AA2595" s="67"/>
      <c r="AB2595" s="67"/>
      <c r="AC2595" s="67"/>
      <c r="AD2595" s="67"/>
      <c r="AE2595" s="67"/>
      <c r="AF2595" s="67"/>
      <c r="AG2595" s="67"/>
    </row>
    <row r="2596" spans="1:33" ht="14.5">
      <c r="A2596" s="85"/>
      <c r="B2596" s="86"/>
      <c r="C2596" s="85"/>
      <c r="D2596" s="86"/>
      <c r="E2596" s="86"/>
      <c r="F2596" s="86"/>
      <c r="G2596" s="86"/>
      <c r="H2596" s="86"/>
      <c r="I2596" s="57"/>
      <c r="J2596" s="71"/>
      <c r="K2596" s="71"/>
      <c r="L2596" s="57"/>
      <c r="M2596" s="86"/>
      <c r="N2596" s="67"/>
      <c r="O2596" s="67"/>
      <c r="P2596" s="67"/>
      <c r="Q2596" s="67"/>
      <c r="R2596" s="67"/>
      <c r="S2596" s="67"/>
      <c r="T2596" s="67"/>
      <c r="U2596" s="67"/>
      <c r="V2596" s="67"/>
      <c r="W2596" s="67"/>
      <c r="X2596" s="67"/>
      <c r="Y2596" s="67"/>
      <c r="Z2596" s="67"/>
      <c r="AA2596" s="67"/>
      <c r="AB2596" s="67"/>
      <c r="AC2596" s="67"/>
      <c r="AD2596" s="67"/>
      <c r="AE2596" s="67"/>
      <c r="AF2596" s="67"/>
      <c r="AG2596" s="67"/>
    </row>
    <row r="2597" spans="1:33" ht="14.5">
      <c r="A2597" s="85"/>
      <c r="B2597" s="86"/>
      <c r="C2597" s="85"/>
      <c r="D2597" s="86"/>
      <c r="E2597" s="86"/>
      <c r="F2597" s="86"/>
      <c r="G2597" s="86"/>
      <c r="H2597" s="86"/>
      <c r="I2597" s="57"/>
      <c r="J2597" s="71"/>
      <c r="K2597" s="71"/>
      <c r="L2597" s="57"/>
      <c r="M2597" s="86"/>
      <c r="N2597" s="67"/>
      <c r="O2597" s="67"/>
      <c r="P2597" s="67"/>
      <c r="Q2597" s="67"/>
      <c r="R2597" s="67"/>
      <c r="S2597" s="67"/>
      <c r="T2597" s="67"/>
      <c r="U2597" s="67"/>
      <c r="V2597" s="67"/>
      <c r="W2597" s="67"/>
      <c r="X2597" s="67"/>
      <c r="Y2597" s="67"/>
      <c r="Z2597" s="67"/>
      <c r="AA2597" s="67"/>
      <c r="AB2597" s="67"/>
      <c r="AC2597" s="67"/>
      <c r="AD2597" s="67"/>
      <c r="AE2597" s="67"/>
      <c r="AF2597" s="67"/>
      <c r="AG2597" s="67"/>
    </row>
    <row r="2598" spans="1:33" ht="14.5">
      <c r="A2598" s="85"/>
      <c r="B2598" s="86"/>
      <c r="C2598" s="85"/>
      <c r="D2598" s="86"/>
      <c r="E2598" s="86"/>
      <c r="F2598" s="86"/>
      <c r="G2598" s="86"/>
      <c r="H2598" s="86"/>
      <c r="I2598" s="57"/>
      <c r="J2598" s="71"/>
      <c r="K2598" s="71"/>
      <c r="L2598" s="57"/>
      <c r="M2598" s="86"/>
      <c r="N2598" s="67"/>
      <c r="O2598" s="67"/>
      <c r="P2598" s="67"/>
      <c r="Q2598" s="67"/>
      <c r="R2598" s="67"/>
      <c r="S2598" s="67"/>
      <c r="T2598" s="67"/>
      <c r="U2598" s="67"/>
      <c r="V2598" s="67"/>
      <c r="W2598" s="67"/>
      <c r="X2598" s="67"/>
      <c r="Y2598" s="67"/>
      <c r="Z2598" s="67"/>
      <c r="AA2598" s="67"/>
      <c r="AB2598" s="67"/>
      <c r="AC2598" s="67"/>
      <c r="AD2598" s="67"/>
      <c r="AE2598" s="67"/>
      <c r="AF2598" s="67"/>
      <c r="AG2598" s="67"/>
    </row>
    <row r="2599" spans="1:33" ht="14.5">
      <c r="A2599" s="85"/>
      <c r="B2599" s="86"/>
      <c r="C2599" s="85"/>
      <c r="D2599" s="86"/>
      <c r="E2599" s="86"/>
      <c r="F2599" s="86"/>
      <c r="G2599" s="86"/>
      <c r="H2599" s="86"/>
      <c r="I2599" s="57"/>
      <c r="J2599" s="71"/>
      <c r="K2599" s="71"/>
      <c r="L2599" s="57"/>
      <c r="M2599" s="86"/>
      <c r="N2599" s="67"/>
      <c r="O2599" s="67"/>
      <c r="P2599" s="67"/>
      <c r="Q2599" s="67"/>
      <c r="R2599" s="67"/>
      <c r="S2599" s="67"/>
      <c r="T2599" s="67"/>
      <c r="U2599" s="67"/>
      <c r="V2599" s="67"/>
      <c r="W2599" s="67"/>
      <c r="X2599" s="67"/>
      <c r="Y2599" s="67"/>
      <c r="Z2599" s="67"/>
      <c r="AA2599" s="67"/>
      <c r="AB2599" s="67"/>
      <c r="AC2599" s="67"/>
      <c r="AD2599" s="67"/>
      <c r="AE2599" s="67"/>
      <c r="AF2599" s="67"/>
      <c r="AG2599" s="67"/>
    </row>
    <row r="2600" spans="1:33" ht="14.5">
      <c r="A2600" s="85"/>
      <c r="B2600" s="86"/>
      <c r="C2600" s="85"/>
      <c r="D2600" s="86"/>
      <c r="E2600" s="86"/>
      <c r="F2600" s="86"/>
      <c r="G2600" s="86"/>
      <c r="H2600" s="86"/>
      <c r="I2600" s="57"/>
      <c r="J2600" s="71"/>
      <c r="K2600" s="71"/>
      <c r="L2600" s="57"/>
      <c r="M2600" s="86"/>
      <c r="N2600" s="67"/>
      <c r="O2600" s="67"/>
      <c r="P2600" s="67"/>
      <c r="Q2600" s="67"/>
      <c r="R2600" s="67"/>
      <c r="S2600" s="67"/>
      <c r="T2600" s="67"/>
      <c r="U2600" s="67"/>
      <c r="V2600" s="67"/>
      <c r="W2600" s="67"/>
      <c r="X2600" s="67"/>
      <c r="Y2600" s="67"/>
      <c r="Z2600" s="67"/>
      <c r="AA2600" s="67"/>
      <c r="AB2600" s="67"/>
      <c r="AC2600" s="67"/>
      <c r="AD2600" s="67"/>
      <c r="AE2600" s="67"/>
      <c r="AF2600" s="67"/>
      <c r="AG2600" s="67"/>
    </row>
    <row r="2601" spans="1:33" ht="14.5">
      <c r="A2601" s="85"/>
      <c r="B2601" s="86"/>
      <c r="C2601" s="85"/>
      <c r="D2601" s="86"/>
      <c r="E2601" s="86"/>
      <c r="F2601" s="86"/>
      <c r="G2601" s="86"/>
      <c r="H2601" s="86"/>
      <c r="I2601" s="57"/>
      <c r="J2601" s="71"/>
      <c r="K2601" s="71"/>
      <c r="L2601" s="57"/>
      <c r="M2601" s="86"/>
      <c r="N2601" s="67"/>
      <c r="O2601" s="67"/>
      <c r="P2601" s="67"/>
      <c r="Q2601" s="67"/>
      <c r="R2601" s="67"/>
      <c r="S2601" s="67"/>
      <c r="T2601" s="67"/>
      <c r="U2601" s="67"/>
      <c r="V2601" s="67"/>
      <c r="W2601" s="67"/>
      <c r="X2601" s="67"/>
      <c r="Y2601" s="67"/>
      <c r="Z2601" s="67"/>
      <c r="AA2601" s="67"/>
      <c r="AB2601" s="67"/>
      <c r="AC2601" s="67"/>
      <c r="AD2601" s="67"/>
      <c r="AE2601" s="67"/>
      <c r="AF2601" s="67"/>
      <c r="AG2601" s="67"/>
    </row>
    <row r="2602" spans="1:33" ht="14.5">
      <c r="A2602" s="85"/>
      <c r="B2602" s="86"/>
      <c r="C2602" s="85"/>
      <c r="D2602" s="86"/>
      <c r="E2602" s="86"/>
      <c r="F2602" s="86"/>
      <c r="G2602" s="86"/>
      <c r="H2602" s="86"/>
      <c r="I2602" s="57"/>
      <c r="J2602" s="71"/>
      <c r="K2602" s="71"/>
      <c r="L2602" s="57"/>
      <c r="M2602" s="86"/>
      <c r="N2602" s="67"/>
      <c r="O2602" s="67"/>
      <c r="P2602" s="67"/>
      <c r="Q2602" s="67"/>
      <c r="R2602" s="67"/>
      <c r="S2602" s="67"/>
      <c r="T2602" s="67"/>
      <c r="U2602" s="67"/>
      <c r="V2602" s="67"/>
      <c r="W2602" s="67"/>
      <c r="X2602" s="67"/>
      <c r="Y2602" s="67"/>
      <c r="Z2602" s="67"/>
      <c r="AA2602" s="67"/>
      <c r="AB2602" s="67"/>
      <c r="AC2602" s="67"/>
      <c r="AD2602" s="67"/>
      <c r="AE2602" s="67"/>
      <c r="AF2602" s="67"/>
      <c r="AG2602" s="67"/>
    </row>
    <row r="2603" spans="1:33" ht="14.5">
      <c r="A2603" s="85"/>
      <c r="B2603" s="86"/>
      <c r="C2603" s="85"/>
      <c r="D2603" s="86"/>
      <c r="E2603" s="86"/>
      <c r="F2603" s="86"/>
      <c r="G2603" s="86"/>
      <c r="H2603" s="86"/>
      <c r="I2603" s="57"/>
      <c r="J2603" s="71"/>
      <c r="K2603" s="71"/>
      <c r="L2603" s="57"/>
      <c r="M2603" s="86"/>
      <c r="N2603" s="67"/>
      <c r="O2603" s="67"/>
      <c r="P2603" s="67"/>
      <c r="Q2603" s="67"/>
      <c r="R2603" s="67"/>
      <c r="S2603" s="67"/>
      <c r="T2603" s="67"/>
      <c r="U2603" s="67"/>
      <c r="V2603" s="67"/>
      <c r="W2603" s="67"/>
      <c r="X2603" s="67"/>
      <c r="Y2603" s="67"/>
      <c r="Z2603" s="67"/>
      <c r="AA2603" s="67"/>
      <c r="AB2603" s="67"/>
      <c r="AC2603" s="67"/>
      <c r="AD2603" s="67"/>
      <c r="AE2603" s="67"/>
      <c r="AF2603" s="67"/>
      <c r="AG2603" s="67"/>
    </row>
    <row r="2604" spans="1:33" ht="14.5">
      <c r="A2604" s="85"/>
      <c r="B2604" s="86"/>
      <c r="C2604" s="85"/>
      <c r="D2604" s="86"/>
      <c r="E2604" s="86"/>
      <c r="F2604" s="86"/>
      <c r="G2604" s="86"/>
      <c r="H2604" s="86"/>
      <c r="I2604" s="57"/>
      <c r="J2604" s="71"/>
      <c r="K2604" s="71"/>
      <c r="L2604" s="57"/>
      <c r="M2604" s="86"/>
      <c r="N2604" s="67"/>
      <c r="O2604" s="67"/>
      <c r="P2604" s="67"/>
      <c r="Q2604" s="67"/>
      <c r="R2604" s="67"/>
      <c r="S2604" s="67"/>
      <c r="T2604" s="67"/>
      <c r="U2604" s="67"/>
      <c r="V2604" s="67"/>
      <c r="W2604" s="67"/>
      <c r="X2604" s="67"/>
      <c r="Y2604" s="67"/>
      <c r="Z2604" s="67"/>
      <c r="AA2604" s="67"/>
      <c r="AB2604" s="67"/>
      <c r="AC2604" s="67"/>
      <c r="AD2604" s="67"/>
      <c r="AE2604" s="67"/>
      <c r="AF2604" s="67"/>
      <c r="AG2604" s="67"/>
    </row>
    <row r="2605" spans="1:33" ht="14.5">
      <c r="A2605" s="85"/>
      <c r="B2605" s="86"/>
      <c r="C2605" s="85"/>
      <c r="D2605" s="86"/>
      <c r="E2605" s="86"/>
      <c r="F2605" s="86"/>
      <c r="G2605" s="86"/>
      <c r="H2605" s="86"/>
      <c r="I2605" s="57"/>
      <c r="J2605" s="71"/>
      <c r="K2605" s="71"/>
      <c r="L2605" s="57"/>
      <c r="M2605" s="86"/>
      <c r="N2605" s="67"/>
      <c r="O2605" s="67"/>
      <c r="P2605" s="67"/>
      <c r="Q2605" s="67"/>
      <c r="R2605" s="67"/>
      <c r="S2605" s="67"/>
      <c r="T2605" s="67"/>
      <c r="U2605" s="67"/>
      <c r="V2605" s="67"/>
      <c r="W2605" s="67"/>
      <c r="X2605" s="67"/>
      <c r="Y2605" s="67"/>
      <c r="Z2605" s="67"/>
      <c r="AA2605" s="67"/>
      <c r="AB2605" s="67"/>
      <c r="AC2605" s="67"/>
      <c r="AD2605" s="67"/>
      <c r="AE2605" s="67"/>
      <c r="AF2605" s="67"/>
      <c r="AG2605" s="67"/>
    </row>
    <row r="2606" spans="1:33" ht="14.5">
      <c r="A2606" s="85"/>
      <c r="B2606" s="86"/>
      <c r="C2606" s="85"/>
      <c r="D2606" s="86"/>
      <c r="E2606" s="86"/>
      <c r="F2606" s="86"/>
      <c r="G2606" s="86"/>
      <c r="H2606" s="86"/>
      <c r="I2606" s="57"/>
      <c r="J2606" s="71"/>
      <c r="K2606" s="71"/>
      <c r="L2606" s="57"/>
      <c r="M2606" s="86"/>
      <c r="N2606" s="67"/>
      <c r="O2606" s="67"/>
      <c r="P2606" s="67"/>
      <c r="Q2606" s="67"/>
      <c r="R2606" s="67"/>
      <c r="S2606" s="67"/>
      <c r="T2606" s="67"/>
      <c r="U2606" s="67"/>
      <c r="V2606" s="67"/>
      <c r="W2606" s="67"/>
      <c r="X2606" s="67"/>
      <c r="Y2606" s="67"/>
      <c r="Z2606" s="67"/>
      <c r="AA2606" s="67"/>
      <c r="AB2606" s="67"/>
      <c r="AC2606" s="67"/>
      <c r="AD2606" s="67"/>
      <c r="AE2606" s="67"/>
      <c r="AF2606" s="67"/>
      <c r="AG2606" s="67"/>
    </row>
    <row r="2607" spans="1:33" ht="14.5">
      <c r="A2607" s="85"/>
      <c r="B2607" s="86"/>
      <c r="C2607" s="85"/>
      <c r="D2607" s="86"/>
      <c r="E2607" s="86"/>
      <c r="F2607" s="86"/>
      <c r="G2607" s="86"/>
      <c r="H2607" s="86"/>
      <c r="I2607" s="57"/>
      <c r="J2607" s="71"/>
      <c r="K2607" s="71"/>
      <c r="L2607" s="57"/>
      <c r="M2607" s="86"/>
      <c r="N2607" s="67"/>
      <c r="O2607" s="67"/>
      <c r="P2607" s="67"/>
      <c r="Q2607" s="67"/>
      <c r="R2607" s="67"/>
      <c r="S2607" s="67"/>
      <c r="T2607" s="67"/>
      <c r="U2607" s="67"/>
      <c r="V2607" s="67"/>
      <c r="W2607" s="67"/>
      <c r="X2607" s="67"/>
      <c r="Y2607" s="67"/>
      <c r="Z2607" s="67"/>
      <c r="AA2607" s="67"/>
      <c r="AB2607" s="67"/>
      <c r="AC2607" s="67"/>
      <c r="AD2607" s="67"/>
      <c r="AE2607" s="67"/>
      <c r="AF2607" s="67"/>
      <c r="AG2607" s="67"/>
    </row>
    <row r="2608" spans="1:33" ht="14.5">
      <c r="A2608" s="85"/>
      <c r="B2608" s="86"/>
      <c r="C2608" s="85"/>
      <c r="D2608" s="86"/>
      <c r="E2608" s="86"/>
      <c r="F2608" s="86"/>
      <c r="G2608" s="86"/>
      <c r="H2608" s="86"/>
      <c r="I2608" s="57"/>
      <c r="J2608" s="71"/>
      <c r="K2608" s="71"/>
      <c r="L2608" s="57"/>
      <c r="M2608" s="86"/>
      <c r="N2608" s="67"/>
      <c r="O2608" s="67"/>
      <c r="P2608" s="67"/>
      <c r="Q2608" s="67"/>
      <c r="R2608" s="67"/>
      <c r="S2608" s="67"/>
      <c r="T2608" s="67"/>
      <c r="U2608" s="67"/>
      <c r="V2608" s="67"/>
      <c r="W2608" s="67"/>
      <c r="X2608" s="67"/>
      <c r="Y2608" s="67"/>
      <c r="Z2608" s="67"/>
      <c r="AA2608" s="67"/>
      <c r="AB2608" s="67"/>
      <c r="AC2608" s="67"/>
      <c r="AD2608" s="67"/>
      <c r="AE2608" s="67"/>
      <c r="AF2608" s="67"/>
      <c r="AG2608" s="67"/>
    </row>
    <row r="2609" spans="1:33" ht="14.5">
      <c r="A2609" s="85"/>
      <c r="B2609" s="86"/>
      <c r="C2609" s="85"/>
      <c r="D2609" s="86"/>
      <c r="E2609" s="86"/>
      <c r="F2609" s="86"/>
      <c r="G2609" s="86"/>
      <c r="H2609" s="86"/>
      <c r="I2609" s="57"/>
      <c r="J2609" s="71"/>
      <c r="K2609" s="71"/>
      <c r="L2609" s="57"/>
      <c r="M2609" s="86"/>
      <c r="N2609" s="67"/>
      <c r="O2609" s="67"/>
      <c r="P2609" s="67"/>
      <c r="Q2609" s="67"/>
      <c r="R2609" s="67"/>
      <c r="S2609" s="67"/>
      <c r="T2609" s="67"/>
      <c r="U2609" s="67"/>
      <c r="V2609" s="67"/>
      <c r="W2609" s="67"/>
      <c r="X2609" s="67"/>
      <c r="Y2609" s="67"/>
      <c r="Z2609" s="67"/>
      <c r="AA2609" s="67"/>
      <c r="AB2609" s="67"/>
      <c r="AC2609" s="67"/>
      <c r="AD2609" s="67"/>
      <c r="AE2609" s="67"/>
      <c r="AF2609" s="67"/>
      <c r="AG2609" s="67"/>
    </row>
    <row r="2610" spans="1:33" ht="14.5">
      <c r="A2610" s="85"/>
      <c r="B2610" s="86"/>
      <c r="C2610" s="85"/>
      <c r="D2610" s="86"/>
      <c r="E2610" s="86"/>
      <c r="F2610" s="86"/>
      <c r="G2610" s="86"/>
      <c r="H2610" s="86"/>
      <c r="I2610" s="57"/>
      <c r="J2610" s="71"/>
      <c r="K2610" s="71"/>
      <c r="L2610" s="57"/>
      <c r="M2610" s="86"/>
      <c r="N2610" s="67"/>
      <c r="O2610" s="67"/>
      <c r="P2610" s="67"/>
      <c r="Q2610" s="67"/>
      <c r="R2610" s="67"/>
      <c r="S2610" s="67"/>
      <c r="T2610" s="67"/>
      <c r="U2610" s="67"/>
      <c r="V2610" s="67"/>
      <c r="W2610" s="67"/>
      <c r="X2610" s="67"/>
      <c r="Y2610" s="67"/>
      <c r="Z2610" s="67"/>
      <c r="AA2610" s="67"/>
      <c r="AB2610" s="67"/>
      <c r="AC2610" s="67"/>
      <c r="AD2610" s="67"/>
      <c r="AE2610" s="67"/>
      <c r="AF2610" s="67"/>
      <c r="AG2610" s="67"/>
    </row>
    <row r="2611" spans="1:33" ht="14.5">
      <c r="A2611" s="85"/>
      <c r="B2611" s="86"/>
      <c r="C2611" s="85"/>
      <c r="D2611" s="86"/>
      <c r="E2611" s="86"/>
      <c r="F2611" s="86"/>
      <c r="G2611" s="86"/>
      <c r="H2611" s="86"/>
      <c r="I2611" s="57"/>
      <c r="J2611" s="71"/>
      <c r="K2611" s="71"/>
      <c r="L2611" s="57"/>
      <c r="M2611" s="86"/>
      <c r="N2611" s="67"/>
      <c r="O2611" s="67"/>
      <c r="P2611" s="67"/>
      <c r="Q2611" s="67"/>
      <c r="R2611" s="67"/>
      <c r="S2611" s="67"/>
      <c r="T2611" s="67"/>
      <c r="U2611" s="67"/>
      <c r="V2611" s="67"/>
      <c r="W2611" s="67"/>
      <c r="X2611" s="67"/>
      <c r="Y2611" s="67"/>
      <c r="Z2611" s="67"/>
      <c r="AA2611" s="67"/>
      <c r="AB2611" s="67"/>
      <c r="AC2611" s="67"/>
      <c r="AD2611" s="67"/>
      <c r="AE2611" s="67"/>
      <c r="AF2611" s="67"/>
      <c r="AG2611" s="67"/>
    </row>
    <row r="2612" spans="1:33" ht="14.5">
      <c r="A2612" s="85"/>
      <c r="B2612" s="86"/>
      <c r="C2612" s="85"/>
      <c r="D2612" s="86"/>
      <c r="E2612" s="86"/>
      <c r="F2612" s="86"/>
      <c r="G2612" s="86"/>
      <c r="H2612" s="86"/>
      <c r="I2612" s="57"/>
      <c r="J2612" s="71"/>
      <c r="K2612" s="71"/>
      <c r="L2612" s="57"/>
      <c r="M2612" s="86"/>
      <c r="N2612" s="67"/>
      <c r="O2612" s="67"/>
      <c r="P2612" s="67"/>
      <c r="Q2612" s="67"/>
      <c r="R2612" s="67"/>
      <c r="S2612" s="67"/>
      <c r="T2612" s="67"/>
      <c r="U2612" s="67"/>
      <c r="V2612" s="67"/>
      <c r="W2612" s="67"/>
      <c r="X2612" s="67"/>
      <c r="Y2612" s="67"/>
      <c r="Z2612" s="67"/>
      <c r="AA2612" s="67"/>
      <c r="AB2612" s="67"/>
      <c r="AC2612" s="67"/>
      <c r="AD2612" s="67"/>
      <c r="AE2612" s="67"/>
      <c r="AF2612" s="67"/>
      <c r="AG2612" s="67"/>
    </row>
    <row r="2613" spans="1:33" ht="14.5">
      <c r="A2613" s="85"/>
      <c r="B2613" s="86"/>
      <c r="C2613" s="85"/>
      <c r="D2613" s="86"/>
      <c r="E2613" s="86"/>
      <c r="F2613" s="86"/>
      <c r="G2613" s="86"/>
      <c r="H2613" s="86"/>
      <c r="I2613" s="57"/>
      <c r="J2613" s="71"/>
      <c r="K2613" s="71"/>
      <c r="L2613" s="57"/>
      <c r="M2613" s="86"/>
      <c r="N2613" s="67"/>
      <c r="O2613" s="67"/>
      <c r="P2613" s="67"/>
      <c r="Q2613" s="67"/>
      <c r="R2613" s="67"/>
      <c r="S2613" s="67"/>
      <c r="T2613" s="67"/>
      <c r="U2613" s="67"/>
      <c r="V2613" s="67"/>
      <c r="W2613" s="67"/>
      <c r="X2613" s="67"/>
      <c r="Y2613" s="67"/>
      <c r="Z2613" s="67"/>
      <c r="AA2613" s="67"/>
      <c r="AB2613" s="67"/>
      <c r="AC2613" s="67"/>
      <c r="AD2613" s="67"/>
      <c r="AE2613" s="67"/>
      <c r="AF2613" s="67"/>
      <c r="AG2613" s="67"/>
    </row>
    <row r="2614" spans="1:33" ht="14.5">
      <c r="A2614" s="85"/>
      <c r="B2614" s="86"/>
      <c r="C2614" s="85"/>
      <c r="D2614" s="86"/>
      <c r="E2614" s="86"/>
      <c r="F2614" s="86"/>
      <c r="G2614" s="86"/>
      <c r="H2614" s="86"/>
      <c r="I2614" s="57"/>
      <c r="J2614" s="71"/>
      <c r="K2614" s="71"/>
      <c r="L2614" s="57"/>
      <c r="M2614" s="86"/>
      <c r="N2614" s="67"/>
      <c r="O2614" s="67"/>
      <c r="P2614" s="67"/>
      <c r="Q2614" s="67"/>
      <c r="R2614" s="67"/>
      <c r="S2614" s="67"/>
      <c r="T2614" s="67"/>
      <c r="U2614" s="67"/>
      <c r="V2614" s="67"/>
      <c r="W2614" s="67"/>
      <c r="X2614" s="67"/>
      <c r="Y2614" s="67"/>
      <c r="Z2614" s="67"/>
      <c r="AA2614" s="67"/>
      <c r="AB2614" s="67"/>
      <c r="AC2614" s="67"/>
      <c r="AD2614" s="67"/>
      <c r="AE2614" s="67"/>
      <c r="AF2614" s="67"/>
      <c r="AG2614" s="67"/>
    </row>
    <row r="2615" spans="1:33" ht="14.5">
      <c r="A2615" s="85"/>
      <c r="B2615" s="86"/>
      <c r="C2615" s="85"/>
      <c r="D2615" s="86"/>
      <c r="E2615" s="86"/>
      <c r="F2615" s="86"/>
      <c r="G2615" s="86"/>
      <c r="H2615" s="86"/>
      <c r="I2615" s="57"/>
      <c r="J2615" s="71"/>
      <c r="K2615" s="71"/>
      <c r="L2615" s="57"/>
      <c r="M2615" s="86"/>
      <c r="N2615" s="67"/>
      <c r="O2615" s="67"/>
      <c r="P2615" s="67"/>
      <c r="Q2615" s="67"/>
      <c r="R2615" s="67"/>
      <c r="S2615" s="67"/>
      <c r="T2615" s="67"/>
      <c r="U2615" s="67"/>
      <c r="V2615" s="67"/>
      <c r="W2615" s="67"/>
      <c r="X2615" s="67"/>
      <c r="Y2615" s="67"/>
      <c r="Z2615" s="67"/>
      <c r="AA2615" s="67"/>
      <c r="AB2615" s="67"/>
      <c r="AC2615" s="67"/>
      <c r="AD2615" s="67"/>
      <c r="AE2615" s="67"/>
      <c r="AF2615" s="67"/>
      <c r="AG2615" s="67"/>
    </row>
    <row r="2616" spans="1:33" ht="14.5">
      <c r="A2616" s="85"/>
      <c r="B2616" s="86"/>
      <c r="C2616" s="85"/>
      <c r="D2616" s="86"/>
      <c r="E2616" s="86"/>
      <c r="F2616" s="86"/>
      <c r="G2616" s="86"/>
      <c r="H2616" s="86"/>
      <c r="I2616" s="57"/>
      <c r="J2616" s="71"/>
      <c r="K2616" s="71"/>
      <c r="L2616" s="57"/>
      <c r="M2616" s="86"/>
      <c r="N2616" s="67"/>
      <c r="O2616" s="67"/>
      <c r="P2616" s="67"/>
      <c r="Q2616" s="67"/>
      <c r="R2616" s="67"/>
      <c r="S2616" s="67"/>
      <c r="T2616" s="67"/>
      <c r="U2616" s="67"/>
      <c r="V2616" s="67"/>
      <c r="W2616" s="67"/>
      <c r="X2616" s="67"/>
      <c r="Y2616" s="67"/>
      <c r="Z2616" s="67"/>
      <c r="AA2616" s="67"/>
      <c r="AB2616" s="67"/>
      <c r="AC2616" s="67"/>
      <c r="AD2616" s="67"/>
      <c r="AE2616" s="67"/>
      <c r="AF2616" s="67"/>
      <c r="AG2616" s="67"/>
    </row>
    <row r="2617" spans="1:33" ht="14.5">
      <c r="A2617" s="85"/>
      <c r="B2617" s="86"/>
      <c r="C2617" s="85"/>
      <c r="D2617" s="86"/>
      <c r="E2617" s="86"/>
      <c r="F2617" s="86"/>
      <c r="G2617" s="86"/>
      <c r="H2617" s="86"/>
      <c r="I2617" s="57"/>
      <c r="J2617" s="71"/>
      <c r="K2617" s="71"/>
      <c r="L2617" s="57"/>
      <c r="M2617" s="86"/>
      <c r="N2617" s="67"/>
      <c r="O2617" s="67"/>
      <c r="P2617" s="67"/>
      <c r="Q2617" s="67"/>
      <c r="R2617" s="67"/>
      <c r="S2617" s="67"/>
      <c r="T2617" s="67"/>
      <c r="U2617" s="67"/>
      <c r="V2617" s="67"/>
      <c r="W2617" s="67"/>
      <c r="X2617" s="67"/>
      <c r="Y2617" s="67"/>
      <c r="Z2617" s="67"/>
      <c r="AA2617" s="67"/>
      <c r="AB2617" s="67"/>
      <c r="AC2617" s="67"/>
      <c r="AD2617" s="67"/>
      <c r="AE2617" s="67"/>
      <c r="AF2617" s="67"/>
      <c r="AG2617" s="67"/>
    </row>
    <row r="2618" spans="1:33" ht="14.5">
      <c r="A2618" s="85"/>
      <c r="B2618" s="86"/>
      <c r="C2618" s="85"/>
      <c r="D2618" s="86"/>
      <c r="E2618" s="86"/>
      <c r="F2618" s="86"/>
      <c r="G2618" s="86"/>
      <c r="H2618" s="86"/>
      <c r="I2618" s="57"/>
      <c r="J2618" s="71"/>
      <c r="K2618" s="71"/>
      <c r="L2618" s="57"/>
      <c r="M2618" s="86"/>
      <c r="N2618" s="67"/>
      <c r="O2618" s="67"/>
      <c r="P2618" s="67"/>
      <c r="Q2618" s="67"/>
      <c r="R2618" s="67"/>
      <c r="S2618" s="67"/>
      <c r="T2618" s="67"/>
      <c r="U2618" s="67"/>
      <c r="V2618" s="67"/>
      <c r="W2618" s="67"/>
      <c r="X2618" s="67"/>
      <c r="Y2618" s="67"/>
      <c r="Z2618" s="67"/>
      <c r="AA2618" s="67"/>
      <c r="AB2618" s="67"/>
      <c r="AC2618" s="67"/>
      <c r="AD2618" s="67"/>
      <c r="AE2618" s="67"/>
      <c r="AF2618" s="67"/>
      <c r="AG2618" s="67"/>
    </row>
    <row r="2619" spans="1:33" ht="14.5">
      <c r="A2619" s="85"/>
      <c r="B2619" s="86"/>
      <c r="C2619" s="85"/>
      <c r="D2619" s="86"/>
      <c r="E2619" s="86"/>
      <c r="F2619" s="86"/>
      <c r="G2619" s="86"/>
      <c r="H2619" s="86"/>
      <c r="I2619" s="57"/>
      <c r="J2619" s="71"/>
      <c r="K2619" s="71"/>
      <c r="L2619" s="57"/>
      <c r="M2619" s="86"/>
      <c r="N2619" s="67"/>
      <c r="O2619" s="67"/>
      <c r="P2619" s="67"/>
      <c r="Q2619" s="67"/>
      <c r="R2619" s="67"/>
      <c r="S2619" s="67"/>
      <c r="T2619" s="67"/>
      <c r="U2619" s="67"/>
      <c r="V2619" s="67"/>
      <c r="W2619" s="67"/>
      <c r="X2619" s="67"/>
      <c r="Y2619" s="67"/>
      <c r="Z2619" s="67"/>
      <c r="AA2619" s="67"/>
      <c r="AB2619" s="67"/>
      <c r="AC2619" s="67"/>
      <c r="AD2619" s="67"/>
      <c r="AE2619" s="67"/>
      <c r="AF2619" s="67"/>
      <c r="AG2619" s="67"/>
    </row>
    <row r="2620" spans="1:33" ht="14.5">
      <c r="A2620" s="85"/>
      <c r="B2620" s="86"/>
      <c r="C2620" s="85"/>
      <c r="D2620" s="86"/>
      <c r="E2620" s="86"/>
      <c r="F2620" s="86"/>
      <c r="G2620" s="86"/>
      <c r="H2620" s="86"/>
      <c r="I2620" s="57"/>
      <c r="J2620" s="71"/>
      <c r="K2620" s="71"/>
      <c r="L2620" s="57"/>
      <c r="M2620" s="86"/>
      <c r="N2620" s="67"/>
      <c r="O2620" s="67"/>
      <c r="P2620" s="67"/>
      <c r="Q2620" s="67"/>
      <c r="R2620" s="67"/>
      <c r="S2620" s="67"/>
      <c r="T2620" s="67"/>
      <c r="U2620" s="67"/>
      <c r="V2620" s="67"/>
      <c r="W2620" s="67"/>
      <c r="X2620" s="67"/>
      <c r="Y2620" s="67"/>
      <c r="Z2620" s="67"/>
      <c r="AA2620" s="67"/>
      <c r="AB2620" s="67"/>
      <c r="AC2620" s="67"/>
      <c r="AD2620" s="67"/>
      <c r="AE2620" s="67"/>
      <c r="AF2620" s="67"/>
      <c r="AG2620" s="67"/>
    </row>
    <row r="2621" spans="1:33" ht="14.5">
      <c r="A2621" s="85"/>
      <c r="B2621" s="86"/>
      <c r="C2621" s="85"/>
      <c r="D2621" s="86"/>
      <c r="E2621" s="86"/>
      <c r="F2621" s="86"/>
      <c r="G2621" s="86"/>
      <c r="H2621" s="86"/>
      <c r="I2621" s="57"/>
      <c r="J2621" s="71"/>
      <c r="K2621" s="71"/>
      <c r="L2621" s="57"/>
      <c r="M2621" s="86"/>
      <c r="N2621" s="67"/>
      <c r="O2621" s="67"/>
      <c r="P2621" s="67"/>
      <c r="Q2621" s="67"/>
      <c r="R2621" s="67"/>
      <c r="S2621" s="67"/>
      <c r="T2621" s="67"/>
      <c r="U2621" s="67"/>
      <c r="V2621" s="67"/>
      <c r="W2621" s="67"/>
      <c r="X2621" s="67"/>
      <c r="Y2621" s="67"/>
      <c r="Z2621" s="67"/>
      <c r="AA2621" s="67"/>
      <c r="AB2621" s="67"/>
      <c r="AC2621" s="67"/>
      <c r="AD2621" s="67"/>
      <c r="AE2621" s="67"/>
      <c r="AF2621" s="67"/>
      <c r="AG2621" s="67"/>
    </row>
    <row r="2622" spans="1:33" ht="14.5">
      <c r="A2622" s="85"/>
      <c r="B2622" s="86"/>
      <c r="C2622" s="85"/>
      <c r="D2622" s="86"/>
      <c r="E2622" s="86"/>
      <c r="F2622" s="86"/>
      <c r="G2622" s="86"/>
      <c r="H2622" s="86"/>
      <c r="I2622" s="57"/>
      <c r="J2622" s="71"/>
      <c r="K2622" s="71"/>
      <c r="L2622" s="57"/>
      <c r="M2622" s="86"/>
      <c r="N2622" s="67"/>
      <c r="O2622" s="67"/>
      <c r="P2622" s="67"/>
      <c r="Q2622" s="67"/>
      <c r="R2622" s="67"/>
      <c r="S2622" s="67"/>
      <c r="T2622" s="67"/>
      <c r="U2622" s="67"/>
      <c r="V2622" s="67"/>
      <c r="W2622" s="67"/>
      <c r="X2622" s="67"/>
      <c r="Y2622" s="67"/>
      <c r="Z2622" s="67"/>
      <c r="AA2622" s="67"/>
      <c r="AB2622" s="67"/>
      <c r="AC2622" s="67"/>
      <c r="AD2622" s="67"/>
      <c r="AE2622" s="67"/>
      <c r="AF2622" s="67"/>
      <c r="AG2622" s="67"/>
    </row>
    <row r="2623" spans="1:33" ht="14.5">
      <c r="A2623" s="85"/>
      <c r="B2623" s="86"/>
      <c r="C2623" s="85"/>
      <c r="D2623" s="86"/>
      <c r="E2623" s="86"/>
      <c r="F2623" s="86"/>
      <c r="G2623" s="86"/>
      <c r="H2623" s="86"/>
      <c r="I2623" s="57"/>
      <c r="J2623" s="71"/>
      <c r="K2623" s="71"/>
      <c r="L2623" s="57"/>
      <c r="M2623" s="86"/>
      <c r="N2623" s="67"/>
      <c r="O2623" s="67"/>
      <c r="P2623" s="67"/>
      <c r="Q2623" s="67"/>
      <c r="R2623" s="67"/>
      <c r="S2623" s="67"/>
      <c r="T2623" s="67"/>
      <c r="U2623" s="67"/>
      <c r="V2623" s="67"/>
      <c r="W2623" s="67"/>
      <c r="X2623" s="67"/>
      <c r="Y2623" s="67"/>
      <c r="Z2623" s="67"/>
      <c r="AA2623" s="67"/>
      <c r="AB2623" s="67"/>
      <c r="AC2623" s="67"/>
      <c r="AD2623" s="67"/>
      <c r="AE2623" s="67"/>
      <c r="AF2623" s="67"/>
      <c r="AG2623" s="67"/>
    </row>
    <row r="2624" spans="1:33" ht="14.5">
      <c r="A2624" s="85"/>
      <c r="B2624" s="86"/>
      <c r="C2624" s="85"/>
      <c r="D2624" s="86"/>
      <c r="E2624" s="86"/>
      <c r="F2624" s="86"/>
      <c r="G2624" s="86"/>
      <c r="H2624" s="86"/>
      <c r="I2624" s="57"/>
      <c r="J2624" s="71"/>
      <c r="K2624" s="71"/>
      <c r="L2624" s="57"/>
      <c r="M2624" s="86"/>
      <c r="N2624" s="67"/>
      <c r="O2624" s="67"/>
      <c r="P2624" s="67"/>
      <c r="Q2624" s="67"/>
      <c r="R2624" s="67"/>
      <c r="S2624" s="67"/>
      <c r="T2624" s="67"/>
      <c r="U2624" s="67"/>
      <c r="V2624" s="67"/>
      <c r="W2624" s="67"/>
      <c r="X2624" s="67"/>
      <c r="Y2624" s="67"/>
      <c r="Z2624" s="67"/>
      <c r="AA2624" s="67"/>
      <c r="AB2624" s="67"/>
      <c r="AC2624" s="67"/>
      <c r="AD2624" s="67"/>
      <c r="AE2624" s="67"/>
      <c r="AF2624" s="67"/>
      <c r="AG2624" s="67"/>
    </row>
    <row r="2625" spans="1:33" ht="14.5">
      <c r="A2625" s="85"/>
      <c r="B2625" s="86"/>
      <c r="C2625" s="85"/>
      <c r="D2625" s="86"/>
      <c r="E2625" s="86"/>
      <c r="F2625" s="86"/>
      <c r="G2625" s="86"/>
      <c r="H2625" s="86"/>
      <c r="I2625" s="57"/>
      <c r="J2625" s="71"/>
      <c r="K2625" s="71"/>
      <c r="L2625" s="57"/>
      <c r="M2625" s="86"/>
      <c r="N2625" s="67"/>
      <c r="O2625" s="67"/>
      <c r="P2625" s="67"/>
      <c r="Q2625" s="67"/>
      <c r="R2625" s="67"/>
      <c r="S2625" s="67"/>
      <c r="T2625" s="67"/>
      <c r="U2625" s="67"/>
      <c r="V2625" s="67"/>
      <c r="W2625" s="67"/>
      <c r="X2625" s="67"/>
      <c r="Y2625" s="67"/>
      <c r="Z2625" s="67"/>
      <c r="AA2625" s="67"/>
      <c r="AB2625" s="67"/>
      <c r="AC2625" s="67"/>
      <c r="AD2625" s="67"/>
      <c r="AE2625" s="67"/>
      <c r="AF2625" s="67"/>
      <c r="AG2625" s="67"/>
    </row>
    <row r="2626" spans="1:33" ht="14.5">
      <c r="A2626" s="85"/>
      <c r="B2626" s="86"/>
      <c r="C2626" s="85"/>
      <c r="D2626" s="86"/>
      <c r="E2626" s="86"/>
      <c r="F2626" s="86"/>
      <c r="G2626" s="86"/>
      <c r="H2626" s="86"/>
      <c r="I2626" s="57"/>
      <c r="J2626" s="71"/>
      <c r="K2626" s="71"/>
      <c r="L2626" s="57"/>
      <c r="M2626" s="86"/>
      <c r="N2626" s="67"/>
      <c r="O2626" s="67"/>
      <c r="P2626" s="67"/>
      <c r="Q2626" s="67"/>
      <c r="R2626" s="67"/>
      <c r="S2626" s="67"/>
      <c r="T2626" s="67"/>
      <c r="U2626" s="67"/>
      <c r="V2626" s="67"/>
      <c r="W2626" s="67"/>
      <c r="X2626" s="67"/>
      <c r="Y2626" s="67"/>
      <c r="Z2626" s="67"/>
      <c r="AA2626" s="67"/>
      <c r="AB2626" s="67"/>
      <c r="AC2626" s="67"/>
      <c r="AD2626" s="67"/>
      <c r="AE2626" s="67"/>
      <c r="AF2626" s="67"/>
      <c r="AG2626" s="67"/>
    </row>
    <row r="2627" spans="1:33" ht="14.5">
      <c r="A2627" s="85"/>
      <c r="B2627" s="86"/>
      <c r="C2627" s="85"/>
      <c r="D2627" s="86"/>
      <c r="E2627" s="86"/>
      <c r="F2627" s="86"/>
      <c r="G2627" s="86"/>
      <c r="H2627" s="86"/>
      <c r="I2627" s="57"/>
      <c r="J2627" s="71"/>
      <c r="K2627" s="71"/>
      <c r="L2627" s="57"/>
      <c r="M2627" s="86"/>
      <c r="N2627" s="67"/>
      <c r="O2627" s="67"/>
      <c r="P2627" s="67"/>
      <c r="Q2627" s="67"/>
      <c r="R2627" s="67"/>
      <c r="S2627" s="67"/>
      <c r="T2627" s="67"/>
      <c r="U2627" s="67"/>
      <c r="V2627" s="67"/>
      <c r="W2627" s="67"/>
      <c r="X2627" s="67"/>
      <c r="Y2627" s="67"/>
      <c r="Z2627" s="67"/>
      <c r="AA2627" s="67"/>
      <c r="AB2627" s="67"/>
      <c r="AC2627" s="67"/>
      <c r="AD2627" s="67"/>
      <c r="AE2627" s="67"/>
      <c r="AF2627" s="67"/>
      <c r="AG2627" s="67"/>
    </row>
    <row r="2628" spans="1:33" ht="14.5">
      <c r="A2628" s="85"/>
      <c r="B2628" s="86"/>
      <c r="C2628" s="85"/>
      <c r="D2628" s="86"/>
      <c r="E2628" s="86"/>
      <c r="F2628" s="86"/>
      <c r="G2628" s="86"/>
      <c r="H2628" s="86"/>
      <c r="I2628" s="57"/>
      <c r="J2628" s="71"/>
      <c r="K2628" s="71"/>
      <c r="L2628" s="57"/>
      <c r="M2628" s="86"/>
      <c r="N2628" s="67"/>
      <c r="O2628" s="67"/>
      <c r="P2628" s="67"/>
      <c r="Q2628" s="67"/>
      <c r="R2628" s="67"/>
      <c r="S2628" s="67"/>
      <c r="T2628" s="67"/>
      <c r="U2628" s="67"/>
      <c r="V2628" s="67"/>
      <c r="W2628" s="67"/>
      <c r="X2628" s="67"/>
      <c r="Y2628" s="67"/>
      <c r="Z2628" s="67"/>
      <c r="AA2628" s="67"/>
      <c r="AB2628" s="67"/>
      <c r="AC2628" s="67"/>
      <c r="AD2628" s="67"/>
      <c r="AE2628" s="67"/>
      <c r="AF2628" s="67"/>
      <c r="AG2628" s="67"/>
    </row>
    <row r="2629" spans="1:33" ht="14.5">
      <c r="A2629" s="85"/>
      <c r="B2629" s="86"/>
      <c r="C2629" s="85"/>
      <c r="D2629" s="86"/>
      <c r="E2629" s="86"/>
      <c r="F2629" s="86"/>
      <c r="G2629" s="86"/>
      <c r="H2629" s="86"/>
      <c r="I2629" s="57"/>
      <c r="J2629" s="71"/>
      <c r="K2629" s="71"/>
      <c r="L2629" s="57"/>
      <c r="M2629" s="86"/>
      <c r="N2629" s="67"/>
      <c r="O2629" s="67"/>
      <c r="P2629" s="67"/>
      <c r="Q2629" s="67"/>
      <c r="R2629" s="67"/>
      <c r="S2629" s="67"/>
      <c r="T2629" s="67"/>
      <c r="U2629" s="67"/>
      <c r="V2629" s="67"/>
      <c r="W2629" s="67"/>
      <c r="X2629" s="67"/>
      <c r="Y2629" s="67"/>
      <c r="Z2629" s="67"/>
      <c r="AA2629" s="67"/>
      <c r="AB2629" s="67"/>
      <c r="AC2629" s="67"/>
      <c r="AD2629" s="67"/>
      <c r="AE2629" s="67"/>
      <c r="AF2629" s="67"/>
      <c r="AG2629" s="67"/>
    </row>
    <row r="2630" spans="1:33" ht="14.5">
      <c r="A2630" s="85"/>
      <c r="B2630" s="86"/>
      <c r="C2630" s="85"/>
      <c r="D2630" s="86"/>
      <c r="E2630" s="86"/>
      <c r="F2630" s="86"/>
      <c r="G2630" s="86"/>
      <c r="H2630" s="86"/>
      <c r="I2630" s="57"/>
      <c r="J2630" s="71"/>
      <c r="K2630" s="71"/>
      <c r="L2630" s="57"/>
      <c r="M2630" s="86"/>
      <c r="N2630" s="67"/>
      <c r="O2630" s="67"/>
      <c r="P2630" s="67"/>
      <c r="Q2630" s="67"/>
      <c r="R2630" s="67"/>
      <c r="S2630" s="67"/>
      <c r="T2630" s="67"/>
      <c r="U2630" s="67"/>
      <c r="V2630" s="67"/>
      <c r="W2630" s="67"/>
      <c r="X2630" s="67"/>
      <c r="Y2630" s="67"/>
      <c r="Z2630" s="67"/>
      <c r="AA2630" s="67"/>
      <c r="AB2630" s="67"/>
      <c r="AC2630" s="67"/>
      <c r="AD2630" s="67"/>
      <c r="AE2630" s="67"/>
      <c r="AF2630" s="67"/>
      <c r="AG2630" s="67"/>
    </row>
    <row r="2631" spans="1:33" ht="14.5">
      <c r="A2631" s="85"/>
      <c r="B2631" s="86"/>
      <c r="C2631" s="85"/>
      <c r="D2631" s="86"/>
      <c r="E2631" s="86"/>
      <c r="F2631" s="86"/>
      <c r="G2631" s="86"/>
      <c r="H2631" s="86"/>
      <c r="I2631" s="57"/>
      <c r="J2631" s="71"/>
      <c r="K2631" s="71"/>
      <c r="L2631" s="57"/>
      <c r="M2631" s="86"/>
      <c r="N2631" s="67"/>
      <c r="O2631" s="67"/>
      <c r="P2631" s="67"/>
      <c r="Q2631" s="67"/>
      <c r="R2631" s="67"/>
      <c r="S2631" s="67"/>
      <c r="T2631" s="67"/>
      <c r="U2631" s="67"/>
      <c r="V2631" s="67"/>
      <c r="W2631" s="67"/>
      <c r="X2631" s="67"/>
      <c r="Y2631" s="67"/>
      <c r="Z2631" s="67"/>
      <c r="AA2631" s="67"/>
      <c r="AB2631" s="67"/>
      <c r="AC2631" s="67"/>
      <c r="AD2631" s="67"/>
      <c r="AE2631" s="67"/>
      <c r="AF2631" s="67"/>
      <c r="AG2631" s="67"/>
    </row>
    <row r="2632" spans="1:33" ht="14.5">
      <c r="A2632" s="85"/>
      <c r="B2632" s="86"/>
      <c r="C2632" s="85"/>
      <c r="D2632" s="86"/>
      <c r="E2632" s="86"/>
      <c r="F2632" s="86"/>
      <c r="G2632" s="86"/>
      <c r="H2632" s="86"/>
      <c r="I2632" s="57"/>
      <c r="J2632" s="71"/>
      <c r="K2632" s="71"/>
      <c r="L2632" s="57"/>
      <c r="M2632" s="86"/>
      <c r="N2632" s="67"/>
      <c r="O2632" s="67"/>
      <c r="P2632" s="67"/>
      <c r="Q2632" s="67"/>
      <c r="R2632" s="67"/>
      <c r="S2632" s="67"/>
      <c r="T2632" s="67"/>
      <c r="U2632" s="67"/>
      <c r="V2632" s="67"/>
      <c r="W2632" s="67"/>
      <c r="X2632" s="67"/>
      <c r="Y2632" s="67"/>
      <c r="Z2632" s="67"/>
      <c r="AA2632" s="67"/>
      <c r="AB2632" s="67"/>
      <c r="AC2632" s="67"/>
      <c r="AD2632" s="67"/>
      <c r="AE2632" s="67"/>
      <c r="AF2632" s="67"/>
      <c r="AG2632" s="67"/>
    </row>
    <row r="2633" spans="1:33" ht="14.5">
      <c r="A2633" s="85"/>
      <c r="B2633" s="86"/>
      <c r="C2633" s="85"/>
      <c r="D2633" s="86"/>
      <c r="E2633" s="86"/>
      <c r="F2633" s="86"/>
      <c r="G2633" s="86"/>
      <c r="H2633" s="86"/>
      <c r="I2633" s="57"/>
      <c r="J2633" s="71"/>
      <c r="K2633" s="71"/>
      <c r="L2633" s="57"/>
      <c r="M2633" s="86"/>
      <c r="N2633" s="67"/>
      <c r="O2633" s="67"/>
      <c r="P2633" s="67"/>
      <c r="Q2633" s="67"/>
      <c r="R2633" s="67"/>
      <c r="S2633" s="67"/>
      <c r="T2633" s="67"/>
      <c r="U2633" s="67"/>
      <c r="V2633" s="67"/>
      <c r="W2633" s="67"/>
      <c r="X2633" s="67"/>
      <c r="Y2633" s="67"/>
      <c r="Z2633" s="67"/>
      <c r="AA2633" s="67"/>
      <c r="AB2633" s="67"/>
      <c r="AC2633" s="67"/>
      <c r="AD2633" s="67"/>
      <c r="AE2633" s="67"/>
      <c r="AF2633" s="67"/>
      <c r="AG2633" s="67"/>
    </row>
    <row r="2634" spans="1:33" ht="14.5">
      <c r="A2634" s="85"/>
      <c r="B2634" s="86"/>
      <c r="C2634" s="85"/>
      <c r="D2634" s="86"/>
      <c r="E2634" s="86"/>
      <c r="F2634" s="86"/>
      <c r="G2634" s="86"/>
      <c r="H2634" s="86"/>
      <c r="I2634" s="57"/>
      <c r="J2634" s="71"/>
      <c r="K2634" s="71"/>
      <c r="L2634" s="57"/>
      <c r="M2634" s="86"/>
      <c r="N2634" s="67"/>
      <c r="O2634" s="67"/>
      <c r="P2634" s="67"/>
      <c r="Q2634" s="67"/>
      <c r="R2634" s="67"/>
      <c r="S2634" s="67"/>
      <c r="T2634" s="67"/>
      <c r="U2634" s="67"/>
      <c r="V2634" s="67"/>
      <c r="W2634" s="67"/>
      <c r="X2634" s="67"/>
      <c r="Y2634" s="67"/>
      <c r="Z2634" s="67"/>
      <c r="AA2634" s="67"/>
      <c r="AB2634" s="67"/>
      <c r="AC2634" s="67"/>
      <c r="AD2634" s="67"/>
      <c r="AE2634" s="67"/>
      <c r="AF2634" s="67"/>
      <c r="AG2634" s="67"/>
    </row>
    <row r="2635" spans="1:33" ht="14.5">
      <c r="A2635" s="85"/>
      <c r="B2635" s="86"/>
      <c r="C2635" s="85"/>
      <c r="D2635" s="86"/>
      <c r="E2635" s="86"/>
      <c r="F2635" s="86"/>
      <c r="G2635" s="86"/>
      <c r="H2635" s="86"/>
      <c r="I2635" s="57"/>
      <c r="J2635" s="71"/>
      <c r="K2635" s="71"/>
      <c r="L2635" s="57"/>
      <c r="M2635" s="86"/>
      <c r="N2635" s="67"/>
      <c r="O2635" s="67"/>
      <c r="P2635" s="67"/>
      <c r="Q2635" s="67"/>
      <c r="R2635" s="67"/>
      <c r="S2635" s="67"/>
      <c r="T2635" s="67"/>
      <c r="U2635" s="67"/>
      <c r="V2635" s="67"/>
      <c r="W2635" s="67"/>
      <c r="X2635" s="67"/>
      <c r="Y2635" s="67"/>
      <c r="Z2635" s="67"/>
      <c r="AA2635" s="67"/>
      <c r="AB2635" s="67"/>
      <c r="AC2635" s="67"/>
      <c r="AD2635" s="67"/>
      <c r="AE2635" s="67"/>
      <c r="AF2635" s="67"/>
      <c r="AG2635" s="67"/>
    </row>
    <row r="2636" spans="1:33" ht="14.5">
      <c r="A2636" s="85"/>
      <c r="B2636" s="86"/>
      <c r="C2636" s="85"/>
      <c r="D2636" s="86"/>
      <c r="E2636" s="86"/>
      <c r="F2636" s="86"/>
      <c r="G2636" s="86"/>
      <c r="H2636" s="86"/>
      <c r="I2636" s="57"/>
      <c r="J2636" s="71"/>
      <c r="K2636" s="71"/>
      <c r="L2636" s="57"/>
      <c r="M2636" s="86"/>
      <c r="N2636" s="67"/>
      <c r="O2636" s="67"/>
      <c r="P2636" s="67"/>
      <c r="Q2636" s="67"/>
      <c r="R2636" s="67"/>
      <c r="S2636" s="67"/>
      <c r="T2636" s="67"/>
      <c r="U2636" s="67"/>
      <c r="V2636" s="67"/>
      <c r="W2636" s="67"/>
      <c r="X2636" s="67"/>
      <c r="Y2636" s="67"/>
      <c r="Z2636" s="67"/>
      <c r="AA2636" s="67"/>
      <c r="AB2636" s="67"/>
      <c r="AC2636" s="67"/>
      <c r="AD2636" s="67"/>
      <c r="AE2636" s="67"/>
      <c r="AF2636" s="67"/>
      <c r="AG2636" s="67"/>
    </row>
    <row r="2637" spans="1:33" ht="14.5">
      <c r="A2637" s="85"/>
      <c r="B2637" s="86"/>
      <c r="C2637" s="85"/>
      <c r="D2637" s="86"/>
      <c r="E2637" s="86"/>
      <c r="F2637" s="86"/>
      <c r="G2637" s="86"/>
      <c r="H2637" s="86"/>
      <c r="I2637" s="57"/>
      <c r="J2637" s="71"/>
      <c r="K2637" s="71"/>
      <c r="L2637" s="57"/>
      <c r="M2637" s="86"/>
      <c r="N2637" s="67"/>
      <c r="O2637" s="67"/>
      <c r="P2637" s="67"/>
      <c r="Q2637" s="67"/>
      <c r="R2637" s="67"/>
      <c r="S2637" s="67"/>
      <c r="T2637" s="67"/>
      <c r="U2637" s="67"/>
      <c r="V2637" s="67"/>
      <c r="W2637" s="67"/>
      <c r="X2637" s="67"/>
      <c r="Y2637" s="67"/>
      <c r="Z2637" s="67"/>
      <c r="AA2637" s="67"/>
      <c r="AB2637" s="67"/>
      <c r="AC2637" s="67"/>
      <c r="AD2637" s="67"/>
      <c r="AE2637" s="67"/>
      <c r="AF2637" s="67"/>
      <c r="AG2637" s="67"/>
    </row>
    <row r="2638" spans="1:33" ht="14.5">
      <c r="A2638" s="85"/>
      <c r="B2638" s="86"/>
      <c r="C2638" s="85"/>
      <c r="D2638" s="86"/>
      <c r="E2638" s="86"/>
      <c r="F2638" s="86"/>
      <c r="G2638" s="86"/>
      <c r="H2638" s="86"/>
      <c r="I2638" s="57"/>
      <c r="J2638" s="71"/>
      <c r="K2638" s="71"/>
      <c r="L2638" s="57"/>
      <c r="M2638" s="86"/>
      <c r="N2638" s="67"/>
      <c r="O2638" s="67"/>
      <c r="P2638" s="67"/>
      <c r="Q2638" s="67"/>
      <c r="R2638" s="67"/>
      <c r="S2638" s="67"/>
      <c r="T2638" s="67"/>
      <c r="U2638" s="67"/>
      <c r="V2638" s="67"/>
      <c r="W2638" s="67"/>
      <c r="X2638" s="67"/>
      <c r="Y2638" s="67"/>
      <c r="Z2638" s="67"/>
      <c r="AA2638" s="67"/>
      <c r="AB2638" s="67"/>
      <c r="AC2638" s="67"/>
      <c r="AD2638" s="67"/>
      <c r="AE2638" s="67"/>
      <c r="AF2638" s="67"/>
      <c r="AG2638" s="67"/>
    </row>
    <row r="2639" spans="1:33" ht="14.5">
      <c r="A2639" s="85"/>
      <c r="B2639" s="86"/>
      <c r="C2639" s="85"/>
      <c r="D2639" s="86"/>
      <c r="E2639" s="86"/>
      <c r="F2639" s="86"/>
      <c r="G2639" s="86"/>
      <c r="H2639" s="86"/>
      <c r="I2639" s="57"/>
      <c r="J2639" s="71"/>
      <c r="K2639" s="71"/>
      <c r="L2639" s="57"/>
      <c r="M2639" s="86"/>
      <c r="N2639" s="67"/>
      <c r="O2639" s="67"/>
      <c r="P2639" s="67"/>
      <c r="Q2639" s="67"/>
      <c r="R2639" s="67"/>
      <c r="S2639" s="67"/>
      <c r="T2639" s="67"/>
      <c r="U2639" s="67"/>
      <c r="V2639" s="67"/>
      <c r="W2639" s="67"/>
      <c r="X2639" s="67"/>
      <c r="Y2639" s="67"/>
      <c r="Z2639" s="67"/>
      <c r="AA2639" s="67"/>
      <c r="AB2639" s="67"/>
      <c r="AC2639" s="67"/>
      <c r="AD2639" s="67"/>
      <c r="AE2639" s="67"/>
      <c r="AF2639" s="67"/>
      <c r="AG2639" s="67"/>
    </row>
    <row r="2640" spans="1:33" ht="14.5">
      <c r="A2640" s="85"/>
      <c r="B2640" s="86"/>
      <c r="C2640" s="85"/>
      <c r="D2640" s="86"/>
      <c r="E2640" s="86"/>
      <c r="F2640" s="86"/>
      <c r="G2640" s="86"/>
      <c r="H2640" s="86"/>
      <c r="I2640" s="57"/>
      <c r="J2640" s="71"/>
      <c r="K2640" s="71"/>
      <c r="L2640" s="57"/>
      <c r="M2640" s="86"/>
      <c r="N2640" s="67"/>
      <c r="O2640" s="67"/>
      <c r="P2640" s="67"/>
      <c r="Q2640" s="67"/>
      <c r="R2640" s="67"/>
      <c r="S2640" s="67"/>
      <c r="T2640" s="67"/>
      <c r="U2640" s="67"/>
      <c r="V2640" s="67"/>
      <c r="W2640" s="67"/>
      <c r="X2640" s="67"/>
      <c r="Y2640" s="67"/>
      <c r="Z2640" s="67"/>
      <c r="AA2640" s="67"/>
      <c r="AB2640" s="67"/>
      <c r="AC2640" s="67"/>
      <c r="AD2640" s="67"/>
      <c r="AE2640" s="67"/>
      <c r="AF2640" s="67"/>
      <c r="AG2640" s="67"/>
    </row>
    <row r="2641" spans="1:33" ht="14.5">
      <c r="A2641" s="85"/>
      <c r="B2641" s="86"/>
      <c r="C2641" s="85"/>
      <c r="D2641" s="86"/>
      <c r="E2641" s="86"/>
      <c r="F2641" s="86"/>
      <c r="G2641" s="86"/>
      <c r="H2641" s="86"/>
      <c r="I2641" s="57"/>
      <c r="J2641" s="71"/>
      <c r="K2641" s="71"/>
      <c r="L2641" s="57"/>
      <c r="M2641" s="86"/>
      <c r="N2641" s="67"/>
      <c r="O2641" s="67"/>
      <c r="P2641" s="67"/>
      <c r="Q2641" s="67"/>
      <c r="R2641" s="67"/>
      <c r="S2641" s="67"/>
      <c r="T2641" s="67"/>
      <c r="U2641" s="67"/>
      <c r="V2641" s="67"/>
      <c r="W2641" s="67"/>
      <c r="X2641" s="67"/>
      <c r="Y2641" s="67"/>
      <c r="Z2641" s="67"/>
      <c r="AA2641" s="67"/>
      <c r="AB2641" s="67"/>
      <c r="AC2641" s="67"/>
      <c r="AD2641" s="67"/>
      <c r="AE2641" s="67"/>
      <c r="AF2641" s="67"/>
      <c r="AG2641" s="67"/>
    </row>
    <row r="2642" spans="1:33" ht="14.5">
      <c r="A2642" s="85"/>
      <c r="B2642" s="86"/>
      <c r="C2642" s="85"/>
      <c r="D2642" s="86"/>
      <c r="E2642" s="86"/>
      <c r="F2642" s="86"/>
      <c r="G2642" s="86"/>
      <c r="H2642" s="86"/>
      <c r="I2642" s="57"/>
      <c r="J2642" s="71"/>
      <c r="K2642" s="71"/>
      <c r="L2642" s="57"/>
      <c r="M2642" s="86"/>
      <c r="N2642" s="67"/>
      <c r="O2642" s="67"/>
      <c r="P2642" s="67"/>
      <c r="Q2642" s="67"/>
      <c r="R2642" s="67"/>
      <c r="S2642" s="67"/>
      <c r="T2642" s="67"/>
      <c r="U2642" s="67"/>
      <c r="V2642" s="67"/>
      <c r="W2642" s="67"/>
      <c r="X2642" s="67"/>
      <c r="Y2642" s="67"/>
      <c r="Z2642" s="67"/>
      <c r="AA2642" s="67"/>
      <c r="AB2642" s="67"/>
      <c r="AC2642" s="67"/>
      <c r="AD2642" s="67"/>
      <c r="AE2642" s="67"/>
      <c r="AF2642" s="67"/>
      <c r="AG2642" s="67"/>
    </row>
    <row r="2643" spans="1:33" ht="14.5">
      <c r="A2643" s="85"/>
      <c r="B2643" s="86"/>
      <c r="C2643" s="85"/>
      <c r="D2643" s="86"/>
      <c r="E2643" s="86"/>
      <c r="F2643" s="86"/>
      <c r="G2643" s="86"/>
      <c r="H2643" s="86"/>
      <c r="I2643" s="57"/>
      <c r="J2643" s="71"/>
      <c r="K2643" s="71"/>
      <c r="L2643" s="57"/>
      <c r="M2643" s="86"/>
      <c r="N2643" s="67"/>
      <c r="O2643" s="67"/>
      <c r="P2643" s="67"/>
      <c r="Q2643" s="67"/>
      <c r="R2643" s="67"/>
      <c r="S2643" s="67"/>
      <c r="T2643" s="67"/>
      <c r="U2643" s="67"/>
      <c r="V2643" s="67"/>
      <c r="W2643" s="67"/>
      <c r="X2643" s="67"/>
      <c r="Y2643" s="67"/>
      <c r="Z2643" s="67"/>
      <c r="AA2643" s="67"/>
      <c r="AB2643" s="67"/>
      <c r="AC2643" s="67"/>
      <c r="AD2643" s="67"/>
      <c r="AE2643" s="67"/>
      <c r="AF2643" s="67"/>
      <c r="AG2643" s="67"/>
    </row>
    <row r="2644" spans="1:33" ht="14.5">
      <c r="A2644" s="85"/>
      <c r="B2644" s="86"/>
      <c r="C2644" s="85"/>
      <c r="D2644" s="86"/>
      <c r="E2644" s="86"/>
      <c r="F2644" s="86"/>
      <c r="G2644" s="86"/>
      <c r="H2644" s="86"/>
      <c r="I2644" s="57"/>
      <c r="J2644" s="71"/>
      <c r="K2644" s="71"/>
      <c r="L2644" s="57"/>
      <c r="M2644" s="86"/>
      <c r="N2644" s="67"/>
      <c r="O2644" s="67"/>
      <c r="P2644" s="67"/>
      <c r="Q2644" s="67"/>
      <c r="R2644" s="67"/>
      <c r="S2644" s="67"/>
      <c r="T2644" s="67"/>
      <c r="U2644" s="67"/>
      <c r="V2644" s="67"/>
      <c r="W2644" s="67"/>
      <c r="X2644" s="67"/>
      <c r="Y2644" s="67"/>
      <c r="Z2644" s="67"/>
      <c r="AA2644" s="67"/>
      <c r="AB2644" s="67"/>
      <c r="AC2644" s="67"/>
      <c r="AD2644" s="67"/>
      <c r="AE2644" s="67"/>
      <c r="AF2644" s="67"/>
      <c r="AG2644" s="67"/>
    </row>
    <row r="2645" spans="1:33" ht="14.5">
      <c r="A2645" s="85"/>
      <c r="B2645" s="86"/>
      <c r="C2645" s="85"/>
      <c r="D2645" s="86"/>
      <c r="E2645" s="86"/>
      <c r="F2645" s="86"/>
      <c r="G2645" s="86"/>
      <c r="H2645" s="86"/>
      <c r="I2645" s="57"/>
      <c r="J2645" s="71"/>
      <c r="K2645" s="71"/>
      <c r="L2645" s="57"/>
      <c r="M2645" s="86"/>
      <c r="N2645" s="67"/>
      <c r="O2645" s="67"/>
      <c r="P2645" s="67"/>
      <c r="Q2645" s="67"/>
      <c r="R2645" s="67"/>
      <c r="S2645" s="67"/>
      <c r="T2645" s="67"/>
      <c r="U2645" s="67"/>
      <c r="V2645" s="67"/>
      <c r="W2645" s="67"/>
      <c r="X2645" s="67"/>
      <c r="Y2645" s="67"/>
      <c r="Z2645" s="67"/>
      <c r="AA2645" s="67"/>
      <c r="AB2645" s="67"/>
      <c r="AC2645" s="67"/>
      <c r="AD2645" s="67"/>
      <c r="AE2645" s="67"/>
      <c r="AF2645" s="67"/>
      <c r="AG2645" s="67"/>
    </row>
    <row r="2646" spans="1:33" ht="14.5">
      <c r="A2646" s="85"/>
      <c r="B2646" s="86"/>
      <c r="C2646" s="85"/>
      <c r="D2646" s="86"/>
      <c r="E2646" s="86"/>
      <c r="F2646" s="86"/>
      <c r="G2646" s="86"/>
      <c r="H2646" s="86"/>
      <c r="I2646" s="57"/>
      <c r="J2646" s="71"/>
      <c r="K2646" s="71"/>
      <c r="L2646" s="57"/>
      <c r="M2646" s="86"/>
      <c r="N2646" s="67"/>
      <c r="O2646" s="67"/>
      <c r="P2646" s="67"/>
      <c r="Q2646" s="67"/>
      <c r="R2646" s="67"/>
      <c r="S2646" s="67"/>
      <c r="T2646" s="67"/>
      <c r="U2646" s="67"/>
      <c r="V2646" s="67"/>
      <c r="W2646" s="67"/>
      <c r="X2646" s="67"/>
      <c r="Y2646" s="67"/>
      <c r="Z2646" s="67"/>
      <c r="AA2646" s="67"/>
      <c r="AB2646" s="67"/>
      <c r="AC2646" s="67"/>
      <c r="AD2646" s="67"/>
      <c r="AE2646" s="67"/>
      <c r="AF2646" s="67"/>
      <c r="AG2646" s="67"/>
    </row>
    <row r="2647" spans="1:33" ht="14.5">
      <c r="A2647" s="85"/>
      <c r="B2647" s="86"/>
      <c r="C2647" s="85"/>
      <c r="D2647" s="86"/>
      <c r="E2647" s="86"/>
      <c r="F2647" s="86"/>
      <c r="G2647" s="86"/>
      <c r="H2647" s="86"/>
      <c r="I2647" s="57"/>
      <c r="J2647" s="71"/>
      <c r="K2647" s="71"/>
      <c r="L2647" s="57"/>
      <c r="M2647" s="86"/>
      <c r="N2647" s="67"/>
      <c r="O2647" s="67"/>
      <c r="P2647" s="67"/>
      <c r="Q2647" s="67"/>
      <c r="R2647" s="67"/>
      <c r="S2647" s="67"/>
      <c r="T2647" s="67"/>
      <c r="U2647" s="67"/>
      <c r="V2647" s="67"/>
      <c r="W2647" s="67"/>
      <c r="X2647" s="67"/>
      <c r="Y2647" s="67"/>
      <c r="Z2647" s="67"/>
      <c r="AA2647" s="67"/>
      <c r="AB2647" s="67"/>
      <c r="AC2647" s="67"/>
      <c r="AD2647" s="67"/>
      <c r="AE2647" s="67"/>
      <c r="AF2647" s="67"/>
      <c r="AG2647" s="67"/>
    </row>
    <row r="2648" spans="1:33" ht="14.5">
      <c r="A2648" s="85"/>
      <c r="B2648" s="86"/>
      <c r="C2648" s="85"/>
      <c r="D2648" s="86"/>
      <c r="E2648" s="86"/>
      <c r="F2648" s="86"/>
      <c r="G2648" s="86"/>
      <c r="H2648" s="86"/>
      <c r="I2648" s="57"/>
      <c r="J2648" s="71"/>
      <c r="K2648" s="71"/>
      <c r="L2648" s="57"/>
      <c r="M2648" s="86"/>
      <c r="N2648" s="67"/>
      <c r="O2648" s="67"/>
      <c r="P2648" s="67"/>
      <c r="Q2648" s="67"/>
      <c r="R2648" s="67"/>
      <c r="S2648" s="67"/>
      <c r="T2648" s="67"/>
      <c r="U2648" s="67"/>
      <c r="V2648" s="67"/>
      <c r="W2648" s="67"/>
      <c r="X2648" s="67"/>
      <c r="Y2648" s="67"/>
      <c r="Z2648" s="67"/>
      <c r="AA2648" s="67"/>
      <c r="AB2648" s="67"/>
      <c r="AC2648" s="67"/>
      <c r="AD2648" s="67"/>
      <c r="AE2648" s="67"/>
      <c r="AF2648" s="67"/>
      <c r="AG2648" s="67"/>
    </row>
    <row r="2649" spans="1:33" ht="14.5">
      <c r="A2649" s="85"/>
      <c r="B2649" s="86"/>
      <c r="C2649" s="85"/>
      <c r="D2649" s="86"/>
      <c r="E2649" s="86"/>
      <c r="F2649" s="86"/>
      <c r="G2649" s="86"/>
      <c r="H2649" s="86"/>
      <c r="I2649" s="57"/>
      <c r="J2649" s="71"/>
      <c r="K2649" s="71"/>
      <c r="L2649" s="57"/>
      <c r="M2649" s="86"/>
      <c r="N2649" s="67"/>
      <c r="O2649" s="67"/>
      <c r="P2649" s="67"/>
      <c r="Q2649" s="67"/>
      <c r="R2649" s="67"/>
      <c r="S2649" s="67"/>
      <c r="T2649" s="67"/>
      <c r="U2649" s="67"/>
      <c r="V2649" s="67"/>
      <c r="W2649" s="67"/>
      <c r="X2649" s="67"/>
      <c r="Y2649" s="67"/>
      <c r="Z2649" s="67"/>
      <c r="AA2649" s="67"/>
      <c r="AB2649" s="67"/>
      <c r="AC2649" s="67"/>
      <c r="AD2649" s="67"/>
      <c r="AE2649" s="67"/>
      <c r="AF2649" s="67"/>
      <c r="AG2649" s="67"/>
    </row>
    <row r="2650" spans="1:33" ht="14.5">
      <c r="A2650" s="85"/>
      <c r="B2650" s="86"/>
      <c r="C2650" s="85"/>
      <c r="D2650" s="86"/>
      <c r="E2650" s="86"/>
      <c r="F2650" s="86"/>
      <c r="G2650" s="86"/>
      <c r="H2650" s="86"/>
      <c r="I2650" s="57"/>
      <c r="J2650" s="71"/>
      <c r="K2650" s="71"/>
      <c r="L2650" s="57"/>
      <c r="M2650" s="86"/>
      <c r="N2650" s="67"/>
      <c r="O2650" s="67"/>
      <c r="P2650" s="67"/>
      <c r="Q2650" s="67"/>
      <c r="R2650" s="67"/>
      <c r="S2650" s="67"/>
      <c r="T2650" s="67"/>
      <c r="U2650" s="67"/>
      <c r="V2650" s="67"/>
      <c r="W2650" s="67"/>
      <c r="X2650" s="67"/>
      <c r="Y2650" s="67"/>
      <c r="Z2650" s="67"/>
      <c r="AA2650" s="67"/>
      <c r="AB2650" s="67"/>
      <c r="AC2650" s="67"/>
      <c r="AD2650" s="67"/>
      <c r="AE2650" s="67"/>
      <c r="AF2650" s="67"/>
      <c r="AG2650" s="67"/>
    </row>
    <row r="2651" spans="1:33" ht="14.5">
      <c r="A2651" s="85"/>
      <c r="B2651" s="86"/>
      <c r="C2651" s="85"/>
      <c r="D2651" s="86"/>
      <c r="E2651" s="86"/>
      <c r="F2651" s="86"/>
      <c r="G2651" s="86"/>
      <c r="H2651" s="86"/>
      <c r="I2651" s="57"/>
      <c r="J2651" s="71"/>
      <c r="K2651" s="71"/>
      <c r="L2651" s="57"/>
      <c r="M2651" s="86"/>
      <c r="N2651" s="67"/>
      <c r="O2651" s="67"/>
      <c r="P2651" s="67"/>
      <c r="Q2651" s="67"/>
      <c r="R2651" s="67"/>
      <c r="S2651" s="67"/>
      <c r="T2651" s="67"/>
      <c r="U2651" s="67"/>
      <c r="V2651" s="67"/>
      <c r="W2651" s="67"/>
      <c r="X2651" s="67"/>
      <c r="Y2651" s="67"/>
      <c r="Z2651" s="67"/>
      <c r="AA2651" s="67"/>
      <c r="AB2651" s="67"/>
      <c r="AC2651" s="67"/>
      <c r="AD2651" s="67"/>
      <c r="AE2651" s="67"/>
      <c r="AF2651" s="67"/>
      <c r="AG2651" s="67"/>
    </row>
    <row r="2652" spans="1:33" ht="14.5">
      <c r="A2652" s="85"/>
      <c r="B2652" s="86"/>
      <c r="C2652" s="85"/>
      <c r="D2652" s="86"/>
      <c r="E2652" s="86"/>
      <c r="F2652" s="86"/>
      <c r="G2652" s="86"/>
      <c r="H2652" s="86"/>
      <c r="I2652" s="57"/>
      <c r="J2652" s="71"/>
      <c r="K2652" s="71"/>
      <c r="L2652" s="57"/>
      <c r="M2652" s="86"/>
      <c r="N2652" s="67"/>
      <c r="O2652" s="67"/>
      <c r="P2652" s="67"/>
      <c r="Q2652" s="67"/>
      <c r="R2652" s="67"/>
      <c r="S2652" s="67"/>
      <c r="T2652" s="67"/>
      <c r="U2652" s="67"/>
      <c r="V2652" s="67"/>
      <c r="W2652" s="67"/>
      <c r="X2652" s="67"/>
      <c r="Y2652" s="67"/>
      <c r="Z2652" s="67"/>
      <c r="AA2652" s="67"/>
      <c r="AB2652" s="67"/>
      <c r="AC2652" s="67"/>
      <c r="AD2652" s="67"/>
      <c r="AE2652" s="67"/>
      <c r="AF2652" s="67"/>
      <c r="AG2652" s="67"/>
    </row>
    <row r="2653" spans="1:33" ht="14.5">
      <c r="A2653" s="85"/>
      <c r="B2653" s="86"/>
      <c r="C2653" s="85"/>
      <c r="D2653" s="86"/>
      <c r="E2653" s="86"/>
      <c r="F2653" s="86"/>
      <c r="G2653" s="86"/>
      <c r="H2653" s="86"/>
      <c r="I2653" s="57"/>
      <c r="J2653" s="71"/>
      <c r="K2653" s="71"/>
      <c r="L2653" s="57"/>
      <c r="M2653" s="86"/>
      <c r="N2653" s="67"/>
      <c r="O2653" s="67"/>
      <c r="P2653" s="67"/>
      <c r="Q2653" s="67"/>
      <c r="R2653" s="67"/>
      <c r="S2653" s="67"/>
      <c r="T2653" s="67"/>
      <c r="U2653" s="67"/>
      <c r="V2653" s="67"/>
      <c r="W2653" s="67"/>
      <c r="X2653" s="67"/>
      <c r="Y2653" s="67"/>
      <c r="Z2653" s="67"/>
      <c r="AA2653" s="67"/>
      <c r="AB2653" s="67"/>
      <c r="AC2653" s="67"/>
      <c r="AD2653" s="67"/>
      <c r="AE2653" s="67"/>
      <c r="AF2653" s="67"/>
      <c r="AG2653" s="67"/>
    </row>
    <row r="2654" spans="1:33" ht="14.5">
      <c r="A2654" s="85"/>
      <c r="B2654" s="86"/>
      <c r="C2654" s="85"/>
      <c r="D2654" s="86"/>
      <c r="E2654" s="86"/>
      <c r="F2654" s="86"/>
      <c r="G2654" s="86"/>
      <c r="H2654" s="86"/>
      <c r="I2654" s="57"/>
      <c r="J2654" s="71"/>
      <c r="K2654" s="71"/>
      <c r="L2654" s="57"/>
      <c r="M2654" s="86"/>
      <c r="N2654" s="67"/>
      <c r="O2654" s="67"/>
      <c r="P2654" s="67"/>
      <c r="Q2654" s="67"/>
      <c r="R2654" s="67"/>
      <c r="S2654" s="67"/>
      <c r="T2654" s="67"/>
      <c r="U2654" s="67"/>
      <c r="V2654" s="67"/>
      <c r="W2654" s="67"/>
      <c r="X2654" s="67"/>
      <c r="Y2654" s="67"/>
      <c r="Z2654" s="67"/>
      <c r="AA2654" s="67"/>
      <c r="AB2654" s="67"/>
      <c r="AC2654" s="67"/>
      <c r="AD2654" s="67"/>
      <c r="AE2654" s="67"/>
      <c r="AF2654" s="67"/>
      <c r="AG2654" s="67"/>
    </row>
    <row r="2655" spans="1:33" ht="14.5">
      <c r="A2655" s="85"/>
      <c r="B2655" s="86"/>
      <c r="C2655" s="85"/>
      <c r="D2655" s="86"/>
      <c r="E2655" s="86"/>
      <c r="F2655" s="86"/>
      <c r="G2655" s="86"/>
      <c r="H2655" s="86"/>
      <c r="I2655" s="57"/>
      <c r="J2655" s="71"/>
      <c r="K2655" s="71"/>
      <c r="L2655" s="57"/>
      <c r="M2655" s="86"/>
      <c r="N2655" s="67"/>
      <c r="O2655" s="67"/>
      <c r="P2655" s="67"/>
      <c r="Q2655" s="67"/>
      <c r="R2655" s="67"/>
      <c r="S2655" s="67"/>
      <c r="T2655" s="67"/>
      <c r="U2655" s="67"/>
      <c r="V2655" s="67"/>
      <c r="W2655" s="67"/>
      <c r="X2655" s="67"/>
      <c r="Y2655" s="67"/>
      <c r="Z2655" s="67"/>
      <c r="AA2655" s="67"/>
      <c r="AB2655" s="67"/>
      <c r="AC2655" s="67"/>
      <c r="AD2655" s="67"/>
      <c r="AE2655" s="67"/>
      <c r="AF2655" s="67"/>
      <c r="AG2655" s="67"/>
    </row>
    <row r="2656" spans="1:33" ht="14.5">
      <c r="A2656" s="85"/>
      <c r="B2656" s="86"/>
      <c r="C2656" s="85"/>
      <c r="D2656" s="86"/>
      <c r="E2656" s="86"/>
      <c r="F2656" s="86"/>
      <c r="G2656" s="86"/>
      <c r="H2656" s="86"/>
      <c r="I2656" s="57"/>
      <c r="J2656" s="71"/>
      <c r="K2656" s="71"/>
      <c r="L2656" s="57"/>
      <c r="M2656" s="86"/>
      <c r="N2656" s="67"/>
      <c r="O2656" s="67"/>
      <c r="P2656" s="67"/>
      <c r="Q2656" s="67"/>
      <c r="R2656" s="67"/>
      <c r="S2656" s="67"/>
      <c r="T2656" s="67"/>
      <c r="U2656" s="67"/>
      <c r="V2656" s="67"/>
      <c r="W2656" s="67"/>
      <c r="X2656" s="67"/>
      <c r="Y2656" s="67"/>
      <c r="Z2656" s="67"/>
      <c r="AA2656" s="67"/>
      <c r="AB2656" s="67"/>
      <c r="AC2656" s="67"/>
      <c r="AD2656" s="67"/>
      <c r="AE2656" s="67"/>
      <c r="AF2656" s="67"/>
      <c r="AG2656" s="67"/>
    </row>
    <row r="2657" spans="1:33" ht="14.5">
      <c r="A2657" s="85"/>
      <c r="B2657" s="86"/>
      <c r="C2657" s="85"/>
      <c r="D2657" s="86"/>
      <c r="E2657" s="86"/>
      <c r="F2657" s="86"/>
      <c r="G2657" s="86"/>
      <c r="H2657" s="86"/>
      <c r="I2657" s="57"/>
      <c r="J2657" s="71"/>
      <c r="K2657" s="71"/>
      <c r="L2657" s="57"/>
      <c r="M2657" s="86"/>
      <c r="N2657" s="67"/>
      <c r="O2657" s="67"/>
      <c r="P2657" s="67"/>
      <c r="Q2657" s="67"/>
      <c r="R2657" s="67"/>
      <c r="S2657" s="67"/>
      <c r="T2657" s="67"/>
      <c r="U2657" s="67"/>
      <c r="V2657" s="67"/>
      <c r="W2657" s="67"/>
      <c r="X2657" s="67"/>
      <c r="Y2657" s="67"/>
      <c r="Z2657" s="67"/>
      <c r="AA2657" s="67"/>
      <c r="AB2657" s="67"/>
      <c r="AC2657" s="67"/>
      <c r="AD2657" s="67"/>
      <c r="AE2657" s="67"/>
      <c r="AF2657" s="67"/>
      <c r="AG2657" s="67"/>
    </row>
    <row r="2658" spans="1:33" ht="14.5">
      <c r="A2658" s="85"/>
      <c r="B2658" s="86"/>
      <c r="C2658" s="85"/>
      <c r="D2658" s="86"/>
      <c r="E2658" s="86"/>
      <c r="F2658" s="86"/>
      <c r="G2658" s="86"/>
      <c r="H2658" s="86"/>
      <c r="I2658" s="57"/>
      <c r="J2658" s="71"/>
      <c r="K2658" s="71"/>
      <c r="L2658" s="57"/>
      <c r="M2658" s="86"/>
      <c r="N2658" s="67"/>
      <c r="O2658" s="67"/>
      <c r="P2658" s="67"/>
      <c r="Q2658" s="67"/>
      <c r="R2658" s="67"/>
      <c r="S2658" s="67"/>
      <c r="T2658" s="67"/>
      <c r="U2658" s="67"/>
      <c r="V2658" s="67"/>
      <c r="W2658" s="67"/>
      <c r="X2658" s="67"/>
      <c r="Y2658" s="67"/>
      <c r="Z2658" s="67"/>
      <c r="AA2658" s="67"/>
      <c r="AB2658" s="67"/>
      <c r="AC2658" s="67"/>
      <c r="AD2658" s="67"/>
      <c r="AE2658" s="67"/>
      <c r="AF2658" s="67"/>
      <c r="AG2658" s="67"/>
    </row>
    <row r="2659" spans="1:33" ht="14.5">
      <c r="A2659" s="85"/>
      <c r="B2659" s="86"/>
      <c r="C2659" s="85"/>
      <c r="D2659" s="86"/>
      <c r="E2659" s="86"/>
      <c r="F2659" s="86"/>
      <c r="G2659" s="86"/>
      <c r="H2659" s="86"/>
      <c r="I2659" s="57"/>
      <c r="J2659" s="71"/>
      <c r="K2659" s="71"/>
      <c r="L2659" s="57"/>
      <c r="M2659" s="86"/>
      <c r="N2659" s="67"/>
      <c r="O2659" s="67"/>
      <c r="P2659" s="67"/>
      <c r="Q2659" s="67"/>
      <c r="R2659" s="67"/>
      <c r="S2659" s="67"/>
      <c r="T2659" s="67"/>
      <c r="U2659" s="67"/>
      <c r="V2659" s="67"/>
      <c r="W2659" s="67"/>
      <c r="X2659" s="67"/>
      <c r="Y2659" s="67"/>
      <c r="Z2659" s="67"/>
      <c r="AA2659" s="67"/>
      <c r="AB2659" s="67"/>
      <c r="AC2659" s="67"/>
      <c r="AD2659" s="67"/>
      <c r="AE2659" s="67"/>
      <c r="AF2659" s="67"/>
      <c r="AG2659" s="67"/>
    </row>
    <row r="2660" spans="1:33" ht="14.5">
      <c r="A2660" s="85"/>
      <c r="B2660" s="86"/>
      <c r="C2660" s="85"/>
      <c r="D2660" s="86"/>
      <c r="E2660" s="86"/>
      <c r="F2660" s="86"/>
      <c r="G2660" s="86"/>
      <c r="H2660" s="86"/>
      <c r="I2660" s="57"/>
      <c r="J2660" s="71"/>
      <c r="K2660" s="71"/>
      <c r="L2660" s="57"/>
      <c r="M2660" s="86"/>
      <c r="N2660" s="67"/>
      <c r="O2660" s="67"/>
      <c r="P2660" s="67"/>
      <c r="Q2660" s="67"/>
      <c r="R2660" s="67"/>
      <c r="S2660" s="67"/>
      <c r="T2660" s="67"/>
      <c r="U2660" s="67"/>
      <c r="V2660" s="67"/>
      <c r="W2660" s="67"/>
      <c r="X2660" s="67"/>
      <c r="Y2660" s="67"/>
      <c r="Z2660" s="67"/>
      <c r="AA2660" s="67"/>
      <c r="AB2660" s="67"/>
      <c r="AC2660" s="67"/>
      <c r="AD2660" s="67"/>
      <c r="AE2660" s="67"/>
      <c r="AF2660" s="67"/>
      <c r="AG2660" s="67"/>
    </row>
    <row r="2661" spans="1:33" ht="14.5">
      <c r="A2661" s="85"/>
      <c r="B2661" s="86"/>
      <c r="C2661" s="85"/>
      <c r="D2661" s="86"/>
      <c r="E2661" s="86"/>
      <c r="F2661" s="86"/>
      <c r="G2661" s="86"/>
      <c r="H2661" s="86"/>
      <c r="I2661" s="57"/>
      <c r="J2661" s="71"/>
      <c r="K2661" s="71"/>
      <c r="L2661" s="57"/>
      <c r="M2661" s="86"/>
      <c r="N2661" s="67"/>
      <c r="O2661" s="67"/>
      <c r="P2661" s="67"/>
      <c r="Q2661" s="67"/>
      <c r="R2661" s="67"/>
      <c r="S2661" s="67"/>
      <c r="T2661" s="67"/>
      <c r="U2661" s="67"/>
      <c r="V2661" s="67"/>
      <c r="W2661" s="67"/>
      <c r="X2661" s="67"/>
      <c r="Y2661" s="67"/>
      <c r="Z2661" s="67"/>
      <c r="AA2661" s="67"/>
      <c r="AB2661" s="67"/>
      <c r="AC2661" s="67"/>
      <c r="AD2661" s="67"/>
      <c r="AE2661" s="67"/>
      <c r="AF2661" s="67"/>
      <c r="AG2661" s="67"/>
    </row>
    <row r="2662" spans="1:33" ht="14.5">
      <c r="A2662" s="85"/>
      <c r="B2662" s="86"/>
      <c r="C2662" s="85"/>
      <c r="D2662" s="86"/>
      <c r="E2662" s="86"/>
      <c r="F2662" s="86"/>
      <c r="G2662" s="86"/>
      <c r="H2662" s="86"/>
      <c r="I2662" s="57"/>
      <c r="J2662" s="71"/>
      <c r="K2662" s="71"/>
      <c r="L2662" s="57"/>
      <c r="M2662" s="86"/>
      <c r="N2662" s="67"/>
      <c r="O2662" s="67"/>
      <c r="P2662" s="67"/>
      <c r="Q2662" s="67"/>
      <c r="R2662" s="67"/>
      <c r="S2662" s="67"/>
      <c r="T2662" s="67"/>
      <c r="U2662" s="67"/>
      <c r="V2662" s="67"/>
      <c r="W2662" s="67"/>
      <c r="X2662" s="67"/>
      <c r="Y2662" s="67"/>
      <c r="Z2662" s="67"/>
      <c r="AA2662" s="67"/>
      <c r="AB2662" s="67"/>
      <c r="AC2662" s="67"/>
      <c r="AD2662" s="67"/>
      <c r="AE2662" s="67"/>
      <c r="AF2662" s="67"/>
      <c r="AG2662" s="67"/>
    </row>
    <row r="2663" spans="1:33" ht="14.5">
      <c r="A2663" s="85"/>
      <c r="B2663" s="86"/>
      <c r="C2663" s="85"/>
      <c r="D2663" s="86"/>
      <c r="E2663" s="86"/>
      <c r="F2663" s="86"/>
      <c r="G2663" s="86"/>
      <c r="H2663" s="86"/>
      <c r="I2663" s="57"/>
      <c r="J2663" s="71"/>
      <c r="K2663" s="71"/>
      <c r="L2663" s="57"/>
      <c r="M2663" s="86"/>
      <c r="N2663" s="67"/>
      <c r="O2663" s="67"/>
      <c r="P2663" s="67"/>
      <c r="Q2663" s="67"/>
      <c r="R2663" s="67"/>
      <c r="S2663" s="67"/>
      <c r="T2663" s="67"/>
      <c r="U2663" s="67"/>
      <c r="V2663" s="67"/>
      <c r="W2663" s="67"/>
      <c r="X2663" s="67"/>
      <c r="Y2663" s="67"/>
      <c r="Z2663" s="67"/>
      <c r="AA2663" s="67"/>
      <c r="AB2663" s="67"/>
      <c r="AC2663" s="67"/>
      <c r="AD2663" s="67"/>
      <c r="AE2663" s="67"/>
      <c r="AF2663" s="67"/>
      <c r="AG2663" s="67"/>
    </row>
    <row r="2664" spans="1:33" ht="14.5">
      <c r="A2664" s="85"/>
      <c r="B2664" s="86"/>
      <c r="C2664" s="85"/>
      <c r="D2664" s="86"/>
      <c r="E2664" s="86"/>
      <c r="F2664" s="86"/>
      <c r="G2664" s="86"/>
      <c r="H2664" s="86"/>
      <c r="I2664" s="57"/>
      <c r="J2664" s="71"/>
      <c r="K2664" s="71"/>
      <c r="L2664" s="57"/>
      <c r="M2664" s="86"/>
      <c r="N2664" s="67"/>
      <c r="O2664" s="67"/>
      <c r="P2664" s="67"/>
      <c r="Q2664" s="67"/>
      <c r="R2664" s="67"/>
      <c r="S2664" s="67"/>
      <c r="T2664" s="67"/>
      <c r="U2664" s="67"/>
      <c r="V2664" s="67"/>
      <c r="W2664" s="67"/>
      <c r="X2664" s="67"/>
      <c r="Y2664" s="67"/>
      <c r="Z2664" s="67"/>
      <c r="AA2664" s="67"/>
      <c r="AB2664" s="67"/>
      <c r="AC2664" s="67"/>
      <c r="AD2664" s="67"/>
      <c r="AE2664" s="67"/>
      <c r="AF2664" s="67"/>
      <c r="AG2664" s="67"/>
    </row>
    <row r="2665" spans="1:33" ht="14.5">
      <c r="A2665" s="85"/>
      <c r="B2665" s="86"/>
      <c r="C2665" s="85"/>
      <c r="D2665" s="86"/>
      <c r="E2665" s="86"/>
      <c r="F2665" s="86"/>
      <c r="G2665" s="86"/>
      <c r="H2665" s="86"/>
      <c r="I2665" s="57"/>
      <c r="J2665" s="71"/>
      <c r="K2665" s="71"/>
      <c r="L2665" s="57"/>
      <c r="M2665" s="86"/>
      <c r="N2665" s="67"/>
      <c r="O2665" s="67"/>
      <c r="P2665" s="67"/>
      <c r="Q2665" s="67"/>
      <c r="R2665" s="67"/>
      <c r="S2665" s="67"/>
      <c r="T2665" s="67"/>
      <c r="U2665" s="67"/>
      <c r="V2665" s="67"/>
      <c r="W2665" s="67"/>
      <c r="X2665" s="67"/>
      <c r="Y2665" s="67"/>
      <c r="Z2665" s="67"/>
      <c r="AA2665" s="67"/>
      <c r="AB2665" s="67"/>
      <c r="AC2665" s="67"/>
      <c r="AD2665" s="67"/>
      <c r="AE2665" s="67"/>
      <c r="AF2665" s="67"/>
      <c r="AG2665" s="67"/>
    </row>
    <row r="2666" spans="1:33" ht="14.5">
      <c r="A2666" s="85"/>
      <c r="B2666" s="86"/>
      <c r="C2666" s="85"/>
      <c r="D2666" s="86"/>
      <c r="E2666" s="86"/>
      <c r="F2666" s="86"/>
      <c r="G2666" s="86"/>
      <c r="H2666" s="86"/>
      <c r="I2666" s="57"/>
      <c r="J2666" s="71"/>
      <c r="K2666" s="71"/>
      <c r="L2666" s="57"/>
      <c r="M2666" s="86"/>
      <c r="N2666" s="67"/>
      <c r="O2666" s="67"/>
      <c r="P2666" s="67"/>
      <c r="Q2666" s="67"/>
      <c r="R2666" s="67"/>
      <c r="S2666" s="67"/>
      <c r="T2666" s="67"/>
      <c r="U2666" s="67"/>
      <c r="V2666" s="67"/>
      <c r="W2666" s="67"/>
      <c r="X2666" s="67"/>
      <c r="Y2666" s="67"/>
      <c r="Z2666" s="67"/>
      <c r="AA2666" s="67"/>
      <c r="AB2666" s="67"/>
      <c r="AC2666" s="67"/>
      <c r="AD2666" s="67"/>
      <c r="AE2666" s="67"/>
      <c r="AF2666" s="67"/>
      <c r="AG2666" s="67"/>
    </row>
    <row r="2667" spans="1:33" ht="14.5">
      <c r="A2667" s="85"/>
      <c r="B2667" s="86"/>
      <c r="C2667" s="85"/>
      <c r="D2667" s="86"/>
      <c r="E2667" s="86"/>
      <c r="F2667" s="86"/>
      <c r="G2667" s="86"/>
      <c r="H2667" s="86"/>
      <c r="I2667" s="57"/>
      <c r="J2667" s="71"/>
      <c r="K2667" s="71"/>
      <c r="L2667" s="57"/>
      <c r="M2667" s="86"/>
      <c r="N2667" s="67"/>
      <c r="O2667" s="67"/>
      <c r="P2667" s="67"/>
      <c r="Q2667" s="67"/>
      <c r="R2667" s="67"/>
      <c r="S2667" s="67"/>
      <c r="T2667" s="67"/>
      <c r="U2667" s="67"/>
      <c r="V2667" s="67"/>
      <c r="W2667" s="67"/>
      <c r="X2667" s="67"/>
      <c r="Y2667" s="67"/>
      <c r="Z2667" s="67"/>
      <c r="AA2667" s="67"/>
      <c r="AB2667" s="67"/>
      <c r="AC2667" s="67"/>
      <c r="AD2667" s="67"/>
      <c r="AE2667" s="67"/>
      <c r="AF2667" s="67"/>
      <c r="AG2667" s="67"/>
    </row>
    <row r="2668" spans="1:33" ht="14.5">
      <c r="A2668" s="85"/>
      <c r="B2668" s="86"/>
      <c r="C2668" s="85"/>
      <c r="D2668" s="86"/>
      <c r="E2668" s="86"/>
      <c r="F2668" s="86"/>
      <c r="G2668" s="86"/>
      <c r="H2668" s="86"/>
      <c r="I2668" s="57"/>
      <c r="J2668" s="71"/>
      <c r="K2668" s="71"/>
      <c r="L2668" s="57"/>
      <c r="M2668" s="86"/>
      <c r="N2668" s="67"/>
      <c r="O2668" s="67"/>
      <c r="P2668" s="67"/>
      <c r="Q2668" s="67"/>
      <c r="R2668" s="67"/>
      <c r="S2668" s="67"/>
      <c r="T2668" s="67"/>
      <c r="U2668" s="67"/>
      <c r="V2668" s="67"/>
      <c r="W2668" s="67"/>
      <c r="X2668" s="67"/>
      <c r="Y2668" s="67"/>
      <c r="Z2668" s="67"/>
      <c r="AA2668" s="67"/>
      <c r="AB2668" s="67"/>
      <c r="AC2668" s="67"/>
      <c r="AD2668" s="67"/>
      <c r="AE2668" s="67"/>
      <c r="AF2668" s="67"/>
      <c r="AG2668" s="67"/>
    </row>
    <row r="2669" spans="1:33" ht="14.5">
      <c r="A2669" s="85"/>
      <c r="B2669" s="86"/>
      <c r="C2669" s="85"/>
      <c r="D2669" s="86"/>
      <c r="E2669" s="86"/>
      <c r="F2669" s="86"/>
      <c r="G2669" s="86"/>
      <c r="H2669" s="86"/>
      <c r="I2669" s="57"/>
      <c r="J2669" s="71"/>
      <c r="K2669" s="71"/>
      <c r="L2669" s="57"/>
      <c r="M2669" s="86"/>
      <c r="N2669" s="67"/>
      <c r="O2669" s="67"/>
      <c r="P2669" s="67"/>
      <c r="Q2669" s="67"/>
      <c r="R2669" s="67"/>
      <c r="S2669" s="67"/>
      <c r="T2669" s="67"/>
      <c r="U2669" s="67"/>
      <c r="V2669" s="67"/>
      <c r="W2669" s="67"/>
      <c r="X2669" s="67"/>
      <c r="Y2669" s="67"/>
      <c r="Z2669" s="67"/>
      <c r="AA2669" s="67"/>
      <c r="AB2669" s="67"/>
      <c r="AC2669" s="67"/>
      <c r="AD2669" s="67"/>
      <c r="AE2669" s="67"/>
      <c r="AF2669" s="67"/>
      <c r="AG2669" s="67"/>
    </row>
    <row r="2670" spans="1:33" ht="14.5">
      <c r="A2670" s="85"/>
      <c r="B2670" s="86"/>
      <c r="C2670" s="85"/>
      <c r="D2670" s="86"/>
      <c r="E2670" s="86"/>
      <c r="F2670" s="86"/>
      <c r="G2670" s="86"/>
      <c r="H2670" s="86"/>
      <c r="I2670" s="57"/>
      <c r="J2670" s="71"/>
      <c r="K2670" s="71"/>
      <c r="L2670" s="57"/>
      <c r="M2670" s="86"/>
      <c r="N2670" s="67"/>
      <c r="O2670" s="67"/>
      <c r="P2670" s="67"/>
      <c r="Q2670" s="67"/>
      <c r="R2670" s="67"/>
      <c r="S2670" s="67"/>
      <c r="T2670" s="67"/>
      <c r="U2670" s="67"/>
      <c r="V2670" s="67"/>
      <c r="W2670" s="67"/>
      <c r="X2670" s="67"/>
      <c r="Y2670" s="67"/>
      <c r="Z2670" s="67"/>
      <c r="AA2670" s="67"/>
      <c r="AB2670" s="67"/>
      <c r="AC2670" s="67"/>
      <c r="AD2670" s="67"/>
      <c r="AE2670" s="67"/>
      <c r="AF2670" s="67"/>
      <c r="AG2670" s="67"/>
    </row>
    <row r="2671" spans="1:33" ht="14.5">
      <c r="A2671" s="85"/>
      <c r="B2671" s="86"/>
      <c r="C2671" s="85"/>
      <c r="D2671" s="86"/>
      <c r="E2671" s="86"/>
      <c r="F2671" s="86"/>
      <c r="G2671" s="86"/>
      <c r="H2671" s="86"/>
      <c r="I2671" s="57"/>
      <c r="J2671" s="71"/>
      <c r="K2671" s="71"/>
      <c r="L2671" s="57"/>
      <c r="M2671" s="86"/>
      <c r="N2671" s="67"/>
      <c r="O2671" s="67"/>
      <c r="P2671" s="67"/>
      <c r="Q2671" s="67"/>
      <c r="R2671" s="67"/>
      <c r="S2671" s="67"/>
      <c r="T2671" s="67"/>
      <c r="U2671" s="67"/>
      <c r="V2671" s="67"/>
      <c r="W2671" s="67"/>
      <c r="X2671" s="67"/>
      <c r="Y2671" s="67"/>
      <c r="Z2671" s="67"/>
      <c r="AA2671" s="67"/>
      <c r="AB2671" s="67"/>
      <c r="AC2671" s="67"/>
      <c r="AD2671" s="67"/>
      <c r="AE2671" s="67"/>
      <c r="AF2671" s="67"/>
      <c r="AG2671" s="67"/>
    </row>
    <row r="2672" spans="1:33" ht="14.5">
      <c r="A2672" s="85"/>
      <c r="B2672" s="86"/>
      <c r="C2672" s="85"/>
      <c r="D2672" s="86"/>
      <c r="E2672" s="86"/>
      <c r="F2672" s="86"/>
      <c r="G2672" s="86"/>
      <c r="H2672" s="86"/>
      <c r="I2672" s="57"/>
      <c r="J2672" s="71"/>
      <c r="K2672" s="71"/>
      <c r="L2672" s="57"/>
      <c r="M2672" s="86"/>
      <c r="N2672" s="67"/>
      <c r="O2672" s="67"/>
      <c r="P2672" s="67"/>
      <c r="Q2672" s="67"/>
      <c r="R2672" s="67"/>
      <c r="S2672" s="67"/>
      <c r="T2672" s="67"/>
      <c r="U2672" s="67"/>
      <c r="V2672" s="67"/>
      <c r="W2672" s="67"/>
      <c r="X2672" s="67"/>
      <c r="Y2672" s="67"/>
      <c r="Z2672" s="67"/>
      <c r="AA2672" s="67"/>
      <c r="AB2672" s="67"/>
      <c r="AC2672" s="67"/>
      <c r="AD2672" s="67"/>
      <c r="AE2672" s="67"/>
      <c r="AF2672" s="67"/>
      <c r="AG2672" s="67"/>
    </row>
    <row r="2673" spans="1:33" ht="14.5">
      <c r="A2673" s="85"/>
      <c r="B2673" s="86"/>
      <c r="C2673" s="85"/>
      <c r="D2673" s="86"/>
      <c r="E2673" s="86"/>
      <c r="F2673" s="86"/>
      <c r="G2673" s="86"/>
      <c r="H2673" s="86"/>
      <c r="I2673" s="57"/>
      <c r="J2673" s="71"/>
      <c r="K2673" s="71"/>
      <c r="L2673" s="57"/>
      <c r="M2673" s="86"/>
      <c r="N2673" s="67"/>
      <c r="O2673" s="67"/>
      <c r="P2673" s="67"/>
      <c r="Q2673" s="67"/>
      <c r="R2673" s="67"/>
      <c r="S2673" s="67"/>
      <c r="T2673" s="67"/>
      <c r="U2673" s="67"/>
      <c r="V2673" s="67"/>
      <c r="W2673" s="67"/>
      <c r="X2673" s="67"/>
      <c r="Y2673" s="67"/>
      <c r="Z2673" s="67"/>
      <c r="AA2673" s="67"/>
      <c r="AB2673" s="67"/>
      <c r="AC2673" s="67"/>
      <c r="AD2673" s="67"/>
      <c r="AE2673" s="67"/>
      <c r="AF2673" s="67"/>
      <c r="AG2673" s="67"/>
    </row>
    <row r="2674" spans="1:33" ht="14.5">
      <c r="A2674" s="85"/>
      <c r="B2674" s="86"/>
      <c r="C2674" s="85"/>
      <c r="D2674" s="86"/>
      <c r="E2674" s="86"/>
      <c r="F2674" s="86"/>
      <c r="G2674" s="86"/>
      <c r="H2674" s="86"/>
      <c r="I2674" s="57"/>
      <c r="J2674" s="71"/>
      <c r="K2674" s="71"/>
      <c r="L2674" s="57"/>
      <c r="M2674" s="86"/>
      <c r="N2674" s="67"/>
      <c r="O2674" s="67"/>
      <c r="P2674" s="67"/>
      <c r="Q2674" s="67"/>
      <c r="R2674" s="67"/>
      <c r="S2674" s="67"/>
      <c r="T2674" s="67"/>
      <c r="U2674" s="67"/>
      <c r="V2674" s="67"/>
      <c r="W2674" s="67"/>
      <c r="X2674" s="67"/>
      <c r="Y2674" s="67"/>
      <c r="Z2674" s="67"/>
      <c r="AA2674" s="67"/>
      <c r="AB2674" s="67"/>
      <c r="AC2674" s="67"/>
      <c r="AD2674" s="67"/>
      <c r="AE2674" s="67"/>
      <c r="AF2674" s="67"/>
      <c r="AG2674" s="67"/>
    </row>
    <row r="2675" spans="1:33" ht="14.5">
      <c r="A2675" s="85"/>
      <c r="B2675" s="86"/>
      <c r="C2675" s="85"/>
      <c r="D2675" s="86"/>
      <c r="E2675" s="86"/>
      <c r="F2675" s="86"/>
      <c r="G2675" s="86"/>
      <c r="H2675" s="86"/>
      <c r="I2675" s="57"/>
      <c r="J2675" s="71"/>
      <c r="K2675" s="71"/>
      <c r="L2675" s="57"/>
      <c r="M2675" s="86"/>
      <c r="N2675" s="67"/>
      <c r="O2675" s="67"/>
      <c r="P2675" s="67"/>
      <c r="Q2675" s="67"/>
      <c r="R2675" s="67"/>
      <c r="S2675" s="67"/>
      <c r="T2675" s="67"/>
      <c r="U2675" s="67"/>
      <c r="V2675" s="67"/>
      <c r="W2675" s="67"/>
      <c r="X2675" s="67"/>
      <c r="Y2675" s="67"/>
      <c r="Z2675" s="67"/>
      <c r="AA2675" s="67"/>
      <c r="AB2675" s="67"/>
      <c r="AC2675" s="67"/>
      <c r="AD2675" s="67"/>
      <c r="AE2675" s="67"/>
      <c r="AF2675" s="67"/>
      <c r="AG2675" s="67"/>
    </row>
    <row r="2676" spans="1:33" ht="14.5">
      <c r="A2676" s="85"/>
      <c r="B2676" s="86"/>
      <c r="C2676" s="85"/>
      <c r="D2676" s="86"/>
      <c r="E2676" s="86"/>
      <c r="F2676" s="86"/>
      <c r="G2676" s="86"/>
      <c r="H2676" s="86"/>
      <c r="I2676" s="57"/>
      <c r="J2676" s="71"/>
      <c r="K2676" s="71"/>
      <c r="L2676" s="57"/>
      <c r="M2676" s="86"/>
      <c r="N2676" s="67"/>
      <c r="O2676" s="67"/>
      <c r="P2676" s="67"/>
      <c r="Q2676" s="67"/>
      <c r="R2676" s="67"/>
      <c r="S2676" s="67"/>
      <c r="T2676" s="67"/>
      <c r="U2676" s="67"/>
      <c r="V2676" s="67"/>
      <c r="W2676" s="67"/>
      <c r="X2676" s="67"/>
      <c r="Y2676" s="67"/>
      <c r="Z2676" s="67"/>
      <c r="AA2676" s="67"/>
      <c r="AB2676" s="67"/>
      <c r="AC2676" s="67"/>
      <c r="AD2676" s="67"/>
      <c r="AE2676" s="67"/>
      <c r="AF2676" s="67"/>
      <c r="AG2676" s="67"/>
    </row>
    <row r="2677" spans="1:33" ht="14.5">
      <c r="A2677" s="85"/>
      <c r="B2677" s="86"/>
      <c r="C2677" s="85"/>
      <c r="D2677" s="86"/>
      <c r="E2677" s="86"/>
      <c r="F2677" s="86"/>
      <c r="G2677" s="86"/>
      <c r="H2677" s="86"/>
      <c r="I2677" s="57"/>
      <c r="J2677" s="71"/>
      <c r="K2677" s="71"/>
      <c r="L2677" s="57"/>
      <c r="M2677" s="86"/>
      <c r="N2677" s="67"/>
      <c r="O2677" s="67"/>
      <c r="P2677" s="67"/>
      <c r="Q2677" s="67"/>
      <c r="R2677" s="67"/>
      <c r="S2677" s="67"/>
      <c r="T2677" s="67"/>
      <c r="U2677" s="67"/>
      <c r="V2677" s="67"/>
      <c r="W2677" s="67"/>
      <c r="X2677" s="67"/>
      <c r="Y2677" s="67"/>
      <c r="Z2677" s="67"/>
      <c r="AA2677" s="67"/>
      <c r="AB2677" s="67"/>
      <c r="AC2677" s="67"/>
      <c r="AD2677" s="67"/>
      <c r="AE2677" s="67"/>
      <c r="AF2677" s="67"/>
      <c r="AG2677" s="67"/>
    </row>
    <row r="2678" spans="1:33" ht="14.5">
      <c r="A2678" s="85"/>
      <c r="B2678" s="86"/>
      <c r="C2678" s="85"/>
      <c r="D2678" s="86"/>
      <c r="E2678" s="86"/>
      <c r="F2678" s="86"/>
      <c r="G2678" s="86"/>
      <c r="H2678" s="86"/>
      <c r="I2678" s="57"/>
      <c r="J2678" s="71"/>
      <c r="K2678" s="71"/>
      <c r="L2678" s="57"/>
      <c r="M2678" s="86"/>
      <c r="N2678" s="67"/>
      <c r="O2678" s="67"/>
      <c r="P2678" s="67"/>
      <c r="Q2678" s="67"/>
      <c r="R2678" s="67"/>
      <c r="S2678" s="67"/>
      <c r="T2678" s="67"/>
      <c r="U2678" s="67"/>
      <c r="V2678" s="67"/>
      <c r="W2678" s="67"/>
      <c r="X2678" s="67"/>
      <c r="Y2678" s="67"/>
      <c r="Z2678" s="67"/>
      <c r="AA2678" s="67"/>
      <c r="AB2678" s="67"/>
      <c r="AC2678" s="67"/>
      <c r="AD2678" s="67"/>
      <c r="AE2678" s="67"/>
      <c r="AF2678" s="67"/>
      <c r="AG2678" s="67"/>
    </row>
    <row r="2679" spans="1:33" ht="14.5">
      <c r="A2679" s="85"/>
      <c r="B2679" s="86"/>
      <c r="C2679" s="85"/>
      <c r="D2679" s="86"/>
      <c r="E2679" s="86"/>
      <c r="F2679" s="86"/>
      <c r="G2679" s="86"/>
      <c r="H2679" s="86"/>
      <c r="I2679" s="57"/>
      <c r="J2679" s="71"/>
      <c r="K2679" s="71"/>
      <c r="L2679" s="57"/>
      <c r="M2679" s="86"/>
      <c r="N2679" s="67"/>
      <c r="O2679" s="67"/>
      <c r="P2679" s="67"/>
      <c r="Q2679" s="67"/>
      <c r="R2679" s="67"/>
      <c r="S2679" s="67"/>
      <c r="T2679" s="67"/>
      <c r="U2679" s="67"/>
      <c r="V2679" s="67"/>
      <c r="W2679" s="67"/>
      <c r="X2679" s="67"/>
      <c r="Y2679" s="67"/>
      <c r="Z2679" s="67"/>
      <c r="AA2679" s="67"/>
      <c r="AB2679" s="67"/>
      <c r="AC2679" s="67"/>
      <c r="AD2679" s="67"/>
      <c r="AE2679" s="67"/>
      <c r="AF2679" s="67"/>
      <c r="AG2679" s="67"/>
    </row>
    <row r="2680" spans="1:33" ht="14.5">
      <c r="A2680" s="85"/>
      <c r="B2680" s="86"/>
      <c r="C2680" s="85"/>
      <c r="D2680" s="86"/>
      <c r="E2680" s="86"/>
      <c r="F2680" s="86"/>
      <c r="G2680" s="86"/>
      <c r="H2680" s="86"/>
      <c r="I2680" s="57"/>
      <c r="J2680" s="71"/>
      <c r="K2680" s="71"/>
      <c r="L2680" s="57"/>
      <c r="M2680" s="86"/>
      <c r="N2680" s="67"/>
      <c r="O2680" s="67"/>
      <c r="P2680" s="67"/>
      <c r="Q2680" s="67"/>
      <c r="R2680" s="67"/>
      <c r="S2680" s="67"/>
      <c r="T2680" s="67"/>
      <c r="U2680" s="67"/>
      <c r="V2680" s="67"/>
      <c r="W2680" s="67"/>
      <c r="X2680" s="67"/>
      <c r="Y2680" s="67"/>
      <c r="Z2680" s="67"/>
      <c r="AA2680" s="67"/>
      <c r="AB2680" s="67"/>
      <c r="AC2680" s="67"/>
      <c r="AD2680" s="67"/>
      <c r="AE2680" s="67"/>
      <c r="AF2680" s="67"/>
      <c r="AG2680" s="67"/>
    </row>
    <row r="2681" spans="1:33" ht="14.5">
      <c r="A2681" s="85"/>
      <c r="B2681" s="86"/>
      <c r="C2681" s="85"/>
      <c r="D2681" s="86"/>
      <c r="E2681" s="86"/>
      <c r="F2681" s="86"/>
      <c r="G2681" s="86"/>
      <c r="H2681" s="86"/>
      <c r="I2681" s="57"/>
      <c r="J2681" s="71"/>
      <c r="K2681" s="71"/>
      <c r="L2681" s="57"/>
      <c r="M2681" s="86"/>
      <c r="N2681" s="67"/>
      <c r="O2681" s="67"/>
      <c r="P2681" s="67"/>
      <c r="Q2681" s="67"/>
      <c r="R2681" s="67"/>
      <c r="S2681" s="67"/>
      <c r="T2681" s="67"/>
      <c r="U2681" s="67"/>
      <c r="V2681" s="67"/>
      <c r="W2681" s="67"/>
      <c r="X2681" s="67"/>
      <c r="Y2681" s="67"/>
      <c r="Z2681" s="67"/>
      <c r="AA2681" s="67"/>
      <c r="AB2681" s="67"/>
      <c r="AC2681" s="67"/>
      <c r="AD2681" s="67"/>
      <c r="AE2681" s="67"/>
      <c r="AF2681" s="67"/>
      <c r="AG2681" s="67"/>
    </row>
    <row r="2682" spans="1:33" ht="14.5">
      <c r="A2682" s="85"/>
      <c r="B2682" s="86"/>
      <c r="C2682" s="85"/>
      <c r="D2682" s="86"/>
      <c r="E2682" s="86"/>
      <c r="F2682" s="86"/>
      <c r="G2682" s="86"/>
      <c r="H2682" s="86"/>
      <c r="I2682" s="57"/>
      <c r="J2682" s="71"/>
      <c r="K2682" s="71"/>
      <c r="L2682" s="57"/>
      <c r="M2682" s="86"/>
      <c r="N2682" s="67"/>
      <c r="O2682" s="67"/>
      <c r="P2682" s="67"/>
      <c r="Q2682" s="67"/>
      <c r="R2682" s="67"/>
      <c r="S2682" s="67"/>
      <c r="T2682" s="67"/>
      <c r="U2682" s="67"/>
      <c r="V2682" s="67"/>
      <c r="W2682" s="67"/>
      <c r="X2682" s="67"/>
      <c r="Y2682" s="67"/>
      <c r="Z2682" s="67"/>
      <c r="AA2682" s="67"/>
      <c r="AB2682" s="67"/>
      <c r="AC2682" s="67"/>
      <c r="AD2682" s="67"/>
      <c r="AE2682" s="67"/>
      <c r="AF2682" s="67"/>
      <c r="AG2682" s="67"/>
    </row>
    <row r="2683" spans="1:33" ht="14.5">
      <c r="A2683" s="85"/>
      <c r="B2683" s="86"/>
      <c r="C2683" s="85"/>
      <c r="D2683" s="86"/>
      <c r="E2683" s="86"/>
      <c r="F2683" s="86"/>
      <c r="G2683" s="86"/>
      <c r="H2683" s="86"/>
      <c r="I2683" s="57"/>
      <c r="J2683" s="71"/>
      <c r="K2683" s="71"/>
      <c r="L2683" s="57"/>
      <c r="M2683" s="86"/>
      <c r="N2683" s="67"/>
      <c r="O2683" s="67"/>
      <c r="P2683" s="67"/>
      <c r="Q2683" s="67"/>
      <c r="R2683" s="67"/>
      <c r="S2683" s="67"/>
      <c r="T2683" s="67"/>
      <c r="U2683" s="67"/>
      <c r="V2683" s="67"/>
      <c r="W2683" s="67"/>
      <c r="X2683" s="67"/>
      <c r="Y2683" s="67"/>
      <c r="Z2683" s="67"/>
      <c r="AA2683" s="67"/>
      <c r="AB2683" s="67"/>
      <c r="AC2683" s="67"/>
      <c r="AD2683" s="67"/>
      <c r="AE2683" s="67"/>
      <c r="AF2683" s="67"/>
      <c r="AG2683" s="67"/>
    </row>
    <row r="2684" spans="1:33" ht="14.5">
      <c r="A2684" s="85"/>
      <c r="B2684" s="86"/>
      <c r="C2684" s="85"/>
      <c r="D2684" s="86"/>
      <c r="E2684" s="86"/>
      <c r="F2684" s="86"/>
      <c r="G2684" s="86"/>
      <c r="H2684" s="86"/>
      <c r="I2684" s="57"/>
      <c r="J2684" s="71"/>
      <c r="K2684" s="71"/>
      <c r="L2684" s="57"/>
      <c r="M2684" s="86"/>
      <c r="N2684" s="67"/>
      <c r="O2684" s="67"/>
      <c r="P2684" s="67"/>
      <c r="Q2684" s="67"/>
      <c r="R2684" s="67"/>
      <c r="S2684" s="67"/>
      <c r="T2684" s="67"/>
      <c r="U2684" s="67"/>
      <c r="V2684" s="67"/>
      <c r="W2684" s="67"/>
      <c r="X2684" s="67"/>
      <c r="Y2684" s="67"/>
      <c r="Z2684" s="67"/>
      <c r="AA2684" s="67"/>
      <c r="AB2684" s="67"/>
      <c r="AC2684" s="67"/>
      <c r="AD2684" s="67"/>
      <c r="AE2684" s="67"/>
      <c r="AF2684" s="67"/>
      <c r="AG2684" s="67"/>
    </row>
    <row r="2685" spans="1:33" ht="14.5">
      <c r="A2685" s="85"/>
      <c r="B2685" s="86"/>
      <c r="C2685" s="85"/>
      <c r="D2685" s="86"/>
      <c r="E2685" s="86"/>
      <c r="F2685" s="86"/>
      <c r="G2685" s="86"/>
      <c r="H2685" s="86"/>
      <c r="I2685" s="57"/>
      <c r="J2685" s="71"/>
      <c r="K2685" s="71"/>
      <c r="L2685" s="57"/>
      <c r="M2685" s="86"/>
      <c r="N2685" s="67"/>
      <c r="O2685" s="67"/>
      <c r="P2685" s="67"/>
      <c r="Q2685" s="67"/>
      <c r="R2685" s="67"/>
      <c r="S2685" s="67"/>
      <c r="T2685" s="67"/>
      <c r="U2685" s="67"/>
      <c r="V2685" s="67"/>
      <c r="W2685" s="67"/>
      <c r="X2685" s="67"/>
      <c r="Y2685" s="67"/>
      <c r="Z2685" s="67"/>
      <c r="AA2685" s="67"/>
      <c r="AB2685" s="67"/>
      <c r="AC2685" s="67"/>
      <c r="AD2685" s="67"/>
      <c r="AE2685" s="67"/>
      <c r="AF2685" s="67"/>
      <c r="AG2685" s="67"/>
    </row>
    <row r="2686" spans="1:33" ht="14.5">
      <c r="A2686" s="85"/>
      <c r="B2686" s="86"/>
      <c r="C2686" s="85"/>
      <c r="D2686" s="86"/>
      <c r="E2686" s="86"/>
      <c r="F2686" s="86"/>
      <c r="G2686" s="86"/>
      <c r="H2686" s="86"/>
      <c r="I2686" s="57"/>
      <c r="J2686" s="71"/>
      <c r="K2686" s="71"/>
      <c r="L2686" s="57"/>
      <c r="M2686" s="86"/>
      <c r="N2686" s="67"/>
      <c r="O2686" s="67"/>
      <c r="P2686" s="67"/>
      <c r="Q2686" s="67"/>
      <c r="R2686" s="67"/>
      <c r="S2686" s="67"/>
      <c r="T2686" s="67"/>
      <c r="U2686" s="67"/>
      <c r="V2686" s="67"/>
      <c r="W2686" s="67"/>
      <c r="X2686" s="67"/>
      <c r="Y2686" s="67"/>
      <c r="Z2686" s="67"/>
      <c r="AA2686" s="67"/>
      <c r="AB2686" s="67"/>
      <c r="AC2686" s="67"/>
      <c r="AD2686" s="67"/>
      <c r="AE2686" s="67"/>
      <c r="AF2686" s="67"/>
      <c r="AG2686" s="67"/>
    </row>
    <row r="2687" spans="1:33" ht="14.5">
      <c r="A2687" s="85"/>
      <c r="B2687" s="86"/>
      <c r="C2687" s="85"/>
      <c r="D2687" s="86"/>
      <c r="E2687" s="86"/>
      <c r="F2687" s="86"/>
      <c r="G2687" s="86"/>
      <c r="H2687" s="86"/>
      <c r="I2687" s="57"/>
      <c r="J2687" s="71"/>
      <c r="K2687" s="71"/>
      <c r="L2687" s="57"/>
      <c r="M2687" s="86"/>
      <c r="N2687" s="67"/>
      <c r="O2687" s="67"/>
      <c r="P2687" s="67"/>
      <c r="Q2687" s="67"/>
      <c r="R2687" s="67"/>
      <c r="S2687" s="67"/>
      <c r="T2687" s="67"/>
      <c r="U2687" s="67"/>
      <c r="V2687" s="67"/>
      <c r="W2687" s="67"/>
      <c r="X2687" s="67"/>
      <c r="Y2687" s="67"/>
      <c r="Z2687" s="67"/>
      <c r="AA2687" s="67"/>
      <c r="AB2687" s="67"/>
      <c r="AC2687" s="67"/>
      <c r="AD2687" s="67"/>
      <c r="AE2687" s="67"/>
      <c r="AF2687" s="67"/>
      <c r="AG2687" s="67"/>
    </row>
    <row r="2688" spans="1:33" ht="14.5">
      <c r="A2688" s="85"/>
      <c r="B2688" s="86"/>
      <c r="C2688" s="85"/>
      <c r="D2688" s="86"/>
      <c r="E2688" s="86"/>
      <c r="F2688" s="86"/>
      <c r="G2688" s="86"/>
      <c r="H2688" s="86"/>
      <c r="I2688" s="57"/>
      <c r="J2688" s="71"/>
      <c r="K2688" s="71"/>
      <c r="L2688" s="57"/>
      <c r="M2688" s="86"/>
      <c r="N2688" s="67"/>
      <c r="O2688" s="67"/>
      <c r="P2688" s="67"/>
      <c r="Q2688" s="67"/>
      <c r="R2688" s="67"/>
      <c r="S2688" s="67"/>
      <c r="T2688" s="67"/>
      <c r="U2688" s="67"/>
      <c r="V2688" s="67"/>
      <c r="W2688" s="67"/>
      <c r="X2688" s="67"/>
      <c r="Y2688" s="67"/>
      <c r="Z2688" s="67"/>
      <c r="AA2688" s="67"/>
      <c r="AB2688" s="67"/>
      <c r="AC2688" s="67"/>
      <c r="AD2688" s="67"/>
      <c r="AE2688" s="67"/>
      <c r="AF2688" s="67"/>
      <c r="AG2688" s="67"/>
    </row>
    <row r="2689" spans="1:33" ht="14.5">
      <c r="A2689" s="85"/>
      <c r="B2689" s="86"/>
      <c r="C2689" s="85"/>
      <c r="D2689" s="86"/>
      <c r="E2689" s="86"/>
      <c r="F2689" s="86"/>
      <c r="G2689" s="86"/>
      <c r="H2689" s="86"/>
      <c r="I2689" s="57"/>
      <c r="J2689" s="71"/>
      <c r="K2689" s="71"/>
      <c r="L2689" s="57"/>
      <c r="M2689" s="86"/>
      <c r="N2689" s="67"/>
      <c r="O2689" s="67"/>
      <c r="P2689" s="67"/>
      <c r="Q2689" s="67"/>
      <c r="R2689" s="67"/>
      <c r="S2689" s="67"/>
      <c r="T2689" s="67"/>
      <c r="U2689" s="67"/>
      <c r="V2689" s="67"/>
      <c r="W2689" s="67"/>
      <c r="X2689" s="67"/>
      <c r="Y2689" s="67"/>
      <c r="Z2689" s="67"/>
      <c r="AA2689" s="67"/>
      <c r="AB2689" s="67"/>
      <c r="AC2689" s="67"/>
      <c r="AD2689" s="67"/>
      <c r="AE2689" s="67"/>
      <c r="AF2689" s="67"/>
      <c r="AG2689" s="67"/>
    </row>
    <row r="2690" spans="1:33" ht="14.5">
      <c r="A2690" s="85"/>
      <c r="B2690" s="86"/>
      <c r="C2690" s="85"/>
      <c r="D2690" s="86"/>
      <c r="E2690" s="86"/>
      <c r="F2690" s="86"/>
      <c r="G2690" s="86"/>
      <c r="H2690" s="86"/>
      <c r="I2690" s="57"/>
      <c r="J2690" s="71"/>
      <c r="K2690" s="71"/>
      <c r="L2690" s="57"/>
      <c r="M2690" s="86"/>
      <c r="N2690" s="67"/>
      <c r="O2690" s="67"/>
      <c r="P2690" s="67"/>
      <c r="Q2690" s="67"/>
      <c r="R2690" s="67"/>
      <c r="S2690" s="67"/>
      <c r="T2690" s="67"/>
      <c r="U2690" s="67"/>
      <c r="V2690" s="67"/>
      <c r="W2690" s="67"/>
      <c r="X2690" s="67"/>
      <c r="Y2690" s="67"/>
      <c r="Z2690" s="67"/>
      <c r="AA2690" s="67"/>
      <c r="AB2690" s="67"/>
      <c r="AC2690" s="67"/>
      <c r="AD2690" s="67"/>
      <c r="AE2690" s="67"/>
      <c r="AF2690" s="67"/>
      <c r="AG2690" s="67"/>
    </row>
    <row r="2691" spans="1:33" ht="14.5">
      <c r="A2691" s="85"/>
      <c r="B2691" s="86"/>
      <c r="C2691" s="85"/>
      <c r="D2691" s="86"/>
      <c r="E2691" s="86"/>
      <c r="F2691" s="86"/>
      <c r="G2691" s="86"/>
      <c r="H2691" s="86"/>
      <c r="I2691" s="57"/>
      <c r="J2691" s="71"/>
      <c r="K2691" s="71"/>
      <c r="L2691" s="57"/>
      <c r="M2691" s="86"/>
      <c r="N2691" s="67"/>
      <c r="O2691" s="67"/>
      <c r="P2691" s="67"/>
      <c r="Q2691" s="67"/>
      <c r="R2691" s="67"/>
      <c r="S2691" s="67"/>
      <c r="T2691" s="67"/>
      <c r="U2691" s="67"/>
      <c r="V2691" s="67"/>
      <c r="W2691" s="67"/>
      <c r="X2691" s="67"/>
      <c r="Y2691" s="67"/>
      <c r="Z2691" s="67"/>
      <c r="AA2691" s="67"/>
      <c r="AB2691" s="67"/>
      <c r="AC2691" s="67"/>
      <c r="AD2691" s="67"/>
      <c r="AE2691" s="67"/>
      <c r="AF2691" s="67"/>
      <c r="AG2691" s="67"/>
    </row>
    <row r="2692" spans="1:33" ht="14.5">
      <c r="A2692" s="85"/>
      <c r="B2692" s="86"/>
      <c r="C2692" s="85"/>
      <c r="D2692" s="86"/>
      <c r="E2692" s="86"/>
      <c r="F2692" s="86"/>
      <c r="G2692" s="86"/>
      <c r="H2692" s="86"/>
      <c r="I2692" s="57"/>
      <c r="J2692" s="71"/>
      <c r="K2692" s="71"/>
      <c r="L2692" s="57"/>
      <c r="M2692" s="86"/>
      <c r="N2692" s="67"/>
      <c r="O2692" s="67"/>
      <c r="P2692" s="67"/>
      <c r="Q2692" s="67"/>
      <c r="R2692" s="67"/>
      <c r="S2692" s="67"/>
      <c r="T2692" s="67"/>
      <c r="U2692" s="67"/>
      <c r="V2692" s="67"/>
      <c r="W2692" s="67"/>
      <c r="X2692" s="67"/>
      <c r="Y2692" s="67"/>
      <c r="Z2692" s="67"/>
      <c r="AA2692" s="67"/>
      <c r="AB2692" s="67"/>
      <c r="AC2692" s="67"/>
      <c r="AD2692" s="67"/>
      <c r="AE2692" s="67"/>
      <c r="AF2692" s="67"/>
      <c r="AG2692" s="67"/>
    </row>
    <row r="2693" spans="1:33" ht="14.5">
      <c r="A2693" s="85"/>
      <c r="B2693" s="86"/>
      <c r="C2693" s="85"/>
      <c r="D2693" s="86"/>
      <c r="E2693" s="86"/>
      <c r="F2693" s="86"/>
      <c r="G2693" s="86"/>
      <c r="H2693" s="86"/>
      <c r="I2693" s="57"/>
      <c r="J2693" s="71"/>
      <c r="K2693" s="71"/>
      <c r="L2693" s="57"/>
      <c r="M2693" s="86"/>
      <c r="N2693" s="67"/>
      <c r="O2693" s="67"/>
      <c r="P2693" s="67"/>
      <c r="Q2693" s="67"/>
      <c r="R2693" s="67"/>
      <c r="S2693" s="67"/>
      <c r="T2693" s="67"/>
      <c r="U2693" s="67"/>
      <c r="V2693" s="67"/>
      <c r="W2693" s="67"/>
      <c r="X2693" s="67"/>
      <c r="Y2693" s="67"/>
      <c r="Z2693" s="67"/>
      <c r="AA2693" s="67"/>
      <c r="AB2693" s="67"/>
      <c r="AC2693" s="67"/>
      <c r="AD2693" s="67"/>
      <c r="AE2693" s="67"/>
      <c r="AF2693" s="67"/>
      <c r="AG2693" s="67"/>
    </row>
    <row r="2694" spans="1:33" ht="14.5">
      <c r="A2694" s="85"/>
      <c r="B2694" s="86"/>
      <c r="C2694" s="85"/>
      <c r="D2694" s="86"/>
      <c r="E2694" s="86"/>
      <c r="F2694" s="86"/>
      <c r="G2694" s="86"/>
      <c r="H2694" s="86"/>
      <c r="I2694" s="57"/>
      <c r="J2694" s="71"/>
      <c r="K2694" s="71"/>
      <c r="L2694" s="57"/>
      <c r="M2694" s="86"/>
      <c r="N2694" s="67"/>
      <c r="O2694" s="67"/>
      <c r="P2694" s="67"/>
      <c r="Q2694" s="67"/>
      <c r="R2694" s="67"/>
      <c r="S2694" s="67"/>
      <c r="T2694" s="67"/>
      <c r="U2694" s="67"/>
      <c r="V2694" s="67"/>
      <c r="W2694" s="67"/>
      <c r="X2694" s="67"/>
      <c r="Y2694" s="67"/>
      <c r="Z2694" s="67"/>
      <c r="AA2694" s="67"/>
      <c r="AB2694" s="67"/>
      <c r="AC2694" s="67"/>
      <c r="AD2694" s="67"/>
      <c r="AE2694" s="67"/>
      <c r="AF2694" s="67"/>
      <c r="AG2694" s="67"/>
    </row>
    <row r="2695" spans="1:33" ht="14.5">
      <c r="A2695" s="85"/>
      <c r="B2695" s="86"/>
      <c r="C2695" s="85"/>
      <c r="D2695" s="86"/>
      <c r="E2695" s="86"/>
      <c r="F2695" s="86"/>
      <c r="G2695" s="86"/>
      <c r="H2695" s="86"/>
      <c r="I2695" s="57"/>
      <c r="J2695" s="71"/>
      <c r="K2695" s="71"/>
      <c r="L2695" s="57"/>
      <c r="M2695" s="86"/>
      <c r="N2695" s="67"/>
      <c r="O2695" s="67"/>
      <c r="P2695" s="67"/>
      <c r="Q2695" s="67"/>
      <c r="R2695" s="67"/>
      <c r="S2695" s="67"/>
      <c r="T2695" s="67"/>
      <c r="U2695" s="67"/>
      <c r="V2695" s="67"/>
      <c r="W2695" s="67"/>
      <c r="X2695" s="67"/>
      <c r="Y2695" s="67"/>
      <c r="Z2695" s="67"/>
      <c r="AA2695" s="67"/>
      <c r="AB2695" s="67"/>
      <c r="AC2695" s="67"/>
      <c r="AD2695" s="67"/>
      <c r="AE2695" s="67"/>
      <c r="AF2695" s="67"/>
      <c r="AG2695" s="67"/>
    </row>
    <row r="2696" spans="1:33" ht="14.5">
      <c r="A2696" s="85"/>
      <c r="B2696" s="86"/>
      <c r="C2696" s="85"/>
      <c r="D2696" s="86"/>
      <c r="E2696" s="86"/>
      <c r="F2696" s="86"/>
      <c r="G2696" s="86"/>
      <c r="H2696" s="86"/>
      <c r="I2696" s="57"/>
      <c r="J2696" s="71"/>
      <c r="K2696" s="71"/>
      <c r="L2696" s="57"/>
      <c r="M2696" s="86"/>
      <c r="N2696" s="67"/>
      <c r="O2696" s="67"/>
      <c r="P2696" s="67"/>
      <c r="Q2696" s="67"/>
      <c r="R2696" s="67"/>
      <c r="S2696" s="67"/>
      <c r="T2696" s="67"/>
      <c r="U2696" s="67"/>
      <c r="V2696" s="67"/>
      <c r="W2696" s="67"/>
      <c r="X2696" s="67"/>
      <c r="Y2696" s="67"/>
      <c r="Z2696" s="67"/>
      <c r="AA2696" s="67"/>
      <c r="AB2696" s="67"/>
      <c r="AC2696" s="67"/>
      <c r="AD2696" s="67"/>
      <c r="AE2696" s="67"/>
      <c r="AF2696" s="67"/>
      <c r="AG2696" s="67"/>
    </row>
    <row r="2697" spans="1:33" ht="14.5">
      <c r="A2697" s="85"/>
      <c r="B2697" s="86"/>
      <c r="C2697" s="85"/>
      <c r="D2697" s="86"/>
      <c r="E2697" s="86"/>
      <c r="F2697" s="86"/>
      <c r="G2697" s="86"/>
      <c r="H2697" s="86"/>
      <c r="I2697" s="57"/>
      <c r="J2697" s="71"/>
      <c r="K2697" s="71"/>
      <c r="L2697" s="57"/>
      <c r="M2697" s="86"/>
      <c r="N2697" s="67"/>
      <c r="O2697" s="67"/>
      <c r="P2697" s="67"/>
      <c r="Q2697" s="67"/>
      <c r="R2697" s="67"/>
      <c r="S2697" s="67"/>
      <c r="T2697" s="67"/>
      <c r="U2697" s="67"/>
      <c r="V2697" s="67"/>
      <c r="W2697" s="67"/>
      <c r="X2697" s="67"/>
      <c r="Y2697" s="67"/>
      <c r="Z2697" s="67"/>
      <c r="AA2697" s="67"/>
      <c r="AB2697" s="67"/>
      <c r="AC2697" s="67"/>
      <c r="AD2697" s="67"/>
      <c r="AE2697" s="67"/>
      <c r="AF2697" s="67"/>
      <c r="AG2697" s="67"/>
    </row>
    <row r="2698" spans="1:33" ht="14.5">
      <c r="A2698" s="85"/>
      <c r="B2698" s="86"/>
      <c r="C2698" s="85"/>
      <c r="D2698" s="86"/>
      <c r="E2698" s="86"/>
      <c r="F2698" s="86"/>
      <c r="G2698" s="86"/>
      <c r="H2698" s="86"/>
      <c r="I2698" s="57"/>
      <c r="J2698" s="71"/>
      <c r="K2698" s="71"/>
      <c r="L2698" s="57"/>
      <c r="M2698" s="86"/>
      <c r="N2698" s="67"/>
      <c r="O2698" s="67"/>
      <c r="P2698" s="67"/>
      <c r="Q2698" s="67"/>
      <c r="R2698" s="67"/>
      <c r="S2698" s="67"/>
      <c r="T2698" s="67"/>
      <c r="U2698" s="67"/>
      <c r="V2698" s="67"/>
      <c r="W2698" s="67"/>
      <c r="X2698" s="67"/>
      <c r="Y2698" s="67"/>
      <c r="Z2698" s="67"/>
      <c r="AA2698" s="67"/>
      <c r="AB2698" s="67"/>
      <c r="AC2698" s="67"/>
      <c r="AD2698" s="67"/>
      <c r="AE2698" s="67"/>
      <c r="AF2698" s="67"/>
      <c r="AG2698" s="67"/>
    </row>
    <row r="2699" spans="1:33" ht="14.5">
      <c r="A2699" s="85"/>
      <c r="B2699" s="86"/>
      <c r="C2699" s="85"/>
      <c r="D2699" s="86"/>
      <c r="E2699" s="86"/>
      <c r="F2699" s="86"/>
      <c r="G2699" s="86"/>
      <c r="H2699" s="86"/>
      <c r="I2699" s="57"/>
      <c r="J2699" s="71"/>
      <c r="K2699" s="71"/>
      <c r="L2699" s="57"/>
      <c r="M2699" s="86"/>
      <c r="N2699" s="67"/>
      <c r="O2699" s="67"/>
      <c r="P2699" s="67"/>
      <c r="Q2699" s="67"/>
      <c r="R2699" s="67"/>
      <c r="S2699" s="67"/>
      <c r="T2699" s="67"/>
      <c r="U2699" s="67"/>
      <c r="V2699" s="67"/>
      <c r="W2699" s="67"/>
      <c r="X2699" s="67"/>
      <c r="Y2699" s="67"/>
      <c r="Z2699" s="67"/>
      <c r="AA2699" s="67"/>
      <c r="AB2699" s="67"/>
      <c r="AC2699" s="67"/>
      <c r="AD2699" s="67"/>
      <c r="AE2699" s="67"/>
      <c r="AF2699" s="67"/>
      <c r="AG2699" s="67"/>
    </row>
    <row r="2700" spans="1:33" ht="14.5">
      <c r="A2700" s="85"/>
      <c r="B2700" s="86"/>
      <c r="C2700" s="85"/>
      <c r="D2700" s="86"/>
      <c r="E2700" s="86"/>
      <c r="F2700" s="86"/>
      <c r="G2700" s="86"/>
      <c r="H2700" s="86"/>
      <c r="I2700" s="57"/>
      <c r="J2700" s="71"/>
      <c r="K2700" s="71"/>
      <c r="L2700" s="57"/>
      <c r="M2700" s="86"/>
      <c r="N2700" s="67"/>
      <c r="O2700" s="67"/>
      <c r="P2700" s="67"/>
      <c r="Q2700" s="67"/>
      <c r="R2700" s="67"/>
      <c r="S2700" s="67"/>
      <c r="T2700" s="67"/>
      <c r="U2700" s="67"/>
      <c r="V2700" s="67"/>
      <c r="W2700" s="67"/>
      <c r="X2700" s="67"/>
      <c r="Y2700" s="67"/>
      <c r="Z2700" s="67"/>
      <c r="AA2700" s="67"/>
      <c r="AB2700" s="67"/>
      <c r="AC2700" s="67"/>
      <c r="AD2700" s="67"/>
      <c r="AE2700" s="67"/>
      <c r="AF2700" s="67"/>
      <c r="AG2700" s="67"/>
    </row>
    <row r="2701" spans="1:33" ht="14.5">
      <c r="A2701" s="85"/>
      <c r="B2701" s="86"/>
      <c r="C2701" s="85"/>
      <c r="D2701" s="86"/>
      <c r="E2701" s="86"/>
      <c r="F2701" s="86"/>
      <c r="G2701" s="86"/>
      <c r="H2701" s="86"/>
      <c r="I2701" s="57"/>
      <c r="J2701" s="71"/>
      <c r="K2701" s="71"/>
      <c r="L2701" s="57"/>
      <c r="M2701" s="86"/>
      <c r="N2701" s="67"/>
      <c r="O2701" s="67"/>
      <c r="P2701" s="67"/>
      <c r="Q2701" s="67"/>
      <c r="R2701" s="67"/>
      <c r="S2701" s="67"/>
      <c r="T2701" s="67"/>
      <c r="U2701" s="67"/>
      <c r="V2701" s="67"/>
      <c r="W2701" s="67"/>
      <c r="X2701" s="67"/>
      <c r="Y2701" s="67"/>
      <c r="Z2701" s="67"/>
      <c r="AA2701" s="67"/>
      <c r="AB2701" s="67"/>
      <c r="AC2701" s="67"/>
      <c r="AD2701" s="67"/>
      <c r="AE2701" s="67"/>
      <c r="AF2701" s="67"/>
      <c r="AG2701" s="67"/>
    </row>
    <row r="2702" spans="1:33" ht="14.5">
      <c r="A2702" s="85"/>
      <c r="B2702" s="86"/>
      <c r="C2702" s="85"/>
      <c r="D2702" s="86"/>
      <c r="E2702" s="86"/>
      <c r="F2702" s="86"/>
      <c r="G2702" s="86"/>
      <c r="H2702" s="86"/>
      <c r="I2702" s="57"/>
      <c r="J2702" s="71"/>
      <c r="K2702" s="71"/>
      <c r="L2702" s="57"/>
      <c r="M2702" s="86"/>
      <c r="N2702" s="67"/>
      <c r="O2702" s="67"/>
      <c r="P2702" s="67"/>
      <c r="Q2702" s="67"/>
      <c r="R2702" s="67"/>
      <c r="S2702" s="67"/>
      <c r="T2702" s="67"/>
      <c r="U2702" s="67"/>
      <c r="V2702" s="67"/>
      <c r="W2702" s="67"/>
      <c r="X2702" s="67"/>
      <c r="Y2702" s="67"/>
      <c r="Z2702" s="67"/>
      <c r="AA2702" s="67"/>
      <c r="AB2702" s="67"/>
      <c r="AC2702" s="67"/>
      <c r="AD2702" s="67"/>
      <c r="AE2702" s="67"/>
      <c r="AF2702" s="67"/>
      <c r="AG2702" s="67"/>
    </row>
    <row r="2703" spans="1:33" ht="14.5">
      <c r="A2703" s="85"/>
      <c r="B2703" s="86"/>
      <c r="C2703" s="85"/>
      <c r="D2703" s="86"/>
      <c r="E2703" s="86"/>
      <c r="F2703" s="86"/>
      <c r="G2703" s="86"/>
      <c r="H2703" s="86"/>
      <c r="I2703" s="57"/>
      <c r="J2703" s="71"/>
      <c r="K2703" s="71"/>
      <c r="L2703" s="57"/>
      <c r="M2703" s="86"/>
      <c r="N2703" s="67"/>
      <c r="O2703" s="67"/>
      <c r="P2703" s="67"/>
      <c r="Q2703" s="67"/>
      <c r="R2703" s="67"/>
      <c r="S2703" s="67"/>
      <c r="T2703" s="67"/>
      <c r="U2703" s="67"/>
      <c r="V2703" s="67"/>
      <c r="W2703" s="67"/>
      <c r="X2703" s="67"/>
      <c r="Y2703" s="67"/>
      <c r="Z2703" s="67"/>
      <c r="AA2703" s="67"/>
      <c r="AB2703" s="67"/>
      <c r="AC2703" s="67"/>
      <c r="AD2703" s="67"/>
      <c r="AE2703" s="67"/>
      <c r="AF2703" s="67"/>
      <c r="AG2703" s="67"/>
    </row>
    <row r="2704" spans="1:33" ht="14.5">
      <c r="A2704" s="85"/>
      <c r="B2704" s="86"/>
      <c r="C2704" s="85"/>
      <c r="D2704" s="86"/>
      <c r="E2704" s="86"/>
      <c r="F2704" s="86"/>
      <c r="G2704" s="86"/>
      <c r="H2704" s="86"/>
      <c r="I2704" s="57"/>
      <c r="J2704" s="71"/>
      <c r="K2704" s="71"/>
      <c r="L2704" s="57"/>
      <c r="M2704" s="86"/>
      <c r="N2704" s="67"/>
      <c r="O2704" s="67"/>
      <c r="P2704" s="67"/>
      <c r="Q2704" s="67"/>
      <c r="R2704" s="67"/>
      <c r="S2704" s="67"/>
      <c r="T2704" s="67"/>
      <c r="U2704" s="67"/>
      <c r="V2704" s="67"/>
      <c r="W2704" s="67"/>
      <c r="X2704" s="67"/>
      <c r="Y2704" s="67"/>
      <c r="Z2704" s="67"/>
      <c r="AA2704" s="67"/>
      <c r="AB2704" s="67"/>
      <c r="AC2704" s="67"/>
      <c r="AD2704" s="67"/>
      <c r="AE2704" s="67"/>
      <c r="AF2704" s="67"/>
      <c r="AG2704" s="67"/>
    </row>
    <row r="2705" spans="1:33" ht="14.5">
      <c r="A2705" s="85"/>
      <c r="B2705" s="86"/>
      <c r="C2705" s="85"/>
      <c r="D2705" s="86"/>
      <c r="E2705" s="86"/>
      <c r="F2705" s="86"/>
      <c r="G2705" s="86"/>
      <c r="H2705" s="86"/>
      <c r="I2705" s="57"/>
      <c r="J2705" s="71"/>
      <c r="K2705" s="71"/>
      <c r="L2705" s="57"/>
      <c r="M2705" s="86"/>
      <c r="N2705" s="67"/>
      <c r="O2705" s="67"/>
      <c r="P2705" s="67"/>
      <c r="Q2705" s="67"/>
      <c r="R2705" s="67"/>
      <c r="S2705" s="67"/>
      <c r="T2705" s="67"/>
      <c r="U2705" s="67"/>
      <c r="V2705" s="67"/>
      <c r="W2705" s="67"/>
      <c r="X2705" s="67"/>
      <c r="Y2705" s="67"/>
      <c r="Z2705" s="67"/>
      <c r="AA2705" s="67"/>
      <c r="AB2705" s="67"/>
      <c r="AC2705" s="67"/>
      <c r="AD2705" s="67"/>
      <c r="AE2705" s="67"/>
      <c r="AF2705" s="67"/>
      <c r="AG2705" s="67"/>
    </row>
    <row r="2706" spans="1:33" ht="14.5">
      <c r="A2706" s="85"/>
      <c r="B2706" s="86"/>
      <c r="C2706" s="85"/>
      <c r="D2706" s="86"/>
      <c r="E2706" s="86"/>
      <c r="F2706" s="86"/>
      <c r="G2706" s="86"/>
      <c r="H2706" s="86"/>
      <c r="I2706" s="57"/>
      <c r="J2706" s="71"/>
      <c r="K2706" s="71"/>
      <c r="L2706" s="57"/>
      <c r="M2706" s="86"/>
      <c r="N2706" s="67"/>
      <c r="O2706" s="67"/>
      <c r="P2706" s="67"/>
      <c r="Q2706" s="67"/>
      <c r="R2706" s="67"/>
      <c r="S2706" s="67"/>
      <c r="T2706" s="67"/>
      <c r="U2706" s="67"/>
      <c r="V2706" s="67"/>
      <c r="W2706" s="67"/>
      <c r="X2706" s="67"/>
      <c r="Y2706" s="67"/>
      <c r="Z2706" s="67"/>
      <c r="AA2706" s="67"/>
      <c r="AB2706" s="67"/>
      <c r="AC2706" s="67"/>
      <c r="AD2706" s="67"/>
      <c r="AE2706" s="67"/>
      <c r="AF2706" s="67"/>
      <c r="AG2706" s="67"/>
    </row>
    <row r="2707" spans="1:33" ht="14.5">
      <c r="A2707" s="85"/>
      <c r="B2707" s="86"/>
      <c r="C2707" s="85"/>
      <c r="D2707" s="86"/>
      <c r="E2707" s="86"/>
      <c r="F2707" s="86"/>
      <c r="G2707" s="86"/>
      <c r="H2707" s="86"/>
      <c r="I2707" s="57"/>
      <c r="J2707" s="71"/>
      <c r="K2707" s="71"/>
      <c r="L2707" s="57"/>
      <c r="M2707" s="86"/>
      <c r="N2707" s="67"/>
      <c r="O2707" s="67"/>
      <c r="P2707" s="67"/>
      <c r="Q2707" s="67"/>
      <c r="R2707" s="67"/>
      <c r="S2707" s="67"/>
      <c r="T2707" s="67"/>
      <c r="U2707" s="67"/>
      <c r="V2707" s="67"/>
      <c r="W2707" s="67"/>
      <c r="X2707" s="67"/>
      <c r="Y2707" s="67"/>
      <c r="Z2707" s="67"/>
      <c r="AA2707" s="67"/>
      <c r="AB2707" s="67"/>
      <c r="AC2707" s="67"/>
      <c r="AD2707" s="67"/>
      <c r="AE2707" s="67"/>
      <c r="AF2707" s="67"/>
      <c r="AG2707" s="67"/>
    </row>
    <row r="2708" spans="1:33" ht="14.5">
      <c r="A2708" s="85"/>
      <c r="B2708" s="86"/>
      <c r="C2708" s="85"/>
      <c r="D2708" s="86"/>
      <c r="E2708" s="86"/>
      <c r="F2708" s="86"/>
      <c r="G2708" s="86"/>
      <c r="H2708" s="86"/>
      <c r="I2708" s="57"/>
      <c r="J2708" s="71"/>
      <c r="K2708" s="71"/>
      <c r="L2708" s="57"/>
      <c r="M2708" s="86"/>
      <c r="N2708" s="67"/>
      <c r="O2708" s="67"/>
      <c r="P2708" s="67"/>
      <c r="Q2708" s="67"/>
      <c r="R2708" s="67"/>
      <c r="S2708" s="67"/>
      <c r="T2708" s="67"/>
      <c r="U2708" s="67"/>
      <c r="V2708" s="67"/>
      <c r="W2708" s="67"/>
      <c r="X2708" s="67"/>
      <c r="Y2708" s="67"/>
      <c r="Z2708" s="67"/>
      <c r="AA2708" s="67"/>
      <c r="AB2708" s="67"/>
      <c r="AC2708" s="67"/>
      <c r="AD2708" s="67"/>
      <c r="AE2708" s="67"/>
      <c r="AF2708" s="67"/>
      <c r="AG2708" s="67"/>
    </row>
    <row r="2709" spans="1:33" ht="14.5">
      <c r="A2709" s="85"/>
      <c r="B2709" s="86"/>
      <c r="C2709" s="85"/>
      <c r="D2709" s="86"/>
      <c r="E2709" s="86"/>
      <c r="F2709" s="86"/>
      <c r="G2709" s="86"/>
      <c r="H2709" s="86"/>
      <c r="I2709" s="57"/>
      <c r="J2709" s="71"/>
      <c r="K2709" s="71"/>
      <c r="L2709" s="57"/>
      <c r="M2709" s="86"/>
      <c r="N2709" s="67"/>
      <c r="O2709" s="67"/>
      <c r="P2709" s="67"/>
      <c r="Q2709" s="67"/>
      <c r="R2709" s="67"/>
      <c r="S2709" s="67"/>
      <c r="T2709" s="67"/>
      <c r="U2709" s="67"/>
      <c r="V2709" s="67"/>
      <c r="W2709" s="67"/>
      <c r="X2709" s="67"/>
      <c r="Y2709" s="67"/>
      <c r="Z2709" s="67"/>
      <c r="AA2709" s="67"/>
      <c r="AB2709" s="67"/>
      <c r="AC2709" s="67"/>
      <c r="AD2709" s="67"/>
      <c r="AE2709" s="67"/>
      <c r="AF2709" s="67"/>
      <c r="AG2709" s="67"/>
    </row>
    <row r="2710" spans="1:33" ht="14.5">
      <c r="A2710" s="85"/>
      <c r="B2710" s="86"/>
      <c r="C2710" s="85"/>
      <c r="D2710" s="86"/>
      <c r="E2710" s="86"/>
      <c r="F2710" s="86"/>
      <c r="G2710" s="86"/>
      <c r="H2710" s="86"/>
      <c r="I2710" s="57"/>
      <c r="J2710" s="71"/>
      <c r="K2710" s="71"/>
      <c r="L2710" s="57"/>
      <c r="M2710" s="86"/>
      <c r="N2710" s="67"/>
      <c r="O2710" s="67"/>
      <c r="P2710" s="67"/>
      <c r="Q2710" s="67"/>
      <c r="R2710" s="67"/>
      <c r="S2710" s="67"/>
      <c r="T2710" s="67"/>
      <c r="U2710" s="67"/>
      <c r="V2710" s="67"/>
      <c r="W2710" s="67"/>
      <c r="X2710" s="67"/>
      <c r="Y2710" s="67"/>
      <c r="Z2710" s="67"/>
      <c r="AA2710" s="67"/>
      <c r="AB2710" s="67"/>
      <c r="AC2710" s="67"/>
      <c r="AD2710" s="67"/>
      <c r="AE2710" s="67"/>
      <c r="AF2710" s="67"/>
      <c r="AG2710" s="67"/>
    </row>
    <row r="2711" spans="1:33" ht="14.5">
      <c r="A2711" s="85"/>
      <c r="B2711" s="86"/>
      <c r="C2711" s="85"/>
      <c r="D2711" s="86"/>
      <c r="E2711" s="86"/>
      <c r="F2711" s="86"/>
      <c r="G2711" s="86"/>
      <c r="H2711" s="86"/>
      <c r="I2711" s="57"/>
      <c r="J2711" s="71"/>
      <c r="K2711" s="71"/>
      <c r="L2711" s="57"/>
      <c r="M2711" s="86"/>
      <c r="N2711" s="67"/>
      <c r="O2711" s="67"/>
      <c r="P2711" s="67"/>
      <c r="Q2711" s="67"/>
      <c r="R2711" s="67"/>
      <c r="S2711" s="67"/>
      <c r="T2711" s="67"/>
      <c r="U2711" s="67"/>
      <c r="V2711" s="67"/>
      <c r="W2711" s="67"/>
      <c r="X2711" s="67"/>
      <c r="Y2711" s="67"/>
      <c r="Z2711" s="67"/>
      <c r="AA2711" s="67"/>
      <c r="AB2711" s="67"/>
      <c r="AC2711" s="67"/>
      <c r="AD2711" s="67"/>
      <c r="AE2711" s="67"/>
      <c r="AF2711" s="67"/>
      <c r="AG2711" s="67"/>
    </row>
    <row r="2712" spans="1:33" ht="14.5">
      <c r="A2712" s="85"/>
      <c r="B2712" s="86"/>
      <c r="C2712" s="85"/>
      <c r="D2712" s="86"/>
      <c r="E2712" s="86"/>
      <c r="F2712" s="86"/>
      <c r="G2712" s="86"/>
      <c r="H2712" s="86"/>
      <c r="I2712" s="57"/>
      <c r="J2712" s="71"/>
      <c r="K2712" s="71"/>
      <c r="L2712" s="57"/>
      <c r="M2712" s="86"/>
      <c r="N2712" s="67"/>
      <c r="O2712" s="67"/>
      <c r="P2712" s="67"/>
      <c r="Q2712" s="67"/>
      <c r="R2712" s="67"/>
      <c r="S2712" s="67"/>
      <c r="T2712" s="67"/>
      <c r="U2712" s="67"/>
      <c r="V2712" s="67"/>
      <c r="W2712" s="67"/>
      <c r="X2712" s="67"/>
      <c r="Y2712" s="67"/>
      <c r="Z2712" s="67"/>
      <c r="AA2712" s="67"/>
      <c r="AB2712" s="67"/>
      <c r="AC2712" s="67"/>
      <c r="AD2712" s="67"/>
      <c r="AE2712" s="67"/>
      <c r="AF2712" s="67"/>
      <c r="AG2712" s="67"/>
    </row>
    <row r="2713" spans="1:33" ht="14.5">
      <c r="A2713" s="85"/>
      <c r="B2713" s="86"/>
      <c r="C2713" s="85"/>
      <c r="D2713" s="86"/>
      <c r="E2713" s="86"/>
      <c r="F2713" s="86"/>
      <c r="G2713" s="86"/>
      <c r="H2713" s="86"/>
      <c r="I2713" s="57"/>
      <c r="J2713" s="71"/>
      <c r="K2713" s="71"/>
      <c r="L2713" s="57"/>
      <c r="M2713" s="86"/>
      <c r="N2713" s="67"/>
      <c r="O2713" s="67"/>
      <c r="P2713" s="67"/>
      <c r="Q2713" s="67"/>
      <c r="R2713" s="67"/>
      <c r="S2713" s="67"/>
      <c r="T2713" s="67"/>
      <c r="U2713" s="67"/>
      <c r="V2713" s="67"/>
      <c r="W2713" s="67"/>
      <c r="X2713" s="67"/>
      <c r="Y2713" s="67"/>
      <c r="Z2713" s="67"/>
      <c r="AA2713" s="67"/>
      <c r="AB2713" s="67"/>
      <c r="AC2713" s="67"/>
      <c r="AD2713" s="67"/>
      <c r="AE2713" s="67"/>
      <c r="AF2713" s="67"/>
      <c r="AG2713" s="67"/>
    </row>
    <row r="2714" spans="1:33" ht="14.5">
      <c r="A2714" s="85"/>
      <c r="B2714" s="86"/>
      <c r="C2714" s="85"/>
      <c r="D2714" s="86"/>
      <c r="E2714" s="86"/>
      <c r="F2714" s="86"/>
      <c r="G2714" s="86"/>
      <c r="H2714" s="86"/>
      <c r="I2714" s="57"/>
      <c r="J2714" s="71"/>
      <c r="K2714" s="71"/>
      <c r="L2714" s="57"/>
      <c r="M2714" s="86"/>
      <c r="N2714" s="67"/>
      <c r="O2714" s="67"/>
      <c r="P2714" s="67"/>
      <c r="Q2714" s="67"/>
      <c r="R2714" s="67"/>
      <c r="S2714" s="67"/>
      <c r="T2714" s="67"/>
      <c r="U2714" s="67"/>
      <c r="V2714" s="67"/>
      <c r="W2714" s="67"/>
      <c r="X2714" s="67"/>
      <c r="Y2714" s="67"/>
      <c r="Z2714" s="67"/>
      <c r="AA2714" s="67"/>
      <c r="AB2714" s="67"/>
      <c r="AC2714" s="67"/>
      <c r="AD2714" s="67"/>
      <c r="AE2714" s="67"/>
      <c r="AF2714" s="67"/>
      <c r="AG2714" s="67"/>
    </row>
    <row r="2715" spans="1:33" ht="14.5">
      <c r="A2715" s="85"/>
      <c r="B2715" s="86"/>
      <c r="C2715" s="85"/>
      <c r="D2715" s="86"/>
      <c r="E2715" s="86"/>
      <c r="F2715" s="86"/>
      <c r="G2715" s="86"/>
      <c r="H2715" s="86"/>
      <c r="I2715" s="57"/>
      <c r="J2715" s="71"/>
      <c r="K2715" s="71"/>
      <c r="L2715" s="57"/>
      <c r="M2715" s="86"/>
      <c r="N2715" s="67"/>
      <c r="O2715" s="67"/>
      <c r="P2715" s="67"/>
      <c r="Q2715" s="67"/>
      <c r="R2715" s="67"/>
      <c r="S2715" s="67"/>
      <c r="T2715" s="67"/>
      <c r="U2715" s="67"/>
      <c r="V2715" s="67"/>
      <c r="W2715" s="67"/>
      <c r="X2715" s="67"/>
      <c r="Y2715" s="67"/>
      <c r="Z2715" s="67"/>
      <c r="AA2715" s="67"/>
      <c r="AB2715" s="67"/>
      <c r="AC2715" s="67"/>
      <c r="AD2715" s="67"/>
      <c r="AE2715" s="67"/>
      <c r="AF2715" s="67"/>
      <c r="AG2715" s="67"/>
    </row>
    <row r="2716" spans="1:33" ht="14.5">
      <c r="A2716" s="85"/>
      <c r="B2716" s="86"/>
      <c r="C2716" s="85"/>
      <c r="D2716" s="86"/>
      <c r="E2716" s="86"/>
      <c r="F2716" s="86"/>
      <c r="G2716" s="86"/>
      <c r="H2716" s="86"/>
      <c r="I2716" s="57"/>
      <c r="J2716" s="71"/>
      <c r="K2716" s="71"/>
      <c r="L2716" s="57"/>
      <c r="M2716" s="86"/>
      <c r="N2716" s="67"/>
      <c r="O2716" s="67"/>
      <c r="P2716" s="67"/>
      <c r="Q2716" s="67"/>
      <c r="R2716" s="67"/>
      <c r="S2716" s="67"/>
      <c r="T2716" s="67"/>
      <c r="U2716" s="67"/>
      <c r="V2716" s="67"/>
      <c r="W2716" s="67"/>
      <c r="X2716" s="67"/>
      <c r="Y2716" s="67"/>
      <c r="Z2716" s="67"/>
      <c r="AA2716" s="67"/>
      <c r="AB2716" s="67"/>
      <c r="AC2716" s="67"/>
      <c r="AD2716" s="67"/>
      <c r="AE2716" s="67"/>
      <c r="AF2716" s="67"/>
      <c r="AG2716" s="67"/>
    </row>
    <row r="2717" spans="1:33" ht="14.5">
      <c r="A2717" s="85"/>
      <c r="B2717" s="86"/>
      <c r="C2717" s="85"/>
      <c r="D2717" s="86"/>
      <c r="E2717" s="86"/>
      <c r="F2717" s="86"/>
      <c r="G2717" s="86"/>
      <c r="H2717" s="86"/>
      <c r="I2717" s="57"/>
      <c r="J2717" s="71"/>
      <c r="K2717" s="71"/>
      <c r="L2717" s="57"/>
      <c r="M2717" s="86"/>
      <c r="N2717" s="67"/>
      <c r="O2717" s="67"/>
      <c r="P2717" s="67"/>
      <c r="Q2717" s="67"/>
      <c r="R2717" s="67"/>
      <c r="S2717" s="67"/>
      <c r="T2717" s="67"/>
      <c r="U2717" s="67"/>
      <c r="V2717" s="67"/>
      <c r="W2717" s="67"/>
      <c r="X2717" s="67"/>
      <c r="Y2717" s="67"/>
      <c r="Z2717" s="67"/>
      <c r="AA2717" s="67"/>
      <c r="AB2717" s="67"/>
      <c r="AC2717" s="67"/>
      <c r="AD2717" s="67"/>
      <c r="AE2717" s="67"/>
      <c r="AF2717" s="67"/>
      <c r="AG2717" s="67"/>
    </row>
    <row r="2718" spans="1:33" ht="14.5">
      <c r="A2718" s="85"/>
      <c r="B2718" s="86"/>
      <c r="C2718" s="85"/>
      <c r="D2718" s="86"/>
      <c r="E2718" s="86"/>
      <c r="F2718" s="86"/>
      <c r="G2718" s="86"/>
      <c r="H2718" s="86"/>
      <c r="I2718" s="57"/>
      <c r="J2718" s="71"/>
      <c r="K2718" s="71"/>
      <c r="L2718" s="57"/>
      <c r="M2718" s="86"/>
      <c r="N2718" s="67"/>
      <c r="O2718" s="67"/>
      <c r="P2718" s="67"/>
      <c r="Q2718" s="67"/>
      <c r="R2718" s="67"/>
      <c r="S2718" s="67"/>
      <c r="T2718" s="67"/>
      <c r="U2718" s="67"/>
      <c r="V2718" s="67"/>
      <c r="W2718" s="67"/>
      <c r="X2718" s="67"/>
      <c r="Y2718" s="67"/>
      <c r="Z2718" s="67"/>
      <c r="AA2718" s="67"/>
      <c r="AB2718" s="67"/>
      <c r="AC2718" s="67"/>
      <c r="AD2718" s="67"/>
      <c r="AE2718" s="67"/>
      <c r="AF2718" s="67"/>
      <c r="AG2718" s="67"/>
    </row>
    <row r="2719" spans="1:33" ht="14.5">
      <c r="A2719" s="85"/>
      <c r="B2719" s="86"/>
      <c r="C2719" s="85"/>
      <c r="D2719" s="86"/>
      <c r="E2719" s="86"/>
      <c r="F2719" s="86"/>
      <c r="G2719" s="86"/>
      <c r="H2719" s="86"/>
      <c r="I2719" s="57"/>
      <c r="J2719" s="71"/>
      <c r="K2719" s="71"/>
      <c r="L2719" s="57"/>
      <c r="M2719" s="86"/>
      <c r="N2719" s="67"/>
      <c r="O2719" s="67"/>
      <c r="P2719" s="67"/>
      <c r="Q2719" s="67"/>
      <c r="R2719" s="67"/>
      <c r="S2719" s="67"/>
      <c r="T2719" s="67"/>
      <c r="U2719" s="67"/>
      <c r="V2719" s="67"/>
      <c r="W2719" s="67"/>
      <c r="X2719" s="67"/>
      <c r="Y2719" s="67"/>
      <c r="Z2719" s="67"/>
      <c r="AA2719" s="67"/>
      <c r="AB2719" s="67"/>
      <c r="AC2719" s="67"/>
      <c r="AD2719" s="67"/>
      <c r="AE2719" s="67"/>
      <c r="AF2719" s="67"/>
      <c r="AG2719" s="67"/>
    </row>
    <row r="2720" spans="1:33" ht="14.5">
      <c r="A2720" s="85"/>
      <c r="B2720" s="86"/>
      <c r="C2720" s="85"/>
      <c r="D2720" s="86"/>
      <c r="E2720" s="86"/>
      <c r="F2720" s="86"/>
      <c r="G2720" s="86"/>
      <c r="H2720" s="86"/>
      <c r="I2720" s="57"/>
      <c r="J2720" s="71"/>
      <c r="K2720" s="71"/>
      <c r="L2720" s="57"/>
      <c r="M2720" s="86"/>
      <c r="N2720" s="67"/>
      <c r="O2720" s="67"/>
      <c r="P2720" s="67"/>
      <c r="Q2720" s="67"/>
      <c r="R2720" s="67"/>
      <c r="S2720" s="67"/>
      <c r="T2720" s="67"/>
      <c r="U2720" s="67"/>
      <c r="V2720" s="67"/>
      <c r="W2720" s="67"/>
      <c r="X2720" s="67"/>
      <c r="Y2720" s="67"/>
      <c r="Z2720" s="67"/>
      <c r="AA2720" s="67"/>
      <c r="AB2720" s="67"/>
      <c r="AC2720" s="67"/>
      <c r="AD2720" s="67"/>
      <c r="AE2720" s="67"/>
      <c r="AF2720" s="67"/>
      <c r="AG2720" s="67"/>
    </row>
    <row r="2721" spans="1:33" ht="14.5">
      <c r="A2721" s="85"/>
      <c r="B2721" s="86"/>
      <c r="C2721" s="85"/>
      <c r="D2721" s="86"/>
      <c r="E2721" s="86"/>
      <c r="F2721" s="86"/>
      <c r="G2721" s="86"/>
      <c r="H2721" s="86"/>
      <c r="I2721" s="57"/>
      <c r="J2721" s="71"/>
      <c r="K2721" s="71"/>
      <c r="L2721" s="57"/>
      <c r="M2721" s="86"/>
      <c r="N2721" s="67"/>
      <c r="O2721" s="67"/>
      <c r="P2721" s="67"/>
      <c r="Q2721" s="67"/>
      <c r="R2721" s="67"/>
      <c r="S2721" s="67"/>
      <c r="T2721" s="67"/>
      <c r="U2721" s="67"/>
      <c r="V2721" s="67"/>
      <c r="W2721" s="67"/>
      <c r="X2721" s="67"/>
      <c r="Y2721" s="67"/>
      <c r="Z2721" s="67"/>
      <c r="AA2721" s="67"/>
      <c r="AB2721" s="67"/>
      <c r="AC2721" s="67"/>
      <c r="AD2721" s="67"/>
      <c r="AE2721" s="67"/>
      <c r="AF2721" s="67"/>
      <c r="AG2721" s="67"/>
    </row>
    <row r="2722" spans="1:33" ht="14.5">
      <c r="A2722" s="85"/>
      <c r="B2722" s="86"/>
      <c r="C2722" s="85"/>
      <c r="D2722" s="86"/>
      <c r="E2722" s="86"/>
      <c r="F2722" s="86"/>
      <c r="G2722" s="86"/>
      <c r="H2722" s="86"/>
      <c r="I2722" s="57"/>
      <c r="J2722" s="71"/>
      <c r="K2722" s="71"/>
      <c r="L2722" s="57"/>
      <c r="M2722" s="86"/>
      <c r="N2722" s="67"/>
      <c r="O2722" s="67"/>
      <c r="P2722" s="67"/>
      <c r="Q2722" s="67"/>
      <c r="R2722" s="67"/>
      <c r="S2722" s="67"/>
      <c r="T2722" s="67"/>
      <c r="U2722" s="67"/>
      <c r="V2722" s="67"/>
      <c r="W2722" s="67"/>
      <c r="X2722" s="67"/>
      <c r="Y2722" s="67"/>
      <c r="Z2722" s="67"/>
      <c r="AA2722" s="67"/>
      <c r="AB2722" s="67"/>
      <c r="AC2722" s="67"/>
      <c r="AD2722" s="67"/>
      <c r="AE2722" s="67"/>
      <c r="AF2722" s="67"/>
      <c r="AG2722" s="67"/>
    </row>
    <row r="2723" spans="1:33" ht="14.5">
      <c r="A2723" s="85"/>
      <c r="B2723" s="86"/>
      <c r="C2723" s="85"/>
      <c r="D2723" s="86"/>
      <c r="E2723" s="86"/>
      <c r="F2723" s="86"/>
      <c r="G2723" s="86"/>
      <c r="H2723" s="86"/>
      <c r="I2723" s="57"/>
      <c r="J2723" s="71"/>
      <c r="K2723" s="71"/>
      <c r="L2723" s="57"/>
      <c r="M2723" s="86"/>
      <c r="N2723" s="67"/>
      <c r="O2723" s="67"/>
      <c r="P2723" s="67"/>
      <c r="Q2723" s="67"/>
      <c r="R2723" s="67"/>
      <c r="S2723" s="67"/>
      <c r="T2723" s="67"/>
      <c r="U2723" s="67"/>
      <c r="V2723" s="67"/>
      <c r="W2723" s="67"/>
      <c r="X2723" s="67"/>
      <c r="Y2723" s="67"/>
      <c r="Z2723" s="67"/>
      <c r="AA2723" s="67"/>
      <c r="AB2723" s="67"/>
      <c r="AC2723" s="67"/>
      <c r="AD2723" s="67"/>
      <c r="AE2723" s="67"/>
      <c r="AF2723" s="67"/>
      <c r="AG2723" s="67"/>
    </row>
    <row r="2724" spans="1:33" ht="14.5">
      <c r="A2724" s="85"/>
      <c r="B2724" s="86"/>
      <c r="C2724" s="85"/>
      <c r="D2724" s="86"/>
      <c r="E2724" s="86"/>
      <c r="F2724" s="86"/>
      <c r="G2724" s="86"/>
      <c r="H2724" s="86"/>
      <c r="I2724" s="57"/>
      <c r="J2724" s="71"/>
      <c r="K2724" s="71"/>
      <c r="L2724" s="57"/>
      <c r="M2724" s="86"/>
      <c r="N2724" s="67"/>
      <c r="O2724" s="67"/>
      <c r="P2724" s="67"/>
      <c r="Q2724" s="67"/>
      <c r="R2724" s="67"/>
      <c r="S2724" s="67"/>
      <c r="T2724" s="67"/>
      <c r="U2724" s="67"/>
      <c r="V2724" s="67"/>
      <c r="W2724" s="67"/>
      <c r="X2724" s="67"/>
      <c r="Y2724" s="67"/>
      <c r="Z2724" s="67"/>
      <c r="AA2724" s="67"/>
      <c r="AB2724" s="67"/>
      <c r="AC2724" s="67"/>
      <c r="AD2724" s="67"/>
      <c r="AE2724" s="67"/>
      <c r="AF2724" s="67"/>
      <c r="AG2724" s="67"/>
    </row>
    <row r="2725" spans="1:33" ht="14.5">
      <c r="A2725" s="85"/>
      <c r="B2725" s="86"/>
      <c r="C2725" s="85"/>
      <c r="D2725" s="86"/>
      <c r="E2725" s="86"/>
      <c r="F2725" s="86"/>
      <c r="G2725" s="86"/>
      <c r="H2725" s="86"/>
      <c r="I2725" s="57"/>
      <c r="J2725" s="71"/>
      <c r="K2725" s="71"/>
      <c r="L2725" s="57"/>
      <c r="M2725" s="86"/>
      <c r="N2725" s="67"/>
      <c r="O2725" s="67"/>
      <c r="P2725" s="67"/>
      <c r="Q2725" s="67"/>
      <c r="R2725" s="67"/>
      <c r="S2725" s="67"/>
      <c r="T2725" s="67"/>
      <c r="U2725" s="67"/>
      <c r="V2725" s="67"/>
      <c r="W2725" s="67"/>
      <c r="X2725" s="67"/>
      <c r="Y2725" s="67"/>
      <c r="Z2725" s="67"/>
      <c r="AA2725" s="67"/>
      <c r="AB2725" s="67"/>
      <c r="AC2725" s="67"/>
      <c r="AD2725" s="67"/>
      <c r="AE2725" s="67"/>
      <c r="AF2725" s="67"/>
      <c r="AG2725" s="67"/>
    </row>
    <row r="2726" spans="1:33" ht="14.5">
      <c r="A2726" s="85"/>
      <c r="B2726" s="86"/>
      <c r="C2726" s="85"/>
      <c r="D2726" s="86"/>
      <c r="E2726" s="86"/>
      <c r="F2726" s="86"/>
      <c r="G2726" s="86"/>
      <c r="H2726" s="86"/>
      <c r="I2726" s="57"/>
      <c r="J2726" s="71"/>
      <c r="K2726" s="71"/>
      <c r="L2726" s="57"/>
      <c r="M2726" s="86"/>
      <c r="N2726" s="67"/>
      <c r="O2726" s="67"/>
      <c r="P2726" s="67"/>
      <c r="Q2726" s="67"/>
      <c r="R2726" s="67"/>
      <c r="S2726" s="67"/>
      <c r="T2726" s="67"/>
      <c r="U2726" s="67"/>
      <c r="V2726" s="67"/>
      <c r="W2726" s="67"/>
      <c r="X2726" s="67"/>
      <c r="Y2726" s="67"/>
      <c r="Z2726" s="67"/>
      <c r="AA2726" s="67"/>
      <c r="AB2726" s="67"/>
      <c r="AC2726" s="67"/>
      <c r="AD2726" s="67"/>
      <c r="AE2726" s="67"/>
      <c r="AF2726" s="67"/>
      <c r="AG2726" s="67"/>
    </row>
    <row r="2727" spans="1:33" ht="14.5">
      <c r="A2727" s="85"/>
      <c r="B2727" s="86"/>
      <c r="C2727" s="85"/>
      <c r="D2727" s="86"/>
      <c r="E2727" s="86"/>
      <c r="F2727" s="86"/>
      <c r="G2727" s="86"/>
      <c r="H2727" s="86"/>
      <c r="I2727" s="57"/>
      <c r="J2727" s="71"/>
      <c r="K2727" s="71"/>
      <c r="L2727" s="57"/>
      <c r="M2727" s="86"/>
      <c r="N2727" s="67"/>
      <c r="O2727" s="67"/>
      <c r="P2727" s="67"/>
      <c r="Q2727" s="67"/>
      <c r="R2727" s="67"/>
      <c r="S2727" s="67"/>
      <c r="T2727" s="67"/>
      <c r="U2727" s="67"/>
      <c r="V2727" s="67"/>
      <c r="W2727" s="67"/>
      <c r="X2727" s="67"/>
      <c r="Y2727" s="67"/>
      <c r="Z2727" s="67"/>
      <c r="AA2727" s="67"/>
      <c r="AB2727" s="67"/>
      <c r="AC2727" s="67"/>
      <c r="AD2727" s="67"/>
      <c r="AE2727" s="67"/>
      <c r="AF2727" s="67"/>
      <c r="AG2727" s="67"/>
    </row>
    <row r="2728" spans="1:33" ht="14.5">
      <c r="A2728" s="85"/>
      <c r="B2728" s="86"/>
      <c r="C2728" s="85"/>
      <c r="D2728" s="86"/>
      <c r="E2728" s="86"/>
      <c r="F2728" s="86"/>
      <c r="G2728" s="86"/>
      <c r="H2728" s="86"/>
      <c r="I2728" s="57"/>
      <c r="J2728" s="71"/>
      <c r="K2728" s="71"/>
      <c r="L2728" s="57"/>
      <c r="M2728" s="86"/>
      <c r="N2728" s="67"/>
      <c r="O2728" s="67"/>
      <c r="P2728" s="67"/>
      <c r="Q2728" s="67"/>
      <c r="R2728" s="67"/>
      <c r="S2728" s="67"/>
      <c r="T2728" s="67"/>
      <c r="U2728" s="67"/>
      <c r="V2728" s="67"/>
      <c r="W2728" s="67"/>
      <c r="X2728" s="67"/>
      <c r="Y2728" s="67"/>
      <c r="Z2728" s="67"/>
      <c r="AA2728" s="67"/>
      <c r="AB2728" s="67"/>
      <c r="AC2728" s="67"/>
      <c r="AD2728" s="67"/>
      <c r="AE2728" s="67"/>
      <c r="AF2728" s="67"/>
      <c r="AG2728" s="67"/>
    </row>
    <row r="2729" spans="1:33" ht="14.5">
      <c r="A2729" s="85"/>
      <c r="B2729" s="86"/>
      <c r="C2729" s="85"/>
      <c r="D2729" s="86"/>
      <c r="E2729" s="86"/>
      <c r="F2729" s="86"/>
      <c r="G2729" s="86"/>
      <c r="H2729" s="86"/>
      <c r="I2729" s="57"/>
      <c r="J2729" s="71"/>
      <c r="K2729" s="71"/>
      <c r="L2729" s="57"/>
      <c r="M2729" s="86"/>
      <c r="N2729" s="67"/>
      <c r="O2729" s="67"/>
      <c r="P2729" s="67"/>
      <c r="Q2729" s="67"/>
      <c r="R2729" s="67"/>
      <c r="S2729" s="67"/>
      <c r="T2729" s="67"/>
      <c r="U2729" s="67"/>
      <c r="V2729" s="67"/>
      <c r="W2729" s="67"/>
      <c r="X2729" s="67"/>
      <c r="Y2729" s="67"/>
      <c r="Z2729" s="67"/>
      <c r="AA2729" s="67"/>
      <c r="AB2729" s="67"/>
      <c r="AC2729" s="67"/>
      <c r="AD2729" s="67"/>
      <c r="AE2729" s="67"/>
      <c r="AF2729" s="67"/>
      <c r="AG2729" s="67"/>
    </row>
    <row r="2730" spans="1:33" ht="14.5">
      <c r="A2730" s="85"/>
      <c r="B2730" s="86"/>
      <c r="C2730" s="85"/>
      <c r="D2730" s="86"/>
      <c r="E2730" s="86"/>
      <c r="F2730" s="86"/>
      <c r="G2730" s="86"/>
      <c r="H2730" s="86"/>
      <c r="I2730" s="57"/>
      <c r="J2730" s="71"/>
      <c r="K2730" s="71"/>
      <c r="L2730" s="57"/>
      <c r="M2730" s="86"/>
      <c r="N2730" s="67"/>
      <c r="O2730" s="67"/>
      <c r="P2730" s="67"/>
      <c r="Q2730" s="67"/>
      <c r="R2730" s="67"/>
      <c r="S2730" s="67"/>
      <c r="T2730" s="67"/>
      <c r="U2730" s="67"/>
      <c r="V2730" s="67"/>
      <c r="W2730" s="67"/>
      <c r="X2730" s="67"/>
      <c r="Y2730" s="67"/>
      <c r="Z2730" s="67"/>
      <c r="AA2730" s="67"/>
      <c r="AB2730" s="67"/>
      <c r="AC2730" s="67"/>
      <c r="AD2730" s="67"/>
      <c r="AE2730" s="67"/>
      <c r="AF2730" s="67"/>
      <c r="AG2730" s="67"/>
    </row>
    <row r="2731" spans="1:33" ht="14.5">
      <c r="A2731" s="85"/>
      <c r="B2731" s="86"/>
      <c r="C2731" s="85"/>
      <c r="D2731" s="86"/>
      <c r="E2731" s="86"/>
      <c r="F2731" s="86"/>
      <c r="G2731" s="86"/>
      <c r="H2731" s="86"/>
      <c r="I2731" s="57"/>
      <c r="J2731" s="71"/>
      <c r="K2731" s="71"/>
      <c r="L2731" s="57"/>
      <c r="M2731" s="86"/>
      <c r="N2731" s="67"/>
      <c r="O2731" s="67"/>
      <c r="P2731" s="67"/>
      <c r="Q2731" s="67"/>
      <c r="R2731" s="67"/>
      <c r="S2731" s="67"/>
      <c r="T2731" s="67"/>
      <c r="U2731" s="67"/>
      <c r="V2731" s="67"/>
      <c r="W2731" s="67"/>
      <c r="X2731" s="67"/>
      <c r="Y2731" s="67"/>
      <c r="Z2731" s="67"/>
      <c r="AA2731" s="67"/>
      <c r="AB2731" s="67"/>
      <c r="AC2731" s="67"/>
      <c r="AD2731" s="67"/>
      <c r="AE2731" s="67"/>
      <c r="AF2731" s="67"/>
      <c r="AG2731" s="67"/>
    </row>
    <row r="2732" spans="1:33" ht="14.5">
      <c r="A2732" s="85"/>
      <c r="B2732" s="86"/>
      <c r="C2732" s="85"/>
      <c r="D2732" s="86"/>
      <c r="E2732" s="86"/>
      <c r="F2732" s="86"/>
      <c r="G2732" s="86"/>
      <c r="H2732" s="86"/>
      <c r="I2732" s="57"/>
      <c r="J2732" s="71"/>
      <c r="K2732" s="71"/>
      <c r="L2732" s="57"/>
      <c r="M2732" s="86"/>
      <c r="N2732" s="67"/>
      <c r="O2732" s="67"/>
      <c r="P2732" s="67"/>
      <c r="Q2732" s="67"/>
      <c r="R2732" s="67"/>
      <c r="S2732" s="67"/>
      <c r="T2732" s="67"/>
      <c r="U2732" s="67"/>
      <c r="V2732" s="67"/>
      <c r="W2732" s="67"/>
      <c r="X2732" s="67"/>
      <c r="Y2732" s="67"/>
      <c r="Z2732" s="67"/>
      <c r="AA2732" s="67"/>
      <c r="AB2732" s="67"/>
      <c r="AC2732" s="67"/>
      <c r="AD2732" s="67"/>
      <c r="AE2732" s="67"/>
      <c r="AF2732" s="67"/>
      <c r="AG2732" s="67"/>
    </row>
    <row r="2733" spans="1:33" ht="14.5">
      <c r="A2733" s="85"/>
      <c r="B2733" s="86"/>
      <c r="C2733" s="85"/>
      <c r="D2733" s="86"/>
      <c r="E2733" s="86"/>
      <c r="F2733" s="86"/>
      <c r="G2733" s="86"/>
      <c r="H2733" s="86"/>
      <c r="I2733" s="57"/>
      <c r="J2733" s="71"/>
      <c r="K2733" s="71"/>
      <c r="L2733" s="57"/>
      <c r="M2733" s="86"/>
      <c r="N2733" s="67"/>
      <c r="O2733" s="67"/>
      <c r="P2733" s="67"/>
      <c r="Q2733" s="67"/>
      <c r="R2733" s="67"/>
      <c r="S2733" s="67"/>
      <c r="T2733" s="67"/>
      <c r="U2733" s="67"/>
      <c r="V2733" s="67"/>
      <c r="W2733" s="67"/>
      <c r="X2733" s="67"/>
      <c r="Y2733" s="67"/>
      <c r="Z2733" s="67"/>
      <c r="AA2733" s="67"/>
      <c r="AB2733" s="67"/>
      <c r="AC2733" s="67"/>
      <c r="AD2733" s="67"/>
      <c r="AE2733" s="67"/>
      <c r="AF2733" s="67"/>
      <c r="AG2733" s="67"/>
    </row>
    <row r="2734" spans="1:33" ht="14.5">
      <c r="A2734" s="85"/>
      <c r="B2734" s="86"/>
      <c r="C2734" s="85"/>
      <c r="D2734" s="86"/>
      <c r="E2734" s="86"/>
      <c r="F2734" s="86"/>
      <c r="G2734" s="86"/>
      <c r="H2734" s="86"/>
      <c r="I2734" s="57"/>
      <c r="J2734" s="71"/>
      <c r="K2734" s="71"/>
      <c r="L2734" s="57"/>
      <c r="M2734" s="86"/>
      <c r="N2734" s="67"/>
      <c r="O2734" s="67"/>
      <c r="P2734" s="67"/>
      <c r="Q2734" s="67"/>
      <c r="R2734" s="67"/>
      <c r="S2734" s="67"/>
      <c r="T2734" s="67"/>
      <c r="U2734" s="67"/>
      <c r="V2734" s="67"/>
      <c r="W2734" s="67"/>
      <c r="X2734" s="67"/>
      <c r="Y2734" s="67"/>
      <c r="Z2734" s="67"/>
      <c r="AA2734" s="67"/>
      <c r="AB2734" s="67"/>
      <c r="AC2734" s="67"/>
      <c r="AD2734" s="67"/>
      <c r="AE2734" s="67"/>
      <c r="AF2734" s="67"/>
      <c r="AG2734" s="67"/>
    </row>
    <row r="2735" spans="1:33" ht="14.5">
      <c r="A2735" s="85"/>
      <c r="B2735" s="86"/>
      <c r="C2735" s="85"/>
      <c r="D2735" s="86"/>
      <c r="E2735" s="86"/>
      <c r="F2735" s="86"/>
      <c r="G2735" s="86"/>
      <c r="H2735" s="86"/>
      <c r="I2735" s="57"/>
      <c r="J2735" s="71"/>
      <c r="K2735" s="71"/>
      <c r="L2735" s="57"/>
      <c r="M2735" s="86"/>
      <c r="N2735" s="67"/>
      <c r="O2735" s="67"/>
      <c r="P2735" s="67"/>
      <c r="Q2735" s="67"/>
      <c r="R2735" s="67"/>
      <c r="S2735" s="67"/>
      <c r="T2735" s="67"/>
      <c r="U2735" s="67"/>
      <c r="V2735" s="67"/>
      <c r="W2735" s="67"/>
      <c r="X2735" s="67"/>
      <c r="Y2735" s="67"/>
      <c r="Z2735" s="67"/>
      <c r="AA2735" s="67"/>
      <c r="AB2735" s="67"/>
      <c r="AC2735" s="67"/>
      <c r="AD2735" s="67"/>
      <c r="AE2735" s="67"/>
      <c r="AF2735" s="67"/>
      <c r="AG2735" s="67"/>
    </row>
    <row r="2736" spans="1:33" ht="14.5">
      <c r="A2736" s="85"/>
      <c r="B2736" s="86"/>
      <c r="C2736" s="85"/>
      <c r="D2736" s="86"/>
      <c r="E2736" s="86"/>
      <c r="F2736" s="86"/>
      <c r="G2736" s="86"/>
      <c r="H2736" s="86"/>
      <c r="I2736" s="57"/>
      <c r="J2736" s="71"/>
      <c r="K2736" s="71"/>
      <c r="L2736" s="57"/>
      <c r="M2736" s="86"/>
      <c r="N2736" s="67"/>
      <c r="O2736" s="67"/>
      <c r="P2736" s="67"/>
      <c r="Q2736" s="67"/>
      <c r="R2736" s="67"/>
      <c r="S2736" s="67"/>
      <c r="T2736" s="67"/>
      <c r="U2736" s="67"/>
      <c r="V2736" s="67"/>
      <c r="W2736" s="67"/>
      <c r="X2736" s="67"/>
      <c r="Y2736" s="67"/>
      <c r="Z2736" s="67"/>
      <c r="AA2736" s="67"/>
      <c r="AB2736" s="67"/>
      <c r="AC2736" s="67"/>
      <c r="AD2736" s="67"/>
      <c r="AE2736" s="67"/>
      <c r="AF2736" s="67"/>
      <c r="AG2736" s="67"/>
    </row>
    <row r="2737" spans="1:33" ht="14.5">
      <c r="A2737" s="85"/>
      <c r="B2737" s="86"/>
      <c r="C2737" s="85"/>
      <c r="D2737" s="86"/>
      <c r="E2737" s="86"/>
      <c r="F2737" s="86"/>
      <c r="G2737" s="86"/>
      <c r="H2737" s="86"/>
      <c r="I2737" s="57"/>
      <c r="J2737" s="71"/>
      <c r="K2737" s="71"/>
      <c r="L2737" s="57"/>
      <c r="M2737" s="86"/>
      <c r="N2737" s="67"/>
      <c r="O2737" s="67"/>
      <c r="P2737" s="67"/>
      <c r="Q2737" s="67"/>
      <c r="R2737" s="67"/>
      <c r="S2737" s="67"/>
      <c r="T2737" s="67"/>
      <c r="U2737" s="67"/>
      <c r="V2737" s="67"/>
      <c r="W2737" s="67"/>
      <c r="X2737" s="67"/>
      <c r="Y2737" s="67"/>
      <c r="Z2737" s="67"/>
      <c r="AA2737" s="67"/>
      <c r="AB2737" s="67"/>
      <c r="AC2737" s="67"/>
      <c r="AD2737" s="67"/>
      <c r="AE2737" s="67"/>
      <c r="AF2737" s="67"/>
      <c r="AG2737" s="67"/>
    </row>
    <row r="2738" spans="1:33" ht="14.5">
      <c r="A2738" s="85"/>
      <c r="B2738" s="86"/>
      <c r="C2738" s="85"/>
      <c r="D2738" s="86"/>
      <c r="E2738" s="86"/>
      <c r="F2738" s="86"/>
      <c r="G2738" s="86"/>
      <c r="H2738" s="86"/>
      <c r="I2738" s="57"/>
      <c r="J2738" s="71"/>
      <c r="K2738" s="71"/>
      <c r="L2738" s="57"/>
      <c r="M2738" s="86"/>
      <c r="N2738" s="67"/>
      <c r="O2738" s="67"/>
      <c r="P2738" s="67"/>
      <c r="Q2738" s="67"/>
      <c r="R2738" s="67"/>
      <c r="S2738" s="67"/>
      <c r="T2738" s="67"/>
      <c r="U2738" s="67"/>
      <c r="V2738" s="67"/>
      <c r="W2738" s="67"/>
      <c r="X2738" s="67"/>
      <c r="Y2738" s="67"/>
      <c r="Z2738" s="67"/>
      <c r="AA2738" s="67"/>
      <c r="AB2738" s="67"/>
      <c r="AC2738" s="67"/>
      <c r="AD2738" s="67"/>
      <c r="AE2738" s="67"/>
      <c r="AF2738" s="67"/>
      <c r="AG2738" s="67"/>
    </row>
    <row r="2739" spans="1:33" ht="14.5">
      <c r="A2739" s="85"/>
      <c r="B2739" s="86"/>
      <c r="C2739" s="85"/>
      <c r="D2739" s="86"/>
      <c r="E2739" s="86"/>
      <c r="F2739" s="86"/>
      <c r="G2739" s="86"/>
      <c r="H2739" s="86"/>
      <c r="I2739" s="57"/>
      <c r="J2739" s="71"/>
      <c r="K2739" s="71"/>
      <c r="L2739" s="57"/>
      <c r="M2739" s="86"/>
      <c r="N2739" s="67"/>
      <c r="O2739" s="67"/>
      <c r="P2739" s="67"/>
      <c r="Q2739" s="67"/>
      <c r="R2739" s="67"/>
      <c r="S2739" s="67"/>
      <c r="T2739" s="67"/>
      <c r="U2739" s="67"/>
      <c r="V2739" s="67"/>
      <c r="W2739" s="67"/>
      <c r="X2739" s="67"/>
      <c r="Y2739" s="67"/>
      <c r="Z2739" s="67"/>
      <c r="AA2739" s="67"/>
      <c r="AB2739" s="67"/>
      <c r="AC2739" s="67"/>
      <c r="AD2739" s="67"/>
      <c r="AE2739" s="67"/>
      <c r="AF2739" s="67"/>
      <c r="AG2739" s="67"/>
    </row>
    <row r="2740" spans="1:33" ht="14.5">
      <c r="A2740" s="85"/>
      <c r="B2740" s="86"/>
      <c r="C2740" s="85"/>
      <c r="D2740" s="86"/>
      <c r="E2740" s="86"/>
      <c r="F2740" s="86"/>
      <c r="G2740" s="86"/>
      <c r="H2740" s="86"/>
      <c r="I2740" s="57"/>
      <c r="J2740" s="71"/>
      <c r="K2740" s="71"/>
      <c r="L2740" s="57"/>
      <c r="M2740" s="86"/>
      <c r="N2740" s="67"/>
      <c r="O2740" s="67"/>
      <c r="P2740" s="67"/>
      <c r="Q2740" s="67"/>
      <c r="R2740" s="67"/>
      <c r="S2740" s="67"/>
      <c r="T2740" s="67"/>
      <c r="U2740" s="67"/>
      <c r="V2740" s="67"/>
      <c r="W2740" s="67"/>
      <c r="X2740" s="67"/>
      <c r="Y2740" s="67"/>
      <c r="Z2740" s="67"/>
      <c r="AA2740" s="67"/>
      <c r="AB2740" s="67"/>
      <c r="AC2740" s="67"/>
      <c r="AD2740" s="67"/>
      <c r="AE2740" s="67"/>
      <c r="AF2740" s="67"/>
      <c r="AG2740" s="67"/>
    </row>
    <row r="2741" spans="1:33" ht="14.5">
      <c r="A2741" s="85"/>
      <c r="B2741" s="86"/>
      <c r="C2741" s="85"/>
      <c r="D2741" s="86"/>
      <c r="E2741" s="86"/>
      <c r="F2741" s="86"/>
      <c r="G2741" s="86"/>
      <c r="H2741" s="86"/>
      <c r="I2741" s="57"/>
      <c r="J2741" s="71"/>
      <c r="K2741" s="71"/>
      <c r="L2741" s="57"/>
      <c r="M2741" s="86"/>
      <c r="N2741" s="67"/>
      <c r="O2741" s="67"/>
      <c r="P2741" s="67"/>
      <c r="Q2741" s="67"/>
      <c r="R2741" s="67"/>
      <c r="S2741" s="67"/>
      <c r="T2741" s="67"/>
      <c r="U2741" s="67"/>
      <c r="V2741" s="67"/>
      <c r="W2741" s="67"/>
      <c r="X2741" s="67"/>
      <c r="Y2741" s="67"/>
      <c r="Z2741" s="67"/>
      <c r="AA2741" s="67"/>
      <c r="AB2741" s="67"/>
      <c r="AC2741" s="67"/>
      <c r="AD2741" s="67"/>
      <c r="AE2741" s="67"/>
      <c r="AF2741" s="67"/>
      <c r="AG2741" s="67"/>
    </row>
    <row r="2742" spans="1:33" ht="14.5">
      <c r="A2742" s="85"/>
      <c r="B2742" s="86"/>
      <c r="C2742" s="85"/>
      <c r="D2742" s="86"/>
      <c r="E2742" s="86"/>
      <c r="F2742" s="86"/>
      <c r="G2742" s="86"/>
      <c r="H2742" s="86"/>
      <c r="I2742" s="57"/>
      <c r="J2742" s="71"/>
      <c r="K2742" s="71"/>
      <c r="L2742" s="57"/>
      <c r="M2742" s="86"/>
      <c r="N2742" s="67"/>
      <c r="O2742" s="67"/>
      <c r="P2742" s="67"/>
      <c r="Q2742" s="67"/>
      <c r="R2742" s="67"/>
      <c r="S2742" s="67"/>
      <c r="T2742" s="67"/>
      <c r="U2742" s="67"/>
      <c r="V2742" s="67"/>
      <c r="W2742" s="67"/>
      <c r="X2742" s="67"/>
      <c r="Y2742" s="67"/>
      <c r="Z2742" s="67"/>
      <c r="AA2742" s="67"/>
      <c r="AB2742" s="67"/>
      <c r="AC2742" s="67"/>
      <c r="AD2742" s="67"/>
      <c r="AE2742" s="67"/>
      <c r="AF2742" s="67"/>
      <c r="AG2742" s="67"/>
    </row>
    <row r="2743" spans="1:33" ht="14.5">
      <c r="A2743" s="85"/>
      <c r="B2743" s="86"/>
      <c r="C2743" s="85"/>
      <c r="D2743" s="86"/>
      <c r="E2743" s="86"/>
      <c r="F2743" s="86"/>
      <c r="G2743" s="86"/>
      <c r="H2743" s="86"/>
      <c r="I2743" s="57"/>
      <c r="J2743" s="71"/>
      <c r="K2743" s="71"/>
      <c r="L2743" s="57"/>
      <c r="M2743" s="86"/>
      <c r="N2743" s="67"/>
      <c r="O2743" s="67"/>
      <c r="P2743" s="67"/>
      <c r="Q2743" s="67"/>
      <c r="R2743" s="67"/>
      <c r="S2743" s="67"/>
      <c r="T2743" s="67"/>
      <c r="U2743" s="67"/>
      <c r="V2743" s="67"/>
      <c r="W2743" s="67"/>
      <c r="X2743" s="67"/>
      <c r="Y2743" s="67"/>
      <c r="Z2743" s="67"/>
      <c r="AA2743" s="67"/>
      <c r="AB2743" s="67"/>
      <c r="AC2743" s="67"/>
      <c r="AD2743" s="67"/>
      <c r="AE2743" s="67"/>
      <c r="AF2743" s="67"/>
      <c r="AG2743" s="67"/>
    </row>
    <row r="2744" spans="1:33" ht="14.5">
      <c r="A2744" s="85"/>
      <c r="B2744" s="86"/>
      <c r="C2744" s="85"/>
      <c r="D2744" s="86"/>
      <c r="E2744" s="86"/>
      <c r="F2744" s="86"/>
      <c r="G2744" s="86"/>
      <c r="H2744" s="86"/>
      <c r="I2744" s="57"/>
      <c r="J2744" s="71"/>
      <c r="K2744" s="71"/>
      <c r="L2744" s="57"/>
      <c r="M2744" s="86"/>
      <c r="N2744" s="67"/>
      <c r="O2744" s="67"/>
      <c r="P2744" s="67"/>
      <c r="Q2744" s="67"/>
      <c r="R2744" s="67"/>
      <c r="S2744" s="67"/>
      <c r="T2744" s="67"/>
      <c r="U2744" s="67"/>
      <c r="V2744" s="67"/>
      <c r="W2744" s="67"/>
      <c r="X2744" s="67"/>
      <c r="Y2744" s="67"/>
      <c r="Z2744" s="67"/>
      <c r="AA2744" s="67"/>
      <c r="AB2744" s="67"/>
      <c r="AC2744" s="67"/>
      <c r="AD2744" s="67"/>
      <c r="AE2744" s="67"/>
      <c r="AF2744" s="67"/>
      <c r="AG2744" s="67"/>
    </row>
    <row r="2745" spans="1:33" ht="14.5">
      <c r="A2745" s="85"/>
      <c r="B2745" s="86"/>
      <c r="C2745" s="85"/>
      <c r="D2745" s="86"/>
      <c r="E2745" s="86"/>
      <c r="F2745" s="86"/>
      <c r="G2745" s="86"/>
      <c r="H2745" s="86"/>
      <c r="I2745" s="57"/>
      <c r="J2745" s="71"/>
      <c r="K2745" s="71"/>
      <c r="L2745" s="57"/>
      <c r="M2745" s="86"/>
      <c r="N2745" s="67"/>
      <c r="O2745" s="67"/>
      <c r="P2745" s="67"/>
      <c r="Q2745" s="67"/>
      <c r="R2745" s="67"/>
      <c r="S2745" s="67"/>
      <c r="T2745" s="67"/>
      <c r="U2745" s="67"/>
      <c r="V2745" s="67"/>
      <c r="W2745" s="67"/>
      <c r="X2745" s="67"/>
      <c r="Y2745" s="67"/>
      <c r="Z2745" s="67"/>
      <c r="AA2745" s="67"/>
      <c r="AB2745" s="67"/>
      <c r="AC2745" s="67"/>
      <c r="AD2745" s="67"/>
      <c r="AE2745" s="67"/>
      <c r="AF2745" s="67"/>
      <c r="AG2745" s="67"/>
    </row>
    <row r="2746" spans="1:33" ht="14.5">
      <c r="A2746" s="85"/>
      <c r="B2746" s="86"/>
      <c r="C2746" s="85"/>
      <c r="D2746" s="86"/>
      <c r="E2746" s="86"/>
      <c r="F2746" s="86"/>
      <c r="G2746" s="86"/>
      <c r="H2746" s="86"/>
      <c r="I2746" s="57"/>
      <c r="J2746" s="71"/>
      <c r="K2746" s="71"/>
      <c r="L2746" s="57"/>
      <c r="M2746" s="86"/>
      <c r="N2746" s="67"/>
      <c r="O2746" s="67"/>
      <c r="P2746" s="67"/>
      <c r="Q2746" s="67"/>
      <c r="R2746" s="67"/>
      <c r="S2746" s="67"/>
      <c r="T2746" s="67"/>
      <c r="U2746" s="67"/>
      <c r="V2746" s="67"/>
      <c r="W2746" s="67"/>
      <c r="X2746" s="67"/>
      <c r="Y2746" s="67"/>
      <c r="Z2746" s="67"/>
      <c r="AA2746" s="67"/>
      <c r="AB2746" s="67"/>
      <c r="AC2746" s="67"/>
      <c r="AD2746" s="67"/>
      <c r="AE2746" s="67"/>
      <c r="AF2746" s="67"/>
      <c r="AG2746" s="67"/>
    </row>
    <row r="2747" spans="1:33" ht="14.5">
      <c r="A2747" s="85"/>
      <c r="B2747" s="86"/>
      <c r="C2747" s="85"/>
      <c r="D2747" s="86"/>
      <c r="E2747" s="86"/>
      <c r="F2747" s="86"/>
      <c r="G2747" s="86"/>
      <c r="H2747" s="86"/>
      <c r="I2747" s="57"/>
      <c r="J2747" s="71"/>
      <c r="K2747" s="71"/>
      <c r="L2747" s="57"/>
      <c r="M2747" s="86"/>
      <c r="N2747" s="67"/>
      <c r="O2747" s="67"/>
      <c r="P2747" s="67"/>
      <c r="Q2747" s="67"/>
      <c r="R2747" s="67"/>
      <c r="S2747" s="67"/>
      <c r="T2747" s="67"/>
      <c r="U2747" s="67"/>
      <c r="V2747" s="67"/>
      <c r="W2747" s="67"/>
      <c r="X2747" s="67"/>
      <c r="Y2747" s="67"/>
      <c r="Z2747" s="67"/>
      <c r="AA2747" s="67"/>
      <c r="AB2747" s="67"/>
      <c r="AC2747" s="67"/>
      <c r="AD2747" s="67"/>
      <c r="AE2747" s="67"/>
      <c r="AF2747" s="67"/>
      <c r="AG2747" s="67"/>
    </row>
    <row r="2748" spans="1:33" ht="14.5">
      <c r="A2748" s="85"/>
      <c r="B2748" s="86"/>
      <c r="C2748" s="85"/>
      <c r="D2748" s="86"/>
      <c r="E2748" s="86"/>
      <c r="F2748" s="86"/>
      <c r="G2748" s="86"/>
      <c r="H2748" s="86"/>
      <c r="I2748" s="57"/>
      <c r="J2748" s="71"/>
      <c r="K2748" s="71"/>
      <c r="L2748" s="57"/>
      <c r="M2748" s="86"/>
      <c r="N2748" s="67"/>
      <c r="O2748" s="67"/>
      <c r="P2748" s="67"/>
      <c r="Q2748" s="67"/>
      <c r="R2748" s="67"/>
      <c r="S2748" s="67"/>
      <c r="T2748" s="67"/>
      <c r="U2748" s="67"/>
      <c r="V2748" s="67"/>
      <c r="W2748" s="67"/>
      <c r="X2748" s="67"/>
      <c r="Y2748" s="67"/>
      <c r="Z2748" s="67"/>
      <c r="AA2748" s="67"/>
      <c r="AB2748" s="67"/>
      <c r="AC2748" s="67"/>
      <c r="AD2748" s="67"/>
      <c r="AE2748" s="67"/>
      <c r="AF2748" s="67"/>
      <c r="AG2748" s="67"/>
    </row>
    <row r="2749" spans="1:33" ht="14.5">
      <c r="A2749" s="85"/>
      <c r="B2749" s="86"/>
      <c r="C2749" s="85"/>
      <c r="D2749" s="86"/>
      <c r="E2749" s="86"/>
      <c r="F2749" s="86"/>
      <c r="G2749" s="86"/>
      <c r="H2749" s="86"/>
      <c r="I2749" s="57"/>
      <c r="J2749" s="71"/>
      <c r="K2749" s="71"/>
      <c r="L2749" s="57"/>
      <c r="M2749" s="86"/>
      <c r="N2749" s="67"/>
      <c r="O2749" s="67"/>
      <c r="P2749" s="67"/>
      <c r="Q2749" s="67"/>
      <c r="R2749" s="67"/>
      <c r="S2749" s="67"/>
      <c r="T2749" s="67"/>
      <c r="U2749" s="67"/>
      <c r="V2749" s="67"/>
      <c r="W2749" s="67"/>
      <c r="X2749" s="67"/>
      <c r="Y2749" s="67"/>
      <c r="Z2749" s="67"/>
      <c r="AA2749" s="67"/>
      <c r="AB2749" s="67"/>
      <c r="AC2749" s="67"/>
      <c r="AD2749" s="67"/>
      <c r="AE2749" s="67"/>
      <c r="AF2749" s="67"/>
      <c r="AG2749" s="67"/>
    </row>
    <row r="2750" spans="1:33" ht="14.5">
      <c r="A2750" s="85"/>
      <c r="B2750" s="86"/>
      <c r="C2750" s="85"/>
      <c r="D2750" s="86"/>
      <c r="E2750" s="86"/>
      <c r="F2750" s="86"/>
      <c r="G2750" s="86"/>
      <c r="H2750" s="86"/>
      <c r="I2750" s="57"/>
      <c r="J2750" s="71"/>
      <c r="K2750" s="71"/>
      <c r="L2750" s="57"/>
      <c r="M2750" s="86"/>
      <c r="N2750" s="67"/>
      <c r="O2750" s="67"/>
      <c r="P2750" s="67"/>
      <c r="Q2750" s="67"/>
      <c r="R2750" s="67"/>
      <c r="S2750" s="67"/>
      <c r="T2750" s="67"/>
      <c r="U2750" s="67"/>
      <c r="V2750" s="67"/>
      <c r="W2750" s="67"/>
      <c r="X2750" s="67"/>
      <c r="Y2750" s="67"/>
      <c r="Z2750" s="67"/>
      <c r="AA2750" s="67"/>
      <c r="AB2750" s="67"/>
      <c r="AC2750" s="67"/>
      <c r="AD2750" s="67"/>
      <c r="AE2750" s="67"/>
      <c r="AF2750" s="67"/>
      <c r="AG2750" s="67"/>
    </row>
    <row r="2751" spans="1:33" ht="14.5">
      <c r="A2751" s="85"/>
      <c r="B2751" s="86"/>
      <c r="C2751" s="85"/>
      <c r="D2751" s="86"/>
      <c r="E2751" s="86"/>
      <c r="F2751" s="86"/>
      <c r="G2751" s="86"/>
      <c r="H2751" s="86"/>
      <c r="I2751" s="57"/>
      <c r="J2751" s="71"/>
      <c r="K2751" s="71"/>
      <c r="L2751" s="57"/>
      <c r="M2751" s="86"/>
      <c r="N2751" s="67"/>
      <c r="O2751" s="67"/>
      <c r="P2751" s="67"/>
      <c r="Q2751" s="67"/>
      <c r="R2751" s="67"/>
      <c r="S2751" s="67"/>
      <c r="T2751" s="67"/>
      <c r="U2751" s="67"/>
      <c r="V2751" s="67"/>
      <c r="W2751" s="67"/>
      <c r="X2751" s="67"/>
      <c r="Y2751" s="67"/>
      <c r="Z2751" s="67"/>
      <c r="AA2751" s="67"/>
      <c r="AB2751" s="67"/>
      <c r="AC2751" s="67"/>
      <c r="AD2751" s="67"/>
      <c r="AE2751" s="67"/>
      <c r="AF2751" s="67"/>
      <c r="AG2751" s="67"/>
    </row>
    <row r="2752" spans="1:33" ht="14.5">
      <c r="A2752" s="85"/>
      <c r="B2752" s="86"/>
      <c r="C2752" s="85"/>
      <c r="D2752" s="86"/>
      <c r="E2752" s="86"/>
      <c r="F2752" s="86"/>
      <c r="G2752" s="86"/>
      <c r="H2752" s="86"/>
      <c r="I2752" s="57"/>
      <c r="J2752" s="71"/>
      <c r="K2752" s="71"/>
      <c r="L2752" s="57"/>
      <c r="M2752" s="86"/>
      <c r="N2752" s="67"/>
      <c r="O2752" s="67"/>
      <c r="P2752" s="67"/>
      <c r="Q2752" s="67"/>
      <c r="R2752" s="67"/>
      <c r="S2752" s="67"/>
      <c r="T2752" s="67"/>
      <c r="U2752" s="67"/>
      <c r="V2752" s="67"/>
      <c r="W2752" s="67"/>
      <c r="X2752" s="67"/>
      <c r="Y2752" s="67"/>
      <c r="Z2752" s="67"/>
      <c r="AA2752" s="67"/>
      <c r="AB2752" s="67"/>
      <c r="AC2752" s="67"/>
      <c r="AD2752" s="67"/>
      <c r="AE2752" s="67"/>
      <c r="AF2752" s="67"/>
      <c r="AG2752" s="67"/>
    </row>
    <row r="2753" spans="1:33" ht="14.5">
      <c r="A2753" s="85"/>
      <c r="B2753" s="86"/>
      <c r="C2753" s="85"/>
      <c r="D2753" s="86"/>
      <c r="E2753" s="86"/>
      <c r="F2753" s="86"/>
      <c r="G2753" s="86"/>
      <c r="H2753" s="86"/>
      <c r="I2753" s="57"/>
      <c r="J2753" s="71"/>
      <c r="K2753" s="71"/>
      <c r="L2753" s="57"/>
      <c r="M2753" s="86"/>
      <c r="N2753" s="67"/>
      <c r="O2753" s="67"/>
      <c r="P2753" s="67"/>
      <c r="Q2753" s="67"/>
      <c r="R2753" s="67"/>
      <c r="S2753" s="67"/>
      <c r="T2753" s="67"/>
      <c r="U2753" s="67"/>
      <c r="V2753" s="67"/>
      <c r="W2753" s="67"/>
      <c r="X2753" s="67"/>
      <c r="Y2753" s="67"/>
      <c r="Z2753" s="67"/>
      <c r="AA2753" s="67"/>
      <c r="AB2753" s="67"/>
      <c r="AC2753" s="67"/>
      <c r="AD2753" s="67"/>
      <c r="AE2753" s="67"/>
      <c r="AF2753" s="67"/>
      <c r="AG2753" s="67"/>
    </row>
    <row r="2754" spans="1:33" ht="14.5">
      <c r="A2754" s="85"/>
      <c r="B2754" s="86"/>
      <c r="C2754" s="85"/>
      <c r="D2754" s="86"/>
      <c r="E2754" s="86"/>
      <c r="F2754" s="86"/>
      <c r="G2754" s="86"/>
      <c r="H2754" s="86"/>
      <c r="I2754" s="57"/>
      <c r="J2754" s="71"/>
      <c r="K2754" s="71"/>
      <c r="L2754" s="57"/>
      <c r="M2754" s="86"/>
      <c r="N2754" s="67"/>
      <c r="O2754" s="67"/>
      <c r="P2754" s="67"/>
      <c r="Q2754" s="67"/>
      <c r="R2754" s="67"/>
      <c r="S2754" s="67"/>
      <c r="T2754" s="67"/>
      <c r="U2754" s="67"/>
      <c r="V2754" s="67"/>
      <c r="W2754" s="67"/>
      <c r="X2754" s="67"/>
      <c r="Y2754" s="67"/>
      <c r="Z2754" s="67"/>
      <c r="AA2754" s="67"/>
      <c r="AB2754" s="67"/>
      <c r="AC2754" s="67"/>
      <c r="AD2754" s="67"/>
      <c r="AE2754" s="67"/>
      <c r="AF2754" s="67"/>
      <c r="AG2754" s="67"/>
    </row>
    <row r="2755" spans="1:33" ht="14.5">
      <c r="A2755" s="85"/>
      <c r="B2755" s="86"/>
      <c r="C2755" s="85"/>
      <c r="D2755" s="86"/>
      <c r="E2755" s="86"/>
      <c r="F2755" s="86"/>
      <c r="G2755" s="86"/>
      <c r="H2755" s="86"/>
      <c r="I2755" s="57"/>
      <c r="J2755" s="71"/>
      <c r="K2755" s="71"/>
      <c r="L2755" s="57"/>
      <c r="M2755" s="86"/>
      <c r="N2755" s="67"/>
      <c r="O2755" s="67"/>
      <c r="P2755" s="67"/>
      <c r="Q2755" s="67"/>
      <c r="R2755" s="67"/>
      <c r="S2755" s="67"/>
      <c r="T2755" s="67"/>
      <c r="U2755" s="67"/>
      <c r="V2755" s="67"/>
      <c r="W2755" s="67"/>
      <c r="X2755" s="67"/>
      <c r="Y2755" s="67"/>
      <c r="Z2755" s="67"/>
      <c r="AA2755" s="67"/>
      <c r="AB2755" s="67"/>
      <c r="AC2755" s="67"/>
      <c r="AD2755" s="67"/>
      <c r="AE2755" s="67"/>
      <c r="AF2755" s="67"/>
      <c r="AG2755" s="67"/>
    </row>
    <row r="2756" spans="1:33" ht="14.5">
      <c r="A2756" s="85"/>
      <c r="B2756" s="86"/>
      <c r="C2756" s="85"/>
      <c r="D2756" s="86"/>
      <c r="E2756" s="86"/>
      <c r="F2756" s="86"/>
      <c r="G2756" s="86"/>
      <c r="H2756" s="86"/>
      <c r="I2756" s="57"/>
      <c r="J2756" s="71"/>
      <c r="K2756" s="71"/>
      <c r="L2756" s="57"/>
      <c r="M2756" s="86"/>
      <c r="N2756" s="67"/>
      <c r="O2756" s="67"/>
      <c r="P2756" s="67"/>
      <c r="Q2756" s="67"/>
      <c r="R2756" s="67"/>
      <c r="S2756" s="67"/>
      <c r="T2756" s="67"/>
      <c r="U2756" s="67"/>
      <c r="V2756" s="67"/>
      <c r="W2756" s="67"/>
      <c r="X2756" s="67"/>
      <c r="Y2756" s="67"/>
      <c r="Z2756" s="67"/>
      <c r="AA2756" s="67"/>
      <c r="AB2756" s="67"/>
      <c r="AC2756" s="67"/>
      <c r="AD2756" s="67"/>
      <c r="AE2756" s="67"/>
      <c r="AF2756" s="67"/>
      <c r="AG2756" s="67"/>
    </row>
    <row r="2757" spans="1:33" ht="14.5">
      <c r="A2757" s="85"/>
      <c r="B2757" s="86"/>
      <c r="C2757" s="85"/>
      <c r="D2757" s="86"/>
      <c r="E2757" s="86"/>
      <c r="F2757" s="86"/>
      <c r="G2757" s="86"/>
      <c r="H2757" s="86"/>
      <c r="I2757" s="57"/>
      <c r="J2757" s="71"/>
      <c r="K2757" s="71"/>
      <c r="L2757" s="57"/>
      <c r="M2757" s="86"/>
      <c r="N2757" s="67"/>
      <c r="O2757" s="67"/>
      <c r="P2757" s="67"/>
      <c r="Q2757" s="67"/>
      <c r="R2757" s="67"/>
      <c r="S2757" s="67"/>
      <c r="T2757" s="67"/>
      <c r="U2757" s="67"/>
      <c r="V2757" s="67"/>
      <c r="W2757" s="67"/>
      <c r="X2757" s="67"/>
      <c r="Y2757" s="67"/>
      <c r="Z2757" s="67"/>
      <c r="AA2757" s="67"/>
      <c r="AB2757" s="67"/>
      <c r="AC2757" s="67"/>
      <c r="AD2757" s="67"/>
      <c r="AE2757" s="67"/>
      <c r="AF2757" s="67"/>
      <c r="AG2757" s="67"/>
    </row>
    <row r="2758" spans="1:33" ht="14.5">
      <c r="A2758" s="85"/>
      <c r="B2758" s="86"/>
      <c r="C2758" s="85"/>
      <c r="D2758" s="86"/>
      <c r="E2758" s="86"/>
      <c r="F2758" s="86"/>
      <c r="G2758" s="86"/>
      <c r="H2758" s="86"/>
      <c r="I2758" s="57"/>
      <c r="J2758" s="71"/>
      <c r="K2758" s="71"/>
      <c r="L2758" s="57"/>
      <c r="M2758" s="86"/>
      <c r="N2758" s="67"/>
      <c r="O2758" s="67"/>
      <c r="P2758" s="67"/>
      <c r="Q2758" s="67"/>
      <c r="R2758" s="67"/>
      <c r="S2758" s="67"/>
      <c r="T2758" s="67"/>
      <c r="U2758" s="67"/>
      <c r="V2758" s="67"/>
      <c r="W2758" s="67"/>
      <c r="X2758" s="67"/>
      <c r="Y2758" s="67"/>
      <c r="Z2758" s="67"/>
      <c r="AA2758" s="67"/>
      <c r="AB2758" s="67"/>
      <c r="AC2758" s="67"/>
      <c r="AD2758" s="67"/>
      <c r="AE2758" s="67"/>
      <c r="AF2758" s="67"/>
      <c r="AG2758" s="67"/>
    </row>
    <row r="2759" spans="1:33" ht="14.5">
      <c r="A2759" s="85"/>
      <c r="B2759" s="86"/>
      <c r="C2759" s="85"/>
      <c r="D2759" s="86"/>
      <c r="E2759" s="86"/>
      <c r="F2759" s="86"/>
      <c r="G2759" s="86"/>
      <c r="H2759" s="86"/>
      <c r="I2759" s="57"/>
      <c r="J2759" s="71"/>
      <c r="K2759" s="71"/>
      <c r="L2759" s="57"/>
      <c r="M2759" s="86"/>
      <c r="N2759" s="67"/>
      <c r="O2759" s="67"/>
      <c r="P2759" s="67"/>
      <c r="Q2759" s="67"/>
      <c r="R2759" s="67"/>
      <c r="S2759" s="67"/>
      <c r="T2759" s="67"/>
      <c r="U2759" s="67"/>
      <c r="V2759" s="67"/>
      <c r="W2759" s="67"/>
      <c r="X2759" s="67"/>
      <c r="Y2759" s="67"/>
      <c r="Z2759" s="67"/>
      <c r="AA2759" s="67"/>
      <c r="AB2759" s="67"/>
      <c r="AC2759" s="67"/>
      <c r="AD2759" s="67"/>
      <c r="AE2759" s="67"/>
      <c r="AF2759" s="67"/>
      <c r="AG2759" s="67"/>
    </row>
    <row r="2760" spans="1:33" ht="14.5">
      <c r="A2760" s="85"/>
      <c r="B2760" s="86"/>
      <c r="C2760" s="85"/>
      <c r="D2760" s="86"/>
      <c r="E2760" s="86"/>
      <c r="F2760" s="86"/>
      <c r="G2760" s="86"/>
      <c r="H2760" s="86"/>
      <c r="I2760" s="57"/>
      <c r="J2760" s="71"/>
      <c r="K2760" s="71"/>
      <c r="L2760" s="57"/>
      <c r="M2760" s="86"/>
      <c r="N2760" s="67"/>
      <c r="O2760" s="67"/>
      <c r="P2760" s="67"/>
      <c r="Q2760" s="67"/>
      <c r="R2760" s="67"/>
      <c r="S2760" s="67"/>
      <c r="T2760" s="67"/>
      <c r="U2760" s="67"/>
      <c r="V2760" s="67"/>
      <c r="W2760" s="67"/>
      <c r="X2760" s="67"/>
      <c r="Y2760" s="67"/>
      <c r="Z2760" s="67"/>
      <c r="AA2760" s="67"/>
      <c r="AB2760" s="67"/>
      <c r="AC2760" s="67"/>
      <c r="AD2760" s="67"/>
      <c r="AE2760" s="67"/>
      <c r="AF2760" s="67"/>
      <c r="AG2760" s="67"/>
    </row>
    <row r="2761" spans="1:33" ht="14.5">
      <c r="A2761" s="85"/>
      <c r="B2761" s="86"/>
      <c r="C2761" s="85"/>
      <c r="D2761" s="86"/>
      <c r="E2761" s="86"/>
      <c r="F2761" s="86"/>
      <c r="G2761" s="86"/>
      <c r="H2761" s="86"/>
      <c r="I2761" s="57"/>
      <c r="J2761" s="71"/>
      <c r="K2761" s="71"/>
      <c r="L2761" s="57"/>
      <c r="M2761" s="86"/>
      <c r="N2761" s="67"/>
      <c r="O2761" s="67"/>
      <c r="P2761" s="67"/>
      <c r="Q2761" s="67"/>
      <c r="R2761" s="67"/>
      <c r="S2761" s="67"/>
      <c r="T2761" s="67"/>
      <c r="U2761" s="67"/>
      <c r="V2761" s="67"/>
      <c r="W2761" s="67"/>
      <c r="X2761" s="67"/>
      <c r="Y2761" s="67"/>
      <c r="Z2761" s="67"/>
      <c r="AA2761" s="67"/>
      <c r="AB2761" s="67"/>
      <c r="AC2761" s="67"/>
      <c r="AD2761" s="67"/>
      <c r="AE2761" s="67"/>
      <c r="AF2761" s="67"/>
      <c r="AG2761" s="67"/>
    </row>
    <row r="2762" spans="1:33" ht="14.5">
      <c r="A2762" s="85"/>
      <c r="B2762" s="86"/>
      <c r="C2762" s="85"/>
      <c r="D2762" s="86"/>
      <c r="E2762" s="86"/>
      <c r="F2762" s="86"/>
      <c r="G2762" s="86"/>
      <c r="H2762" s="86"/>
      <c r="I2762" s="57"/>
      <c r="J2762" s="71"/>
      <c r="K2762" s="71"/>
      <c r="L2762" s="57"/>
      <c r="M2762" s="86"/>
      <c r="N2762" s="67"/>
      <c r="O2762" s="67"/>
      <c r="P2762" s="67"/>
      <c r="Q2762" s="67"/>
      <c r="R2762" s="67"/>
      <c r="S2762" s="67"/>
      <c r="T2762" s="67"/>
      <c r="U2762" s="67"/>
      <c r="V2762" s="67"/>
      <c r="W2762" s="67"/>
      <c r="X2762" s="67"/>
      <c r="Y2762" s="67"/>
      <c r="Z2762" s="67"/>
      <c r="AA2762" s="67"/>
      <c r="AB2762" s="67"/>
      <c r="AC2762" s="67"/>
      <c r="AD2762" s="67"/>
      <c r="AE2762" s="67"/>
      <c r="AF2762" s="67"/>
      <c r="AG2762" s="67"/>
    </row>
    <row r="2763" spans="1:33" ht="14.5">
      <c r="A2763" s="85"/>
      <c r="B2763" s="86"/>
      <c r="C2763" s="85"/>
      <c r="D2763" s="86"/>
      <c r="E2763" s="86"/>
      <c r="F2763" s="86"/>
      <c r="G2763" s="86"/>
      <c r="H2763" s="86"/>
      <c r="I2763" s="57"/>
      <c r="J2763" s="71"/>
      <c r="K2763" s="71"/>
      <c r="L2763" s="57"/>
      <c r="M2763" s="86"/>
      <c r="N2763" s="67"/>
      <c r="O2763" s="67"/>
      <c r="P2763" s="67"/>
      <c r="Q2763" s="67"/>
      <c r="R2763" s="67"/>
      <c r="S2763" s="67"/>
      <c r="T2763" s="67"/>
      <c r="U2763" s="67"/>
      <c r="V2763" s="67"/>
      <c r="W2763" s="67"/>
      <c r="X2763" s="67"/>
      <c r="Y2763" s="67"/>
      <c r="Z2763" s="67"/>
      <c r="AA2763" s="67"/>
      <c r="AB2763" s="67"/>
      <c r="AC2763" s="67"/>
      <c r="AD2763" s="67"/>
      <c r="AE2763" s="67"/>
      <c r="AF2763" s="67"/>
      <c r="AG2763" s="67"/>
    </row>
    <row r="2764" spans="1:33" ht="14.5">
      <c r="A2764" s="85"/>
      <c r="B2764" s="86"/>
      <c r="C2764" s="85"/>
      <c r="D2764" s="86"/>
      <c r="E2764" s="86"/>
      <c r="F2764" s="86"/>
      <c r="G2764" s="86"/>
      <c r="H2764" s="86"/>
      <c r="I2764" s="57"/>
      <c r="J2764" s="71"/>
      <c r="K2764" s="71"/>
      <c r="L2764" s="57"/>
      <c r="M2764" s="86"/>
      <c r="N2764" s="67"/>
      <c r="O2764" s="67"/>
      <c r="P2764" s="67"/>
      <c r="Q2764" s="67"/>
      <c r="R2764" s="67"/>
      <c r="S2764" s="67"/>
      <c r="T2764" s="67"/>
      <c r="U2764" s="67"/>
      <c r="V2764" s="67"/>
      <c r="W2764" s="67"/>
      <c r="X2764" s="67"/>
      <c r="Y2764" s="67"/>
      <c r="Z2764" s="67"/>
      <c r="AA2764" s="67"/>
      <c r="AB2764" s="67"/>
      <c r="AC2764" s="67"/>
      <c r="AD2764" s="67"/>
      <c r="AE2764" s="67"/>
      <c r="AF2764" s="67"/>
      <c r="AG2764" s="67"/>
    </row>
    <row r="2765" spans="1:33" ht="14.5">
      <c r="A2765" s="85"/>
      <c r="B2765" s="86"/>
      <c r="C2765" s="85"/>
      <c r="D2765" s="86"/>
      <c r="E2765" s="86"/>
      <c r="F2765" s="86"/>
      <c r="G2765" s="86"/>
      <c r="H2765" s="86"/>
      <c r="I2765" s="57"/>
      <c r="J2765" s="71"/>
      <c r="K2765" s="71"/>
      <c r="L2765" s="57"/>
      <c r="M2765" s="86"/>
      <c r="N2765" s="67"/>
      <c r="O2765" s="67"/>
      <c r="P2765" s="67"/>
      <c r="Q2765" s="67"/>
      <c r="R2765" s="67"/>
      <c r="S2765" s="67"/>
      <c r="T2765" s="67"/>
      <c r="U2765" s="67"/>
      <c r="V2765" s="67"/>
      <c r="W2765" s="67"/>
      <c r="X2765" s="67"/>
      <c r="Y2765" s="67"/>
      <c r="Z2765" s="67"/>
      <c r="AA2765" s="67"/>
      <c r="AB2765" s="67"/>
      <c r="AC2765" s="67"/>
      <c r="AD2765" s="67"/>
      <c r="AE2765" s="67"/>
      <c r="AF2765" s="67"/>
      <c r="AG2765" s="67"/>
    </row>
    <row r="2766" spans="1:33" ht="14.5">
      <c r="A2766" s="85"/>
      <c r="B2766" s="86"/>
      <c r="C2766" s="85"/>
      <c r="D2766" s="86"/>
      <c r="E2766" s="86"/>
      <c r="F2766" s="86"/>
      <c r="G2766" s="86"/>
      <c r="H2766" s="86"/>
      <c r="I2766" s="57"/>
      <c r="J2766" s="71"/>
      <c r="K2766" s="71"/>
      <c r="L2766" s="57"/>
      <c r="M2766" s="86"/>
      <c r="N2766" s="67"/>
      <c r="O2766" s="67"/>
      <c r="P2766" s="67"/>
      <c r="Q2766" s="67"/>
      <c r="R2766" s="67"/>
      <c r="S2766" s="67"/>
      <c r="T2766" s="67"/>
      <c r="U2766" s="67"/>
      <c r="V2766" s="67"/>
      <c r="W2766" s="67"/>
      <c r="X2766" s="67"/>
      <c r="Y2766" s="67"/>
      <c r="Z2766" s="67"/>
      <c r="AA2766" s="67"/>
      <c r="AB2766" s="67"/>
      <c r="AC2766" s="67"/>
      <c r="AD2766" s="67"/>
      <c r="AE2766" s="67"/>
      <c r="AF2766" s="67"/>
      <c r="AG2766" s="67"/>
    </row>
    <row r="2767" spans="1:33" ht="14.5">
      <c r="A2767" s="85"/>
      <c r="B2767" s="86"/>
      <c r="C2767" s="85"/>
      <c r="D2767" s="86"/>
      <c r="E2767" s="86"/>
      <c r="F2767" s="86"/>
      <c r="G2767" s="86"/>
      <c r="H2767" s="86"/>
      <c r="I2767" s="57"/>
      <c r="J2767" s="71"/>
      <c r="K2767" s="71"/>
      <c r="L2767" s="57"/>
      <c r="M2767" s="86"/>
      <c r="N2767" s="67"/>
      <c r="O2767" s="67"/>
      <c r="P2767" s="67"/>
      <c r="Q2767" s="67"/>
      <c r="R2767" s="67"/>
      <c r="S2767" s="67"/>
      <c r="T2767" s="67"/>
      <c r="U2767" s="67"/>
      <c r="V2767" s="67"/>
      <c r="W2767" s="67"/>
      <c r="X2767" s="67"/>
      <c r="Y2767" s="67"/>
      <c r="Z2767" s="67"/>
      <c r="AA2767" s="67"/>
      <c r="AB2767" s="67"/>
      <c r="AC2767" s="67"/>
      <c r="AD2767" s="67"/>
      <c r="AE2767" s="67"/>
      <c r="AF2767" s="67"/>
      <c r="AG2767" s="67"/>
    </row>
    <row r="2768" spans="1:33" ht="14.5">
      <c r="A2768" s="85"/>
      <c r="B2768" s="86"/>
      <c r="C2768" s="85"/>
      <c r="D2768" s="86"/>
      <c r="E2768" s="86"/>
      <c r="F2768" s="86"/>
      <c r="G2768" s="86"/>
      <c r="H2768" s="86"/>
      <c r="I2768" s="57"/>
      <c r="J2768" s="71"/>
      <c r="K2768" s="71"/>
      <c r="L2768" s="57"/>
      <c r="M2768" s="86"/>
      <c r="N2768" s="67"/>
      <c r="O2768" s="67"/>
      <c r="P2768" s="67"/>
      <c r="Q2768" s="67"/>
      <c r="R2768" s="67"/>
      <c r="S2768" s="67"/>
      <c r="T2768" s="67"/>
      <c r="U2768" s="67"/>
      <c r="V2768" s="67"/>
      <c r="W2768" s="67"/>
      <c r="X2768" s="67"/>
      <c r="Y2768" s="67"/>
      <c r="Z2768" s="67"/>
      <c r="AA2768" s="67"/>
      <c r="AB2768" s="67"/>
      <c r="AC2768" s="67"/>
      <c r="AD2768" s="67"/>
      <c r="AE2768" s="67"/>
      <c r="AF2768" s="67"/>
      <c r="AG2768" s="67"/>
    </row>
    <row r="2769" spans="1:33" ht="14.5">
      <c r="A2769" s="85"/>
      <c r="B2769" s="86"/>
      <c r="C2769" s="85"/>
      <c r="D2769" s="86"/>
      <c r="E2769" s="86"/>
      <c r="F2769" s="86"/>
      <c r="G2769" s="86"/>
      <c r="H2769" s="86"/>
      <c r="I2769" s="57"/>
      <c r="J2769" s="71"/>
      <c r="K2769" s="71"/>
      <c r="L2769" s="57"/>
      <c r="M2769" s="86"/>
      <c r="N2769" s="67"/>
      <c r="O2769" s="67"/>
      <c r="P2769" s="67"/>
      <c r="Q2769" s="67"/>
      <c r="R2769" s="67"/>
      <c r="S2769" s="67"/>
      <c r="T2769" s="67"/>
      <c r="U2769" s="67"/>
      <c r="V2769" s="67"/>
      <c r="W2769" s="67"/>
      <c r="X2769" s="67"/>
      <c r="Y2769" s="67"/>
      <c r="Z2769" s="67"/>
      <c r="AA2769" s="67"/>
      <c r="AB2769" s="67"/>
      <c r="AC2769" s="67"/>
      <c r="AD2769" s="67"/>
      <c r="AE2769" s="67"/>
      <c r="AF2769" s="67"/>
      <c r="AG2769" s="67"/>
    </row>
    <row r="2770" spans="1:33" ht="14.5">
      <c r="A2770" s="85"/>
      <c r="B2770" s="86"/>
      <c r="C2770" s="85"/>
      <c r="D2770" s="86"/>
      <c r="E2770" s="86"/>
      <c r="F2770" s="86"/>
      <c r="G2770" s="86"/>
      <c r="H2770" s="86"/>
      <c r="I2770" s="57"/>
      <c r="J2770" s="71"/>
      <c r="K2770" s="71"/>
      <c r="L2770" s="57"/>
      <c r="M2770" s="86"/>
      <c r="N2770" s="67"/>
      <c r="O2770" s="67"/>
      <c r="P2770" s="67"/>
      <c r="Q2770" s="67"/>
      <c r="R2770" s="67"/>
      <c r="S2770" s="67"/>
      <c r="T2770" s="67"/>
      <c r="U2770" s="67"/>
      <c r="V2770" s="67"/>
      <c r="W2770" s="67"/>
      <c r="X2770" s="67"/>
      <c r="Y2770" s="67"/>
      <c r="Z2770" s="67"/>
      <c r="AA2770" s="67"/>
      <c r="AB2770" s="67"/>
      <c r="AC2770" s="67"/>
      <c r="AD2770" s="67"/>
      <c r="AE2770" s="67"/>
      <c r="AF2770" s="67"/>
      <c r="AG2770" s="67"/>
    </row>
    <row r="2771" spans="1:33" ht="14.5">
      <c r="A2771" s="85"/>
      <c r="B2771" s="86"/>
      <c r="C2771" s="85"/>
      <c r="D2771" s="86"/>
      <c r="E2771" s="86"/>
      <c r="F2771" s="86"/>
      <c r="G2771" s="86"/>
      <c r="H2771" s="86"/>
      <c r="I2771" s="57"/>
      <c r="J2771" s="71"/>
      <c r="K2771" s="71"/>
      <c r="L2771" s="57"/>
      <c r="M2771" s="86"/>
      <c r="N2771" s="67"/>
      <c r="O2771" s="67"/>
      <c r="P2771" s="67"/>
      <c r="Q2771" s="67"/>
      <c r="R2771" s="67"/>
      <c r="S2771" s="67"/>
      <c r="T2771" s="67"/>
      <c r="U2771" s="67"/>
      <c r="V2771" s="67"/>
      <c r="W2771" s="67"/>
      <c r="X2771" s="67"/>
      <c r="Y2771" s="67"/>
      <c r="Z2771" s="67"/>
      <c r="AA2771" s="67"/>
      <c r="AB2771" s="67"/>
      <c r="AC2771" s="67"/>
      <c r="AD2771" s="67"/>
      <c r="AE2771" s="67"/>
      <c r="AF2771" s="67"/>
      <c r="AG2771" s="67"/>
    </row>
    <row r="2772" spans="1:33" ht="14.5">
      <c r="A2772" s="85"/>
      <c r="B2772" s="86"/>
      <c r="C2772" s="85"/>
      <c r="D2772" s="86"/>
      <c r="E2772" s="86"/>
      <c r="F2772" s="86"/>
      <c r="G2772" s="86"/>
      <c r="H2772" s="86"/>
      <c r="I2772" s="57"/>
      <c r="J2772" s="71"/>
      <c r="K2772" s="71"/>
      <c r="L2772" s="57"/>
      <c r="M2772" s="86"/>
      <c r="N2772" s="67"/>
      <c r="O2772" s="67"/>
      <c r="P2772" s="67"/>
      <c r="Q2772" s="67"/>
      <c r="R2772" s="67"/>
      <c r="S2772" s="67"/>
      <c r="T2772" s="67"/>
      <c r="U2772" s="67"/>
      <c r="V2772" s="67"/>
      <c r="W2772" s="67"/>
      <c r="X2772" s="67"/>
      <c r="Y2772" s="67"/>
      <c r="Z2772" s="67"/>
      <c r="AA2772" s="67"/>
      <c r="AB2772" s="67"/>
      <c r="AC2772" s="67"/>
      <c r="AD2772" s="67"/>
      <c r="AE2772" s="67"/>
      <c r="AF2772" s="67"/>
      <c r="AG2772" s="67"/>
    </row>
    <row r="2773" spans="1:33" ht="14.5">
      <c r="A2773" s="85"/>
      <c r="B2773" s="86"/>
      <c r="C2773" s="85"/>
      <c r="D2773" s="86"/>
      <c r="E2773" s="86"/>
      <c r="F2773" s="86"/>
      <c r="G2773" s="86"/>
      <c r="H2773" s="86"/>
      <c r="I2773" s="57"/>
      <c r="J2773" s="71"/>
      <c r="K2773" s="71"/>
      <c r="L2773" s="57"/>
      <c r="M2773" s="86"/>
      <c r="N2773" s="67"/>
      <c r="O2773" s="67"/>
      <c r="P2773" s="67"/>
      <c r="Q2773" s="67"/>
      <c r="R2773" s="67"/>
      <c r="S2773" s="67"/>
      <c r="T2773" s="67"/>
      <c r="U2773" s="67"/>
      <c r="V2773" s="67"/>
      <c r="W2773" s="67"/>
      <c r="X2773" s="67"/>
      <c r="Y2773" s="67"/>
      <c r="Z2773" s="67"/>
      <c r="AA2773" s="67"/>
      <c r="AB2773" s="67"/>
      <c r="AC2773" s="67"/>
      <c r="AD2773" s="67"/>
      <c r="AE2773" s="67"/>
      <c r="AF2773" s="67"/>
      <c r="AG2773" s="67"/>
    </row>
    <row r="2774" spans="1:33" ht="14.5">
      <c r="A2774" s="85"/>
      <c r="B2774" s="86"/>
      <c r="C2774" s="85"/>
      <c r="D2774" s="86"/>
      <c r="E2774" s="86"/>
      <c r="F2774" s="86"/>
      <c r="G2774" s="86"/>
      <c r="H2774" s="86"/>
      <c r="I2774" s="57"/>
      <c r="J2774" s="71"/>
      <c r="K2774" s="71"/>
      <c r="L2774" s="57"/>
      <c r="M2774" s="86"/>
      <c r="N2774" s="67"/>
      <c r="O2774" s="67"/>
      <c r="P2774" s="67"/>
      <c r="Q2774" s="67"/>
      <c r="R2774" s="67"/>
      <c r="S2774" s="67"/>
      <c r="T2774" s="67"/>
      <c r="U2774" s="67"/>
      <c r="V2774" s="67"/>
      <c r="W2774" s="67"/>
      <c r="X2774" s="67"/>
      <c r="Y2774" s="67"/>
      <c r="Z2774" s="67"/>
      <c r="AA2774" s="67"/>
      <c r="AB2774" s="67"/>
      <c r="AC2774" s="67"/>
      <c r="AD2774" s="67"/>
      <c r="AE2774" s="67"/>
      <c r="AF2774" s="67"/>
      <c r="AG2774" s="67"/>
    </row>
    <row r="2775" spans="1:33" ht="14.5">
      <c r="A2775" s="85"/>
      <c r="B2775" s="86"/>
      <c r="C2775" s="85"/>
      <c r="D2775" s="86"/>
      <c r="E2775" s="86"/>
      <c r="F2775" s="86"/>
      <c r="G2775" s="86"/>
      <c r="H2775" s="86"/>
      <c r="I2775" s="57"/>
      <c r="J2775" s="71"/>
      <c r="K2775" s="71"/>
      <c r="L2775" s="57"/>
      <c r="M2775" s="86"/>
      <c r="N2775" s="67"/>
      <c r="O2775" s="67"/>
      <c r="P2775" s="67"/>
      <c r="Q2775" s="67"/>
      <c r="R2775" s="67"/>
      <c r="S2775" s="67"/>
      <c r="T2775" s="67"/>
      <c r="U2775" s="67"/>
      <c r="V2775" s="67"/>
      <c r="W2775" s="67"/>
      <c r="X2775" s="67"/>
      <c r="Y2775" s="67"/>
      <c r="Z2775" s="67"/>
      <c r="AA2775" s="67"/>
      <c r="AB2775" s="67"/>
      <c r="AC2775" s="67"/>
      <c r="AD2775" s="67"/>
      <c r="AE2775" s="67"/>
      <c r="AF2775" s="67"/>
      <c r="AG2775" s="67"/>
    </row>
    <row r="2776" spans="1:33" ht="14.5">
      <c r="A2776" s="85"/>
      <c r="B2776" s="86"/>
      <c r="C2776" s="85"/>
      <c r="D2776" s="86"/>
      <c r="E2776" s="86"/>
      <c r="F2776" s="86"/>
      <c r="G2776" s="86"/>
      <c r="H2776" s="86"/>
      <c r="I2776" s="57"/>
      <c r="J2776" s="71"/>
      <c r="K2776" s="71"/>
      <c r="L2776" s="57"/>
      <c r="M2776" s="86"/>
      <c r="N2776" s="67"/>
      <c r="O2776" s="67"/>
      <c r="P2776" s="67"/>
      <c r="Q2776" s="67"/>
      <c r="R2776" s="67"/>
      <c r="S2776" s="67"/>
      <c r="T2776" s="67"/>
      <c r="U2776" s="67"/>
      <c r="V2776" s="67"/>
      <c r="W2776" s="67"/>
      <c r="X2776" s="67"/>
      <c r="Y2776" s="67"/>
      <c r="Z2776" s="67"/>
      <c r="AA2776" s="67"/>
      <c r="AB2776" s="67"/>
      <c r="AC2776" s="67"/>
      <c r="AD2776" s="67"/>
      <c r="AE2776" s="67"/>
      <c r="AF2776" s="67"/>
      <c r="AG2776" s="67"/>
    </row>
    <row r="2777" spans="1:33" ht="14.5">
      <c r="A2777" s="85"/>
      <c r="B2777" s="86"/>
      <c r="C2777" s="85"/>
      <c r="D2777" s="86"/>
      <c r="E2777" s="86"/>
      <c r="F2777" s="86"/>
      <c r="G2777" s="86"/>
      <c r="H2777" s="86"/>
      <c r="I2777" s="57"/>
      <c r="J2777" s="71"/>
      <c r="K2777" s="71"/>
      <c r="L2777" s="57"/>
      <c r="M2777" s="86"/>
      <c r="N2777" s="67"/>
      <c r="O2777" s="67"/>
      <c r="P2777" s="67"/>
      <c r="Q2777" s="67"/>
      <c r="R2777" s="67"/>
      <c r="S2777" s="67"/>
      <c r="T2777" s="67"/>
      <c r="U2777" s="67"/>
      <c r="V2777" s="67"/>
      <c r="W2777" s="67"/>
      <c r="X2777" s="67"/>
      <c r="Y2777" s="67"/>
      <c r="Z2777" s="67"/>
      <c r="AA2777" s="67"/>
      <c r="AB2777" s="67"/>
      <c r="AC2777" s="67"/>
      <c r="AD2777" s="67"/>
      <c r="AE2777" s="67"/>
      <c r="AF2777" s="67"/>
      <c r="AG2777" s="67"/>
    </row>
    <row r="2778" spans="1:33" ht="14.5">
      <c r="A2778" s="85"/>
      <c r="B2778" s="86"/>
      <c r="C2778" s="85"/>
      <c r="D2778" s="86"/>
      <c r="E2778" s="86"/>
      <c r="F2778" s="86"/>
      <c r="G2778" s="86"/>
      <c r="H2778" s="86"/>
      <c r="I2778" s="57"/>
      <c r="J2778" s="71"/>
      <c r="K2778" s="71"/>
      <c r="L2778" s="57"/>
      <c r="M2778" s="86"/>
      <c r="N2778" s="67"/>
      <c r="O2778" s="67"/>
      <c r="P2778" s="67"/>
      <c r="Q2778" s="67"/>
      <c r="R2778" s="67"/>
      <c r="S2778" s="67"/>
      <c r="T2778" s="67"/>
      <c r="U2778" s="67"/>
      <c r="V2778" s="67"/>
      <c r="W2778" s="67"/>
      <c r="X2778" s="67"/>
      <c r="Y2778" s="67"/>
      <c r="Z2778" s="67"/>
      <c r="AA2778" s="67"/>
      <c r="AB2778" s="67"/>
      <c r="AC2778" s="67"/>
      <c r="AD2778" s="67"/>
      <c r="AE2778" s="67"/>
      <c r="AF2778" s="67"/>
      <c r="AG2778" s="67"/>
    </row>
    <row r="2779" spans="1:33" ht="14.5">
      <c r="A2779" s="85"/>
      <c r="B2779" s="86"/>
      <c r="C2779" s="85"/>
      <c r="D2779" s="86"/>
      <c r="E2779" s="86"/>
      <c r="F2779" s="86"/>
      <c r="G2779" s="86"/>
      <c r="H2779" s="86"/>
      <c r="I2779" s="57"/>
      <c r="J2779" s="71"/>
      <c r="K2779" s="71"/>
      <c r="L2779" s="57"/>
      <c r="M2779" s="86"/>
      <c r="N2779" s="67"/>
      <c r="O2779" s="67"/>
      <c r="P2779" s="67"/>
      <c r="Q2779" s="67"/>
      <c r="R2779" s="67"/>
      <c r="S2779" s="67"/>
      <c r="T2779" s="67"/>
      <c r="U2779" s="67"/>
      <c r="V2779" s="67"/>
      <c r="W2779" s="67"/>
      <c r="X2779" s="67"/>
      <c r="Y2779" s="67"/>
      <c r="Z2779" s="67"/>
      <c r="AA2779" s="67"/>
      <c r="AB2779" s="67"/>
      <c r="AC2779" s="67"/>
      <c r="AD2779" s="67"/>
      <c r="AE2779" s="67"/>
      <c r="AF2779" s="67"/>
      <c r="AG2779" s="67"/>
    </row>
    <row r="2780" spans="1:33" ht="14.5">
      <c r="A2780" s="85"/>
      <c r="B2780" s="86"/>
      <c r="C2780" s="85"/>
      <c r="D2780" s="86"/>
      <c r="E2780" s="86"/>
      <c r="F2780" s="86"/>
      <c r="G2780" s="86"/>
      <c r="H2780" s="86"/>
      <c r="I2780" s="57"/>
      <c r="J2780" s="71"/>
      <c r="K2780" s="71"/>
      <c r="L2780" s="57"/>
      <c r="M2780" s="86"/>
      <c r="N2780" s="67"/>
      <c r="O2780" s="67"/>
      <c r="P2780" s="67"/>
      <c r="Q2780" s="67"/>
      <c r="R2780" s="67"/>
      <c r="S2780" s="67"/>
      <c r="T2780" s="67"/>
      <c r="U2780" s="67"/>
      <c r="V2780" s="67"/>
      <c r="W2780" s="67"/>
      <c r="X2780" s="67"/>
      <c r="Y2780" s="67"/>
      <c r="Z2780" s="67"/>
      <c r="AA2780" s="67"/>
      <c r="AB2780" s="67"/>
      <c r="AC2780" s="67"/>
      <c r="AD2780" s="67"/>
      <c r="AE2780" s="67"/>
      <c r="AF2780" s="67"/>
      <c r="AG2780" s="67"/>
    </row>
    <row r="2781" spans="1:33" ht="14.5">
      <c r="A2781" s="85"/>
      <c r="B2781" s="86"/>
      <c r="C2781" s="85"/>
      <c r="D2781" s="86"/>
      <c r="E2781" s="86"/>
      <c r="F2781" s="86"/>
      <c r="G2781" s="86"/>
      <c r="H2781" s="86"/>
      <c r="I2781" s="57"/>
      <c r="J2781" s="71"/>
      <c r="K2781" s="71"/>
      <c r="L2781" s="57"/>
      <c r="M2781" s="86"/>
      <c r="N2781" s="67"/>
      <c r="O2781" s="67"/>
      <c r="P2781" s="67"/>
      <c r="Q2781" s="67"/>
      <c r="R2781" s="67"/>
      <c r="S2781" s="67"/>
      <c r="T2781" s="67"/>
      <c r="U2781" s="67"/>
      <c r="V2781" s="67"/>
      <c r="W2781" s="67"/>
      <c r="X2781" s="67"/>
      <c r="Y2781" s="67"/>
      <c r="Z2781" s="67"/>
      <c r="AA2781" s="67"/>
      <c r="AB2781" s="67"/>
      <c r="AC2781" s="67"/>
      <c r="AD2781" s="67"/>
      <c r="AE2781" s="67"/>
      <c r="AF2781" s="67"/>
      <c r="AG2781" s="67"/>
    </row>
    <row r="2782" spans="1:33" ht="14.5">
      <c r="A2782" s="85"/>
      <c r="B2782" s="86"/>
      <c r="C2782" s="85"/>
      <c r="D2782" s="86"/>
      <c r="E2782" s="86"/>
      <c r="F2782" s="86"/>
      <c r="G2782" s="86"/>
      <c r="H2782" s="86"/>
      <c r="I2782" s="57"/>
      <c r="J2782" s="71"/>
      <c r="K2782" s="71"/>
      <c r="L2782" s="57"/>
      <c r="M2782" s="86"/>
      <c r="N2782" s="67"/>
      <c r="O2782" s="67"/>
      <c r="P2782" s="67"/>
      <c r="Q2782" s="67"/>
      <c r="R2782" s="67"/>
      <c r="S2782" s="67"/>
      <c r="T2782" s="67"/>
      <c r="U2782" s="67"/>
      <c r="V2782" s="67"/>
      <c r="W2782" s="67"/>
      <c r="X2782" s="67"/>
      <c r="Y2782" s="67"/>
      <c r="Z2782" s="67"/>
      <c r="AA2782" s="67"/>
      <c r="AB2782" s="67"/>
      <c r="AC2782" s="67"/>
      <c r="AD2782" s="67"/>
      <c r="AE2782" s="67"/>
      <c r="AF2782" s="67"/>
      <c r="AG2782" s="67"/>
    </row>
    <row r="2783" spans="1:33" ht="14.5">
      <c r="A2783" s="85"/>
      <c r="B2783" s="86"/>
      <c r="C2783" s="85"/>
      <c r="D2783" s="86"/>
      <c r="E2783" s="86"/>
      <c r="F2783" s="86"/>
      <c r="G2783" s="86"/>
      <c r="H2783" s="86"/>
      <c r="I2783" s="57"/>
      <c r="J2783" s="71"/>
      <c r="K2783" s="71"/>
      <c r="L2783" s="57"/>
      <c r="M2783" s="86"/>
      <c r="N2783" s="67"/>
      <c r="O2783" s="67"/>
      <c r="P2783" s="67"/>
      <c r="Q2783" s="67"/>
      <c r="R2783" s="67"/>
      <c r="S2783" s="67"/>
      <c r="T2783" s="67"/>
      <c r="U2783" s="67"/>
      <c r="V2783" s="67"/>
      <c r="W2783" s="67"/>
      <c r="X2783" s="67"/>
      <c r="Y2783" s="67"/>
      <c r="Z2783" s="67"/>
      <c r="AA2783" s="67"/>
      <c r="AB2783" s="67"/>
      <c r="AC2783" s="67"/>
      <c r="AD2783" s="67"/>
      <c r="AE2783" s="67"/>
      <c r="AF2783" s="67"/>
      <c r="AG2783" s="67"/>
    </row>
    <row r="2784" spans="1:33" ht="14.5">
      <c r="A2784" s="85"/>
      <c r="B2784" s="86"/>
      <c r="C2784" s="85"/>
      <c r="D2784" s="86"/>
      <c r="E2784" s="86"/>
      <c r="F2784" s="86"/>
      <c r="G2784" s="86"/>
      <c r="H2784" s="86"/>
      <c r="I2784" s="57"/>
      <c r="J2784" s="71"/>
      <c r="K2784" s="71"/>
      <c r="L2784" s="57"/>
      <c r="M2784" s="86"/>
      <c r="N2784" s="67"/>
      <c r="O2784" s="67"/>
      <c r="P2784" s="67"/>
      <c r="Q2784" s="67"/>
      <c r="R2784" s="67"/>
      <c r="S2784" s="67"/>
      <c r="T2784" s="67"/>
      <c r="U2784" s="67"/>
      <c r="V2784" s="67"/>
      <c r="W2784" s="67"/>
      <c r="X2784" s="67"/>
      <c r="Y2784" s="67"/>
      <c r="Z2784" s="67"/>
      <c r="AA2784" s="67"/>
      <c r="AB2784" s="67"/>
      <c r="AC2784" s="67"/>
      <c r="AD2784" s="67"/>
      <c r="AE2784" s="67"/>
      <c r="AF2784" s="67"/>
      <c r="AG2784" s="67"/>
    </row>
    <row r="2785" spans="1:33" ht="14.5">
      <c r="A2785" s="85"/>
      <c r="B2785" s="86"/>
      <c r="C2785" s="85"/>
      <c r="D2785" s="86"/>
      <c r="E2785" s="86"/>
      <c r="F2785" s="86"/>
      <c r="G2785" s="86"/>
      <c r="H2785" s="86"/>
      <c r="I2785" s="57"/>
      <c r="J2785" s="71"/>
      <c r="K2785" s="71"/>
      <c r="L2785" s="57"/>
      <c r="M2785" s="86"/>
      <c r="N2785" s="67"/>
      <c r="O2785" s="67"/>
      <c r="P2785" s="67"/>
      <c r="Q2785" s="67"/>
      <c r="R2785" s="67"/>
      <c r="S2785" s="67"/>
      <c r="T2785" s="67"/>
      <c r="U2785" s="67"/>
      <c r="V2785" s="67"/>
      <c r="W2785" s="67"/>
      <c r="X2785" s="67"/>
      <c r="Y2785" s="67"/>
      <c r="Z2785" s="67"/>
      <c r="AA2785" s="67"/>
      <c r="AB2785" s="67"/>
      <c r="AC2785" s="67"/>
      <c r="AD2785" s="67"/>
      <c r="AE2785" s="67"/>
      <c r="AF2785" s="67"/>
      <c r="AG2785" s="67"/>
    </row>
    <row r="2786" spans="1:33" ht="14.5">
      <c r="A2786" s="85"/>
      <c r="B2786" s="86"/>
      <c r="C2786" s="85"/>
      <c r="D2786" s="86"/>
      <c r="E2786" s="86"/>
      <c r="F2786" s="86"/>
      <c r="G2786" s="86"/>
      <c r="H2786" s="86"/>
      <c r="I2786" s="57"/>
      <c r="J2786" s="71"/>
      <c r="K2786" s="71"/>
      <c r="L2786" s="57"/>
      <c r="M2786" s="86"/>
      <c r="N2786" s="67"/>
      <c r="O2786" s="67"/>
      <c r="P2786" s="67"/>
      <c r="Q2786" s="67"/>
      <c r="R2786" s="67"/>
      <c r="S2786" s="67"/>
      <c r="T2786" s="67"/>
      <c r="U2786" s="67"/>
      <c r="V2786" s="67"/>
      <c r="W2786" s="67"/>
      <c r="X2786" s="67"/>
      <c r="Y2786" s="67"/>
      <c r="Z2786" s="67"/>
      <c r="AA2786" s="67"/>
      <c r="AB2786" s="67"/>
      <c r="AC2786" s="67"/>
      <c r="AD2786" s="67"/>
      <c r="AE2786" s="67"/>
      <c r="AF2786" s="67"/>
      <c r="AG2786" s="67"/>
    </row>
    <row r="2787" spans="1:33" ht="14.5">
      <c r="A2787" s="85"/>
      <c r="B2787" s="86"/>
      <c r="C2787" s="85"/>
      <c r="D2787" s="86"/>
      <c r="E2787" s="86"/>
      <c r="F2787" s="86"/>
      <c r="G2787" s="86"/>
      <c r="H2787" s="86"/>
      <c r="I2787" s="57"/>
      <c r="J2787" s="71"/>
      <c r="K2787" s="71"/>
      <c r="L2787" s="57"/>
      <c r="M2787" s="86"/>
      <c r="N2787" s="67"/>
      <c r="O2787" s="67"/>
      <c r="P2787" s="67"/>
      <c r="Q2787" s="67"/>
      <c r="R2787" s="67"/>
      <c r="S2787" s="67"/>
      <c r="T2787" s="67"/>
      <c r="U2787" s="67"/>
      <c r="V2787" s="67"/>
      <c r="W2787" s="67"/>
      <c r="X2787" s="67"/>
      <c r="Y2787" s="67"/>
      <c r="Z2787" s="67"/>
      <c r="AA2787" s="67"/>
      <c r="AB2787" s="67"/>
      <c r="AC2787" s="67"/>
      <c r="AD2787" s="67"/>
      <c r="AE2787" s="67"/>
      <c r="AF2787" s="67"/>
      <c r="AG2787" s="67"/>
    </row>
    <row r="2788" spans="1:33" ht="14.5">
      <c r="A2788" s="85"/>
      <c r="B2788" s="86"/>
      <c r="C2788" s="85"/>
      <c r="D2788" s="86"/>
      <c r="E2788" s="86"/>
      <c r="F2788" s="86"/>
      <c r="G2788" s="86"/>
      <c r="H2788" s="86"/>
      <c r="I2788" s="57"/>
      <c r="J2788" s="71"/>
      <c r="K2788" s="71"/>
      <c r="L2788" s="57"/>
      <c r="M2788" s="86"/>
      <c r="N2788" s="67"/>
      <c r="O2788" s="67"/>
      <c r="P2788" s="67"/>
      <c r="Q2788" s="67"/>
      <c r="R2788" s="67"/>
      <c r="S2788" s="67"/>
      <c r="T2788" s="67"/>
      <c r="U2788" s="67"/>
      <c r="V2788" s="67"/>
      <c r="W2788" s="67"/>
      <c r="X2788" s="67"/>
      <c r="Y2788" s="67"/>
      <c r="Z2788" s="67"/>
      <c r="AA2788" s="67"/>
      <c r="AB2788" s="67"/>
      <c r="AC2788" s="67"/>
      <c r="AD2788" s="67"/>
      <c r="AE2788" s="67"/>
      <c r="AF2788" s="67"/>
      <c r="AG2788" s="67"/>
    </row>
    <row r="2789" spans="1:33" ht="14.5">
      <c r="A2789" s="85"/>
      <c r="B2789" s="86"/>
      <c r="C2789" s="85"/>
      <c r="D2789" s="86"/>
      <c r="E2789" s="86"/>
      <c r="F2789" s="86"/>
      <c r="G2789" s="86"/>
      <c r="H2789" s="86"/>
      <c r="I2789" s="57"/>
      <c r="J2789" s="71"/>
      <c r="K2789" s="71"/>
      <c r="L2789" s="57"/>
      <c r="M2789" s="86"/>
      <c r="N2789" s="67"/>
      <c r="O2789" s="67"/>
      <c r="P2789" s="67"/>
      <c r="Q2789" s="67"/>
      <c r="R2789" s="67"/>
      <c r="S2789" s="67"/>
      <c r="T2789" s="67"/>
      <c r="U2789" s="67"/>
      <c r="V2789" s="67"/>
      <c r="W2789" s="67"/>
      <c r="X2789" s="67"/>
      <c r="Y2789" s="67"/>
      <c r="Z2789" s="67"/>
      <c r="AA2789" s="67"/>
      <c r="AB2789" s="67"/>
      <c r="AC2789" s="67"/>
      <c r="AD2789" s="67"/>
      <c r="AE2789" s="67"/>
      <c r="AF2789" s="67"/>
      <c r="AG2789" s="67"/>
    </row>
    <row r="2790" spans="1:33" ht="14.5">
      <c r="A2790" s="85"/>
      <c r="B2790" s="86"/>
      <c r="C2790" s="85"/>
      <c r="D2790" s="86"/>
      <c r="E2790" s="86"/>
      <c r="F2790" s="86"/>
      <c r="G2790" s="86"/>
      <c r="H2790" s="86"/>
      <c r="I2790" s="57"/>
      <c r="J2790" s="71"/>
      <c r="K2790" s="71"/>
      <c r="L2790" s="57"/>
      <c r="M2790" s="86"/>
      <c r="N2790" s="67"/>
      <c r="O2790" s="67"/>
      <c r="P2790" s="67"/>
      <c r="Q2790" s="67"/>
      <c r="R2790" s="67"/>
      <c r="S2790" s="67"/>
      <c r="T2790" s="67"/>
      <c r="U2790" s="67"/>
      <c r="V2790" s="67"/>
      <c r="W2790" s="67"/>
      <c r="X2790" s="67"/>
      <c r="Y2790" s="67"/>
      <c r="Z2790" s="67"/>
      <c r="AA2790" s="67"/>
      <c r="AB2790" s="67"/>
      <c r="AC2790" s="67"/>
      <c r="AD2790" s="67"/>
      <c r="AE2790" s="67"/>
      <c r="AF2790" s="67"/>
      <c r="AG2790" s="67"/>
    </row>
    <row r="2791" spans="1:33" ht="14.5">
      <c r="A2791" s="85"/>
      <c r="B2791" s="86"/>
      <c r="C2791" s="85"/>
      <c r="D2791" s="86"/>
      <c r="E2791" s="86"/>
      <c r="F2791" s="86"/>
      <c r="G2791" s="86"/>
      <c r="H2791" s="86"/>
      <c r="I2791" s="57"/>
      <c r="J2791" s="71"/>
      <c r="K2791" s="71"/>
      <c r="L2791" s="57"/>
      <c r="M2791" s="86"/>
      <c r="N2791" s="67"/>
      <c r="O2791" s="67"/>
      <c r="P2791" s="67"/>
      <c r="Q2791" s="67"/>
      <c r="R2791" s="67"/>
      <c r="S2791" s="67"/>
      <c r="T2791" s="67"/>
      <c r="U2791" s="67"/>
      <c r="V2791" s="67"/>
      <c r="W2791" s="67"/>
      <c r="X2791" s="67"/>
      <c r="Y2791" s="67"/>
      <c r="Z2791" s="67"/>
      <c r="AA2791" s="67"/>
      <c r="AB2791" s="67"/>
      <c r="AC2791" s="67"/>
      <c r="AD2791" s="67"/>
      <c r="AE2791" s="67"/>
      <c r="AF2791" s="67"/>
      <c r="AG2791" s="67"/>
    </row>
    <row r="2792" spans="1:33" ht="14.5">
      <c r="A2792" s="85"/>
      <c r="B2792" s="86"/>
      <c r="C2792" s="85"/>
      <c r="D2792" s="86"/>
      <c r="E2792" s="86"/>
      <c r="F2792" s="86"/>
      <c r="G2792" s="86"/>
      <c r="H2792" s="86"/>
      <c r="I2792" s="57"/>
      <c r="J2792" s="71"/>
      <c r="K2792" s="71"/>
      <c r="L2792" s="57"/>
      <c r="M2792" s="86"/>
      <c r="N2792" s="67"/>
      <c r="O2792" s="67"/>
      <c r="P2792" s="67"/>
      <c r="Q2792" s="67"/>
      <c r="R2792" s="67"/>
      <c r="S2792" s="67"/>
      <c r="T2792" s="67"/>
      <c r="U2792" s="67"/>
      <c r="V2792" s="67"/>
      <c r="W2792" s="67"/>
      <c r="X2792" s="67"/>
      <c r="Y2792" s="67"/>
      <c r="Z2792" s="67"/>
      <c r="AA2792" s="67"/>
      <c r="AB2792" s="67"/>
      <c r="AC2792" s="67"/>
      <c r="AD2792" s="67"/>
      <c r="AE2792" s="67"/>
      <c r="AF2792" s="67"/>
      <c r="AG2792" s="67"/>
    </row>
    <row r="2793" spans="1:33" ht="14.5">
      <c r="A2793" s="85"/>
      <c r="B2793" s="86"/>
      <c r="C2793" s="85"/>
      <c r="D2793" s="86"/>
      <c r="E2793" s="86"/>
      <c r="F2793" s="86"/>
      <c r="G2793" s="86"/>
      <c r="H2793" s="86"/>
      <c r="I2793" s="57"/>
      <c r="J2793" s="71"/>
      <c r="K2793" s="71"/>
      <c r="L2793" s="57"/>
      <c r="M2793" s="86"/>
      <c r="N2793" s="67"/>
      <c r="O2793" s="67"/>
      <c r="P2793" s="67"/>
      <c r="Q2793" s="67"/>
      <c r="R2793" s="67"/>
      <c r="S2793" s="67"/>
      <c r="T2793" s="67"/>
      <c r="U2793" s="67"/>
      <c r="V2793" s="67"/>
      <c r="W2793" s="67"/>
      <c r="X2793" s="67"/>
      <c r="Y2793" s="67"/>
      <c r="Z2793" s="67"/>
      <c r="AA2793" s="67"/>
      <c r="AB2793" s="67"/>
      <c r="AC2793" s="67"/>
      <c r="AD2793" s="67"/>
      <c r="AE2793" s="67"/>
      <c r="AF2793" s="67"/>
      <c r="AG2793" s="67"/>
    </row>
    <row r="2794" spans="1:33" ht="14.5">
      <c r="A2794" s="85"/>
      <c r="B2794" s="86"/>
      <c r="C2794" s="85"/>
      <c r="D2794" s="86"/>
      <c r="E2794" s="86"/>
      <c r="F2794" s="86"/>
      <c r="G2794" s="86"/>
      <c r="H2794" s="86"/>
      <c r="I2794" s="57"/>
      <c r="J2794" s="71"/>
      <c r="K2794" s="71"/>
      <c r="L2794" s="57"/>
      <c r="M2794" s="86"/>
      <c r="N2794" s="67"/>
      <c r="O2794" s="67"/>
      <c r="P2794" s="67"/>
      <c r="Q2794" s="67"/>
      <c r="R2794" s="67"/>
      <c r="S2794" s="67"/>
      <c r="T2794" s="67"/>
      <c r="U2794" s="67"/>
      <c r="V2794" s="67"/>
      <c r="W2794" s="67"/>
      <c r="X2794" s="67"/>
      <c r="Y2794" s="67"/>
      <c r="Z2794" s="67"/>
      <c r="AA2794" s="67"/>
      <c r="AB2794" s="67"/>
      <c r="AC2794" s="67"/>
      <c r="AD2794" s="67"/>
      <c r="AE2794" s="67"/>
      <c r="AF2794" s="67"/>
      <c r="AG2794" s="67"/>
    </row>
    <row r="2795" spans="1:33" ht="14.5">
      <c r="A2795" s="85"/>
      <c r="B2795" s="86"/>
      <c r="C2795" s="85"/>
      <c r="D2795" s="86"/>
      <c r="E2795" s="86"/>
      <c r="F2795" s="86"/>
      <c r="G2795" s="86"/>
      <c r="H2795" s="86"/>
      <c r="I2795" s="57"/>
      <c r="J2795" s="71"/>
      <c r="K2795" s="71"/>
      <c r="L2795" s="57"/>
      <c r="M2795" s="86"/>
      <c r="N2795" s="67"/>
      <c r="O2795" s="67"/>
      <c r="P2795" s="67"/>
      <c r="Q2795" s="67"/>
      <c r="R2795" s="67"/>
      <c r="S2795" s="67"/>
      <c r="T2795" s="67"/>
      <c r="U2795" s="67"/>
      <c r="V2795" s="67"/>
      <c r="W2795" s="67"/>
      <c r="X2795" s="67"/>
      <c r="Y2795" s="67"/>
      <c r="Z2795" s="67"/>
      <c r="AA2795" s="67"/>
      <c r="AB2795" s="67"/>
      <c r="AC2795" s="67"/>
      <c r="AD2795" s="67"/>
      <c r="AE2795" s="67"/>
      <c r="AF2795" s="67"/>
      <c r="AG2795" s="67"/>
    </row>
    <row r="2796" spans="1:33" ht="14.5">
      <c r="A2796" s="85"/>
      <c r="B2796" s="86"/>
      <c r="C2796" s="85"/>
      <c r="D2796" s="86"/>
      <c r="E2796" s="86"/>
      <c r="F2796" s="86"/>
      <c r="G2796" s="86"/>
      <c r="H2796" s="86"/>
      <c r="I2796" s="57"/>
      <c r="J2796" s="71"/>
      <c r="K2796" s="71"/>
      <c r="L2796" s="57"/>
      <c r="M2796" s="86"/>
      <c r="N2796" s="67"/>
      <c r="O2796" s="67"/>
      <c r="P2796" s="67"/>
      <c r="Q2796" s="67"/>
      <c r="R2796" s="67"/>
      <c r="S2796" s="67"/>
      <c r="T2796" s="67"/>
      <c r="U2796" s="67"/>
      <c r="V2796" s="67"/>
      <c r="W2796" s="67"/>
      <c r="X2796" s="67"/>
      <c r="Y2796" s="67"/>
      <c r="Z2796" s="67"/>
      <c r="AA2796" s="67"/>
      <c r="AB2796" s="67"/>
      <c r="AC2796" s="67"/>
      <c r="AD2796" s="67"/>
      <c r="AE2796" s="67"/>
      <c r="AF2796" s="67"/>
      <c r="AG2796" s="67"/>
    </row>
    <row r="2797" spans="1:33" ht="14.5">
      <c r="A2797" s="85"/>
      <c r="B2797" s="86"/>
      <c r="C2797" s="85"/>
      <c r="D2797" s="86"/>
      <c r="E2797" s="86"/>
      <c r="F2797" s="86"/>
      <c r="G2797" s="86"/>
      <c r="H2797" s="86"/>
      <c r="I2797" s="57"/>
      <c r="J2797" s="71"/>
      <c r="K2797" s="71"/>
      <c r="L2797" s="57"/>
      <c r="M2797" s="86"/>
      <c r="N2797" s="67"/>
      <c r="O2797" s="67"/>
      <c r="P2797" s="67"/>
      <c r="Q2797" s="67"/>
      <c r="R2797" s="67"/>
      <c r="S2797" s="67"/>
      <c r="T2797" s="67"/>
      <c r="U2797" s="67"/>
      <c r="V2797" s="67"/>
      <c r="W2797" s="67"/>
      <c r="X2797" s="67"/>
      <c r="Y2797" s="67"/>
      <c r="Z2797" s="67"/>
      <c r="AA2797" s="67"/>
      <c r="AB2797" s="67"/>
      <c r="AC2797" s="67"/>
      <c r="AD2797" s="67"/>
      <c r="AE2797" s="67"/>
      <c r="AF2797" s="67"/>
      <c r="AG2797" s="67"/>
    </row>
    <row r="2798" spans="1:33" ht="14.5">
      <c r="A2798" s="85"/>
      <c r="B2798" s="86"/>
      <c r="C2798" s="85"/>
      <c r="D2798" s="86"/>
      <c r="E2798" s="86"/>
      <c r="F2798" s="86"/>
      <c r="G2798" s="86"/>
      <c r="H2798" s="86"/>
      <c r="I2798" s="57"/>
      <c r="J2798" s="71"/>
      <c r="K2798" s="71"/>
      <c r="L2798" s="57"/>
      <c r="M2798" s="86"/>
      <c r="N2798" s="67"/>
      <c r="O2798" s="67"/>
      <c r="P2798" s="67"/>
      <c r="Q2798" s="67"/>
      <c r="R2798" s="67"/>
      <c r="S2798" s="67"/>
      <c r="T2798" s="67"/>
      <c r="U2798" s="67"/>
      <c r="V2798" s="67"/>
      <c r="W2798" s="67"/>
      <c r="X2798" s="67"/>
      <c r="Y2798" s="67"/>
      <c r="Z2798" s="67"/>
      <c r="AA2798" s="67"/>
      <c r="AB2798" s="67"/>
      <c r="AC2798" s="67"/>
      <c r="AD2798" s="67"/>
      <c r="AE2798" s="67"/>
      <c r="AF2798" s="67"/>
      <c r="AG2798" s="67"/>
    </row>
    <row r="2799" spans="1:33" ht="14.5">
      <c r="A2799" s="85"/>
      <c r="B2799" s="86"/>
      <c r="C2799" s="85"/>
      <c r="D2799" s="86"/>
      <c r="E2799" s="86"/>
      <c r="F2799" s="86"/>
      <c r="G2799" s="86"/>
      <c r="H2799" s="86"/>
      <c r="I2799" s="57"/>
      <c r="J2799" s="71"/>
      <c r="K2799" s="71"/>
      <c r="L2799" s="57"/>
      <c r="M2799" s="86"/>
      <c r="N2799" s="67"/>
      <c r="O2799" s="67"/>
      <c r="P2799" s="67"/>
      <c r="Q2799" s="67"/>
      <c r="R2799" s="67"/>
      <c r="S2799" s="67"/>
      <c r="T2799" s="67"/>
      <c r="U2799" s="67"/>
      <c r="V2799" s="67"/>
      <c r="W2799" s="67"/>
      <c r="X2799" s="67"/>
      <c r="Y2799" s="67"/>
      <c r="Z2799" s="67"/>
      <c r="AA2799" s="67"/>
      <c r="AB2799" s="67"/>
      <c r="AC2799" s="67"/>
      <c r="AD2799" s="67"/>
      <c r="AE2799" s="67"/>
      <c r="AF2799" s="67"/>
      <c r="AG2799" s="67"/>
    </row>
    <row r="2800" spans="1:33" ht="14.5">
      <c r="A2800" s="85"/>
      <c r="B2800" s="86"/>
      <c r="C2800" s="85"/>
      <c r="D2800" s="86"/>
      <c r="E2800" s="86"/>
      <c r="F2800" s="86"/>
      <c r="G2800" s="86"/>
      <c r="H2800" s="86"/>
      <c r="I2800" s="57"/>
      <c r="J2800" s="71"/>
      <c r="K2800" s="71"/>
      <c r="L2800" s="57"/>
      <c r="M2800" s="86"/>
      <c r="N2800" s="67"/>
      <c r="O2800" s="67"/>
      <c r="P2800" s="67"/>
      <c r="Q2800" s="67"/>
      <c r="R2800" s="67"/>
      <c r="S2800" s="67"/>
      <c r="T2800" s="67"/>
      <c r="U2800" s="67"/>
      <c r="V2800" s="67"/>
      <c r="W2800" s="67"/>
      <c r="X2800" s="67"/>
      <c r="Y2800" s="67"/>
      <c r="Z2800" s="67"/>
      <c r="AA2800" s="67"/>
      <c r="AB2800" s="67"/>
      <c r="AC2800" s="67"/>
      <c r="AD2800" s="67"/>
      <c r="AE2800" s="67"/>
      <c r="AF2800" s="67"/>
      <c r="AG2800" s="67"/>
    </row>
    <row r="2801" spans="1:33" ht="14.5">
      <c r="A2801" s="85"/>
      <c r="B2801" s="86"/>
      <c r="C2801" s="85"/>
      <c r="D2801" s="86"/>
      <c r="E2801" s="86"/>
      <c r="F2801" s="86"/>
      <c r="G2801" s="86"/>
      <c r="H2801" s="86"/>
      <c r="I2801" s="57"/>
      <c r="J2801" s="71"/>
      <c r="K2801" s="71"/>
      <c r="L2801" s="57"/>
      <c r="M2801" s="86"/>
      <c r="N2801" s="67"/>
      <c r="O2801" s="67"/>
      <c r="P2801" s="67"/>
      <c r="Q2801" s="67"/>
      <c r="R2801" s="67"/>
      <c r="S2801" s="67"/>
      <c r="T2801" s="67"/>
      <c r="U2801" s="67"/>
      <c r="V2801" s="67"/>
      <c r="W2801" s="67"/>
      <c r="X2801" s="67"/>
      <c r="Y2801" s="67"/>
      <c r="Z2801" s="67"/>
      <c r="AA2801" s="67"/>
      <c r="AB2801" s="67"/>
      <c r="AC2801" s="67"/>
      <c r="AD2801" s="67"/>
      <c r="AE2801" s="67"/>
      <c r="AF2801" s="67"/>
      <c r="AG2801" s="67"/>
    </row>
    <row r="2802" spans="1:33" ht="14.5">
      <c r="A2802" s="85"/>
      <c r="B2802" s="86"/>
      <c r="C2802" s="85"/>
      <c r="D2802" s="86"/>
      <c r="E2802" s="86"/>
      <c r="F2802" s="86"/>
      <c r="G2802" s="86"/>
      <c r="H2802" s="86"/>
      <c r="I2802" s="57"/>
      <c r="J2802" s="71"/>
      <c r="K2802" s="71"/>
      <c r="L2802" s="57"/>
      <c r="M2802" s="86"/>
      <c r="N2802" s="67"/>
      <c r="O2802" s="67"/>
      <c r="P2802" s="67"/>
      <c r="Q2802" s="67"/>
      <c r="R2802" s="67"/>
      <c r="S2802" s="67"/>
      <c r="T2802" s="67"/>
      <c r="U2802" s="67"/>
      <c r="V2802" s="67"/>
      <c r="W2802" s="67"/>
      <c r="X2802" s="67"/>
      <c r="Y2802" s="67"/>
      <c r="Z2802" s="67"/>
      <c r="AA2802" s="67"/>
      <c r="AB2802" s="67"/>
      <c r="AC2802" s="67"/>
      <c r="AD2802" s="67"/>
      <c r="AE2802" s="67"/>
      <c r="AF2802" s="67"/>
      <c r="AG2802" s="67"/>
    </row>
    <row r="2803" spans="1:33" ht="14.5">
      <c r="A2803" s="85"/>
      <c r="B2803" s="86"/>
      <c r="C2803" s="85"/>
      <c r="D2803" s="86"/>
      <c r="E2803" s="86"/>
      <c r="F2803" s="86"/>
      <c r="G2803" s="86"/>
      <c r="H2803" s="86"/>
      <c r="I2803" s="57"/>
      <c r="J2803" s="71"/>
      <c r="K2803" s="71"/>
      <c r="L2803" s="57"/>
      <c r="M2803" s="86"/>
      <c r="N2803" s="67"/>
      <c r="O2803" s="67"/>
      <c r="P2803" s="67"/>
      <c r="Q2803" s="67"/>
      <c r="R2803" s="67"/>
      <c r="S2803" s="67"/>
      <c r="T2803" s="67"/>
      <c r="U2803" s="67"/>
      <c r="V2803" s="67"/>
      <c r="W2803" s="67"/>
      <c r="X2803" s="67"/>
      <c r="Y2803" s="67"/>
      <c r="Z2803" s="67"/>
      <c r="AA2803" s="67"/>
      <c r="AB2803" s="67"/>
      <c r="AC2803" s="67"/>
      <c r="AD2803" s="67"/>
      <c r="AE2803" s="67"/>
      <c r="AF2803" s="67"/>
      <c r="AG2803" s="67"/>
    </row>
    <row r="2804" spans="1:33" ht="14.5">
      <c r="A2804" s="85"/>
      <c r="B2804" s="86"/>
      <c r="C2804" s="85"/>
      <c r="D2804" s="86"/>
      <c r="E2804" s="86"/>
      <c r="F2804" s="86"/>
      <c r="G2804" s="86"/>
      <c r="H2804" s="86"/>
      <c r="I2804" s="57"/>
      <c r="J2804" s="71"/>
      <c r="K2804" s="71"/>
      <c r="L2804" s="57"/>
      <c r="M2804" s="86"/>
      <c r="N2804" s="67"/>
      <c r="O2804" s="67"/>
      <c r="P2804" s="67"/>
      <c r="Q2804" s="67"/>
      <c r="R2804" s="67"/>
      <c r="S2804" s="67"/>
      <c r="T2804" s="67"/>
      <c r="U2804" s="67"/>
      <c r="V2804" s="67"/>
      <c r="W2804" s="67"/>
      <c r="X2804" s="67"/>
      <c r="Y2804" s="67"/>
      <c r="Z2804" s="67"/>
      <c r="AA2804" s="67"/>
      <c r="AB2804" s="67"/>
      <c r="AC2804" s="67"/>
      <c r="AD2804" s="67"/>
      <c r="AE2804" s="67"/>
      <c r="AF2804" s="67"/>
      <c r="AG2804" s="67"/>
    </row>
    <row r="2805" spans="1:33" ht="14.5">
      <c r="A2805" s="85"/>
      <c r="B2805" s="86"/>
      <c r="C2805" s="85"/>
      <c r="D2805" s="86"/>
      <c r="E2805" s="86"/>
      <c r="F2805" s="86"/>
      <c r="G2805" s="86"/>
      <c r="H2805" s="86"/>
      <c r="I2805" s="57"/>
      <c r="J2805" s="71"/>
      <c r="K2805" s="71"/>
      <c r="L2805" s="57"/>
      <c r="M2805" s="86"/>
      <c r="N2805" s="67"/>
      <c r="O2805" s="67"/>
      <c r="P2805" s="67"/>
      <c r="Q2805" s="67"/>
      <c r="R2805" s="67"/>
      <c r="S2805" s="67"/>
      <c r="T2805" s="67"/>
      <c r="U2805" s="67"/>
      <c r="V2805" s="67"/>
      <c r="W2805" s="67"/>
      <c r="X2805" s="67"/>
      <c r="Y2805" s="67"/>
      <c r="Z2805" s="67"/>
      <c r="AA2805" s="67"/>
      <c r="AB2805" s="67"/>
      <c r="AC2805" s="67"/>
      <c r="AD2805" s="67"/>
      <c r="AE2805" s="67"/>
      <c r="AF2805" s="67"/>
      <c r="AG2805" s="67"/>
    </row>
    <row r="2806" spans="1:33" ht="14.5">
      <c r="A2806" s="85"/>
      <c r="B2806" s="86"/>
      <c r="C2806" s="85"/>
      <c r="D2806" s="86"/>
      <c r="E2806" s="86"/>
      <c r="F2806" s="86"/>
      <c r="G2806" s="86"/>
      <c r="H2806" s="86"/>
      <c r="I2806" s="57"/>
      <c r="J2806" s="71"/>
      <c r="K2806" s="71"/>
      <c r="L2806" s="57"/>
      <c r="M2806" s="86"/>
      <c r="N2806" s="67"/>
      <c r="O2806" s="67"/>
      <c r="P2806" s="67"/>
      <c r="Q2806" s="67"/>
      <c r="R2806" s="67"/>
      <c r="S2806" s="67"/>
      <c r="T2806" s="67"/>
      <c r="U2806" s="67"/>
      <c r="V2806" s="67"/>
      <c r="W2806" s="67"/>
      <c r="X2806" s="67"/>
      <c r="Y2806" s="67"/>
      <c r="Z2806" s="67"/>
      <c r="AA2806" s="67"/>
      <c r="AB2806" s="67"/>
      <c r="AC2806" s="67"/>
      <c r="AD2806" s="67"/>
      <c r="AE2806" s="67"/>
      <c r="AF2806" s="67"/>
      <c r="AG2806" s="67"/>
    </row>
    <row r="2807" spans="1:33" ht="14.5">
      <c r="A2807" s="85"/>
      <c r="B2807" s="86"/>
      <c r="C2807" s="85"/>
      <c r="D2807" s="86"/>
      <c r="E2807" s="86"/>
      <c r="F2807" s="86"/>
      <c r="G2807" s="86"/>
      <c r="H2807" s="86"/>
      <c r="I2807" s="57"/>
      <c r="J2807" s="71"/>
      <c r="K2807" s="71"/>
      <c r="L2807" s="57"/>
      <c r="M2807" s="86"/>
      <c r="N2807" s="67"/>
      <c r="O2807" s="67"/>
      <c r="P2807" s="67"/>
      <c r="Q2807" s="67"/>
      <c r="R2807" s="67"/>
      <c r="S2807" s="67"/>
      <c r="T2807" s="67"/>
      <c r="U2807" s="67"/>
      <c r="V2807" s="67"/>
      <c r="W2807" s="67"/>
      <c r="X2807" s="67"/>
      <c r="Y2807" s="67"/>
      <c r="Z2807" s="67"/>
      <c r="AA2807" s="67"/>
      <c r="AB2807" s="67"/>
      <c r="AC2807" s="67"/>
      <c r="AD2807" s="67"/>
      <c r="AE2807" s="67"/>
      <c r="AF2807" s="67"/>
      <c r="AG2807" s="67"/>
    </row>
    <row r="2808" spans="1:33" ht="14.5">
      <c r="A2808" s="85"/>
      <c r="B2808" s="86"/>
      <c r="C2808" s="85"/>
      <c r="D2808" s="86"/>
      <c r="E2808" s="86"/>
      <c r="F2808" s="86"/>
      <c r="G2808" s="86"/>
      <c r="H2808" s="86"/>
      <c r="I2808" s="57"/>
      <c r="J2808" s="71"/>
      <c r="K2808" s="71"/>
      <c r="L2808" s="57"/>
      <c r="M2808" s="86"/>
      <c r="N2808" s="67"/>
      <c r="O2808" s="67"/>
      <c r="P2808" s="67"/>
      <c r="Q2808" s="67"/>
      <c r="R2808" s="67"/>
      <c r="S2808" s="67"/>
      <c r="T2808" s="67"/>
      <c r="U2808" s="67"/>
      <c r="V2808" s="67"/>
      <c r="W2808" s="67"/>
      <c r="X2808" s="67"/>
      <c r="Y2808" s="67"/>
      <c r="Z2808" s="67"/>
      <c r="AA2808" s="67"/>
      <c r="AB2808" s="67"/>
      <c r="AC2808" s="67"/>
      <c r="AD2808" s="67"/>
      <c r="AE2808" s="67"/>
      <c r="AF2808" s="67"/>
      <c r="AG2808" s="67"/>
    </row>
    <row r="2809" spans="1:33" ht="14.5">
      <c r="A2809" s="85"/>
      <c r="B2809" s="86"/>
      <c r="C2809" s="85"/>
      <c r="D2809" s="86"/>
      <c r="E2809" s="86"/>
      <c r="F2809" s="86"/>
      <c r="G2809" s="86"/>
      <c r="H2809" s="86"/>
      <c r="I2809" s="57"/>
      <c r="J2809" s="71"/>
      <c r="K2809" s="71"/>
      <c r="L2809" s="57"/>
      <c r="M2809" s="86"/>
      <c r="N2809" s="67"/>
      <c r="O2809" s="67"/>
      <c r="P2809" s="67"/>
      <c r="Q2809" s="67"/>
      <c r="R2809" s="67"/>
      <c r="S2809" s="67"/>
      <c r="T2809" s="67"/>
      <c r="U2809" s="67"/>
      <c r="V2809" s="67"/>
      <c r="W2809" s="67"/>
      <c r="X2809" s="67"/>
      <c r="Y2809" s="67"/>
      <c r="Z2809" s="67"/>
      <c r="AA2809" s="67"/>
      <c r="AB2809" s="67"/>
      <c r="AC2809" s="67"/>
      <c r="AD2809" s="67"/>
      <c r="AE2809" s="67"/>
      <c r="AF2809" s="67"/>
      <c r="AG2809" s="67"/>
    </row>
    <row r="2810" spans="1:33" ht="14.5">
      <c r="A2810" s="85"/>
      <c r="B2810" s="86"/>
      <c r="C2810" s="85"/>
      <c r="D2810" s="86"/>
      <c r="E2810" s="86"/>
      <c r="F2810" s="86"/>
      <c r="G2810" s="86"/>
      <c r="H2810" s="86"/>
      <c r="I2810" s="57"/>
      <c r="J2810" s="71"/>
      <c r="K2810" s="71"/>
      <c r="L2810" s="57"/>
      <c r="M2810" s="86"/>
      <c r="N2810" s="67"/>
      <c r="O2810" s="67"/>
      <c r="P2810" s="67"/>
      <c r="Q2810" s="67"/>
      <c r="R2810" s="67"/>
      <c r="S2810" s="67"/>
      <c r="T2810" s="67"/>
      <c r="U2810" s="67"/>
      <c r="V2810" s="67"/>
      <c r="W2810" s="67"/>
      <c r="X2810" s="67"/>
      <c r="Y2810" s="67"/>
      <c r="Z2810" s="67"/>
      <c r="AA2810" s="67"/>
      <c r="AB2810" s="67"/>
      <c r="AC2810" s="67"/>
      <c r="AD2810" s="67"/>
      <c r="AE2810" s="67"/>
      <c r="AF2810" s="67"/>
      <c r="AG2810" s="67"/>
    </row>
    <row r="2811" spans="1:33" ht="14.5">
      <c r="A2811" s="85"/>
      <c r="B2811" s="86"/>
      <c r="C2811" s="85"/>
      <c r="D2811" s="86"/>
      <c r="E2811" s="86"/>
      <c r="F2811" s="86"/>
      <c r="G2811" s="86"/>
      <c r="H2811" s="86"/>
      <c r="I2811" s="57"/>
      <c r="J2811" s="71"/>
      <c r="K2811" s="71"/>
      <c r="L2811" s="57"/>
      <c r="M2811" s="86"/>
      <c r="N2811" s="67"/>
      <c r="O2811" s="67"/>
      <c r="P2811" s="67"/>
      <c r="Q2811" s="67"/>
      <c r="R2811" s="67"/>
      <c r="S2811" s="67"/>
      <c r="T2811" s="67"/>
      <c r="U2811" s="67"/>
      <c r="V2811" s="67"/>
      <c r="W2811" s="67"/>
      <c r="X2811" s="67"/>
      <c r="Y2811" s="67"/>
      <c r="Z2811" s="67"/>
      <c r="AA2811" s="67"/>
      <c r="AB2811" s="67"/>
      <c r="AC2811" s="67"/>
      <c r="AD2811" s="67"/>
      <c r="AE2811" s="67"/>
      <c r="AF2811" s="67"/>
      <c r="AG2811" s="67"/>
    </row>
    <row r="2812" spans="1:33" ht="14.5">
      <c r="A2812" s="85"/>
      <c r="B2812" s="86"/>
      <c r="C2812" s="85"/>
      <c r="D2812" s="86"/>
      <c r="E2812" s="86"/>
      <c r="F2812" s="86"/>
      <c r="G2812" s="86"/>
      <c r="H2812" s="86"/>
      <c r="I2812" s="57"/>
      <c r="J2812" s="71"/>
      <c r="K2812" s="71"/>
      <c r="L2812" s="57"/>
      <c r="M2812" s="86"/>
      <c r="N2812" s="67"/>
      <c r="O2812" s="67"/>
      <c r="P2812" s="67"/>
      <c r="Q2812" s="67"/>
      <c r="R2812" s="67"/>
      <c r="S2812" s="67"/>
      <c r="T2812" s="67"/>
      <c r="U2812" s="67"/>
      <c r="V2812" s="67"/>
      <c r="W2812" s="67"/>
      <c r="X2812" s="67"/>
      <c r="Y2812" s="67"/>
      <c r="Z2812" s="67"/>
      <c r="AA2812" s="67"/>
      <c r="AB2812" s="67"/>
      <c r="AC2812" s="67"/>
      <c r="AD2812" s="67"/>
      <c r="AE2812" s="67"/>
      <c r="AF2812" s="67"/>
      <c r="AG2812" s="67"/>
    </row>
    <row r="2813" spans="1:33" ht="14.5">
      <c r="A2813" s="85"/>
      <c r="B2813" s="86"/>
      <c r="C2813" s="85"/>
      <c r="D2813" s="86"/>
      <c r="E2813" s="86"/>
      <c r="F2813" s="86"/>
      <c r="G2813" s="86"/>
      <c r="H2813" s="86"/>
      <c r="I2813" s="57"/>
      <c r="J2813" s="71"/>
      <c r="K2813" s="71"/>
      <c r="L2813" s="57"/>
      <c r="M2813" s="86"/>
      <c r="N2813" s="67"/>
      <c r="O2813" s="67"/>
      <c r="P2813" s="67"/>
      <c r="Q2813" s="67"/>
      <c r="R2813" s="67"/>
      <c r="S2813" s="67"/>
      <c r="T2813" s="67"/>
      <c r="U2813" s="67"/>
      <c r="V2813" s="67"/>
      <c r="W2813" s="67"/>
      <c r="X2813" s="67"/>
      <c r="Y2813" s="67"/>
      <c r="Z2813" s="67"/>
      <c r="AA2813" s="67"/>
      <c r="AB2813" s="67"/>
      <c r="AC2813" s="67"/>
      <c r="AD2813" s="67"/>
      <c r="AE2813" s="67"/>
      <c r="AF2813" s="67"/>
      <c r="AG2813" s="67"/>
    </row>
    <row r="2814" spans="1:33" ht="14.5">
      <c r="A2814" s="85"/>
      <c r="B2814" s="86"/>
      <c r="C2814" s="85"/>
      <c r="D2814" s="86"/>
      <c r="E2814" s="86"/>
      <c r="F2814" s="86"/>
      <c r="G2814" s="86"/>
      <c r="H2814" s="86"/>
      <c r="I2814" s="57"/>
      <c r="J2814" s="71"/>
      <c r="K2814" s="71"/>
      <c r="L2814" s="57"/>
      <c r="M2814" s="86"/>
      <c r="N2814" s="67"/>
      <c r="O2814" s="67"/>
      <c r="P2814" s="67"/>
      <c r="Q2814" s="67"/>
      <c r="R2814" s="67"/>
      <c r="S2814" s="67"/>
      <c r="T2814" s="67"/>
      <c r="U2814" s="67"/>
      <c r="V2814" s="67"/>
      <c r="W2814" s="67"/>
      <c r="X2814" s="67"/>
      <c r="Y2814" s="67"/>
      <c r="Z2814" s="67"/>
      <c r="AA2814" s="67"/>
      <c r="AB2814" s="67"/>
      <c r="AC2814" s="67"/>
      <c r="AD2814" s="67"/>
      <c r="AE2814" s="67"/>
      <c r="AF2814" s="67"/>
      <c r="AG2814" s="67"/>
    </row>
    <row r="2815" spans="1:33" ht="14.5">
      <c r="A2815" s="85"/>
      <c r="B2815" s="86"/>
      <c r="C2815" s="85"/>
      <c r="D2815" s="86"/>
      <c r="E2815" s="86"/>
      <c r="F2815" s="86"/>
      <c r="G2815" s="86"/>
      <c r="H2815" s="86"/>
      <c r="I2815" s="57"/>
      <c r="J2815" s="71"/>
      <c r="K2815" s="71"/>
      <c r="L2815" s="57"/>
      <c r="M2815" s="86"/>
      <c r="N2815" s="67"/>
      <c r="O2815" s="67"/>
      <c r="P2815" s="67"/>
      <c r="Q2815" s="67"/>
      <c r="R2815" s="67"/>
      <c r="S2815" s="67"/>
      <c r="T2815" s="67"/>
      <c r="U2815" s="67"/>
      <c r="V2815" s="67"/>
      <c r="W2815" s="67"/>
      <c r="X2815" s="67"/>
      <c r="Y2815" s="67"/>
      <c r="Z2815" s="67"/>
      <c r="AA2815" s="67"/>
      <c r="AB2815" s="67"/>
      <c r="AC2815" s="67"/>
      <c r="AD2815" s="67"/>
      <c r="AE2815" s="67"/>
      <c r="AF2815" s="67"/>
      <c r="AG2815" s="67"/>
    </row>
    <row r="2816" spans="1:33" ht="14.5">
      <c r="A2816" s="85"/>
      <c r="B2816" s="86"/>
      <c r="C2816" s="85"/>
      <c r="D2816" s="86"/>
      <c r="E2816" s="86"/>
      <c r="F2816" s="86"/>
      <c r="G2816" s="86"/>
      <c r="H2816" s="86"/>
      <c r="I2816" s="57"/>
      <c r="J2816" s="71"/>
      <c r="K2816" s="71"/>
      <c r="L2816" s="57"/>
      <c r="M2816" s="86"/>
      <c r="N2816" s="67"/>
      <c r="O2816" s="67"/>
      <c r="P2816" s="67"/>
      <c r="Q2816" s="67"/>
      <c r="R2816" s="67"/>
      <c r="S2816" s="67"/>
      <c r="T2816" s="67"/>
      <c r="U2816" s="67"/>
      <c r="V2816" s="67"/>
      <c r="W2816" s="67"/>
      <c r="X2816" s="67"/>
      <c r="Y2816" s="67"/>
      <c r="Z2816" s="67"/>
      <c r="AA2816" s="67"/>
      <c r="AB2816" s="67"/>
      <c r="AC2816" s="67"/>
      <c r="AD2816" s="67"/>
      <c r="AE2816" s="67"/>
      <c r="AF2816" s="67"/>
      <c r="AG2816" s="67"/>
    </row>
    <row r="2817" spans="1:33" ht="14.5">
      <c r="A2817" s="85"/>
      <c r="B2817" s="86"/>
      <c r="C2817" s="85"/>
      <c r="D2817" s="86"/>
      <c r="E2817" s="86"/>
      <c r="F2817" s="86"/>
      <c r="G2817" s="86"/>
      <c r="H2817" s="86"/>
      <c r="I2817" s="57"/>
      <c r="J2817" s="71"/>
      <c r="K2817" s="71"/>
      <c r="L2817" s="57"/>
      <c r="M2817" s="86"/>
      <c r="N2817" s="67"/>
      <c r="O2817" s="67"/>
      <c r="P2817" s="67"/>
      <c r="Q2817" s="67"/>
      <c r="R2817" s="67"/>
      <c r="S2817" s="67"/>
      <c r="T2817" s="67"/>
      <c r="U2817" s="67"/>
      <c r="V2817" s="67"/>
      <c r="W2817" s="67"/>
      <c r="X2817" s="67"/>
      <c r="Y2817" s="67"/>
      <c r="Z2817" s="67"/>
      <c r="AA2817" s="67"/>
      <c r="AB2817" s="67"/>
      <c r="AC2817" s="67"/>
      <c r="AD2817" s="67"/>
      <c r="AE2817" s="67"/>
      <c r="AF2817" s="67"/>
      <c r="AG2817" s="67"/>
    </row>
    <row r="2818" spans="1:33" ht="14.5">
      <c r="A2818" s="85"/>
      <c r="B2818" s="86"/>
      <c r="C2818" s="85"/>
      <c r="D2818" s="86"/>
      <c r="E2818" s="86"/>
      <c r="F2818" s="86"/>
      <c r="G2818" s="86"/>
      <c r="H2818" s="86"/>
      <c r="I2818" s="57"/>
      <c r="J2818" s="71"/>
      <c r="K2818" s="71"/>
      <c r="L2818" s="57"/>
      <c r="M2818" s="86"/>
      <c r="N2818" s="67"/>
      <c r="O2818" s="67"/>
      <c r="P2818" s="67"/>
      <c r="Q2818" s="67"/>
      <c r="R2818" s="67"/>
      <c r="S2818" s="67"/>
      <c r="T2818" s="67"/>
      <c r="U2818" s="67"/>
      <c r="V2818" s="67"/>
      <c r="W2818" s="67"/>
      <c r="X2818" s="67"/>
      <c r="Y2818" s="67"/>
      <c r="Z2818" s="67"/>
      <c r="AA2818" s="67"/>
      <c r="AB2818" s="67"/>
      <c r="AC2818" s="67"/>
      <c r="AD2818" s="67"/>
      <c r="AE2818" s="67"/>
      <c r="AF2818" s="67"/>
      <c r="AG2818" s="67"/>
    </row>
    <row r="2819" spans="1:33" ht="14.5">
      <c r="A2819" s="85"/>
      <c r="B2819" s="86"/>
      <c r="C2819" s="85"/>
      <c r="D2819" s="86"/>
      <c r="E2819" s="86"/>
      <c r="F2819" s="86"/>
      <c r="G2819" s="86"/>
      <c r="H2819" s="86"/>
      <c r="I2819" s="57"/>
      <c r="J2819" s="71"/>
      <c r="K2819" s="71"/>
      <c r="L2819" s="57"/>
      <c r="M2819" s="86"/>
      <c r="N2819" s="67"/>
      <c r="O2819" s="67"/>
      <c r="P2819" s="67"/>
      <c r="Q2819" s="67"/>
      <c r="R2819" s="67"/>
      <c r="S2819" s="67"/>
      <c r="T2819" s="67"/>
      <c r="U2819" s="67"/>
      <c r="V2819" s="67"/>
      <c r="W2819" s="67"/>
      <c r="X2819" s="67"/>
      <c r="Y2819" s="67"/>
      <c r="Z2819" s="67"/>
      <c r="AA2819" s="67"/>
      <c r="AB2819" s="67"/>
      <c r="AC2819" s="67"/>
      <c r="AD2819" s="67"/>
      <c r="AE2819" s="67"/>
      <c r="AF2819" s="67"/>
      <c r="AG2819" s="67"/>
    </row>
    <row r="2820" spans="1:33" ht="14.5">
      <c r="A2820" s="85"/>
      <c r="B2820" s="86"/>
      <c r="C2820" s="85"/>
      <c r="D2820" s="86"/>
      <c r="E2820" s="86"/>
      <c r="F2820" s="86"/>
      <c r="G2820" s="86"/>
      <c r="H2820" s="86"/>
      <c r="I2820" s="57"/>
      <c r="J2820" s="71"/>
      <c r="K2820" s="71"/>
      <c r="L2820" s="57"/>
      <c r="M2820" s="86"/>
      <c r="N2820" s="67"/>
      <c r="O2820" s="67"/>
      <c r="P2820" s="67"/>
      <c r="Q2820" s="67"/>
      <c r="R2820" s="67"/>
      <c r="S2820" s="67"/>
      <c r="T2820" s="67"/>
      <c r="U2820" s="67"/>
      <c r="V2820" s="67"/>
      <c r="W2820" s="67"/>
      <c r="X2820" s="67"/>
      <c r="Y2820" s="67"/>
      <c r="Z2820" s="67"/>
      <c r="AA2820" s="67"/>
      <c r="AB2820" s="67"/>
      <c r="AC2820" s="67"/>
      <c r="AD2820" s="67"/>
      <c r="AE2820" s="67"/>
      <c r="AF2820" s="67"/>
      <c r="AG2820" s="67"/>
    </row>
    <row r="2821" spans="1:33" ht="14.5">
      <c r="A2821" s="85"/>
      <c r="B2821" s="86"/>
      <c r="C2821" s="85"/>
      <c r="D2821" s="86"/>
      <c r="E2821" s="86"/>
      <c r="F2821" s="86"/>
      <c r="G2821" s="86"/>
      <c r="H2821" s="86"/>
      <c r="I2821" s="57"/>
      <c r="J2821" s="71"/>
      <c r="K2821" s="71"/>
      <c r="L2821" s="57"/>
      <c r="M2821" s="86"/>
      <c r="N2821" s="67"/>
      <c r="O2821" s="67"/>
      <c r="P2821" s="67"/>
      <c r="Q2821" s="67"/>
      <c r="R2821" s="67"/>
      <c r="S2821" s="67"/>
      <c r="T2821" s="67"/>
      <c r="U2821" s="67"/>
      <c r="V2821" s="67"/>
      <c r="W2821" s="67"/>
      <c r="X2821" s="67"/>
      <c r="Y2821" s="67"/>
      <c r="Z2821" s="67"/>
      <c r="AA2821" s="67"/>
      <c r="AB2821" s="67"/>
      <c r="AC2821" s="67"/>
      <c r="AD2821" s="67"/>
      <c r="AE2821" s="67"/>
      <c r="AF2821" s="67"/>
      <c r="AG2821" s="67"/>
    </row>
    <row r="2822" spans="1:33" ht="14.5">
      <c r="A2822" s="85"/>
      <c r="B2822" s="86"/>
      <c r="C2822" s="85"/>
      <c r="D2822" s="86"/>
      <c r="E2822" s="86"/>
      <c r="F2822" s="86"/>
      <c r="G2822" s="86"/>
      <c r="H2822" s="86"/>
      <c r="I2822" s="57"/>
      <c r="J2822" s="71"/>
      <c r="K2822" s="71"/>
      <c r="L2822" s="57"/>
      <c r="M2822" s="86"/>
      <c r="N2822" s="67"/>
      <c r="O2822" s="67"/>
      <c r="P2822" s="67"/>
      <c r="Q2822" s="67"/>
      <c r="R2822" s="67"/>
      <c r="S2822" s="67"/>
      <c r="T2822" s="67"/>
      <c r="U2822" s="67"/>
      <c r="V2822" s="67"/>
      <c r="W2822" s="67"/>
      <c r="X2822" s="67"/>
      <c r="Y2822" s="67"/>
      <c r="Z2822" s="67"/>
      <c r="AA2822" s="67"/>
      <c r="AB2822" s="67"/>
      <c r="AC2822" s="67"/>
      <c r="AD2822" s="67"/>
      <c r="AE2822" s="67"/>
      <c r="AF2822" s="67"/>
      <c r="AG2822" s="67"/>
    </row>
    <row r="2823" spans="1:33" ht="14.5">
      <c r="A2823" s="85"/>
      <c r="B2823" s="86"/>
      <c r="C2823" s="85"/>
      <c r="D2823" s="86"/>
      <c r="E2823" s="86"/>
      <c r="F2823" s="86"/>
      <c r="G2823" s="86"/>
      <c r="H2823" s="86"/>
      <c r="I2823" s="57"/>
      <c r="J2823" s="71"/>
      <c r="K2823" s="71"/>
      <c r="L2823" s="57"/>
      <c r="M2823" s="86"/>
      <c r="N2823" s="67"/>
      <c r="O2823" s="67"/>
      <c r="P2823" s="67"/>
      <c r="Q2823" s="67"/>
      <c r="R2823" s="67"/>
      <c r="S2823" s="67"/>
      <c r="T2823" s="67"/>
      <c r="U2823" s="67"/>
      <c r="V2823" s="67"/>
      <c r="W2823" s="67"/>
      <c r="X2823" s="67"/>
      <c r="Y2823" s="67"/>
      <c r="Z2823" s="67"/>
      <c r="AA2823" s="67"/>
      <c r="AB2823" s="67"/>
      <c r="AC2823" s="67"/>
      <c r="AD2823" s="67"/>
      <c r="AE2823" s="67"/>
      <c r="AF2823" s="67"/>
      <c r="AG2823" s="67"/>
    </row>
    <row r="2824" spans="1:33" ht="14.5">
      <c r="A2824" s="85"/>
      <c r="B2824" s="86"/>
      <c r="C2824" s="85"/>
      <c r="D2824" s="86"/>
      <c r="E2824" s="86"/>
      <c r="F2824" s="86"/>
      <c r="G2824" s="86"/>
      <c r="H2824" s="86"/>
      <c r="I2824" s="57"/>
      <c r="J2824" s="71"/>
      <c r="K2824" s="71"/>
      <c r="L2824" s="57"/>
      <c r="M2824" s="86"/>
      <c r="N2824" s="67"/>
      <c r="O2824" s="67"/>
      <c r="P2824" s="67"/>
      <c r="Q2824" s="67"/>
      <c r="R2824" s="67"/>
      <c r="S2824" s="67"/>
      <c r="T2824" s="67"/>
      <c r="U2824" s="67"/>
      <c r="V2824" s="67"/>
      <c r="W2824" s="67"/>
      <c r="X2824" s="67"/>
      <c r="Y2824" s="67"/>
      <c r="Z2824" s="67"/>
      <c r="AA2824" s="67"/>
      <c r="AB2824" s="67"/>
      <c r="AC2824" s="67"/>
      <c r="AD2824" s="67"/>
      <c r="AE2824" s="67"/>
      <c r="AF2824" s="67"/>
      <c r="AG2824" s="67"/>
    </row>
    <row r="2825" spans="1:33" ht="14.5">
      <c r="A2825" s="85"/>
      <c r="B2825" s="86"/>
      <c r="C2825" s="85"/>
      <c r="D2825" s="86"/>
      <c r="E2825" s="86"/>
      <c r="F2825" s="86"/>
      <c r="G2825" s="86"/>
      <c r="H2825" s="86"/>
      <c r="I2825" s="57"/>
      <c r="J2825" s="71"/>
      <c r="K2825" s="71"/>
      <c r="L2825" s="57"/>
      <c r="M2825" s="86"/>
      <c r="N2825" s="67"/>
      <c r="O2825" s="67"/>
      <c r="P2825" s="67"/>
      <c r="Q2825" s="67"/>
      <c r="R2825" s="67"/>
      <c r="S2825" s="67"/>
      <c r="T2825" s="67"/>
      <c r="U2825" s="67"/>
      <c r="V2825" s="67"/>
      <c r="W2825" s="67"/>
      <c r="X2825" s="67"/>
      <c r="Y2825" s="67"/>
      <c r="Z2825" s="67"/>
      <c r="AA2825" s="67"/>
      <c r="AB2825" s="67"/>
      <c r="AC2825" s="67"/>
      <c r="AD2825" s="67"/>
      <c r="AE2825" s="67"/>
      <c r="AF2825" s="67"/>
      <c r="AG2825" s="67"/>
    </row>
    <row r="2826" spans="1:33" ht="14.5">
      <c r="A2826" s="85"/>
      <c r="B2826" s="86"/>
      <c r="C2826" s="85"/>
      <c r="D2826" s="86"/>
      <c r="E2826" s="86"/>
      <c r="F2826" s="86"/>
      <c r="G2826" s="86"/>
      <c r="H2826" s="86"/>
      <c r="I2826" s="57"/>
      <c r="J2826" s="71"/>
      <c r="K2826" s="71"/>
      <c r="L2826" s="57"/>
      <c r="M2826" s="86"/>
      <c r="N2826" s="67"/>
      <c r="O2826" s="67"/>
      <c r="P2826" s="67"/>
      <c r="Q2826" s="67"/>
      <c r="R2826" s="67"/>
      <c r="S2826" s="67"/>
      <c r="T2826" s="67"/>
      <c r="U2826" s="67"/>
      <c r="V2826" s="67"/>
      <c r="W2826" s="67"/>
      <c r="X2826" s="67"/>
      <c r="Y2826" s="67"/>
      <c r="Z2826" s="67"/>
      <c r="AA2826" s="67"/>
      <c r="AB2826" s="67"/>
      <c r="AC2826" s="67"/>
      <c r="AD2826" s="67"/>
      <c r="AE2826" s="67"/>
      <c r="AF2826" s="67"/>
      <c r="AG2826" s="67"/>
    </row>
    <row r="2827" spans="1:33" ht="14.5">
      <c r="A2827" s="85"/>
      <c r="B2827" s="86"/>
      <c r="C2827" s="85"/>
      <c r="D2827" s="86"/>
      <c r="E2827" s="86"/>
      <c r="F2827" s="86"/>
      <c r="G2827" s="86"/>
      <c r="H2827" s="86"/>
      <c r="I2827" s="57"/>
      <c r="J2827" s="71"/>
      <c r="K2827" s="71"/>
      <c r="L2827" s="57"/>
      <c r="M2827" s="86"/>
      <c r="N2827" s="67"/>
      <c r="O2827" s="67"/>
      <c r="P2827" s="67"/>
      <c r="Q2827" s="67"/>
      <c r="R2827" s="67"/>
      <c r="S2827" s="67"/>
      <c r="T2827" s="67"/>
      <c r="U2827" s="67"/>
      <c r="V2827" s="67"/>
      <c r="W2827" s="67"/>
      <c r="X2827" s="67"/>
      <c r="Y2827" s="67"/>
      <c r="Z2827" s="67"/>
      <c r="AA2827" s="67"/>
      <c r="AB2827" s="67"/>
      <c r="AC2827" s="67"/>
      <c r="AD2827" s="67"/>
      <c r="AE2827" s="67"/>
      <c r="AF2827" s="67"/>
      <c r="AG2827" s="67"/>
    </row>
    <row r="2828" spans="1:33" ht="14.5">
      <c r="A2828" s="85"/>
      <c r="B2828" s="86"/>
      <c r="C2828" s="85"/>
      <c r="D2828" s="86"/>
      <c r="E2828" s="86"/>
      <c r="F2828" s="86"/>
      <c r="G2828" s="86"/>
      <c r="H2828" s="86"/>
      <c r="I2828" s="57"/>
      <c r="J2828" s="71"/>
      <c r="K2828" s="71"/>
      <c r="L2828" s="57"/>
      <c r="M2828" s="86"/>
      <c r="N2828" s="67"/>
      <c r="O2828" s="67"/>
      <c r="P2828" s="67"/>
      <c r="Q2828" s="67"/>
      <c r="R2828" s="67"/>
      <c r="S2828" s="67"/>
      <c r="T2828" s="67"/>
      <c r="U2828" s="67"/>
      <c r="V2828" s="67"/>
      <c r="W2828" s="67"/>
      <c r="X2828" s="67"/>
      <c r="Y2828" s="67"/>
      <c r="Z2828" s="67"/>
      <c r="AA2828" s="67"/>
      <c r="AB2828" s="67"/>
      <c r="AC2828" s="67"/>
      <c r="AD2828" s="67"/>
      <c r="AE2828" s="67"/>
      <c r="AF2828" s="67"/>
      <c r="AG2828" s="67"/>
    </row>
    <row r="2829" spans="1:33" ht="14.5">
      <c r="A2829" s="85"/>
      <c r="B2829" s="86"/>
      <c r="C2829" s="85"/>
      <c r="D2829" s="86"/>
      <c r="E2829" s="86"/>
      <c r="F2829" s="86"/>
      <c r="G2829" s="86"/>
      <c r="H2829" s="86"/>
      <c r="I2829" s="57"/>
      <c r="J2829" s="71"/>
      <c r="K2829" s="71"/>
      <c r="L2829" s="57"/>
      <c r="M2829" s="86"/>
      <c r="N2829" s="67"/>
      <c r="O2829" s="67"/>
      <c r="P2829" s="67"/>
      <c r="Q2829" s="67"/>
      <c r="R2829" s="67"/>
      <c r="S2829" s="67"/>
      <c r="T2829" s="67"/>
      <c r="U2829" s="67"/>
      <c r="V2829" s="67"/>
      <c r="W2829" s="67"/>
      <c r="X2829" s="67"/>
      <c r="Y2829" s="67"/>
      <c r="Z2829" s="67"/>
      <c r="AA2829" s="67"/>
      <c r="AB2829" s="67"/>
      <c r="AC2829" s="67"/>
      <c r="AD2829" s="67"/>
      <c r="AE2829" s="67"/>
      <c r="AF2829" s="67"/>
      <c r="AG2829" s="67"/>
    </row>
    <row r="2830" spans="1:33" ht="14.5">
      <c r="A2830" s="85"/>
      <c r="B2830" s="86"/>
      <c r="C2830" s="85"/>
      <c r="D2830" s="86"/>
      <c r="E2830" s="86"/>
      <c r="F2830" s="86"/>
      <c r="G2830" s="86"/>
      <c r="H2830" s="86"/>
      <c r="I2830" s="57"/>
      <c r="J2830" s="71"/>
      <c r="K2830" s="71"/>
      <c r="L2830" s="57"/>
      <c r="M2830" s="86"/>
      <c r="N2830" s="67"/>
      <c r="O2830" s="67"/>
      <c r="P2830" s="67"/>
      <c r="Q2830" s="67"/>
      <c r="R2830" s="67"/>
      <c r="S2830" s="67"/>
      <c r="T2830" s="67"/>
      <c r="U2830" s="67"/>
      <c r="V2830" s="67"/>
      <c r="W2830" s="67"/>
      <c r="X2830" s="67"/>
      <c r="Y2830" s="67"/>
      <c r="Z2830" s="67"/>
      <c r="AA2830" s="67"/>
      <c r="AB2830" s="67"/>
      <c r="AC2830" s="67"/>
      <c r="AD2830" s="67"/>
      <c r="AE2830" s="67"/>
      <c r="AF2830" s="67"/>
      <c r="AG2830" s="67"/>
    </row>
    <row r="2831" spans="1:33" ht="14.5">
      <c r="A2831" s="85"/>
      <c r="B2831" s="86"/>
      <c r="C2831" s="85"/>
      <c r="D2831" s="86"/>
      <c r="E2831" s="86"/>
      <c r="F2831" s="86"/>
      <c r="G2831" s="86"/>
      <c r="H2831" s="86"/>
      <c r="I2831" s="57"/>
      <c r="J2831" s="71"/>
      <c r="K2831" s="71"/>
      <c r="L2831" s="57"/>
      <c r="M2831" s="86"/>
      <c r="N2831" s="67"/>
      <c r="O2831" s="67"/>
      <c r="P2831" s="67"/>
      <c r="Q2831" s="67"/>
      <c r="R2831" s="67"/>
      <c r="S2831" s="67"/>
      <c r="T2831" s="67"/>
      <c r="U2831" s="67"/>
      <c r="V2831" s="67"/>
      <c r="W2831" s="67"/>
      <c r="X2831" s="67"/>
      <c r="Y2831" s="67"/>
      <c r="Z2831" s="67"/>
      <c r="AA2831" s="67"/>
      <c r="AB2831" s="67"/>
      <c r="AC2831" s="67"/>
      <c r="AD2831" s="67"/>
      <c r="AE2831" s="67"/>
      <c r="AF2831" s="67"/>
      <c r="AG2831" s="67"/>
    </row>
    <row r="2832" spans="1:33" ht="14.5">
      <c r="A2832" s="85"/>
      <c r="B2832" s="86"/>
      <c r="C2832" s="85"/>
      <c r="D2832" s="86"/>
      <c r="E2832" s="86"/>
      <c r="F2832" s="86"/>
      <c r="G2832" s="86"/>
      <c r="H2832" s="86"/>
      <c r="I2832" s="57"/>
      <c r="J2832" s="71"/>
      <c r="K2832" s="71"/>
      <c r="L2832" s="57"/>
      <c r="M2832" s="86"/>
      <c r="N2832" s="67"/>
      <c r="O2832" s="67"/>
      <c r="P2832" s="67"/>
      <c r="Q2832" s="67"/>
      <c r="R2832" s="67"/>
      <c r="S2832" s="67"/>
      <c r="T2832" s="67"/>
      <c r="U2832" s="67"/>
      <c r="V2832" s="67"/>
      <c r="W2832" s="67"/>
      <c r="X2832" s="67"/>
      <c r="Y2832" s="67"/>
      <c r="Z2832" s="67"/>
      <c r="AA2832" s="67"/>
      <c r="AB2832" s="67"/>
      <c r="AC2832" s="67"/>
      <c r="AD2832" s="67"/>
      <c r="AE2832" s="67"/>
      <c r="AF2832" s="67"/>
      <c r="AG2832" s="67"/>
    </row>
    <row r="2833" spans="1:33" ht="14.5">
      <c r="A2833" s="85"/>
      <c r="B2833" s="86"/>
      <c r="C2833" s="85"/>
      <c r="D2833" s="86"/>
      <c r="E2833" s="86"/>
      <c r="F2833" s="86"/>
      <c r="G2833" s="86"/>
      <c r="H2833" s="86"/>
      <c r="I2833" s="57"/>
      <c r="J2833" s="71"/>
      <c r="K2833" s="71"/>
      <c r="L2833" s="57"/>
      <c r="M2833" s="86"/>
      <c r="N2833" s="67"/>
      <c r="O2833" s="67"/>
      <c r="P2833" s="67"/>
      <c r="Q2833" s="67"/>
      <c r="R2833" s="67"/>
      <c r="S2833" s="67"/>
      <c r="T2833" s="67"/>
      <c r="U2833" s="67"/>
      <c r="V2833" s="67"/>
      <c r="W2833" s="67"/>
      <c r="X2833" s="67"/>
      <c r="Y2833" s="67"/>
      <c r="Z2833" s="67"/>
      <c r="AA2833" s="67"/>
      <c r="AB2833" s="67"/>
      <c r="AC2833" s="67"/>
      <c r="AD2833" s="67"/>
      <c r="AE2833" s="67"/>
      <c r="AF2833" s="67"/>
      <c r="AG2833" s="67"/>
    </row>
    <row r="2834" spans="1:33" ht="14.5">
      <c r="A2834" s="85"/>
      <c r="B2834" s="86"/>
      <c r="C2834" s="85"/>
      <c r="D2834" s="86"/>
      <c r="E2834" s="86"/>
      <c r="F2834" s="86"/>
      <c r="G2834" s="86"/>
      <c r="H2834" s="86"/>
      <c r="I2834" s="57"/>
      <c r="J2834" s="71"/>
      <c r="K2834" s="71"/>
      <c r="L2834" s="57"/>
      <c r="M2834" s="86"/>
      <c r="N2834" s="67"/>
      <c r="O2834" s="67"/>
      <c r="P2834" s="67"/>
      <c r="Q2834" s="67"/>
      <c r="R2834" s="67"/>
      <c r="S2834" s="67"/>
      <c r="T2834" s="67"/>
      <c r="U2834" s="67"/>
      <c r="V2834" s="67"/>
      <c r="W2834" s="67"/>
      <c r="X2834" s="67"/>
      <c r="Y2834" s="67"/>
      <c r="Z2834" s="67"/>
      <c r="AA2834" s="67"/>
      <c r="AB2834" s="67"/>
      <c r="AC2834" s="67"/>
      <c r="AD2834" s="67"/>
      <c r="AE2834" s="67"/>
      <c r="AF2834" s="67"/>
      <c r="AG2834" s="67"/>
    </row>
    <row r="2835" spans="1:33" ht="14.5">
      <c r="A2835" s="85"/>
      <c r="B2835" s="86"/>
      <c r="C2835" s="85"/>
      <c r="D2835" s="86"/>
      <c r="E2835" s="86"/>
      <c r="F2835" s="86"/>
      <c r="G2835" s="86"/>
      <c r="H2835" s="86"/>
      <c r="I2835" s="57"/>
      <c r="J2835" s="71"/>
      <c r="K2835" s="71"/>
      <c r="L2835" s="57"/>
      <c r="M2835" s="86"/>
      <c r="N2835" s="67"/>
      <c r="O2835" s="67"/>
      <c r="P2835" s="67"/>
      <c r="Q2835" s="67"/>
      <c r="R2835" s="67"/>
      <c r="S2835" s="67"/>
      <c r="T2835" s="67"/>
      <c r="U2835" s="67"/>
      <c r="V2835" s="67"/>
      <c r="W2835" s="67"/>
      <c r="X2835" s="67"/>
      <c r="Y2835" s="67"/>
      <c r="Z2835" s="67"/>
      <c r="AA2835" s="67"/>
      <c r="AB2835" s="67"/>
      <c r="AC2835" s="67"/>
      <c r="AD2835" s="67"/>
      <c r="AE2835" s="67"/>
      <c r="AF2835" s="67"/>
      <c r="AG2835" s="67"/>
    </row>
    <row r="2836" spans="1:33" ht="14.5">
      <c r="A2836" s="85"/>
      <c r="B2836" s="86"/>
      <c r="C2836" s="85"/>
      <c r="D2836" s="86"/>
      <c r="E2836" s="86"/>
      <c r="F2836" s="86"/>
      <c r="G2836" s="86"/>
      <c r="H2836" s="86"/>
      <c r="I2836" s="57"/>
      <c r="J2836" s="71"/>
      <c r="K2836" s="71"/>
      <c r="L2836" s="57"/>
      <c r="M2836" s="86"/>
      <c r="N2836" s="67"/>
      <c r="O2836" s="67"/>
      <c r="P2836" s="67"/>
      <c r="Q2836" s="67"/>
      <c r="R2836" s="67"/>
      <c r="S2836" s="67"/>
      <c r="T2836" s="67"/>
      <c r="U2836" s="67"/>
      <c r="V2836" s="67"/>
      <c r="W2836" s="67"/>
      <c r="X2836" s="67"/>
      <c r="Y2836" s="67"/>
      <c r="Z2836" s="67"/>
      <c r="AA2836" s="67"/>
      <c r="AB2836" s="67"/>
      <c r="AC2836" s="67"/>
      <c r="AD2836" s="67"/>
      <c r="AE2836" s="67"/>
      <c r="AF2836" s="67"/>
      <c r="AG2836" s="67"/>
    </row>
    <row r="2837" spans="1:33" ht="14.5">
      <c r="A2837" s="85"/>
      <c r="B2837" s="86"/>
      <c r="C2837" s="85"/>
      <c r="D2837" s="86"/>
      <c r="E2837" s="86"/>
      <c r="F2837" s="86"/>
      <c r="G2837" s="86"/>
      <c r="H2837" s="86"/>
      <c r="I2837" s="57"/>
      <c r="J2837" s="71"/>
      <c r="K2837" s="71"/>
      <c r="L2837" s="57"/>
      <c r="M2837" s="86"/>
      <c r="N2837" s="67"/>
      <c r="O2837" s="67"/>
      <c r="P2837" s="67"/>
      <c r="Q2837" s="67"/>
      <c r="R2837" s="67"/>
      <c r="S2837" s="67"/>
      <c r="T2837" s="67"/>
      <c r="U2837" s="67"/>
      <c r="V2837" s="67"/>
      <c r="W2837" s="67"/>
      <c r="X2837" s="67"/>
      <c r="Y2837" s="67"/>
      <c r="Z2837" s="67"/>
      <c r="AA2837" s="67"/>
      <c r="AB2837" s="67"/>
      <c r="AC2837" s="67"/>
      <c r="AD2837" s="67"/>
      <c r="AE2837" s="67"/>
      <c r="AF2837" s="67"/>
      <c r="AG2837" s="67"/>
    </row>
    <row r="2838" spans="1:33" ht="14.5">
      <c r="A2838" s="85"/>
      <c r="B2838" s="86"/>
      <c r="C2838" s="85"/>
      <c r="D2838" s="86"/>
      <c r="E2838" s="86"/>
      <c r="F2838" s="86"/>
      <c r="G2838" s="86"/>
      <c r="H2838" s="86"/>
      <c r="I2838" s="57"/>
      <c r="J2838" s="71"/>
      <c r="K2838" s="71"/>
      <c r="L2838" s="57"/>
      <c r="M2838" s="86"/>
      <c r="N2838" s="67"/>
      <c r="O2838" s="67"/>
      <c r="P2838" s="67"/>
      <c r="Q2838" s="67"/>
      <c r="R2838" s="67"/>
      <c r="S2838" s="67"/>
      <c r="T2838" s="67"/>
      <c r="U2838" s="67"/>
      <c r="V2838" s="67"/>
      <c r="W2838" s="67"/>
      <c r="X2838" s="67"/>
      <c r="Y2838" s="67"/>
      <c r="Z2838" s="67"/>
      <c r="AA2838" s="67"/>
      <c r="AB2838" s="67"/>
      <c r="AC2838" s="67"/>
      <c r="AD2838" s="67"/>
      <c r="AE2838" s="67"/>
      <c r="AF2838" s="67"/>
      <c r="AG2838" s="67"/>
    </row>
    <row r="2839" spans="1:33" ht="14.5">
      <c r="A2839" s="85"/>
      <c r="B2839" s="86"/>
      <c r="C2839" s="85"/>
      <c r="D2839" s="86"/>
      <c r="E2839" s="86"/>
      <c r="F2839" s="86"/>
      <c r="G2839" s="86"/>
      <c r="H2839" s="86"/>
      <c r="I2839" s="57"/>
      <c r="J2839" s="71"/>
      <c r="K2839" s="71"/>
      <c r="L2839" s="57"/>
      <c r="M2839" s="86"/>
      <c r="N2839" s="67"/>
      <c r="O2839" s="67"/>
      <c r="P2839" s="67"/>
      <c r="Q2839" s="67"/>
      <c r="R2839" s="67"/>
      <c r="S2839" s="67"/>
      <c r="T2839" s="67"/>
      <c r="U2839" s="67"/>
      <c r="V2839" s="67"/>
      <c r="W2839" s="67"/>
      <c r="X2839" s="67"/>
      <c r="Y2839" s="67"/>
      <c r="Z2839" s="67"/>
      <c r="AA2839" s="67"/>
      <c r="AB2839" s="67"/>
      <c r="AC2839" s="67"/>
      <c r="AD2839" s="67"/>
      <c r="AE2839" s="67"/>
      <c r="AF2839" s="67"/>
      <c r="AG2839" s="67"/>
    </row>
    <row r="2840" spans="1:33" ht="14.5">
      <c r="A2840" s="85"/>
      <c r="B2840" s="86"/>
      <c r="C2840" s="85"/>
      <c r="D2840" s="86"/>
      <c r="E2840" s="86"/>
      <c r="F2840" s="86"/>
      <c r="G2840" s="86"/>
      <c r="H2840" s="86"/>
      <c r="I2840" s="57"/>
      <c r="J2840" s="71"/>
      <c r="K2840" s="71"/>
      <c r="L2840" s="57"/>
      <c r="M2840" s="86"/>
      <c r="N2840" s="67"/>
      <c r="O2840" s="67"/>
      <c r="P2840" s="67"/>
      <c r="Q2840" s="67"/>
      <c r="R2840" s="67"/>
      <c r="S2840" s="67"/>
      <c r="T2840" s="67"/>
      <c r="U2840" s="67"/>
      <c r="V2840" s="67"/>
      <c r="W2840" s="67"/>
      <c r="X2840" s="67"/>
      <c r="Y2840" s="67"/>
      <c r="Z2840" s="67"/>
      <c r="AA2840" s="67"/>
      <c r="AB2840" s="67"/>
      <c r="AC2840" s="67"/>
      <c r="AD2840" s="67"/>
      <c r="AE2840" s="67"/>
      <c r="AF2840" s="67"/>
      <c r="AG2840" s="67"/>
    </row>
    <row r="2841" spans="1:33" ht="14.5">
      <c r="A2841" s="85"/>
      <c r="B2841" s="86"/>
      <c r="C2841" s="85"/>
      <c r="D2841" s="86"/>
      <c r="E2841" s="86"/>
      <c r="F2841" s="86"/>
      <c r="G2841" s="86"/>
      <c r="H2841" s="86"/>
      <c r="I2841" s="57"/>
      <c r="J2841" s="71"/>
      <c r="K2841" s="71"/>
      <c r="L2841" s="57"/>
      <c r="M2841" s="86"/>
      <c r="N2841" s="67"/>
      <c r="O2841" s="67"/>
      <c r="P2841" s="67"/>
      <c r="Q2841" s="67"/>
      <c r="R2841" s="67"/>
      <c r="S2841" s="67"/>
      <c r="T2841" s="67"/>
      <c r="U2841" s="67"/>
      <c r="V2841" s="67"/>
      <c r="W2841" s="67"/>
      <c r="X2841" s="67"/>
      <c r="Y2841" s="67"/>
      <c r="Z2841" s="67"/>
      <c r="AA2841" s="67"/>
      <c r="AB2841" s="67"/>
      <c r="AC2841" s="67"/>
      <c r="AD2841" s="67"/>
      <c r="AE2841" s="67"/>
      <c r="AF2841" s="67"/>
      <c r="AG2841" s="67"/>
    </row>
    <row r="2842" spans="1:33" ht="14.5">
      <c r="A2842" s="85"/>
      <c r="B2842" s="86"/>
      <c r="C2842" s="85"/>
      <c r="D2842" s="86"/>
      <c r="E2842" s="86"/>
      <c r="F2842" s="86"/>
      <c r="G2842" s="86"/>
      <c r="H2842" s="86"/>
      <c r="I2842" s="57"/>
      <c r="J2842" s="71"/>
      <c r="K2842" s="71"/>
      <c r="L2842" s="57"/>
      <c r="M2842" s="86"/>
      <c r="N2842" s="67"/>
      <c r="O2842" s="67"/>
      <c r="P2842" s="67"/>
      <c r="Q2842" s="67"/>
      <c r="R2842" s="67"/>
      <c r="S2842" s="67"/>
      <c r="T2842" s="67"/>
      <c r="U2842" s="67"/>
      <c r="V2842" s="67"/>
      <c r="W2842" s="67"/>
      <c r="X2842" s="67"/>
      <c r="Y2842" s="67"/>
      <c r="Z2842" s="67"/>
      <c r="AA2842" s="67"/>
      <c r="AB2842" s="67"/>
      <c r="AC2842" s="67"/>
      <c r="AD2842" s="67"/>
      <c r="AE2842" s="67"/>
      <c r="AF2842" s="67"/>
      <c r="AG2842" s="67"/>
    </row>
    <row r="2843" spans="1:33" ht="14.5">
      <c r="A2843" s="85"/>
      <c r="B2843" s="86"/>
      <c r="C2843" s="85"/>
      <c r="D2843" s="86"/>
      <c r="E2843" s="86"/>
      <c r="F2843" s="86"/>
      <c r="G2843" s="86"/>
      <c r="H2843" s="86"/>
      <c r="I2843" s="57"/>
      <c r="J2843" s="71"/>
      <c r="K2843" s="71"/>
      <c r="L2843" s="57"/>
      <c r="M2843" s="86"/>
      <c r="N2843" s="67"/>
      <c r="O2843" s="67"/>
      <c r="P2843" s="67"/>
      <c r="Q2843" s="67"/>
      <c r="R2843" s="67"/>
      <c r="S2843" s="67"/>
      <c r="T2843" s="67"/>
      <c r="U2843" s="67"/>
      <c r="V2843" s="67"/>
      <c r="W2843" s="67"/>
      <c r="X2843" s="67"/>
      <c r="Y2843" s="67"/>
      <c r="Z2843" s="67"/>
      <c r="AA2843" s="67"/>
      <c r="AB2843" s="67"/>
      <c r="AC2843" s="67"/>
      <c r="AD2843" s="67"/>
      <c r="AE2843" s="67"/>
      <c r="AF2843" s="67"/>
      <c r="AG2843" s="67"/>
    </row>
    <row r="2844" spans="1:33" ht="14.5">
      <c r="A2844" s="85"/>
      <c r="B2844" s="86"/>
      <c r="C2844" s="85"/>
      <c r="D2844" s="86"/>
      <c r="E2844" s="86"/>
      <c r="F2844" s="86"/>
      <c r="G2844" s="86"/>
      <c r="H2844" s="86"/>
      <c r="I2844" s="57"/>
      <c r="J2844" s="71"/>
      <c r="K2844" s="71"/>
      <c r="L2844" s="57"/>
      <c r="M2844" s="86"/>
      <c r="N2844" s="67"/>
      <c r="O2844" s="67"/>
      <c r="P2844" s="67"/>
      <c r="Q2844" s="67"/>
      <c r="R2844" s="67"/>
      <c r="S2844" s="67"/>
      <c r="T2844" s="67"/>
      <c r="U2844" s="67"/>
      <c r="V2844" s="67"/>
      <c r="W2844" s="67"/>
      <c r="X2844" s="67"/>
      <c r="Y2844" s="67"/>
      <c r="Z2844" s="67"/>
      <c r="AA2844" s="67"/>
      <c r="AB2844" s="67"/>
      <c r="AC2844" s="67"/>
      <c r="AD2844" s="67"/>
      <c r="AE2844" s="67"/>
      <c r="AF2844" s="67"/>
      <c r="AG2844" s="67"/>
    </row>
    <row r="2845" spans="1:33" ht="14.5">
      <c r="A2845" s="85"/>
      <c r="B2845" s="86"/>
      <c r="C2845" s="85"/>
      <c r="D2845" s="86"/>
      <c r="E2845" s="86"/>
      <c r="F2845" s="86"/>
      <c r="G2845" s="86"/>
      <c r="H2845" s="86"/>
      <c r="I2845" s="57"/>
      <c r="J2845" s="71"/>
      <c r="K2845" s="71"/>
      <c r="L2845" s="57"/>
      <c r="M2845" s="86"/>
      <c r="N2845" s="67"/>
      <c r="O2845" s="67"/>
      <c r="P2845" s="67"/>
      <c r="Q2845" s="67"/>
      <c r="R2845" s="67"/>
      <c r="S2845" s="67"/>
      <c r="T2845" s="67"/>
      <c r="U2845" s="67"/>
      <c r="V2845" s="67"/>
      <c r="W2845" s="67"/>
      <c r="X2845" s="67"/>
      <c r="Y2845" s="67"/>
      <c r="Z2845" s="67"/>
      <c r="AA2845" s="67"/>
      <c r="AB2845" s="67"/>
      <c r="AC2845" s="67"/>
      <c r="AD2845" s="67"/>
      <c r="AE2845" s="67"/>
      <c r="AF2845" s="67"/>
      <c r="AG2845" s="67"/>
    </row>
    <row r="2846" spans="1:33" ht="14.5">
      <c r="A2846" s="85"/>
      <c r="B2846" s="86"/>
      <c r="C2846" s="85"/>
      <c r="D2846" s="86"/>
      <c r="E2846" s="86"/>
      <c r="F2846" s="86"/>
      <c r="G2846" s="86"/>
      <c r="H2846" s="86"/>
      <c r="I2846" s="57"/>
      <c r="J2846" s="71"/>
      <c r="K2846" s="71"/>
      <c r="L2846" s="57"/>
      <c r="M2846" s="86"/>
      <c r="N2846" s="67"/>
      <c r="O2846" s="67"/>
      <c r="P2846" s="67"/>
      <c r="Q2846" s="67"/>
      <c r="R2846" s="67"/>
      <c r="S2846" s="67"/>
      <c r="T2846" s="67"/>
      <c r="U2846" s="67"/>
      <c r="V2846" s="67"/>
      <c r="W2846" s="67"/>
      <c r="X2846" s="67"/>
      <c r="Y2846" s="67"/>
      <c r="Z2846" s="67"/>
      <c r="AA2846" s="67"/>
      <c r="AB2846" s="67"/>
      <c r="AC2846" s="67"/>
      <c r="AD2846" s="67"/>
      <c r="AE2846" s="67"/>
      <c r="AF2846" s="67"/>
      <c r="AG2846" s="67"/>
    </row>
    <row r="2847" spans="1:33" ht="14.5">
      <c r="A2847" s="85"/>
      <c r="B2847" s="86"/>
      <c r="C2847" s="85"/>
      <c r="D2847" s="86"/>
      <c r="E2847" s="86"/>
      <c r="F2847" s="86"/>
      <c r="G2847" s="86"/>
      <c r="H2847" s="86"/>
      <c r="I2847" s="57"/>
      <c r="J2847" s="71"/>
      <c r="K2847" s="71"/>
      <c r="L2847" s="57"/>
      <c r="M2847" s="86"/>
      <c r="N2847" s="67"/>
      <c r="O2847" s="67"/>
      <c r="P2847" s="67"/>
      <c r="Q2847" s="67"/>
      <c r="R2847" s="67"/>
      <c r="S2847" s="67"/>
      <c r="T2847" s="67"/>
      <c r="U2847" s="67"/>
      <c r="V2847" s="67"/>
      <c r="W2847" s="67"/>
      <c r="X2847" s="67"/>
      <c r="Y2847" s="67"/>
      <c r="Z2847" s="67"/>
      <c r="AA2847" s="67"/>
      <c r="AB2847" s="67"/>
      <c r="AC2847" s="67"/>
      <c r="AD2847" s="67"/>
      <c r="AE2847" s="67"/>
      <c r="AF2847" s="67"/>
      <c r="AG2847" s="67"/>
    </row>
    <row r="2848" spans="1:33" ht="14.5">
      <c r="A2848" s="85"/>
      <c r="B2848" s="86"/>
      <c r="C2848" s="85"/>
      <c r="D2848" s="86"/>
      <c r="E2848" s="86"/>
      <c r="F2848" s="86"/>
      <c r="G2848" s="86"/>
      <c r="H2848" s="86"/>
      <c r="I2848" s="57"/>
      <c r="J2848" s="71"/>
      <c r="K2848" s="71"/>
      <c r="L2848" s="57"/>
      <c r="M2848" s="86"/>
      <c r="N2848" s="67"/>
      <c r="O2848" s="67"/>
      <c r="P2848" s="67"/>
      <c r="Q2848" s="67"/>
      <c r="R2848" s="67"/>
      <c r="S2848" s="67"/>
      <c r="T2848" s="67"/>
      <c r="U2848" s="67"/>
      <c r="V2848" s="67"/>
      <c r="W2848" s="67"/>
      <c r="X2848" s="67"/>
      <c r="Y2848" s="67"/>
      <c r="Z2848" s="67"/>
      <c r="AA2848" s="67"/>
      <c r="AB2848" s="67"/>
      <c r="AC2848" s="67"/>
      <c r="AD2848" s="67"/>
      <c r="AE2848" s="67"/>
      <c r="AF2848" s="67"/>
      <c r="AG2848" s="67"/>
    </row>
    <row r="2849" spans="1:33" ht="14.5">
      <c r="A2849" s="85"/>
      <c r="B2849" s="86"/>
      <c r="C2849" s="85"/>
      <c r="D2849" s="86"/>
      <c r="E2849" s="86"/>
      <c r="F2849" s="86"/>
      <c r="G2849" s="86"/>
      <c r="H2849" s="86"/>
      <c r="I2849" s="57"/>
      <c r="J2849" s="71"/>
      <c r="K2849" s="71"/>
      <c r="L2849" s="57"/>
      <c r="M2849" s="86"/>
      <c r="N2849" s="67"/>
      <c r="O2849" s="67"/>
      <c r="P2849" s="67"/>
      <c r="Q2849" s="67"/>
      <c r="R2849" s="67"/>
      <c r="S2849" s="67"/>
      <c r="T2849" s="67"/>
      <c r="U2849" s="67"/>
      <c r="V2849" s="67"/>
      <c r="W2849" s="67"/>
      <c r="X2849" s="67"/>
      <c r="Y2849" s="67"/>
      <c r="Z2849" s="67"/>
      <c r="AA2849" s="67"/>
      <c r="AB2849" s="67"/>
      <c r="AC2849" s="67"/>
      <c r="AD2849" s="67"/>
      <c r="AE2849" s="67"/>
      <c r="AF2849" s="67"/>
      <c r="AG2849" s="67"/>
    </row>
    <row r="2850" spans="1:33" ht="14.5">
      <c r="A2850" s="85"/>
      <c r="B2850" s="86"/>
      <c r="C2850" s="85"/>
      <c r="D2850" s="86"/>
      <c r="E2850" s="86"/>
      <c r="F2850" s="86"/>
      <c r="G2850" s="86"/>
      <c r="H2850" s="86"/>
      <c r="I2850" s="57"/>
      <c r="J2850" s="71"/>
      <c r="K2850" s="71"/>
      <c r="L2850" s="57"/>
      <c r="M2850" s="86"/>
      <c r="N2850" s="67"/>
      <c r="O2850" s="67"/>
      <c r="P2850" s="67"/>
      <c r="Q2850" s="67"/>
      <c r="R2850" s="67"/>
      <c r="S2850" s="67"/>
      <c r="T2850" s="67"/>
      <c r="U2850" s="67"/>
      <c r="V2850" s="67"/>
      <c r="W2850" s="67"/>
      <c r="X2850" s="67"/>
      <c r="Y2850" s="67"/>
      <c r="Z2850" s="67"/>
      <c r="AA2850" s="67"/>
      <c r="AB2850" s="67"/>
      <c r="AC2850" s="67"/>
      <c r="AD2850" s="67"/>
      <c r="AE2850" s="67"/>
      <c r="AF2850" s="67"/>
      <c r="AG2850" s="67"/>
    </row>
    <row r="2851" spans="1:33" ht="14.5">
      <c r="A2851" s="85"/>
      <c r="B2851" s="86"/>
      <c r="C2851" s="85"/>
      <c r="D2851" s="86"/>
      <c r="E2851" s="86"/>
      <c r="F2851" s="86"/>
      <c r="G2851" s="86"/>
      <c r="H2851" s="86"/>
      <c r="I2851" s="57"/>
      <c r="J2851" s="71"/>
      <c r="K2851" s="71"/>
      <c r="L2851" s="57"/>
      <c r="M2851" s="86"/>
      <c r="N2851" s="67"/>
      <c r="O2851" s="67"/>
      <c r="P2851" s="67"/>
      <c r="Q2851" s="67"/>
      <c r="R2851" s="67"/>
      <c r="S2851" s="67"/>
      <c r="T2851" s="67"/>
      <c r="U2851" s="67"/>
      <c r="V2851" s="67"/>
      <c r="W2851" s="67"/>
      <c r="X2851" s="67"/>
      <c r="Y2851" s="67"/>
      <c r="Z2851" s="67"/>
      <c r="AA2851" s="67"/>
      <c r="AB2851" s="67"/>
      <c r="AC2851" s="67"/>
      <c r="AD2851" s="67"/>
      <c r="AE2851" s="67"/>
      <c r="AF2851" s="67"/>
      <c r="AG2851" s="67"/>
    </row>
    <row r="2852" spans="1:33" ht="14.5">
      <c r="A2852" s="85"/>
      <c r="B2852" s="86"/>
      <c r="C2852" s="85"/>
      <c r="D2852" s="86"/>
      <c r="E2852" s="86"/>
      <c r="F2852" s="86"/>
      <c r="G2852" s="86"/>
      <c r="H2852" s="86"/>
      <c r="I2852" s="57"/>
      <c r="J2852" s="71"/>
      <c r="K2852" s="71"/>
      <c r="L2852" s="57"/>
      <c r="M2852" s="86"/>
      <c r="N2852" s="67"/>
      <c r="O2852" s="67"/>
      <c r="P2852" s="67"/>
      <c r="Q2852" s="67"/>
      <c r="R2852" s="67"/>
      <c r="S2852" s="67"/>
      <c r="T2852" s="67"/>
      <c r="U2852" s="67"/>
      <c r="V2852" s="67"/>
      <c r="W2852" s="67"/>
      <c r="X2852" s="67"/>
      <c r="Y2852" s="67"/>
      <c r="Z2852" s="67"/>
      <c r="AA2852" s="67"/>
      <c r="AB2852" s="67"/>
      <c r="AC2852" s="67"/>
      <c r="AD2852" s="67"/>
      <c r="AE2852" s="67"/>
      <c r="AF2852" s="67"/>
      <c r="AG2852" s="67"/>
    </row>
    <row r="2853" spans="1:33" ht="14.5">
      <c r="A2853" s="85"/>
      <c r="B2853" s="86"/>
      <c r="C2853" s="85"/>
      <c r="D2853" s="86"/>
      <c r="E2853" s="86"/>
      <c r="F2853" s="86"/>
      <c r="G2853" s="86"/>
      <c r="H2853" s="86"/>
      <c r="I2853" s="57"/>
      <c r="J2853" s="71"/>
      <c r="K2853" s="71"/>
      <c r="L2853" s="57"/>
      <c r="M2853" s="86"/>
      <c r="N2853" s="67"/>
      <c r="O2853" s="67"/>
      <c r="P2853" s="67"/>
      <c r="Q2853" s="67"/>
      <c r="R2853" s="67"/>
      <c r="S2853" s="67"/>
      <c r="T2853" s="67"/>
      <c r="U2853" s="67"/>
      <c r="V2853" s="67"/>
      <c r="W2853" s="67"/>
      <c r="X2853" s="67"/>
      <c r="Y2853" s="67"/>
      <c r="Z2853" s="67"/>
      <c r="AA2853" s="67"/>
      <c r="AB2853" s="67"/>
      <c r="AC2853" s="67"/>
      <c r="AD2853" s="67"/>
      <c r="AE2853" s="67"/>
      <c r="AF2853" s="67"/>
      <c r="AG2853" s="67"/>
    </row>
    <row r="2854" spans="1:33" ht="14.5">
      <c r="A2854" s="85"/>
      <c r="B2854" s="86"/>
      <c r="C2854" s="85"/>
      <c r="D2854" s="86"/>
      <c r="E2854" s="86"/>
      <c r="F2854" s="86"/>
      <c r="G2854" s="86"/>
      <c r="H2854" s="86"/>
      <c r="I2854" s="57"/>
      <c r="J2854" s="71"/>
      <c r="K2854" s="71"/>
      <c r="L2854" s="57"/>
      <c r="M2854" s="86"/>
      <c r="N2854" s="67"/>
      <c r="O2854" s="67"/>
      <c r="P2854" s="67"/>
      <c r="Q2854" s="67"/>
      <c r="R2854" s="67"/>
      <c r="S2854" s="67"/>
      <c r="T2854" s="67"/>
      <c r="U2854" s="67"/>
      <c r="V2854" s="67"/>
      <c r="W2854" s="67"/>
      <c r="X2854" s="67"/>
      <c r="Y2854" s="67"/>
      <c r="Z2854" s="67"/>
      <c r="AA2854" s="67"/>
      <c r="AB2854" s="67"/>
      <c r="AC2854" s="67"/>
      <c r="AD2854" s="67"/>
      <c r="AE2854" s="67"/>
      <c r="AF2854" s="67"/>
      <c r="AG2854" s="67"/>
    </row>
    <row r="2855" spans="1:33" ht="14.5">
      <c r="A2855" s="85"/>
      <c r="B2855" s="86"/>
      <c r="C2855" s="85"/>
      <c r="D2855" s="86"/>
      <c r="E2855" s="86"/>
      <c r="F2855" s="86"/>
      <c r="G2855" s="86"/>
      <c r="H2855" s="86"/>
      <c r="I2855" s="57"/>
      <c r="J2855" s="71"/>
      <c r="K2855" s="71"/>
      <c r="L2855" s="57"/>
      <c r="M2855" s="86"/>
      <c r="N2855" s="67"/>
      <c r="O2855" s="67"/>
      <c r="P2855" s="67"/>
      <c r="Q2855" s="67"/>
      <c r="R2855" s="67"/>
      <c r="S2855" s="67"/>
      <c r="T2855" s="67"/>
      <c r="U2855" s="67"/>
      <c r="V2855" s="67"/>
      <c r="W2855" s="67"/>
      <c r="X2855" s="67"/>
      <c r="Y2855" s="67"/>
      <c r="Z2855" s="67"/>
      <c r="AA2855" s="67"/>
      <c r="AB2855" s="67"/>
      <c r="AC2855" s="67"/>
      <c r="AD2855" s="67"/>
      <c r="AE2855" s="67"/>
      <c r="AF2855" s="67"/>
      <c r="AG2855" s="67"/>
    </row>
    <row r="2856" spans="1:33" ht="14.5">
      <c r="A2856" s="85"/>
      <c r="B2856" s="86"/>
      <c r="C2856" s="85"/>
      <c r="D2856" s="86"/>
      <c r="E2856" s="86"/>
      <c r="F2856" s="86"/>
      <c r="G2856" s="86"/>
      <c r="H2856" s="86"/>
      <c r="I2856" s="57"/>
      <c r="J2856" s="71"/>
      <c r="K2856" s="71"/>
      <c r="L2856" s="57"/>
      <c r="M2856" s="86"/>
      <c r="N2856" s="67"/>
      <c r="O2856" s="67"/>
      <c r="P2856" s="67"/>
      <c r="Q2856" s="67"/>
      <c r="R2856" s="67"/>
      <c r="S2856" s="67"/>
      <c r="T2856" s="67"/>
      <c r="U2856" s="67"/>
      <c r="V2856" s="67"/>
      <c r="W2856" s="67"/>
      <c r="X2856" s="67"/>
      <c r="Y2856" s="67"/>
      <c r="Z2856" s="67"/>
      <c r="AA2856" s="67"/>
      <c r="AB2856" s="67"/>
      <c r="AC2856" s="67"/>
      <c r="AD2856" s="67"/>
      <c r="AE2856" s="67"/>
      <c r="AF2856" s="67"/>
      <c r="AG2856" s="67"/>
    </row>
    <row r="2857" spans="1:33" ht="14.5">
      <c r="A2857" s="85"/>
      <c r="B2857" s="86"/>
      <c r="C2857" s="85"/>
      <c r="D2857" s="86"/>
      <c r="E2857" s="86"/>
      <c r="F2857" s="86"/>
      <c r="G2857" s="86"/>
      <c r="H2857" s="86"/>
      <c r="I2857" s="57"/>
      <c r="J2857" s="71"/>
      <c r="K2857" s="71"/>
      <c r="L2857" s="57"/>
      <c r="M2857" s="86"/>
      <c r="N2857" s="67"/>
      <c r="O2857" s="67"/>
      <c r="P2857" s="67"/>
      <c r="Q2857" s="67"/>
      <c r="R2857" s="67"/>
      <c r="S2857" s="67"/>
      <c r="T2857" s="67"/>
      <c r="U2857" s="67"/>
      <c r="V2857" s="67"/>
      <c r="W2857" s="67"/>
      <c r="X2857" s="67"/>
      <c r="Y2857" s="67"/>
      <c r="Z2857" s="67"/>
      <c r="AA2857" s="67"/>
      <c r="AB2857" s="67"/>
      <c r="AC2857" s="67"/>
      <c r="AD2857" s="67"/>
      <c r="AE2857" s="67"/>
      <c r="AF2857" s="67"/>
      <c r="AG2857" s="67"/>
    </row>
    <row r="2858" spans="1:33" ht="14.5">
      <c r="A2858" s="85"/>
      <c r="B2858" s="86"/>
      <c r="C2858" s="85"/>
      <c r="D2858" s="86"/>
      <c r="E2858" s="86"/>
      <c r="F2858" s="86"/>
      <c r="G2858" s="86"/>
      <c r="H2858" s="86"/>
      <c r="I2858" s="57"/>
      <c r="J2858" s="71"/>
      <c r="K2858" s="71"/>
      <c r="L2858" s="57"/>
      <c r="M2858" s="86"/>
      <c r="N2858" s="67"/>
      <c r="O2858" s="67"/>
      <c r="P2858" s="67"/>
      <c r="Q2858" s="67"/>
      <c r="R2858" s="67"/>
      <c r="S2858" s="67"/>
      <c r="T2858" s="67"/>
      <c r="U2858" s="67"/>
      <c r="V2858" s="67"/>
      <c r="W2858" s="67"/>
      <c r="X2858" s="67"/>
      <c r="Y2858" s="67"/>
      <c r="Z2858" s="67"/>
      <c r="AA2858" s="67"/>
      <c r="AB2858" s="67"/>
      <c r="AC2858" s="67"/>
      <c r="AD2858" s="67"/>
      <c r="AE2858" s="67"/>
      <c r="AF2858" s="67"/>
      <c r="AG2858" s="67"/>
    </row>
    <row r="2859" spans="1:33" ht="14.5">
      <c r="A2859" s="85"/>
      <c r="B2859" s="86"/>
      <c r="C2859" s="85"/>
      <c r="D2859" s="86"/>
      <c r="E2859" s="86"/>
      <c r="F2859" s="86"/>
      <c r="G2859" s="86"/>
      <c r="H2859" s="86"/>
      <c r="I2859" s="57"/>
      <c r="J2859" s="71"/>
      <c r="K2859" s="71"/>
      <c r="L2859" s="57"/>
      <c r="M2859" s="86"/>
      <c r="N2859" s="67"/>
      <c r="O2859" s="67"/>
      <c r="P2859" s="67"/>
      <c r="Q2859" s="67"/>
      <c r="R2859" s="67"/>
      <c r="S2859" s="67"/>
      <c r="T2859" s="67"/>
      <c r="U2859" s="67"/>
      <c r="V2859" s="67"/>
      <c r="W2859" s="67"/>
      <c r="X2859" s="67"/>
      <c r="Y2859" s="67"/>
      <c r="Z2859" s="67"/>
      <c r="AA2859" s="67"/>
      <c r="AB2859" s="67"/>
      <c r="AC2859" s="67"/>
      <c r="AD2859" s="67"/>
      <c r="AE2859" s="67"/>
      <c r="AF2859" s="67"/>
      <c r="AG2859" s="67"/>
    </row>
    <row r="2860" spans="1:33" ht="14.5">
      <c r="A2860" s="85"/>
      <c r="B2860" s="86"/>
      <c r="C2860" s="85"/>
      <c r="D2860" s="86"/>
      <c r="E2860" s="86"/>
      <c r="F2860" s="86"/>
      <c r="G2860" s="86"/>
      <c r="H2860" s="86"/>
      <c r="I2860" s="57"/>
      <c r="J2860" s="71"/>
      <c r="K2860" s="71"/>
      <c r="L2860" s="57"/>
      <c r="M2860" s="86"/>
      <c r="N2860" s="67"/>
      <c r="O2860" s="67"/>
      <c r="P2860" s="67"/>
      <c r="Q2860" s="67"/>
      <c r="R2860" s="67"/>
      <c r="S2860" s="67"/>
      <c r="T2860" s="67"/>
      <c r="U2860" s="67"/>
      <c r="V2860" s="67"/>
      <c r="W2860" s="67"/>
      <c r="X2860" s="67"/>
      <c r="Y2860" s="67"/>
      <c r="Z2860" s="67"/>
      <c r="AA2860" s="67"/>
      <c r="AB2860" s="67"/>
      <c r="AC2860" s="67"/>
      <c r="AD2860" s="67"/>
      <c r="AE2860" s="67"/>
      <c r="AF2860" s="67"/>
      <c r="AG2860" s="67"/>
    </row>
    <row r="2861" spans="1:33" ht="14.5">
      <c r="A2861" s="85"/>
      <c r="B2861" s="86"/>
      <c r="C2861" s="85"/>
      <c r="D2861" s="86"/>
      <c r="E2861" s="86"/>
      <c r="F2861" s="86"/>
      <c r="G2861" s="86"/>
      <c r="H2861" s="86"/>
      <c r="I2861" s="57"/>
      <c r="J2861" s="71"/>
      <c r="K2861" s="71"/>
      <c r="L2861" s="57"/>
      <c r="M2861" s="86"/>
      <c r="N2861" s="67"/>
      <c r="O2861" s="67"/>
      <c r="P2861" s="67"/>
      <c r="Q2861" s="67"/>
      <c r="R2861" s="67"/>
      <c r="S2861" s="67"/>
      <c r="T2861" s="67"/>
      <c r="U2861" s="67"/>
      <c r="V2861" s="67"/>
      <c r="W2861" s="67"/>
      <c r="X2861" s="67"/>
      <c r="Y2861" s="67"/>
      <c r="Z2861" s="67"/>
      <c r="AA2861" s="67"/>
      <c r="AB2861" s="67"/>
      <c r="AC2861" s="67"/>
      <c r="AD2861" s="67"/>
      <c r="AE2861" s="67"/>
      <c r="AF2861" s="67"/>
      <c r="AG2861" s="67"/>
    </row>
    <row r="2862" spans="1:33" ht="14.5">
      <c r="A2862" s="85"/>
      <c r="B2862" s="86"/>
      <c r="C2862" s="85"/>
      <c r="D2862" s="86"/>
      <c r="E2862" s="86"/>
      <c r="F2862" s="86"/>
      <c r="G2862" s="86"/>
      <c r="H2862" s="86"/>
      <c r="I2862" s="57"/>
      <c r="J2862" s="71"/>
      <c r="K2862" s="71"/>
      <c r="L2862" s="57"/>
      <c r="M2862" s="86"/>
      <c r="N2862" s="67"/>
      <c r="O2862" s="67"/>
      <c r="P2862" s="67"/>
      <c r="Q2862" s="67"/>
      <c r="R2862" s="67"/>
      <c r="S2862" s="67"/>
      <c r="T2862" s="67"/>
      <c r="U2862" s="67"/>
      <c r="V2862" s="67"/>
      <c r="W2862" s="67"/>
      <c r="X2862" s="67"/>
      <c r="Y2862" s="67"/>
      <c r="Z2862" s="67"/>
      <c r="AA2862" s="67"/>
      <c r="AB2862" s="67"/>
      <c r="AC2862" s="67"/>
      <c r="AD2862" s="67"/>
      <c r="AE2862" s="67"/>
      <c r="AF2862" s="67"/>
      <c r="AG2862" s="67"/>
    </row>
    <row r="2863" spans="1:33" ht="14.5">
      <c r="A2863" s="85"/>
      <c r="B2863" s="86"/>
      <c r="C2863" s="85"/>
      <c r="D2863" s="86"/>
      <c r="E2863" s="86"/>
      <c r="F2863" s="86"/>
      <c r="G2863" s="86"/>
      <c r="H2863" s="86"/>
      <c r="I2863" s="57"/>
      <c r="J2863" s="71"/>
      <c r="K2863" s="71"/>
      <c r="L2863" s="57"/>
      <c r="M2863" s="86"/>
      <c r="N2863" s="67"/>
      <c r="O2863" s="67"/>
      <c r="P2863" s="67"/>
      <c r="Q2863" s="67"/>
      <c r="R2863" s="67"/>
      <c r="S2863" s="67"/>
      <c r="T2863" s="67"/>
      <c r="U2863" s="67"/>
      <c r="V2863" s="67"/>
      <c r="W2863" s="67"/>
      <c r="X2863" s="67"/>
      <c r="Y2863" s="67"/>
      <c r="Z2863" s="67"/>
      <c r="AA2863" s="67"/>
      <c r="AB2863" s="67"/>
      <c r="AC2863" s="67"/>
      <c r="AD2863" s="67"/>
      <c r="AE2863" s="67"/>
      <c r="AF2863" s="67"/>
      <c r="AG2863" s="67"/>
    </row>
    <row r="2864" spans="1:33" ht="14.5">
      <c r="A2864" s="85"/>
      <c r="B2864" s="86"/>
      <c r="C2864" s="85"/>
      <c r="D2864" s="86"/>
      <c r="E2864" s="86"/>
      <c r="F2864" s="86"/>
      <c r="G2864" s="86"/>
      <c r="H2864" s="86"/>
      <c r="I2864" s="57"/>
      <c r="J2864" s="71"/>
      <c r="K2864" s="71"/>
      <c r="L2864" s="57"/>
      <c r="M2864" s="86"/>
      <c r="N2864" s="67"/>
      <c r="O2864" s="67"/>
      <c r="P2864" s="67"/>
      <c r="Q2864" s="67"/>
      <c r="R2864" s="67"/>
      <c r="S2864" s="67"/>
      <c r="T2864" s="67"/>
      <c r="U2864" s="67"/>
      <c r="V2864" s="67"/>
      <c r="W2864" s="67"/>
      <c r="X2864" s="67"/>
      <c r="Y2864" s="67"/>
      <c r="Z2864" s="67"/>
      <c r="AA2864" s="67"/>
      <c r="AB2864" s="67"/>
      <c r="AC2864" s="67"/>
      <c r="AD2864" s="67"/>
      <c r="AE2864" s="67"/>
      <c r="AF2864" s="67"/>
      <c r="AG2864" s="67"/>
    </row>
    <row r="2865" spans="1:33" ht="14.5">
      <c r="A2865" s="85"/>
      <c r="B2865" s="86"/>
      <c r="C2865" s="85"/>
      <c r="D2865" s="86"/>
      <c r="E2865" s="86"/>
      <c r="F2865" s="86"/>
      <c r="G2865" s="86"/>
      <c r="H2865" s="86"/>
      <c r="I2865" s="57"/>
      <c r="J2865" s="71"/>
      <c r="K2865" s="71"/>
      <c r="L2865" s="57"/>
      <c r="M2865" s="86"/>
      <c r="N2865" s="67"/>
      <c r="O2865" s="67"/>
      <c r="P2865" s="67"/>
      <c r="Q2865" s="67"/>
      <c r="R2865" s="67"/>
      <c r="S2865" s="67"/>
      <c r="T2865" s="67"/>
      <c r="U2865" s="67"/>
      <c r="V2865" s="67"/>
      <c r="W2865" s="67"/>
      <c r="X2865" s="67"/>
      <c r="Y2865" s="67"/>
      <c r="Z2865" s="67"/>
      <c r="AA2865" s="67"/>
      <c r="AB2865" s="67"/>
      <c r="AC2865" s="67"/>
      <c r="AD2865" s="67"/>
      <c r="AE2865" s="67"/>
      <c r="AF2865" s="67"/>
      <c r="AG2865" s="67"/>
    </row>
    <row r="2866" spans="1:33" ht="14.5">
      <c r="A2866" s="85"/>
      <c r="B2866" s="86"/>
      <c r="C2866" s="85"/>
      <c r="D2866" s="86"/>
      <c r="E2866" s="86"/>
      <c r="F2866" s="86"/>
      <c r="G2866" s="86"/>
      <c r="H2866" s="86"/>
      <c r="I2866" s="57"/>
      <c r="J2866" s="71"/>
      <c r="K2866" s="71"/>
      <c r="L2866" s="57"/>
      <c r="M2866" s="86"/>
      <c r="N2866" s="67"/>
      <c r="O2866" s="67"/>
      <c r="P2866" s="67"/>
      <c r="Q2866" s="67"/>
      <c r="R2866" s="67"/>
      <c r="S2866" s="67"/>
      <c r="T2866" s="67"/>
      <c r="U2866" s="67"/>
      <c r="V2866" s="67"/>
      <c r="W2866" s="67"/>
      <c r="X2866" s="67"/>
      <c r="Y2866" s="67"/>
      <c r="Z2866" s="67"/>
      <c r="AA2866" s="67"/>
      <c r="AB2866" s="67"/>
      <c r="AC2866" s="67"/>
      <c r="AD2866" s="67"/>
      <c r="AE2866" s="67"/>
      <c r="AF2866" s="67"/>
      <c r="AG2866" s="67"/>
    </row>
    <row r="2867" spans="1:33" ht="14.5">
      <c r="A2867" s="85"/>
      <c r="B2867" s="86"/>
      <c r="C2867" s="85"/>
      <c r="D2867" s="86"/>
      <c r="E2867" s="86"/>
      <c r="F2867" s="86"/>
      <c r="G2867" s="86"/>
      <c r="H2867" s="86"/>
      <c r="I2867" s="57"/>
      <c r="J2867" s="71"/>
      <c r="K2867" s="71"/>
      <c r="L2867" s="57"/>
      <c r="M2867" s="86"/>
      <c r="N2867" s="67"/>
      <c r="O2867" s="67"/>
      <c r="P2867" s="67"/>
      <c r="Q2867" s="67"/>
      <c r="R2867" s="67"/>
      <c r="S2867" s="67"/>
      <c r="T2867" s="67"/>
      <c r="U2867" s="67"/>
      <c r="V2867" s="67"/>
      <c r="W2867" s="67"/>
      <c r="X2867" s="67"/>
      <c r="Y2867" s="67"/>
      <c r="Z2867" s="67"/>
      <c r="AA2867" s="67"/>
      <c r="AB2867" s="67"/>
      <c r="AC2867" s="67"/>
      <c r="AD2867" s="67"/>
      <c r="AE2867" s="67"/>
      <c r="AF2867" s="67"/>
      <c r="AG2867" s="67"/>
    </row>
    <row r="2868" spans="1:33" ht="14.5">
      <c r="A2868" s="85"/>
      <c r="B2868" s="86"/>
      <c r="C2868" s="85"/>
      <c r="D2868" s="86"/>
      <c r="E2868" s="86"/>
      <c r="F2868" s="86"/>
      <c r="G2868" s="86"/>
      <c r="H2868" s="86"/>
      <c r="I2868" s="57"/>
      <c r="J2868" s="71"/>
      <c r="K2868" s="71"/>
      <c r="L2868" s="57"/>
      <c r="M2868" s="86"/>
      <c r="N2868" s="67"/>
      <c r="O2868" s="67"/>
      <c r="P2868" s="67"/>
      <c r="Q2868" s="67"/>
      <c r="R2868" s="67"/>
      <c r="S2868" s="67"/>
      <c r="T2868" s="67"/>
      <c r="U2868" s="67"/>
      <c r="V2868" s="67"/>
      <c r="W2868" s="67"/>
      <c r="X2868" s="67"/>
      <c r="Y2868" s="67"/>
      <c r="Z2868" s="67"/>
      <c r="AA2868" s="67"/>
      <c r="AB2868" s="67"/>
      <c r="AC2868" s="67"/>
      <c r="AD2868" s="67"/>
      <c r="AE2868" s="67"/>
      <c r="AF2868" s="67"/>
      <c r="AG2868" s="67"/>
    </row>
    <row r="2869" spans="1:33" ht="14.5">
      <c r="A2869" s="85"/>
      <c r="B2869" s="86"/>
      <c r="C2869" s="85"/>
      <c r="D2869" s="86"/>
      <c r="E2869" s="86"/>
      <c r="F2869" s="86"/>
      <c r="G2869" s="86"/>
      <c r="H2869" s="86"/>
      <c r="I2869" s="57"/>
      <c r="J2869" s="71"/>
      <c r="K2869" s="71"/>
      <c r="L2869" s="57"/>
      <c r="M2869" s="86"/>
      <c r="N2869" s="67"/>
      <c r="O2869" s="67"/>
      <c r="P2869" s="67"/>
      <c r="Q2869" s="67"/>
      <c r="R2869" s="67"/>
      <c r="S2869" s="67"/>
      <c r="T2869" s="67"/>
      <c r="U2869" s="67"/>
      <c r="V2869" s="67"/>
      <c r="W2869" s="67"/>
      <c r="X2869" s="67"/>
      <c r="Y2869" s="67"/>
      <c r="Z2869" s="67"/>
      <c r="AA2869" s="67"/>
      <c r="AB2869" s="67"/>
      <c r="AC2869" s="67"/>
      <c r="AD2869" s="67"/>
      <c r="AE2869" s="67"/>
      <c r="AF2869" s="67"/>
      <c r="AG2869" s="67"/>
    </row>
    <row r="2870" spans="1:33" ht="14.5">
      <c r="A2870" s="85"/>
      <c r="B2870" s="86"/>
      <c r="C2870" s="85"/>
      <c r="D2870" s="86"/>
      <c r="E2870" s="86"/>
      <c r="F2870" s="86"/>
      <c r="G2870" s="86"/>
      <c r="H2870" s="86"/>
      <c r="I2870" s="57"/>
      <c r="J2870" s="71"/>
      <c r="K2870" s="71"/>
      <c r="L2870" s="57"/>
      <c r="M2870" s="86"/>
      <c r="N2870" s="67"/>
      <c r="O2870" s="67"/>
      <c r="P2870" s="67"/>
      <c r="Q2870" s="67"/>
      <c r="R2870" s="67"/>
      <c r="S2870" s="67"/>
      <c r="T2870" s="67"/>
      <c r="U2870" s="67"/>
      <c r="V2870" s="67"/>
      <c r="W2870" s="67"/>
      <c r="X2870" s="67"/>
      <c r="Y2870" s="67"/>
      <c r="Z2870" s="67"/>
      <c r="AA2870" s="67"/>
      <c r="AB2870" s="67"/>
      <c r="AC2870" s="67"/>
      <c r="AD2870" s="67"/>
      <c r="AE2870" s="67"/>
      <c r="AF2870" s="67"/>
      <c r="AG2870" s="67"/>
    </row>
    <row r="2871" spans="1:33" ht="14.5">
      <c r="A2871" s="85"/>
      <c r="B2871" s="86"/>
      <c r="C2871" s="85"/>
      <c r="D2871" s="86"/>
      <c r="E2871" s="86"/>
      <c r="F2871" s="86"/>
      <c r="G2871" s="86"/>
      <c r="H2871" s="86"/>
      <c r="I2871" s="57"/>
      <c r="J2871" s="71"/>
      <c r="K2871" s="71"/>
      <c r="L2871" s="57"/>
      <c r="M2871" s="86"/>
      <c r="N2871" s="67"/>
      <c r="O2871" s="67"/>
      <c r="P2871" s="67"/>
      <c r="Q2871" s="67"/>
      <c r="R2871" s="67"/>
      <c r="S2871" s="67"/>
      <c r="T2871" s="67"/>
      <c r="U2871" s="67"/>
      <c r="V2871" s="67"/>
      <c r="W2871" s="67"/>
      <c r="X2871" s="67"/>
      <c r="Y2871" s="67"/>
      <c r="Z2871" s="67"/>
      <c r="AA2871" s="67"/>
      <c r="AB2871" s="67"/>
      <c r="AC2871" s="67"/>
      <c r="AD2871" s="67"/>
      <c r="AE2871" s="67"/>
      <c r="AF2871" s="67"/>
      <c r="AG2871" s="67"/>
    </row>
    <row r="2872" spans="1:33" ht="14.5">
      <c r="A2872" s="85"/>
      <c r="B2872" s="86"/>
      <c r="C2872" s="85"/>
      <c r="D2872" s="86"/>
      <c r="E2872" s="86"/>
      <c r="F2872" s="86"/>
      <c r="G2872" s="86"/>
      <c r="H2872" s="86"/>
      <c r="I2872" s="57"/>
      <c r="J2872" s="71"/>
      <c r="K2872" s="71"/>
      <c r="L2872" s="57"/>
      <c r="M2872" s="86"/>
      <c r="N2872" s="67"/>
      <c r="O2872" s="67"/>
      <c r="P2872" s="67"/>
      <c r="Q2872" s="67"/>
      <c r="R2872" s="67"/>
      <c r="S2872" s="67"/>
      <c r="T2872" s="67"/>
      <c r="U2872" s="67"/>
      <c r="V2872" s="67"/>
      <c r="W2872" s="67"/>
      <c r="X2872" s="67"/>
      <c r="Y2872" s="67"/>
      <c r="Z2872" s="67"/>
      <c r="AA2872" s="67"/>
      <c r="AB2872" s="67"/>
      <c r="AC2872" s="67"/>
      <c r="AD2872" s="67"/>
      <c r="AE2872" s="67"/>
      <c r="AF2872" s="67"/>
      <c r="AG2872" s="67"/>
    </row>
    <row r="2873" spans="1:33" ht="14.5">
      <c r="A2873" s="85"/>
      <c r="B2873" s="86"/>
      <c r="C2873" s="85"/>
      <c r="D2873" s="86"/>
      <c r="E2873" s="86"/>
      <c r="F2873" s="86"/>
      <c r="G2873" s="86"/>
      <c r="H2873" s="86"/>
      <c r="I2873" s="57"/>
      <c r="J2873" s="71"/>
      <c r="K2873" s="71"/>
      <c r="L2873" s="57"/>
      <c r="M2873" s="86"/>
      <c r="N2873" s="67"/>
      <c r="O2873" s="67"/>
      <c r="P2873" s="67"/>
      <c r="Q2873" s="67"/>
      <c r="R2873" s="67"/>
      <c r="S2873" s="67"/>
      <c r="T2873" s="67"/>
      <c r="U2873" s="67"/>
      <c r="V2873" s="67"/>
      <c r="W2873" s="67"/>
      <c r="X2873" s="67"/>
      <c r="Y2873" s="67"/>
      <c r="Z2873" s="67"/>
      <c r="AA2873" s="67"/>
      <c r="AB2873" s="67"/>
      <c r="AC2873" s="67"/>
      <c r="AD2873" s="67"/>
      <c r="AE2873" s="67"/>
      <c r="AF2873" s="67"/>
      <c r="AG2873" s="67"/>
    </row>
    <row r="2874" spans="1:33" ht="14.5">
      <c r="A2874" s="85"/>
      <c r="B2874" s="86"/>
      <c r="C2874" s="85"/>
      <c r="D2874" s="86"/>
      <c r="E2874" s="86"/>
      <c r="F2874" s="86"/>
      <c r="G2874" s="86"/>
      <c r="H2874" s="86"/>
      <c r="I2874" s="57"/>
      <c r="J2874" s="71"/>
      <c r="K2874" s="71"/>
      <c r="L2874" s="57"/>
      <c r="M2874" s="86"/>
      <c r="N2874" s="67"/>
      <c r="O2874" s="67"/>
      <c r="P2874" s="67"/>
      <c r="Q2874" s="67"/>
      <c r="R2874" s="67"/>
      <c r="S2874" s="67"/>
      <c r="T2874" s="67"/>
      <c r="U2874" s="67"/>
      <c r="V2874" s="67"/>
      <c r="W2874" s="67"/>
      <c r="X2874" s="67"/>
      <c r="Y2874" s="67"/>
      <c r="Z2874" s="67"/>
      <c r="AA2874" s="67"/>
      <c r="AB2874" s="67"/>
      <c r="AC2874" s="67"/>
      <c r="AD2874" s="67"/>
      <c r="AE2874" s="67"/>
      <c r="AF2874" s="67"/>
      <c r="AG2874" s="67"/>
    </row>
    <row r="2875" spans="1:33" ht="14.5">
      <c r="A2875" s="85"/>
      <c r="B2875" s="86"/>
      <c r="C2875" s="85"/>
      <c r="D2875" s="86"/>
      <c r="E2875" s="86"/>
      <c r="F2875" s="86"/>
      <c r="G2875" s="86"/>
      <c r="H2875" s="86"/>
      <c r="I2875" s="57"/>
      <c r="J2875" s="71"/>
      <c r="K2875" s="71"/>
      <c r="L2875" s="57"/>
      <c r="M2875" s="86"/>
      <c r="N2875" s="67"/>
      <c r="O2875" s="67"/>
      <c r="P2875" s="67"/>
      <c r="Q2875" s="67"/>
      <c r="R2875" s="67"/>
      <c r="S2875" s="67"/>
      <c r="T2875" s="67"/>
      <c r="U2875" s="67"/>
      <c r="V2875" s="67"/>
      <c r="W2875" s="67"/>
      <c r="X2875" s="67"/>
      <c r="Y2875" s="67"/>
      <c r="Z2875" s="67"/>
      <c r="AA2875" s="67"/>
      <c r="AB2875" s="67"/>
      <c r="AC2875" s="67"/>
      <c r="AD2875" s="67"/>
      <c r="AE2875" s="67"/>
      <c r="AF2875" s="67"/>
      <c r="AG2875" s="67"/>
    </row>
    <row r="2876" spans="1:33" ht="14.5">
      <c r="A2876" s="85"/>
      <c r="B2876" s="86"/>
      <c r="C2876" s="85"/>
      <c r="D2876" s="86"/>
      <c r="E2876" s="86"/>
      <c r="F2876" s="86"/>
      <c r="G2876" s="86"/>
      <c r="H2876" s="86"/>
      <c r="I2876" s="57"/>
      <c r="J2876" s="71"/>
      <c r="K2876" s="71"/>
      <c r="L2876" s="57"/>
      <c r="M2876" s="86"/>
      <c r="N2876" s="67"/>
      <c r="O2876" s="67"/>
      <c r="P2876" s="67"/>
      <c r="Q2876" s="67"/>
      <c r="R2876" s="67"/>
      <c r="S2876" s="67"/>
      <c r="T2876" s="67"/>
      <c r="U2876" s="67"/>
      <c r="V2876" s="67"/>
      <c r="W2876" s="67"/>
      <c r="X2876" s="67"/>
      <c r="Y2876" s="67"/>
      <c r="Z2876" s="67"/>
      <c r="AA2876" s="67"/>
      <c r="AB2876" s="67"/>
      <c r="AC2876" s="67"/>
      <c r="AD2876" s="67"/>
      <c r="AE2876" s="67"/>
      <c r="AF2876" s="67"/>
      <c r="AG2876" s="67"/>
    </row>
    <row r="2877" spans="1:33" ht="14.5">
      <c r="A2877" s="85"/>
      <c r="B2877" s="86"/>
      <c r="C2877" s="85"/>
      <c r="D2877" s="86"/>
      <c r="E2877" s="86"/>
      <c r="F2877" s="86"/>
      <c r="G2877" s="86"/>
      <c r="H2877" s="86"/>
      <c r="I2877" s="57"/>
      <c r="J2877" s="71"/>
      <c r="K2877" s="71"/>
      <c r="L2877" s="57"/>
      <c r="M2877" s="86"/>
      <c r="N2877" s="67"/>
      <c r="O2877" s="67"/>
      <c r="P2877" s="67"/>
      <c r="Q2877" s="67"/>
      <c r="R2877" s="67"/>
      <c r="S2877" s="67"/>
      <c r="T2877" s="67"/>
      <c r="U2877" s="67"/>
      <c r="V2877" s="67"/>
      <c r="W2877" s="67"/>
      <c r="X2877" s="67"/>
      <c r="Y2877" s="67"/>
      <c r="Z2877" s="67"/>
      <c r="AA2877" s="67"/>
      <c r="AB2877" s="67"/>
      <c r="AC2877" s="67"/>
      <c r="AD2877" s="67"/>
      <c r="AE2877" s="67"/>
      <c r="AF2877" s="67"/>
      <c r="AG2877" s="67"/>
    </row>
    <row r="2878" spans="1:33" ht="14.5">
      <c r="A2878" s="85"/>
      <c r="B2878" s="86"/>
      <c r="C2878" s="85"/>
      <c r="D2878" s="86"/>
      <c r="E2878" s="86"/>
      <c r="F2878" s="86"/>
      <c r="G2878" s="86"/>
      <c r="H2878" s="86"/>
      <c r="I2878" s="57"/>
      <c r="J2878" s="71"/>
      <c r="K2878" s="71"/>
      <c r="L2878" s="57"/>
      <c r="M2878" s="86"/>
      <c r="N2878" s="67"/>
      <c r="O2878" s="67"/>
      <c r="P2878" s="67"/>
      <c r="Q2878" s="67"/>
      <c r="R2878" s="67"/>
      <c r="S2878" s="67"/>
      <c r="T2878" s="67"/>
      <c r="U2878" s="67"/>
      <c r="V2878" s="67"/>
      <c r="W2878" s="67"/>
      <c r="X2878" s="67"/>
      <c r="Y2878" s="67"/>
      <c r="Z2878" s="67"/>
      <c r="AA2878" s="67"/>
      <c r="AB2878" s="67"/>
      <c r="AC2878" s="67"/>
      <c r="AD2878" s="67"/>
      <c r="AE2878" s="67"/>
      <c r="AF2878" s="67"/>
      <c r="AG2878" s="67"/>
    </row>
    <row r="2879" spans="1:33" ht="14.5">
      <c r="A2879" s="85"/>
      <c r="B2879" s="86"/>
      <c r="C2879" s="85"/>
      <c r="D2879" s="86"/>
      <c r="E2879" s="86"/>
      <c r="F2879" s="86"/>
      <c r="G2879" s="86"/>
      <c r="H2879" s="86"/>
      <c r="I2879" s="57"/>
      <c r="J2879" s="71"/>
      <c r="K2879" s="71"/>
      <c r="L2879" s="57"/>
      <c r="M2879" s="86"/>
      <c r="N2879" s="67"/>
      <c r="O2879" s="67"/>
      <c r="P2879" s="67"/>
      <c r="Q2879" s="67"/>
      <c r="R2879" s="67"/>
      <c r="S2879" s="67"/>
      <c r="T2879" s="67"/>
      <c r="U2879" s="67"/>
      <c r="V2879" s="67"/>
      <c r="W2879" s="67"/>
      <c r="X2879" s="67"/>
      <c r="Y2879" s="67"/>
      <c r="Z2879" s="67"/>
      <c r="AA2879" s="67"/>
      <c r="AB2879" s="67"/>
      <c r="AC2879" s="67"/>
      <c r="AD2879" s="67"/>
      <c r="AE2879" s="67"/>
      <c r="AF2879" s="67"/>
      <c r="AG2879" s="67"/>
    </row>
    <row r="2880" spans="1:33" ht="14.5">
      <c r="A2880" s="85"/>
      <c r="B2880" s="86"/>
      <c r="C2880" s="85"/>
      <c r="D2880" s="86"/>
      <c r="E2880" s="86"/>
      <c r="F2880" s="86"/>
      <c r="G2880" s="86"/>
      <c r="H2880" s="86"/>
      <c r="I2880" s="57"/>
      <c r="J2880" s="71"/>
      <c r="K2880" s="71"/>
      <c r="L2880" s="57"/>
      <c r="M2880" s="86"/>
      <c r="N2880" s="67"/>
      <c r="O2880" s="67"/>
      <c r="P2880" s="67"/>
      <c r="Q2880" s="67"/>
      <c r="R2880" s="67"/>
      <c r="S2880" s="67"/>
      <c r="T2880" s="67"/>
      <c r="U2880" s="67"/>
      <c r="V2880" s="67"/>
      <c r="W2880" s="67"/>
      <c r="X2880" s="67"/>
      <c r="Y2880" s="67"/>
      <c r="Z2880" s="67"/>
      <c r="AA2880" s="67"/>
      <c r="AB2880" s="67"/>
      <c r="AC2880" s="67"/>
      <c r="AD2880" s="67"/>
      <c r="AE2880" s="67"/>
      <c r="AF2880" s="67"/>
      <c r="AG2880" s="67"/>
    </row>
    <row r="2881" spans="1:33" ht="14.5">
      <c r="A2881" s="85"/>
      <c r="B2881" s="86"/>
      <c r="C2881" s="85"/>
      <c r="D2881" s="86"/>
      <c r="E2881" s="86"/>
      <c r="F2881" s="86"/>
      <c r="G2881" s="86"/>
      <c r="H2881" s="86"/>
      <c r="I2881" s="57"/>
      <c r="J2881" s="71"/>
      <c r="K2881" s="71"/>
      <c r="L2881" s="57"/>
      <c r="M2881" s="86"/>
      <c r="N2881" s="67"/>
      <c r="O2881" s="67"/>
      <c r="P2881" s="67"/>
      <c r="Q2881" s="67"/>
      <c r="R2881" s="67"/>
      <c r="S2881" s="67"/>
      <c r="T2881" s="67"/>
      <c r="U2881" s="67"/>
      <c r="V2881" s="67"/>
      <c r="W2881" s="67"/>
      <c r="X2881" s="67"/>
      <c r="Y2881" s="67"/>
      <c r="Z2881" s="67"/>
      <c r="AA2881" s="67"/>
      <c r="AB2881" s="67"/>
      <c r="AC2881" s="67"/>
      <c r="AD2881" s="67"/>
      <c r="AE2881" s="67"/>
      <c r="AF2881" s="67"/>
      <c r="AG2881" s="67"/>
    </row>
    <row r="2882" spans="1:33" ht="14.5">
      <c r="A2882" s="85"/>
      <c r="B2882" s="86"/>
      <c r="C2882" s="85"/>
      <c r="D2882" s="86"/>
      <c r="E2882" s="86"/>
      <c r="F2882" s="86"/>
      <c r="G2882" s="86"/>
      <c r="H2882" s="86"/>
      <c r="I2882" s="57"/>
      <c r="J2882" s="71"/>
      <c r="K2882" s="71"/>
      <c r="L2882" s="57"/>
      <c r="M2882" s="86"/>
      <c r="N2882" s="67"/>
      <c r="O2882" s="67"/>
      <c r="P2882" s="67"/>
      <c r="Q2882" s="67"/>
      <c r="R2882" s="67"/>
      <c r="S2882" s="67"/>
      <c r="T2882" s="67"/>
      <c r="U2882" s="67"/>
      <c r="V2882" s="67"/>
      <c r="W2882" s="67"/>
      <c r="X2882" s="67"/>
      <c r="Y2882" s="67"/>
      <c r="Z2882" s="67"/>
      <c r="AA2882" s="67"/>
      <c r="AB2882" s="67"/>
      <c r="AC2882" s="67"/>
      <c r="AD2882" s="67"/>
      <c r="AE2882" s="67"/>
      <c r="AF2882" s="67"/>
      <c r="AG2882" s="67"/>
    </row>
    <row r="2883" spans="1:33" ht="14.5">
      <c r="A2883" s="85"/>
      <c r="B2883" s="86"/>
      <c r="C2883" s="85"/>
      <c r="D2883" s="86"/>
      <c r="E2883" s="86"/>
      <c r="F2883" s="86"/>
      <c r="G2883" s="86"/>
      <c r="H2883" s="86"/>
      <c r="I2883" s="57"/>
      <c r="J2883" s="71"/>
      <c r="K2883" s="71"/>
      <c r="L2883" s="57"/>
      <c r="M2883" s="86"/>
      <c r="N2883" s="67"/>
      <c r="O2883" s="67"/>
      <c r="P2883" s="67"/>
      <c r="Q2883" s="67"/>
      <c r="R2883" s="67"/>
      <c r="S2883" s="67"/>
      <c r="T2883" s="67"/>
      <c r="U2883" s="67"/>
      <c r="V2883" s="67"/>
      <c r="W2883" s="67"/>
      <c r="X2883" s="67"/>
      <c r="Y2883" s="67"/>
      <c r="Z2883" s="67"/>
      <c r="AA2883" s="67"/>
      <c r="AB2883" s="67"/>
      <c r="AC2883" s="67"/>
      <c r="AD2883" s="67"/>
      <c r="AE2883" s="67"/>
      <c r="AF2883" s="67"/>
      <c r="AG2883" s="67"/>
    </row>
    <row r="2884" spans="1:33" ht="14.5">
      <c r="A2884" s="85"/>
      <c r="B2884" s="86"/>
      <c r="C2884" s="85"/>
      <c r="D2884" s="86"/>
      <c r="E2884" s="86"/>
      <c r="F2884" s="86"/>
      <c r="G2884" s="86"/>
      <c r="H2884" s="86"/>
      <c r="I2884" s="57"/>
      <c r="J2884" s="71"/>
      <c r="K2884" s="71"/>
      <c r="L2884" s="57"/>
      <c r="M2884" s="86"/>
      <c r="N2884" s="67"/>
      <c r="O2884" s="67"/>
      <c r="P2884" s="67"/>
      <c r="Q2884" s="67"/>
      <c r="R2884" s="67"/>
      <c r="S2884" s="67"/>
      <c r="T2884" s="67"/>
      <c r="U2884" s="67"/>
      <c r="V2884" s="67"/>
      <c r="W2884" s="67"/>
      <c r="X2884" s="67"/>
      <c r="Y2884" s="67"/>
      <c r="Z2884" s="67"/>
      <c r="AA2884" s="67"/>
      <c r="AB2884" s="67"/>
      <c r="AC2884" s="67"/>
      <c r="AD2884" s="67"/>
      <c r="AE2884" s="67"/>
      <c r="AF2884" s="67"/>
      <c r="AG2884" s="67"/>
    </row>
    <row r="2885" spans="1:33" ht="14.5">
      <c r="A2885" s="85"/>
      <c r="B2885" s="86"/>
      <c r="C2885" s="85"/>
      <c r="D2885" s="86"/>
      <c r="E2885" s="86"/>
      <c r="F2885" s="86"/>
      <c r="G2885" s="86"/>
      <c r="H2885" s="86"/>
      <c r="I2885" s="57"/>
      <c r="J2885" s="71"/>
      <c r="K2885" s="71"/>
      <c r="L2885" s="57"/>
      <c r="M2885" s="86"/>
      <c r="N2885" s="67"/>
      <c r="O2885" s="67"/>
      <c r="P2885" s="67"/>
      <c r="Q2885" s="67"/>
      <c r="R2885" s="67"/>
      <c r="S2885" s="67"/>
      <c r="T2885" s="67"/>
      <c r="U2885" s="67"/>
      <c r="V2885" s="67"/>
      <c r="W2885" s="67"/>
      <c r="X2885" s="67"/>
      <c r="Y2885" s="67"/>
      <c r="Z2885" s="67"/>
      <c r="AA2885" s="67"/>
      <c r="AB2885" s="67"/>
      <c r="AC2885" s="67"/>
      <c r="AD2885" s="67"/>
      <c r="AE2885" s="67"/>
      <c r="AF2885" s="67"/>
      <c r="AG2885" s="67"/>
    </row>
    <row r="2886" spans="1:33" ht="14.5">
      <c r="A2886" s="85"/>
      <c r="B2886" s="86"/>
      <c r="C2886" s="85"/>
      <c r="D2886" s="86"/>
      <c r="E2886" s="86"/>
      <c r="F2886" s="86"/>
      <c r="G2886" s="86"/>
      <c r="H2886" s="86"/>
      <c r="I2886" s="57"/>
      <c r="J2886" s="71"/>
      <c r="K2886" s="71"/>
      <c r="L2886" s="57"/>
      <c r="M2886" s="86"/>
      <c r="N2886" s="67"/>
      <c r="O2886" s="67"/>
      <c r="P2886" s="67"/>
      <c r="Q2886" s="67"/>
      <c r="R2886" s="67"/>
      <c r="S2886" s="67"/>
      <c r="T2886" s="67"/>
      <c r="U2886" s="67"/>
      <c r="V2886" s="67"/>
      <c r="W2886" s="67"/>
      <c r="X2886" s="67"/>
      <c r="Y2886" s="67"/>
      <c r="Z2886" s="67"/>
      <c r="AA2886" s="67"/>
      <c r="AB2886" s="67"/>
      <c r="AC2886" s="67"/>
      <c r="AD2886" s="67"/>
      <c r="AE2886" s="67"/>
      <c r="AF2886" s="67"/>
      <c r="AG2886" s="67"/>
    </row>
    <row r="2887" spans="1:33" ht="14.5">
      <c r="A2887" s="85"/>
      <c r="B2887" s="86"/>
      <c r="C2887" s="85"/>
      <c r="D2887" s="86"/>
      <c r="E2887" s="86"/>
      <c r="F2887" s="86"/>
      <c r="G2887" s="86"/>
      <c r="H2887" s="86"/>
      <c r="I2887" s="57"/>
      <c r="J2887" s="71"/>
      <c r="K2887" s="71"/>
      <c r="L2887" s="57"/>
      <c r="M2887" s="86"/>
      <c r="N2887" s="67"/>
      <c r="O2887" s="67"/>
      <c r="P2887" s="67"/>
      <c r="Q2887" s="67"/>
      <c r="R2887" s="67"/>
      <c r="S2887" s="67"/>
      <c r="T2887" s="67"/>
      <c r="U2887" s="67"/>
      <c r="V2887" s="67"/>
      <c r="W2887" s="67"/>
      <c r="X2887" s="67"/>
      <c r="Y2887" s="67"/>
      <c r="Z2887" s="67"/>
      <c r="AA2887" s="67"/>
      <c r="AB2887" s="67"/>
      <c r="AC2887" s="67"/>
      <c r="AD2887" s="67"/>
      <c r="AE2887" s="67"/>
      <c r="AF2887" s="67"/>
      <c r="AG2887" s="67"/>
    </row>
    <row r="2888" spans="1:33" ht="14.5">
      <c r="A2888" s="85"/>
      <c r="B2888" s="86"/>
      <c r="C2888" s="85"/>
      <c r="D2888" s="86"/>
      <c r="E2888" s="86"/>
      <c r="F2888" s="86"/>
      <c r="G2888" s="86"/>
      <c r="H2888" s="86"/>
      <c r="I2888" s="57"/>
      <c r="J2888" s="71"/>
      <c r="K2888" s="71"/>
      <c r="L2888" s="57"/>
      <c r="M2888" s="86"/>
      <c r="N2888" s="67"/>
      <c r="O2888" s="67"/>
      <c r="P2888" s="67"/>
      <c r="Q2888" s="67"/>
      <c r="R2888" s="67"/>
      <c r="S2888" s="67"/>
      <c r="T2888" s="67"/>
      <c r="U2888" s="67"/>
      <c r="V2888" s="67"/>
      <c r="W2888" s="67"/>
      <c r="X2888" s="67"/>
      <c r="Y2888" s="67"/>
      <c r="Z2888" s="67"/>
      <c r="AA2888" s="67"/>
      <c r="AB2888" s="67"/>
      <c r="AC2888" s="67"/>
      <c r="AD2888" s="67"/>
      <c r="AE2888" s="67"/>
      <c r="AF2888" s="67"/>
      <c r="AG2888" s="67"/>
    </row>
    <row r="2889" spans="1:33" ht="14.5">
      <c r="A2889" s="85"/>
      <c r="B2889" s="86"/>
      <c r="C2889" s="85"/>
      <c r="D2889" s="86"/>
      <c r="E2889" s="86"/>
      <c r="F2889" s="86"/>
      <c r="G2889" s="86"/>
      <c r="H2889" s="86"/>
      <c r="I2889" s="57"/>
      <c r="J2889" s="71"/>
      <c r="K2889" s="71"/>
      <c r="L2889" s="57"/>
      <c r="M2889" s="86"/>
      <c r="N2889" s="67"/>
      <c r="O2889" s="67"/>
      <c r="P2889" s="67"/>
      <c r="Q2889" s="67"/>
      <c r="R2889" s="67"/>
      <c r="S2889" s="67"/>
      <c r="T2889" s="67"/>
      <c r="U2889" s="67"/>
      <c r="V2889" s="67"/>
      <c r="W2889" s="67"/>
      <c r="X2889" s="67"/>
      <c r="Y2889" s="67"/>
      <c r="Z2889" s="67"/>
      <c r="AA2889" s="67"/>
      <c r="AB2889" s="67"/>
      <c r="AC2889" s="67"/>
      <c r="AD2889" s="67"/>
      <c r="AE2889" s="67"/>
      <c r="AF2889" s="67"/>
      <c r="AG2889" s="67"/>
    </row>
    <row r="2890" spans="1:33" ht="14.5">
      <c r="A2890" s="85"/>
      <c r="B2890" s="86"/>
      <c r="C2890" s="85"/>
      <c r="D2890" s="86"/>
      <c r="E2890" s="86"/>
      <c r="F2890" s="86"/>
      <c r="G2890" s="86"/>
      <c r="H2890" s="86"/>
      <c r="I2890" s="57"/>
      <c r="J2890" s="71"/>
      <c r="K2890" s="71"/>
      <c r="L2890" s="57"/>
      <c r="M2890" s="86"/>
      <c r="N2890" s="67"/>
      <c r="O2890" s="67"/>
      <c r="P2890" s="67"/>
      <c r="Q2890" s="67"/>
      <c r="R2890" s="67"/>
      <c r="S2890" s="67"/>
      <c r="T2890" s="67"/>
      <c r="U2890" s="67"/>
      <c r="V2890" s="67"/>
      <c r="W2890" s="67"/>
      <c r="X2890" s="67"/>
      <c r="Y2890" s="67"/>
      <c r="Z2890" s="67"/>
      <c r="AA2890" s="67"/>
      <c r="AB2890" s="67"/>
      <c r="AC2890" s="67"/>
      <c r="AD2890" s="67"/>
      <c r="AE2890" s="67"/>
      <c r="AF2890" s="67"/>
      <c r="AG2890" s="67"/>
    </row>
    <row r="2891" spans="1:33" ht="14.5">
      <c r="A2891" s="85"/>
      <c r="B2891" s="86"/>
      <c r="C2891" s="85"/>
      <c r="D2891" s="86"/>
      <c r="E2891" s="86"/>
      <c r="F2891" s="86"/>
      <c r="G2891" s="86"/>
      <c r="H2891" s="86"/>
      <c r="I2891" s="57"/>
      <c r="J2891" s="71"/>
      <c r="K2891" s="71"/>
      <c r="L2891" s="57"/>
      <c r="M2891" s="86"/>
      <c r="N2891" s="67"/>
      <c r="O2891" s="67"/>
      <c r="P2891" s="67"/>
      <c r="Q2891" s="67"/>
      <c r="R2891" s="67"/>
      <c r="S2891" s="67"/>
      <c r="T2891" s="67"/>
      <c r="U2891" s="67"/>
      <c r="V2891" s="67"/>
      <c r="W2891" s="67"/>
      <c r="X2891" s="67"/>
      <c r="Y2891" s="67"/>
      <c r="Z2891" s="67"/>
      <c r="AA2891" s="67"/>
      <c r="AB2891" s="67"/>
      <c r="AC2891" s="67"/>
      <c r="AD2891" s="67"/>
      <c r="AE2891" s="67"/>
      <c r="AF2891" s="67"/>
      <c r="AG2891" s="67"/>
    </row>
    <row r="2892" spans="1:33" ht="14.5">
      <c r="A2892" s="85"/>
      <c r="B2892" s="86"/>
      <c r="C2892" s="85"/>
      <c r="D2892" s="86"/>
      <c r="E2892" s="86"/>
      <c r="F2892" s="86"/>
      <c r="G2892" s="86"/>
      <c r="H2892" s="86"/>
      <c r="I2892" s="57"/>
      <c r="J2892" s="71"/>
      <c r="K2892" s="71"/>
      <c r="L2892" s="57"/>
      <c r="M2892" s="86"/>
      <c r="N2892" s="67"/>
      <c r="O2892" s="67"/>
      <c r="P2892" s="67"/>
      <c r="Q2892" s="67"/>
      <c r="R2892" s="67"/>
      <c r="S2892" s="67"/>
      <c r="T2892" s="67"/>
      <c r="U2892" s="67"/>
      <c r="V2892" s="67"/>
      <c r="W2892" s="67"/>
      <c r="X2892" s="67"/>
      <c r="Y2892" s="67"/>
      <c r="Z2892" s="67"/>
      <c r="AA2892" s="67"/>
      <c r="AB2892" s="67"/>
      <c r="AC2892" s="67"/>
      <c r="AD2892" s="67"/>
      <c r="AE2892" s="67"/>
      <c r="AF2892" s="67"/>
      <c r="AG2892" s="67"/>
    </row>
    <row r="2893" spans="1:33" ht="14.5">
      <c r="A2893" s="85"/>
      <c r="B2893" s="86"/>
      <c r="C2893" s="85"/>
      <c r="D2893" s="86"/>
      <c r="E2893" s="86"/>
      <c r="F2893" s="86"/>
      <c r="G2893" s="86"/>
      <c r="H2893" s="86"/>
      <c r="I2893" s="57"/>
      <c r="J2893" s="71"/>
      <c r="K2893" s="71"/>
      <c r="L2893" s="57"/>
      <c r="M2893" s="86"/>
      <c r="N2893" s="67"/>
      <c r="O2893" s="67"/>
      <c r="P2893" s="67"/>
      <c r="Q2893" s="67"/>
      <c r="R2893" s="67"/>
      <c r="S2893" s="67"/>
      <c r="T2893" s="67"/>
      <c r="U2893" s="67"/>
      <c r="V2893" s="67"/>
      <c r="W2893" s="67"/>
      <c r="X2893" s="67"/>
      <c r="Y2893" s="67"/>
      <c r="Z2893" s="67"/>
      <c r="AA2893" s="67"/>
      <c r="AB2893" s="67"/>
      <c r="AC2893" s="67"/>
      <c r="AD2893" s="67"/>
      <c r="AE2893" s="67"/>
      <c r="AF2893" s="67"/>
      <c r="AG2893" s="67"/>
    </row>
    <row r="2894" spans="1:33" ht="14.5">
      <c r="A2894" s="85"/>
      <c r="B2894" s="86"/>
      <c r="C2894" s="85"/>
      <c r="D2894" s="86"/>
      <c r="E2894" s="86"/>
      <c r="F2894" s="86"/>
      <c r="G2894" s="86"/>
      <c r="H2894" s="86"/>
      <c r="I2894" s="57"/>
      <c r="J2894" s="71"/>
      <c r="K2894" s="71"/>
      <c r="L2894" s="57"/>
      <c r="M2894" s="86"/>
      <c r="N2894" s="67"/>
      <c r="O2894" s="67"/>
      <c r="P2894" s="67"/>
      <c r="Q2894" s="67"/>
      <c r="R2894" s="67"/>
      <c r="S2894" s="67"/>
      <c r="T2894" s="67"/>
      <c r="U2894" s="67"/>
      <c r="V2894" s="67"/>
      <c r="W2894" s="67"/>
      <c r="X2894" s="67"/>
      <c r="Y2894" s="67"/>
      <c r="Z2894" s="67"/>
      <c r="AA2894" s="67"/>
      <c r="AB2894" s="67"/>
      <c r="AC2894" s="67"/>
      <c r="AD2894" s="67"/>
      <c r="AE2894" s="67"/>
      <c r="AF2894" s="67"/>
      <c r="AG2894" s="67"/>
    </row>
    <row r="2895" spans="1:33" ht="14.5">
      <c r="A2895" s="85"/>
      <c r="B2895" s="86"/>
      <c r="C2895" s="85"/>
      <c r="D2895" s="86"/>
      <c r="E2895" s="86"/>
      <c r="F2895" s="86"/>
      <c r="G2895" s="86"/>
      <c r="H2895" s="86"/>
      <c r="I2895" s="57"/>
      <c r="J2895" s="71"/>
      <c r="K2895" s="71"/>
      <c r="L2895" s="57"/>
      <c r="M2895" s="86"/>
      <c r="N2895" s="67"/>
      <c r="O2895" s="67"/>
      <c r="P2895" s="67"/>
      <c r="Q2895" s="67"/>
      <c r="R2895" s="67"/>
      <c r="S2895" s="67"/>
      <c r="T2895" s="67"/>
      <c r="U2895" s="67"/>
      <c r="V2895" s="67"/>
      <c r="W2895" s="67"/>
      <c r="X2895" s="67"/>
      <c r="Y2895" s="67"/>
      <c r="Z2895" s="67"/>
      <c r="AA2895" s="67"/>
      <c r="AB2895" s="67"/>
      <c r="AC2895" s="67"/>
      <c r="AD2895" s="67"/>
      <c r="AE2895" s="67"/>
      <c r="AF2895" s="67"/>
      <c r="AG2895" s="67"/>
    </row>
    <row r="2896" spans="1:33" ht="14.5">
      <c r="A2896" s="85"/>
      <c r="B2896" s="86"/>
      <c r="C2896" s="85"/>
      <c r="D2896" s="86"/>
      <c r="E2896" s="86"/>
      <c r="F2896" s="86"/>
      <c r="G2896" s="86"/>
      <c r="H2896" s="86"/>
      <c r="I2896" s="57"/>
      <c r="J2896" s="71"/>
      <c r="K2896" s="71"/>
      <c r="L2896" s="57"/>
      <c r="M2896" s="86"/>
      <c r="N2896" s="67"/>
      <c r="O2896" s="67"/>
      <c r="P2896" s="67"/>
      <c r="Q2896" s="67"/>
      <c r="R2896" s="67"/>
      <c r="S2896" s="67"/>
      <c r="T2896" s="67"/>
      <c r="U2896" s="67"/>
      <c r="V2896" s="67"/>
      <c r="W2896" s="67"/>
      <c r="X2896" s="67"/>
      <c r="Y2896" s="67"/>
      <c r="Z2896" s="67"/>
      <c r="AA2896" s="67"/>
      <c r="AB2896" s="67"/>
      <c r="AC2896" s="67"/>
      <c r="AD2896" s="67"/>
      <c r="AE2896" s="67"/>
      <c r="AF2896" s="67"/>
      <c r="AG2896" s="67"/>
    </row>
    <row r="2897" spans="1:33" ht="14.5">
      <c r="A2897" s="85"/>
      <c r="B2897" s="86"/>
      <c r="C2897" s="85"/>
      <c r="D2897" s="86"/>
      <c r="E2897" s="86"/>
      <c r="F2897" s="86"/>
      <c r="G2897" s="86"/>
      <c r="H2897" s="86"/>
      <c r="I2897" s="57"/>
      <c r="J2897" s="71"/>
      <c r="K2897" s="71"/>
      <c r="L2897" s="57"/>
      <c r="M2897" s="86"/>
      <c r="N2897" s="67"/>
      <c r="O2897" s="67"/>
      <c r="P2897" s="67"/>
      <c r="Q2897" s="67"/>
      <c r="R2897" s="67"/>
      <c r="S2897" s="67"/>
      <c r="T2897" s="67"/>
      <c r="U2897" s="67"/>
      <c r="V2897" s="67"/>
      <c r="W2897" s="67"/>
      <c r="X2897" s="67"/>
      <c r="Y2897" s="67"/>
      <c r="Z2897" s="67"/>
      <c r="AA2897" s="67"/>
      <c r="AB2897" s="67"/>
      <c r="AC2897" s="67"/>
      <c r="AD2897" s="67"/>
      <c r="AE2897" s="67"/>
      <c r="AF2897" s="67"/>
      <c r="AG2897" s="67"/>
    </row>
    <row r="2898" spans="1:33" ht="14.5">
      <c r="A2898" s="85"/>
      <c r="B2898" s="86"/>
      <c r="C2898" s="85"/>
      <c r="D2898" s="86"/>
      <c r="E2898" s="86"/>
      <c r="F2898" s="86"/>
      <c r="G2898" s="86"/>
      <c r="H2898" s="86"/>
      <c r="I2898" s="57"/>
      <c r="J2898" s="71"/>
      <c r="K2898" s="71"/>
      <c r="L2898" s="57"/>
      <c r="M2898" s="86"/>
      <c r="N2898" s="67"/>
      <c r="O2898" s="67"/>
      <c r="P2898" s="67"/>
      <c r="Q2898" s="67"/>
      <c r="R2898" s="67"/>
      <c r="S2898" s="67"/>
      <c r="T2898" s="67"/>
      <c r="U2898" s="67"/>
      <c r="V2898" s="67"/>
      <c r="W2898" s="67"/>
      <c r="X2898" s="67"/>
      <c r="Y2898" s="67"/>
      <c r="Z2898" s="67"/>
      <c r="AA2898" s="67"/>
      <c r="AB2898" s="67"/>
      <c r="AC2898" s="67"/>
      <c r="AD2898" s="67"/>
      <c r="AE2898" s="67"/>
      <c r="AF2898" s="67"/>
      <c r="AG2898" s="67"/>
    </row>
    <row r="2899" spans="1:33" ht="14.5">
      <c r="A2899" s="85"/>
      <c r="B2899" s="86"/>
      <c r="C2899" s="85"/>
      <c r="D2899" s="86"/>
      <c r="E2899" s="86"/>
      <c r="F2899" s="86"/>
      <c r="G2899" s="86"/>
      <c r="H2899" s="86"/>
      <c r="I2899" s="57"/>
      <c r="J2899" s="71"/>
      <c r="K2899" s="71"/>
      <c r="L2899" s="57"/>
      <c r="M2899" s="86"/>
      <c r="N2899" s="67"/>
      <c r="O2899" s="67"/>
      <c r="P2899" s="67"/>
      <c r="Q2899" s="67"/>
      <c r="R2899" s="67"/>
      <c r="S2899" s="67"/>
      <c r="T2899" s="67"/>
      <c r="U2899" s="67"/>
      <c r="V2899" s="67"/>
      <c r="W2899" s="67"/>
      <c r="X2899" s="67"/>
      <c r="Y2899" s="67"/>
      <c r="Z2899" s="67"/>
      <c r="AA2899" s="67"/>
      <c r="AB2899" s="67"/>
      <c r="AC2899" s="67"/>
      <c r="AD2899" s="67"/>
      <c r="AE2899" s="67"/>
      <c r="AF2899" s="67"/>
      <c r="AG2899" s="67"/>
    </row>
    <row r="2900" spans="1:33" ht="14.5">
      <c r="A2900" s="85"/>
      <c r="B2900" s="86"/>
      <c r="C2900" s="85"/>
      <c r="D2900" s="86"/>
      <c r="E2900" s="86"/>
      <c r="F2900" s="86"/>
      <c r="G2900" s="86"/>
      <c r="H2900" s="86"/>
      <c r="I2900" s="57"/>
      <c r="J2900" s="71"/>
      <c r="K2900" s="71"/>
      <c r="L2900" s="57"/>
      <c r="M2900" s="86"/>
      <c r="N2900" s="67"/>
      <c r="O2900" s="67"/>
      <c r="P2900" s="67"/>
      <c r="Q2900" s="67"/>
      <c r="R2900" s="67"/>
      <c r="S2900" s="67"/>
      <c r="T2900" s="67"/>
      <c r="U2900" s="67"/>
      <c r="V2900" s="67"/>
      <c r="W2900" s="67"/>
      <c r="X2900" s="67"/>
      <c r="Y2900" s="67"/>
      <c r="Z2900" s="67"/>
      <c r="AA2900" s="67"/>
      <c r="AB2900" s="67"/>
      <c r="AC2900" s="67"/>
      <c r="AD2900" s="67"/>
      <c r="AE2900" s="67"/>
      <c r="AF2900" s="67"/>
      <c r="AG2900" s="67"/>
    </row>
    <row r="2901" spans="1:33" ht="14.5">
      <c r="A2901" s="85"/>
      <c r="B2901" s="86"/>
      <c r="C2901" s="85"/>
      <c r="D2901" s="86"/>
      <c r="E2901" s="86"/>
      <c r="F2901" s="86"/>
      <c r="G2901" s="86"/>
      <c r="H2901" s="86"/>
      <c r="I2901" s="57"/>
      <c r="J2901" s="71"/>
      <c r="K2901" s="71"/>
      <c r="L2901" s="57"/>
      <c r="M2901" s="86"/>
      <c r="N2901" s="67"/>
      <c r="O2901" s="67"/>
      <c r="P2901" s="67"/>
      <c r="Q2901" s="67"/>
      <c r="R2901" s="67"/>
      <c r="S2901" s="67"/>
      <c r="T2901" s="67"/>
      <c r="U2901" s="67"/>
      <c r="V2901" s="67"/>
      <c r="W2901" s="67"/>
      <c r="X2901" s="67"/>
      <c r="Y2901" s="67"/>
      <c r="Z2901" s="67"/>
      <c r="AA2901" s="67"/>
      <c r="AB2901" s="67"/>
      <c r="AC2901" s="67"/>
      <c r="AD2901" s="67"/>
      <c r="AE2901" s="67"/>
      <c r="AF2901" s="67"/>
      <c r="AG2901" s="67"/>
    </row>
    <row r="2902" spans="1:33" ht="14.5">
      <c r="A2902" s="85"/>
      <c r="B2902" s="86"/>
      <c r="C2902" s="85"/>
      <c r="D2902" s="86"/>
      <c r="E2902" s="86"/>
      <c r="F2902" s="86"/>
      <c r="G2902" s="86"/>
      <c r="H2902" s="86"/>
      <c r="I2902" s="57"/>
      <c r="J2902" s="71"/>
      <c r="K2902" s="71"/>
      <c r="L2902" s="57"/>
      <c r="M2902" s="86"/>
      <c r="N2902" s="67"/>
      <c r="O2902" s="67"/>
      <c r="P2902" s="67"/>
      <c r="Q2902" s="67"/>
      <c r="R2902" s="67"/>
      <c r="S2902" s="67"/>
      <c r="T2902" s="67"/>
      <c r="U2902" s="67"/>
      <c r="V2902" s="67"/>
      <c r="W2902" s="67"/>
      <c r="X2902" s="67"/>
      <c r="Y2902" s="67"/>
      <c r="Z2902" s="67"/>
      <c r="AA2902" s="67"/>
      <c r="AB2902" s="67"/>
      <c r="AC2902" s="67"/>
      <c r="AD2902" s="67"/>
      <c r="AE2902" s="67"/>
      <c r="AF2902" s="67"/>
      <c r="AG2902" s="67"/>
    </row>
    <row r="2903" spans="1:33" ht="14.5">
      <c r="A2903" s="85"/>
      <c r="B2903" s="86"/>
      <c r="C2903" s="85"/>
      <c r="D2903" s="86"/>
      <c r="E2903" s="86"/>
      <c r="F2903" s="86"/>
      <c r="G2903" s="86"/>
      <c r="H2903" s="86"/>
      <c r="I2903" s="57"/>
      <c r="J2903" s="71"/>
      <c r="K2903" s="71"/>
      <c r="L2903" s="57"/>
      <c r="M2903" s="86"/>
      <c r="N2903" s="67"/>
      <c r="O2903" s="67"/>
      <c r="P2903" s="67"/>
      <c r="Q2903" s="67"/>
      <c r="R2903" s="67"/>
      <c r="S2903" s="67"/>
      <c r="T2903" s="67"/>
      <c r="U2903" s="67"/>
      <c r="V2903" s="67"/>
      <c r="W2903" s="67"/>
      <c r="X2903" s="67"/>
      <c r="Y2903" s="67"/>
      <c r="Z2903" s="67"/>
      <c r="AA2903" s="67"/>
      <c r="AB2903" s="67"/>
      <c r="AC2903" s="67"/>
      <c r="AD2903" s="67"/>
      <c r="AE2903" s="67"/>
      <c r="AF2903" s="67"/>
      <c r="AG2903" s="67"/>
    </row>
    <row r="2904" spans="1:33" ht="14.5">
      <c r="A2904" s="85"/>
      <c r="B2904" s="86"/>
      <c r="C2904" s="85"/>
      <c r="D2904" s="86"/>
      <c r="E2904" s="86"/>
      <c r="F2904" s="86"/>
      <c r="G2904" s="86"/>
      <c r="H2904" s="86"/>
      <c r="I2904" s="57"/>
      <c r="J2904" s="71"/>
      <c r="K2904" s="71"/>
      <c r="L2904" s="57"/>
      <c r="M2904" s="86"/>
      <c r="N2904" s="67"/>
      <c r="O2904" s="67"/>
      <c r="P2904" s="67"/>
      <c r="Q2904" s="67"/>
      <c r="R2904" s="67"/>
      <c r="S2904" s="67"/>
      <c r="T2904" s="67"/>
      <c r="U2904" s="67"/>
      <c r="V2904" s="67"/>
      <c r="W2904" s="67"/>
      <c r="X2904" s="67"/>
      <c r="Y2904" s="67"/>
      <c r="Z2904" s="67"/>
      <c r="AA2904" s="67"/>
      <c r="AB2904" s="67"/>
      <c r="AC2904" s="67"/>
      <c r="AD2904" s="67"/>
      <c r="AE2904" s="67"/>
      <c r="AF2904" s="67"/>
      <c r="AG2904" s="67"/>
    </row>
    <row r="2905" spans="1:33" ht="14.5">
      <c r="A2905" s="85"/>
      <c r="B2905" s="86"/>
      <c r="C2905" s="85"/>
      <c r="D2905" s="86"/>
      <c r="E2905" s="86"/>
      <c r="F2905" s="86"/>
      <c r="G2905" s="86"/>
      <c r="H2905" s="86"/>
      <c r="I2905" s="57"/>
      <c r="J2905" s="71"/>
      <c r="K2905" s="71"/>
      <c r="L2905" s="57"/>
      <c r="M2905" s="86"/>
      <c r="N2905" s="67"/>
      <c r="O2905" s="67"/>
      <c r="P2905" s="67"/>
      <c r="Q2905" s="67"/>
      <c r="R2905" s="67"/>
      <c r="S2905" s="67"/>
      <c r="T2905" s="67"/>
      <c r="U2905" s="67"/>
      <c r="V2905" s="67"/>
      <c r="W2905" s="67"/>
      <c r="X2905" s="67"/>
      <c r="Y2905" s="67"/>
      <c r="Z2905" s="67"/>
      <c r="AA2905" s="67"/>
      <c r="AB2905" s="67"/>
      <c r="AC2905" s="67"/>
      <c r="AD2905" s="67"/>
      <c r="AE2905" s="67"/>
      <c r="AF2905" s="67"/>
      <c r="AG2905" s="67"/>
    </row>
    <row r="2906" spans="1:33" ht="14.5">
      <c r="A2906" s="85"/>
      <c r="B2906" s="86"/>
      <c r="C2906" s="85"/>
      <c r="D2906" s="86"/>
      <c r="E2906" s="86"/>
      <c r="F2906" s="86"/>
      <c r="G2906" s="86"/>
      <c r="H2906" s="86"/>
      <c r="I2906" s="57"/>
      <c r="J2906" s="71"/>
      <c r="K2906" s="71"/>
      <c r="L2906" s="57"/>
      <c r="M2906" s="86"/>
      <c r="N2906" s="67"/>
      <c r="O2906" s="67"/>
      <c r="P2906" s="67"/>
      <c r="Q2906" s="67"/>
      <c r="R2906" s="67"/>
      <c r="S2906" s="67"/>
      <c r="T2906" s="67"/>
      <c r="U2906" s="67"/>
      <c r="V2906" s="67"/>
      <c r="W2906" s="67"/>
      <c r="X2906" s="67"/>
      <c r="Y2906" s="67"/>
      <c r="Z2906" s="67"/>
      <c r="AA2906" s="67"/>
      <c r="AB2906" s="67"/>
      <c r="AC2906" s="67"/>
      <c r="AD2906" s="67"/>
      <c r="AE2906" s="67"/>
      <c r="AF2906" s="67"/>
      <c r="AG2906" s="67"/>
    </row>
    <row r="2907" spans="1:33" ht="14.5">
      <c r="A2907" s="85"/>
      <c r="B2907" s="86"/>
      <c r="C2907" s="85"/>
      <c r="D2907" s="86"/>
      <c r="E2907" s="86"/>
      <c r="F2907" s="86"/>
      <c r="G2907" s="86"/>
      <c r="H2907" s="86"/>
      <c r="I2907" s="57"/>
      <c r="J2907" s="71"/>
      <c r="K2907" s="71"/>
      <c r="L2907" s="57"/>
      <c r="M2907" s="86"/>
      <c r="N2907" s="67"/>
      <c r="O2907" s="67"/>
      <c r="P2907" s="67"/>
      <c r="Q2907" s="67"/>
      <c r="R2907" s="67"/>
      <c r="S2907" s="67"/>
      <c r="T2907" s="67"/>
      <c r="U2907" s="67"/>
      <c r="V2907" s="67"/>
      <c r="W2907" s="67"/>
      <c r="X2907" s="67"/>
      <c r="Y2907" s="67"/>
      <c r="Z2907" s="67"/>
      <c r="AA2907" s="67"/>
      <c r="AB2907" s="67"/>
      <c r="AC2907" s="67"/>
      <c r="AD2907" s="67"/>
      <c r="AE2907" s="67"/>
      <c r="AF2907" s="67"/>
      <c r="AG2907" s="67"/>
    </row>
    <row r="2908" spans="1:33" ht="14.5">
      <c r="A2908" s="85"/>
      <c r="B2908" s="86"/>
      <c r="C2908" s="85"/>
      <c r="D2908" s="86"/>
      <c r="E2908" s="86"/>
      <c r="F2908" s="86"/>
      <c r="G2908" s="86"/>
      <c r="H2908" s="86"/>
      <c r="I2908" s="57"/>
      <c r="J2908" s="71"/>
      <c r="K2908" s="71"/>
      <c r="L2908" s="57"/>
      <c r="M2908" s="86"/>
      <c r="N2908" s="67"/>
      <c r="O2908" s="67"/>
      <c r="P2908" s="67"/>
      <c r="Q2908" s="67"/>
      <c r="R2908" s="67"/>
      <c r="S2908" s="67"/>
      <c r="T2908" s="67"/>
      <c r="U2908" s="67"/>
      <c r="V2908" s="67"/>
      <c r="W2908" s="67"/>
      <c r="X2908" s="67"/>
      <c r="Y2908" s="67"/>
      <c r="Z2908" s="67"/>
      <c r="AA2908" s="67"/>
      <c r="AB2908" s="67"/>
      <c r="AC2908" s="67"/>
      <c r="AD2908" s="67"/>
      <c r="AE2908" s="67"/>
      <c r="AF2908" s="67"/>
      <c r="AG2908" s="67"/>
    </row>
    <row r="2909" spans="1:33" ht="14.5">
      <c r="A2909" s="85"/>
      <c r="B2909" s="86"/>
      <c r="C2909" s="85"/>
      <c r="D2909" s="86"/>
      <c r="E2909" s="86"/>
      <c r="F2909" s="86"/>
      <c r="G2909" s="86"/>
      <c r="H2909" s="86"/>
      <c r="I2909" s="57"/>
      <c r="J2909" s="71"/>
      <c r="K2909" s="71"/>
      <c r="L2909" s="57"/>
      <c r="M2909" s="86"/>
      <c r="N2909" s="67"/>
      <c r="O2909" s="67"/>
      <c r="P2909" s="67"/>
      <c r="Q2909" s="67"/>
      <c r="R2909" s="67"/>
      <c r="S2909" s="67"/>
      <c r="T2909" s="67"/>
      <c r="U2909" s="67"/>
      <c r="V2909" s="67"/>
      <c r="W2909" s="67"/>
      <c r="X2909" s="67"/>
      <c r="Y2909" s="67"/>
      <c r="Z2909" s="67"/>
      <c r="AA2909" s="67"/>
      <c r="AB2909" s="67"/>
      <c r="AC2909" s="67"/>
      <c r="AD2909" s="67"/>
      <c r="AE2909" s="67"/>
      <c r="AF2909" s="67"/>
      <c r="AG2909" s="67"/>
    </row>
    <row r="2910" spans="1:33" ht="14.5">
      <c r="A2910" s="85"/>
      <c r="B2910" s="86"/>
      <c r="C2910" s="85"/>
      <c r="D2910" s="86"/>
      <c r="E2910" s="86"/>
      <c r="F2910" s="86"/>
      <c r="G2910" s="86"/>
      <c r="H2910" s="86"/>
      <c r="I2910" s="57"/>
      <c r="J2910" s="71"/>
      <c r="K2910" s="71"/>
      <c r="L2910" s="57"/>
      <c r="M2910" s="86"/>
      <c r="N2910" s="67"/>
      <c r="O2910" s="67"/>
      <c r="P2910" s="67"/>
      <c r="Q2910" s="67"/>
      <c r="R2910" s="67"/>
      <c r="S2910" s="67"/>
      <c r="T2910" s="67"/>
      <c r="U2910" s="67"/>
      <c r="V2910" s="67"/>
      <c r="W2910" s="67"/>
      <c r="X2910" s="67"/>
      <c r="Y2910" s="67"/>
      <c r="Z2910" s="67"/>
      <c r="AA2910" s="67"/>
      <c r="AB2910" s="67"/>
      <c r="AC2910" s="67"/>
      <c r="AD2910" s="67"/>
      <c r="AE2910" s="67"/>
      <c r="AF2910" s="67"/>
      <c r="AG2910" s="67"/>
    </row>
    <row r="2911" spans="1:33" ht="14.5">
      <c r="A2911" s="85"/>
      <c r="B2911" s="86"/>
      <c r="C2911" s="85"/>
      <c r="D2911" s="86"/>
      <c r="E2911" s="86"/>
      <c r="F2911" s="86"/>
      <c r="G2911" s="86"/>
      <c r="H2911" s="86"/>
      <c r="I2911" s="57"/>
      <c r="J2911" s="71"/>
      <c r="K2911" s="71"/>
      <c r="L2911" s="57"/>
      <c r="M2911" s="86"/>
      <c r="N2911" s="67"/>
      <c r="O2911" s="67"/>
      <c r="P2911" s="67"/>
      <c r="Q2911" s="67"/>
      <c r="R2911" s="67"/>
      <c r="S2911" s="67"/>
      <c r="T2911" s="67"/>
      <c r="U2911" s="67"/>
      <c r="V2911" s="67"/>
      <c r="W2911" s="67"/>
      <c r="X2911" s="67"/>
      <c r="Y2911" s="67"/>
      <c r="Z2911" s="67"/>
      <c r="AA2911" s="67"/>
      <c r="AB2911" s="67"/>
      <c r="AC2911" s="67"/>
      <c r="AD2911" s="67"/>
      <c r="AE2911" s="67"/>
      <c r="AF2911" s="67"/>
      <c r="AG2911" s="67"/>
    </row>
    <row r="2912" spans="1:33" ht="14.5">
      <c r="A2912" s="85"/>
      <c r="B2912" s="86"/>
      <c r="C2912" s="85"/>
      <c r="D2912" s="86"/>
      <c r="E2912" s="86"/>
      <c r="F2912" s="86"/>
      <c r="G2912" s="86"/>
      <c r="H2912" s="86"/>
      <c r="I2912" s="57"/>
      <c r="J2912" s="71"/>
      <c r="K2912" s="71"/>
      <c r="L2912" s="57"/>
      <c r="M2912" s="86"/>
      <c r="N2912" s="67"/>
      <c r="O2912" s="67"/>
      <c r="P2912" s="67"/>
      <c r="Q2912" s="67"/>
      <c r="R2912" s="67"/>
      <c r="S2912" s="67"/>
      <c r="T2912" s="67"/>
      <c r="U2912" s="67"/>
      <c r="V2912" s="67"/>
      <c r="W2912" s="67"/>
      <c r="X2912" s="67"/>
      <c r="Y2912" s="67"/>
      <c r="Z2912" s="67"/>
      <c r="AA2912" s="67"/>
      <c r="AB2912" s="67"/>
      <c r="AC2912" s="67"/>
      <c r="AD2912" s="67"/>
      <c r="AE2912" s="67"/>
      <c r="AF2912" s="67"/>
      <c r="AG2912" s="67"/>
    </row>
    <row r="2913" spans="1:33" ht="14.5">
      <c r="A2913" s="85"/>
      <c r="B2913" s="86"/>
      <c r="C2913" s="85"/>
      <c r="D2913" s="86"/>
      <c r="E2913" s="86"/>
      <c r="F2913" s="86"/>
      <c r="G2913" s="86"/>
      <c r="H2913" s="86"/>
      <c r="I2913" s="57"/>
      <c r="J2913" s="71"/>
      <c r="K2913" s="71"/>
      <c r="L2913" s="57"/>
      <c r="M2913" s="86"/>
      <c r="N2913" s="67"/>
      <c r="O2913" s="67"/>
      <c r="P2913" s="67"/>
      <c r="Q2913" s="67"/>
      <c r="R2913" s="67"/>
      <c r="S2913" s="67"/>
      <c r="T2913" s="67"/>
      <c r="U2913" s="67"/>
      <c r="V2913" s="67"/>
      <c r="W2913" s="67"/>
      <c r="X2913" s="67"/>
      <c r="Y2913" s="67"/>
      <c r="Z2913" s="67"/>
      <c r="AA2913" s="67"/>
      <c r="AB2913" s="67"/>
      <c r="AC2913" s="67"/>
      <c r="AD2913" s="67"/>
      <c r="AE2913" s="67"/>
      <c r="AF2913" s="67"/>
      <c r="AG2913" s="67"/>
    </row>
    <row r="2914" spans="1:33" ht="14.5">
      <c r="A2914" s="85"/>
      <c r="B2914" s="86"/>
      <c r="C2914" s="85"/>
      <c r="D2914" s="86"/>
      <c r="E2914" s="86"/>
      <c r="F2914" s="86"/>
      <c r="G2914" s="86"/>
      <c r="H2914" s="86"/>
      <c r="I2914" s="57"/>
      <c r="J2914" s="71"/>
      <c r="K2914" s="71"/>
      <c r="L2914" s="57"/>
      <c r="M2914" s="86"/>
      <c r="N2914" s="67"/>
      <c r="O2914" s="67"/>
      <c r="P2914" s="67"/>
      <c r="Q2914" s="67"/>
      <c r="R2914" s="67"/>
      <c r="S2914" s="67"/>
      <c r="T2914" s="67"/>
      <c r="U2914" s="67"/>
      <c r="V2914" s="67"/>
      <c r="W2914" s="67"/>
      <c r="X2914" s="67"/>
      <c r="Y2914" s="67"/>
      <c r="Z2914" s="67"/>
      <c r="AA2914" s="67"/>
      <c r="AB2914" s="67"/>
      <c r="AC2914" s="67"/>
      <c r="AD2914" s="67"/>
      <c r="AE2914" s="67"/>
      <c r="AF2914" s="67"/>
      <c r="AG2914" s="67"/>
    </row>
    <row r="2915" spans="1:33" ht="14.5">
      <c r="A2915" s="85"/>
      <c r="B2915" s="86"/>
      <c r="C2915" s="85"/>
      <c r="D2915" s="86"/>
      <c r="E2915" s="86"/>
      <c r="F2915" s="86"/>
      <c r="G2915" s="86"/>
      <c r="H2915" s="86"/>
      <c r="I2915" s="57"/>
      <c r="J2915" s="71"/>
      <c r="K2915" s="71"/>
      <c r="L2915" s="57"/>
      <c r="M2915" s="86"/>
      <c r="N2915" s="67"/>
      <c r="O2915" s="67"/>
      <c r="P2915" s="67"/>
      <c r="Q2915" s="67"/>
      <c r="R2915" s="67"/>
      <c r="S2915" s="67"/>
      <c r="T2915" s="67"/>
      <c r="U2915" s="67"/>
      <c r="V2915" s="67"/>
      <c r="W2915" s="67"/>
      <c r="X2915" s="67"/>
      <c r="Y2915" s="67"/>
      <c r="Z2915" s="67"/>
      <c r="AA2915" s="67"/>
      <c r="AB2915" s="67"/>
      <c r="AC2915" s="67"/>
      <c r="AD2915" s="67"/>
      <c r="AE2915" s="67"/>
      <c r="AF2915" s="67"/>
      <c r="AG2915" s="67"/>
    </row>
    <row r="2916" spans="1:33" ht="14.5">
      <c r="A2916" s="85"/>
      <c r="B2916" s="86"/>
      <c r="C2916" s="85"/>
      <c r="D2916" s="86"/>
      <c r="E2916" s="86"/>
      <c r="F2916" s="86"/>
      <c r="G2916" s="86"/>
      <c r="H2916" s="86"/>
      <c r="I2916" s="57"/>
      <c r="J2916" s="71"/>
      <c r="K2916" s="71"/>
      <c r="L2916" s="57"/>
      <c r="M2916" s="86"/>
      <c r="N2916" s="67"/>
      <c r="O2916" s="67"/>
      <c r="P2916" s="67"/>
      <c r="Q2916" s="67"/>
      <c r="R2916" s="67"/>
      <c r="S2916" s="67"/>
      <c r="T2916" s="67"/>
      <c r="U2916" s="67"/>
      <c r="V2916" s="67"/>
      <c r="W2916" s="67"/>
      <c r="X2916" s="67"/>
      <c r="Y2916" s="67"/>
      <c r="Z2916" s="67"/>
      <c r="AA2916" s="67"/>
      <c r="AB2916" s="67"/>
      <c r="AC2916" s="67"/>
      <c r="AD2916" s="67"/>
      <c r="AE2916" s="67"/>
      <c r="AF2916" s="67"/>
      <c r="AG2916" s="67"/>
    </row>
    <row r="2917" spans="1:33" ht="14.5">
      <c r="A2917" s="85"/>
      <c r="B2917" s="86"/>
      <c r="C2917" s="85"/>
      <c r="D2917" s="86"/>
      <c r="E2917" s="86"/>
      <c r="F2917" s="86"/>
      <c r="G2917" s="86"/>
      <c r="H2917" s="86"/>
      <c r="I2917" s="57"/>
      <c r="J2917" s="71"/>
      <c r="K2917" s="71"/>
      <c r="L2917" s="57"/>
      <c r="M2917" s="86"/>
      <c r="N2917" s="67"/>
      <c r="O2917" s="67"/>
      <c r="P2917" s="67"/>
      <c r="Q2917" s="67"/>
      <c r="R2917" s="67"/>
      <c r="S2917" s="67"/>
      <c r="T2917" s="67"/>
      <c r="U2917" s="67"/>
      <c r="V2917" s="67"/>
      <c r="W2917" s="67"/>
      <c r="X2917" s="67"/>
      <c r="Y2917" s="67"/>
      <c r="Z2917" s="67"/>
      <c r="AA2917" s="67"/>
      <c r="AB2917" s="67"/>
      <c r="AC2917" s="67"/>
      <c r="AD2917" s="67"/>
      <c r="AE2917" s="67"/>
      <c r="AF2917" s="67"/>
      <c r="AG2917" s="67"/>
    </row>
    <row r="2918" spans="1:33" ht="14.5">
      <c r="A2918" s="85"/>
      <c r="B2918" s="86"/>
      <c r="C2918" s="85"/>
      <c r="D2918" s="86"/>
      <c r="E2918" s="86"/>
      <c r="F2918" s="86"/>
      <c r="G2918" s="86"/>
      <c r="H2918" s="86"/>
      <c r="I2918" s="57"/>
      <c r="J2918" s="71"/>
      <c r="K2918" s="71"/>
      <c r="L2918" s="57"/>
      <c r="M2918" s="86"/>
      <c r="N2918" s="67"/>
      <c r="O2918" s="67"/>
      <c r="P2918" s="67"/>
      <c r="Q2918" s="67"/>
      <c r="R2918" s="67"/>
      <c r="S2918" s="67"/>
      <c r="T2918" s="67"/>
      <c r="U2918" s="67"/>
      <c r="V2918" s="67"/>
      <c r="W2918" s="67"/>
      <c r="X2918" s="67"/>
      <c r="Y2918" s="67"/>
      <c r="Z2918" s="67"/>
      <c r="AA2918" s="67"/>
      <c r="AB2918" s="67"/>
      <c r="AC2918" s="67"/>
      <c r="AD2918" s="67"/>
      <c r="AE2918" s="67"/>
      <c r="AF2918" s="67"/>
      <c r="AG2918" s="67"/>
    </row>
    <row r="2919" spans="1:33" ht="14.5">
      <c r="A2919" s="85"/>
      <c r="B2919" s="86"/>
      <c r="C2919" s="85"/>
      <c r="D2919" s="86"/>
      <c r="E2919" s="86"/>
      <c r="F2919" s="86"/>
      <c r="G2919" s="86"/>
      <c r="H2919" s="86"/>
      <c r="I2919" s="57"/>
      <c r="J2919" s="71"/>
      <c r="K2919" s="71"/>
      <c r="L2919" s="57"/>
      <c r="M2919" s="86"/>
      <c r="N2919" s="67"/>
      <c r="O2919" s="67"/>
      <c r="P2919" s="67"/>
      <c r="Q2919" s="67"/>
      <c r="R2919" s="67"/>
      <c r="S2919" s="67"/>
      <c r="T2919" s="67"/>
      <c r="U2919" s="67"/>
      <c r="V2919" s="67"/>
      <c r="W2919" s="67"/>
      <c r="X2919" s="67"/>
      <c r="Y2919" s="67"/>
      <c r="Z2919" s="67"/>
      <c r="AA2919" s="67"/>
      <c r="AB2919" s="67"/>
      <c r="AC2919" s="67"/>
      <c r="AD2919" s="67"/>
      <c r="AE2919" s="67"/>
      <c r="AF2919" s="67"/>
      <c r="AG2919" s="67"/>
    </row>
    <row r="2920" spans="1:33" ht="14.5">
      <c r="A2920" s="85"/>
      <c r="B2920" s="86"/>
      <c r="C2920" s="85"/>
      <c r="D2920" s="86"/>
      <c r="E2920" s="86"/>
      <c r="F2920" s="86"/>
      <c r="G2920" s="86"/>
      <c r="H2920" s="86"/>
      <c r="I2920" s="57"/>
      <c r="J2920" s="71"/>
      <c r="K2920" s="71"/>
      <c r="L2920" s="57"/>
      <c r="M2920" s="86"/>
      <c r="N2920" s="67"/>
      <c r="O2920" s="67"/>
      <c r="P2920" s="67"/>
      <c r="Q2920" s="67"/>
      <c r="R2920" s="67"/>
      <c r="S2920" s="67"/>
      <c r="T2920" s="67"/>
      <c r="U2920" s="67"/>
      <c r="V2920" s="67"/>
      <c r="W2920" s="67"/>
      <c r="X2920" s="67"/>
      <c r="Y2920" s="67"/>
      <c r="Z2920" s="67"/>
      <c r="AA2920" s="67"/>
      <c r="AB2920" s="67"/>
      <c r="AC2920" s="67"/>
      <c r="AD2920" s="67"/>
      <c r="AE2920" s="67"/>
      <c r="AF2920" s="67"/>
      <c r="AG2920" s="67"/>
    </row>
    <row r="2921" spans="1:33" ht="14.5">
      <c r="A2921" s="85"/>
      <c r="B2921" s="86"/>
      <c r="C2921" s="85"/>
      <c r="D2921" s="86"/>
      <c r="E2921" s="86"/>
      <c r="F2921" s="86"/>
      <c r="G2921" s="86"/>
      <c r="H2921" s="86"/>
      <c r="I2921" s="57"/>
      <c r="J2921" s="71"/>
      <c r="K2921" s="71"/>
      <c r="L2921" s="57"/>
      <c r="M2921" s="86"/>
      <c r="N2921" s="67"/>
      <c r="O2921" s="67"/>
      <c r="P2921" s="67"/>
      <c r="Q2921" s="67"/>
      <c r="R2921" s="67"/>
      <c r="S2921" s="67"/>
      <c r="T2921" s="67"/>
      <c r="U2921" s="67"/>
      <c r="V2921" s="67"/>
      <c r="W2921" s="67"/>
      <c r="X2921" s="67"/>
      <c r="Y2921" s="67"/>
      <c r="Z2921" s="67"/>
      <c r="AA2921" s="67"/>
      <c r="AB2921" s="67"/>
      <c r="AC2921" s="67"/>
      <c r="AD2921" s="67"/>
      <c r="AE2921" s="67"/>
      <c r="AF2921" s="67"/>
      <c r="AG2921" s="67"/>
    </row>
    <row r="2922" spans="1:33" ht="14.5">
      <c r="A2922" s="85"/>
      <c r="B2922" s="86"/>
      <c r="C2922" s="85"/>
      <c r="D2922" s="86"/>
      <c r="E2922" s="86"/>
      <c r="F2922" s="86"/>
      <c r="G2922" s="86"/>
      <c r="H2922" s="86"/>
      <c r="I2922" s="57"/>
      <c r="J2922" s="71"/>
      <c r="K2922" s="71"/>
      <c r="L2922" s="57"/>
      <c r="M2922" s="86"/>
      <c r="N2922" s="67"/>
      <c r="O2922" s="67"/>
      <c r="P2922" s="67"/>
      <c r="Q2922" s="67"/>
      <c r="R2922" s="67"/>
      <c r="S2922" s="67"/>
      <c r="T2922" s="67"/>
      <c r="U2922" s="67"/>
      <c r="V2922" s="67"/>
      <c r="W2922" s="67"/>
      <c r="X2922" s="67"/>
      <c r="Y2922" s="67"/>
      <c r="Z2922" s="67"/>
      <c r="AA2922" s="67"/>
      <c r="AB2922" s="67"/>
      <c r="AC2922" s="67"/>
      <c r="AD2922" s="67"/>
      <c r="AE2922" s="67"/>
      <c r="AF2922" s="67"/>
      <c r="AG2922" s="67"/>
    </row>
    <row r="2923" spans="1:33" ht="14.5">
      <c r="A2923" s="85"/>
      <c r="B2923" s="86"/>
      <c r="C2923" s="85"/>
      <c r="D2923" s="86"/>
      <c r="E2923" s="86"/>
      <c r="F2923" s="86"/>
      <c r="G2923" s="86"/>
      <c r="H2923" s="86"/>
      <c r="I2923" s="57"/>
      <c r="J2923" s="71"/>
      <c r="K2923" s="71"/>
      <c r="L2923" s="57"/>
      <c r="M2923" s="86"/>
      <c r="N2923" s="67"/>
      <c r="O2923" s="67"/>
      <c r="P2923" s="67"/>
      <c r="Q2923" s="67"/>
      <c r="R2923" s="67"/>
      <c r="S2923" s="67"/>
      <c r="T2923" s="67"/>
      <c r="U2923" s="67"/>
      <c r="V2923" s="67"/>
      <c r="W2923" s="67"/>
      <c r="X2923" s="67"/>
      <c r="Y2923" s="67"/>
      <c r="Z2923" s="67"/>
      <c r="AA2923" s="67"/>
      <c r="AB2923" s="67"/>
      <c r="AC2923" s="67"/>
      <c r="AD2923" s="67"/>
      <c r="AE2923" s="67"/>
      <c r="AF2923" s="67"/>
      <c r="AG2923" s="67"/>
    </row>
    <row r="2924" spans="1:33" ht="14.5">
      <c r="A2924" s="85"/>
      <c r="B2924" s="86"/>
      <c r="C2924" s="85"/>
      <c r="D2924" s="86"/>
      <c r="E2924" s="86"/>
      <c r="F2924" s="86"/>
      <c r="G2924" s="86"/>
      <c r="H2924" s="86"/>
      <c r="I2924" s="57"/>
      <c r="J2924" s="71"/>
      <c r="K2924" s="71"/>
      <c r="L2924" s="57"/>
      <c r="M2924" s="86"/>
      <c r="N2924" s="67"/>
      <c r="O2924" s="67"/>
      <c r="P2924" s="67"/>
      <c r="Q2924" s="67"/>
      <c r="R2924" s="67"/>
      <c r="S2924" s="67"/>
      <c r="T2924" s="67"/>
      <c r="U2924" s="67"/>
      <c r="V2924" s="67"/>
      <c r="W2924" s="67"/>
      <c r="X2924" s="67"/>
      <c r="Y2924" s="67"/>
      <c r="Z2924" s="67"/>
      <c r="AA2924" s="67"/>
      <c r="AB2924" s="67"/>
      <c r="AC2924" s="67"/>
      <c r="AD2924" s="67"/>
      <c r="AE2924" s="67"/>
      <c r="AF2924" s="67"/>
      <c r="AG2924" s="67"/>
    </row>
    <row r="2925" spans="1:33" ht="14.5">
      <c r="A2925" s="85"/>
      <c r="B2925" s="86"/>
      <c r="C2925" s="85"/>
      <c r="D2925" s="86"/>
      <c r="E2925" s="86"/>
      <c r="F2925" s="86"/>
      <c r="G2925" s="86"/>
      <c r="H2925" s="86"/>
      <c r="I2925" s="57"/>
      <c r="J2925" s="71"/>
      <c r="K2925" s="71"/>
      <c r="L2925" s="57"/>
      <c r="M2925" s="86"/>
      <c r="N2925" s="67"/>
      <c r="O2925" s="67"/>
      <c r="P2925" s="67"/>
      <c r="Q2925" s="67"/>
      <c r="R2925" s="67"/>
      <c r="S2925" s="67"/>
      <c r="T2925" s="67"/>
      <c r="U2925" s="67"/>
      <c r="V2925" s="67"/>
      <c r="W2925" s="67"/>
      <c r="X2925" s="67"/>
      <c r="Y2925" s="67"/>
      <c r="Z2925" s="67"/>
      <c r="AA2925" s="67"/>
      <c r="AB2925" s="67"/>
      <c r="AC2925" s="67"/>
      <c r="AD2925" s="67"/>
      <c r="AE2925" s="67"/>
      <c r="AF2925" s="67"/>
      <c r="AG2925" s="67"/>
    </row>
    <row r="2926" spans="1:33" ht="14.5">
      <c r="A2926" s="85"/>
      <c r="B2926" s="86"/>
      <c r="C2926" s="85"/>
      <c r="D2926" s="86"/>
      <c r="E2926" s="86"/>
      <c r="F2926" s="86"/>
      <c r="G2926" s="86"/>
      <c r="H2926" s="86"/>
      <c r="I2926" s="57"/>
      <c r="J2926" s="71"/>
      <c r="K2926" s="71"/>
      <c r="L2926" s="57"/>
      <c r="M2926" s="86"/>
      <c r="N2926" s="67"/>
      <c r="O2926" s="67"/>
      <c r="P2926" s="67"/>
      <c r="Q2926" s="67"/>
      <c r="R2926" s="67"/>
      <c r="S2926" s="67"/>
      <c r="T2926" s="67"/>
      <c r="U2926" s="67"/>
      <c r="V2926" s="67"/>
      <c r="W2926" s="67"/>
      <c r="X2926" s="67"/>
      <c r="Y2926" s="67"/>
      <c r="Z2926" s="67"/>
      <c r="AA2926" s="67"/>
      <c r="AB2926" s="67"/>
      <c r="AC2926" s="67"/>
      <c r="AD2926" s="67"/>
      <c r="AE2926" s="67"/>
      <c r="AF2926" s="67"/>
      <c r="AG2926" s="67"/>
    </row>
    <row r="2927" spans="1:33" ht="14.5">
      <c r="A2927" s="85"/>
      <c r="B2927" s="86"/>
      <c r="C2927" s="85"/>
      <c r="D2927" s="86"/>
      <c r="E2927" s="86"/>
      <c r="F2927" s="86"/>
      <c r="G2927" s="86"/>
      <c r="H2927" s="86"/>
      <c r="I2927" s="57"/>
      <c r="J2927" s="71"/>
      <c r="K2927" s="71"/>
      <c r="L2927" s="57"/>
      <c r="M2927" s="86"/>
      <c r="N2927" s="67"/>
      <c r="O2927" s="67"/>
      <c r="P2927" s="67"/>
      <c r="Q2927" s="67"/>
      <c r="R2927" s="67"/>
      <c r="S2927" s="67"/>
      <c r="T2927" s="67"/>
      <c r="U2927" s="67"/>
      <c r="V2927" s="67"/>
      <c r="W2927" s="67"/>
      <c r="X2927" s="67"/>
      <c r="Y2927" s="67"/>
      <c r="Z2927" s="67"/>
      <c r="AA2927" s="67"/>
      <c r="AB2927" s="67"/>
      <c r="AC2927" s="67"/>
      <c r="AD2927" s="67"/>
      <c r="AE2927" s="67"/>
      <c r="AF2927" s="67"/>
      <c r="AG2927" s="67"/>
    </row>
    <row r="2928" spans="1:33" ht="14.5">
      <c r="A2928" s="85"/>
      <c r="B2928" s="86"/>
      <c r="C2928" s="85"/>
      <c r="D2928" s="86"/>
      <c r="E2928" s="86"/>
      <c r="F2928" s="86"/>
      <c r="G2928" s="86"/>
      <c r="H2928" s="86"/>
      <c r="I2928" s="57"/>
      <c r="J2928" s="71"/>
      <c r="K2928" s="71"/>
      <c r="L2928" s="57"/>
      <c r="M2928" s="86"/>
      <c r="N2928" s="67"/>
      <c r="O2928" s="67"/>
      <c r="P2928" s="67"/>
      <c r="Q2928" s="67"/>
      <c r="R2928" s="67"/>
      <c r="S2928" s="67"/>
      <c r="T2928" s="67"/>
      <c r="U2928" s="67"/>
      <c r="V2928" s="67"/>
      <c r="W2928" s="67"/>
      <c r="X2928" s="67"/>
      <c r="Y2928" s="67"/>
      <c r="Z2928" s="67"/>
      <c r="AA2928" s="67"/>
      <c r="AB2928" s="67"/>
      <c r="AC2928" s="67"/>
      <c r="AD2928" s="67"/>
      <c r="AE2928" s="67"/>
      <c r="AF2928" s="67"/>
      <c r="AG2928" s="67"/>
    </row>
    <row r="2929" spans="1:33" ht="14.5">
      <c r="A2929" s="85"/>
      <c r="B2929" s="86"/>
      <c r="C2929" s="85"/>
      <c r="D2929" s="86"/>
      <c r="E2929" s="86"/>
      <c r="F2929" s="86"/>
      <c r="G2929" s="86"/>
      <c r="H2929" s="86"/>
      <c r="I2929" s="57"/>
      <c r="J2929" s="71"/>
      <c r="K2929" s="71"/>
      <c r="L2929" s="57"/>
      <c r="M2929" s="86"/>
      <c r="N2929" s="67"/>
      <c r="O2929" s="67"/>
      <c r="P2929" s="67"/>
      <c r="Q2929" s="67"/>
      <c r="R2929" s="67"/>
      <c r="S2929" s="67"/>
      <c r="T2929" s="67"/>
      <c r="U2929" s="67"/>
      <c r="V2929" s="67"/>
      <c r="W2929" s="67"/>
      <c r="X2929" s="67"/>
      <c r="Y2929" s="67"/>
      <c r="Z2929" s="67"/>
      <c r="AA2929" s="67"/>
      <c r="AB2929" s="67"/>
      <c r="AC2929" s="67"/>
      <c r="AD2929" s="67"/>
      <c r="AE2929" s="67"/>
      <c r="AF2929" s="67"/>
      <c r="AG2929" s="67"/>
    </row>
    <row r="2930" spans="1:33" ht="14.5">
      <c r="A2930" s="85"/>
      <c r="B2930" s="86"/>
      <c r="C2930" s="85"/>
      <c r="D2930" s="86"/>
      <c r="E2930" s="86"/>
      <c r="F2930" s="86"/>
      <c r="G2930" s="86"/>
      <c r="H2930" s="86"/>
      <c r="I2930" s="57"/>
      <c r="J2930" s="71"/>
      <c r="K2930" s="71"/>
      <c r="L2930" s="57"/>
      <c r="M2930" s="86"/>
      <c r="N2930" s="67"/>
      <c r="O2930" s="67"/>
      <c r="P2930" s="67"/>
      <c r="Q2930" s="67"/>
      <c r="R2930" s="67"/>
      <c r="S2930" s="67"/>
      <c r="T2930" s="67"/>
      <c r="U2930" s="67"/>
      <c r="V2930" s="67"/>
      <c r="W2930" s="67"/>
      <c r="X2930" s="67"/>
      <c r="Y2930" s="67"/>
      <c r="Z2930" s="67"/>
      <c r="AA2930" s="67"/>
      <c r="AB2930" s="67"/>
      <c r="AC2930" s="67"/>
      <c r="AD2930" s="67"/>
      <c r="AE2930" s="67"/>
      <c r="AF2930" s="67"/>
      <c r="AG2930" s="67"/>
    </row>
    <row r="2931" spans="1:33" ht="14.5">
      <c r="A2931" s="85"/>
      <c r="B2931" s="86"/>
      <c r="C2931" s="85"/>
      <c r="D2931" s="86"/>
      <c r="E2931" s="86"/>
      <c r="F2931" s="86"/>
      <c r="G2931" s="86"/>
      <c r="H2931" s="86"/>
      <c r="I2931" s="57"/>
      <c r="J2931" s="71"/>
      <c r="K2931" s="71"/>
      <c r="L2931" s="57"/>
      <c r="M2931" s="86"/>
      <c r="N2931" s="67"/>
      <c r="O2931" s="67"/>
      <c r="P2931" s="67"/>
      <c r="Q2931" s="67"/>
      <c r="R2931" s="67"/>
      <c r="S2931" s="67"/>
      <c r="T2931" s="67"/>
      <c r="U2931" s="67"/>
      <c r="V2931" s="67"/>
      <c r="W2931" s="67"/>
      <c r="X2931" s="67"/>
      <c r="Y2931" s="67"/>
      <c r="Z2931" s="67"/>
      <c r="AA2931" s="67"/>
      <c r="AB2931" s="67"/>
      <c r="AC2931" s="67"/>
      <c r="AD2931" s="67"/>
      <c r="AE2931" s="67"/>
      <c r="AF2931" s="67"/>
      <c r="AG2931" s="67"/>
    </row>
    <row r="2932" spans="1:33" ht="14.5">
      <c r="A2932" s="85"/>
      <c r="B2932" s="86"/>
      <c r="C2932" s="85"/>
      <c r="D2932" s="86"/>
      <c r="E2932" s="86"/>
      <c r="F2932" s="86"/>
      <c r="G2932" s="86"/>
      <c r="H2932" s="86"/>
      <c r="I2932" s="57"/>
      <c r="J2932" s="71"/>
      <c r="K2932" s="71"/>
      <c r="L2932" s="57"/>
      <c r="M2932" s="86"/>
      <c r="N2932" s="67"/>
      <c r="O2932" s="67"/>
      <c r="P2932" s="67"/>
      <c r="Q2932" s="67"/>
      <c r="R2932" s="67"/>
      <c r="S2932" s="67"/>
      <c r="T2932" s="67"/>
      <c r="U2932" s="67"/>
      <c r="V2932" s="67"/>
      <c r="W2932" s="67"/>
      <c r="X2932" s="67"/>
      <c r="Y2932" s="67"/>
      <c r="Z2932" s="67"/>
      <c r="AA2932" s="67"/>
      <c r="AB2932" s="67"/>
      <c r="AC2932" s="67"/>
      <c r="AD2932" s="67"/>
      <c r="AE2932" s="67"/>
      <c r="AF2932" s="67"/>
      <c r="AG2932" s="67"/>
    </row>
    <row r="2933" spans="1:33" ht="14.5">
      <c r="A2933" s="85"/>
      <c r="B2933" s="86"/>
      <c r="C2933" s="85"/>
      <c r="D2933" s="86"/>
      <c r="E2933" s="86"/>
      <c r="F2933" s="86"/>
      <c r="G2933" s="86"/>
      <c r="H2933" s="86"/>
      <c r="I2933" s="57"/>
      <c r="J2933" s="71"/>
      <c r="K2933" s="71"/>
      <c r="L2933" s="57"/>
      <c r="M2933" s="86"/>
      <c r="N2933" s="67"/>
      <c r="O2933" s="67"/>
      <c r="P2933" s="67"/>
      <c r="Q2933" s="67"/>
      <c r="R2933" s="67"/>
      <c r="S2933" s="67"/>
      <c r="T2933" s="67"/>
      <c r="U2933" s="67"/>
      <c r="V2933" s="67"/>
      <c r="W2933" s="67"/>
      <c r="X2933" s="67"/>
      <c r="Y2933" s="67"/>
      <c r="Z2933" s="67"/>
      <c r="AA2933" s="67"/>
      <c r="AB2933" s="67"/>
      <c r="AC2933" s="67"/>
      <c r="AD2933" s="67"/>
      <c r="AE2933" s="67"/>
      <c r="AF2933" s="67"/>
      <c r="AG2933" s="67"/>
    </row>
    <row r="2934" spans="1:33" ht="14.5">
      <c r="A2934" s="85"/>
      <c r="B2934" s="86"/>
      <c r="C2934" s="85"/>
      <c r="D2934" s="86"/>
      <c r="E2934" s="86"/>
      <c r="F2934" s="86"/>
      <c r="G2934" s="86"/>
      <c r="H2934" s="86"/>
      <c r="I2934" s="57"/>
      <c r="J2934" s="71"/>
      <c r="K2934" s="71"/>
      <c r="L2934" s="57"/>
      <c r="M2934" s="86"/>
      <c r="N2934" s="67"/>
      <c r="O2934" s="67"/>
      <c r="P2934" s="67"/>
      <c r="Q2934" s="67"/>
      <c r="R2934" s="67"/>
      <c r="S2934" s="67"/>
      <c r="T2934" s="67"/>
      <c r="U2934" s="67"/>
      <c r="V2934" s="67"/>
      <c r="W2934" s="67"/>
      <c r="X2934" s="67"/>
      <c r="Y2934" s="67"/>
      <c r="Z2934" s="67"/>
      <c r="AA2934" s="67"/>
      <c r="AB2934" s="67"/>
      <c r="AC2934" s="67"/>
      <c r="AD2934" s="67"/>
      <c r="AE2934" s="67"/>
      <c r="AF2934" s="67"/>
      <c r="AG2934" s="67"/>
    </row>
    <row r="2935" spans="1:33" ht="14.5">
      <c r="A2935" s="85"/>
      <c r="B2935" s="86"/>
      <c r="C2935" s="85"/>
      <c r="D2935" s="86"/>
      <c r="E2935" s="86"/>
      <c r="F2935" s="86"/>
      <c r="G2935" s="86"/>
      <c r="H2935" s="86"/>
      <c r="I2935" s="57"/>
      <c r="J2935" s="71"/>
      <c r="K2935" s="71"/>
      <c r="L2935" s="57"/>
      <c r="M2935" s="86"/>
      <c r="N2935" s="67"/>
      <c r="O2935" s="67"/>
      <c r="P2935" s="67"/>
      <c r="Q2935" s="67"/>
      <c r="R2935" s="67"/>
      <c r="S2935" s="67"/>
      <c r="T2935" s="67"/>
      <c r="U2935" s="67"/>
      <c r="V2935" s="67"/>
      <c r="W2935" s="67"/>
      <c r="X2935" s="67"/>
      <c r="Y2935" s="67"/>
      <c r="Z2935" s="67"/>
      <c r="AA2935" s="67"/>
      <c r="AB2935" s="67"/>
      <c r="AC2935" s="67"/>
      <c r="AD2935" s="67"/>
      <c r="AE2935" s="67"/>
      <c r="AF2935" s="67"/>
      <c r="AG2935" s="67"/>
    </row>
    <row r="2936" spans="1:33" ht="14.5">
      <c r="A2936" s="85"/>
      <c r="B2936" s="86"/>
      <c r="C2936" s="85"/>
      <c r="D2936" s="86"/>
      <c r="E2936" s="86"/>
      <c r="F2936" s="86"/>
      <c r="G2936" s="86"/>
      <c r="H2936" s="86"/>
      <c r="I2936" s="57"/>
      <c r="J2936" s="71"/>
      <c r="K2936" s="71"/>
      <c r="L2936" s="57"/>
      <c r="M2936" s="86"/>
      <c r="N2936" s="67"/>
      <c r="O2936" s="67"/>
      <c r="P2936" s="67"/>
      <c r="Q2936" s="67"/>
      <c r="R2936" s="67"/>
      <c r="S2936" s="67"/>
      <c r="T2936" s="67"/>
      <c r="U2936" s="67"/>
      <c r="V2936" s="67"/>
      <c r="W2936" s="67"/>
      <c r="X2936" s="67"/>
      <c r="Y2936" s="67"/>
      <c r="Z2936" s="67"/>
      <c r="AA2936" s="67"/>
      <c r="AB2936" s="67"/>
      <c r="AC2936" s="67"/>
      <c r="AD2936" s="67"/>
      <c r="AE2936" s="67"/>
      <c r="AF2936" s="67"/>
      <c r="AG2936" s="67"/>
    </row>
    <row r="2937" spans="1:33" ht="14.5">
      <c r="A2937" s="85"/>
      <c r="B2937" s="86"/>
      <c r="C2937" s="85"/>
      <c r="D2937" s="86"/>
      <c r="E2937" s="86"/>
      <c r="F2937" s="86"/>
      <c r="G2937" s="86"/>
      <c r="H2937" s="86"/>
      <c r="I2937" s="57"/>
      <c r="J2937" s="71"/>
      <c r="K2937" s="71"/>
      <c r="L2937" s="57"/>
      <c r="M2937" s="86"/>
      <c r="N2937" s="67"/>
      <c r="O2937" s="67"/>
      <c r="P2937" s="67"/>
      <c r="Q2937" s="67"/>
      <c r="R2937" s="67"/>
      <c r="S2937" s="67"/>
      <c r="T2937" s="67"/>
      <c r="U2937" s="67"/>
      <c r="V2937" s="67"/>
      <c r="W2937" s="67"/>
      <c r="X2937" s="67"/>
      <c r="Y2937" s="67"/>
      <c r="Z2937" s="67"/>
      <c r="AA2937" s="67"/>
      <c r="AB2937" s="67"/>
      <c r="AC2937" s="67"/>
      <c r="AD2937" s="67"/>
      <c r="AE2937" s="67"/>
      <c r="AF2937" s="67"/>
      <c r="AG2937" s="67"/>
    </row>
    <row r="2938" spans="1:33" ht="14.5">
      <c r="A2938" s="85"/>
      <c r="B2938" s="86"/>
      <c r="C2938" s="85"/>
      <c r="D2938" s="86"/>
      <c r="E2938" s="86"/>
      <c r="F2938" s="86"/>
      <c r="G2938" s="86"/>
      <c r="H2938" s="86"/>
      <c r="I2938" s="57"/>
      <c r="J2938" s="71"/>
      <c r="K2938" s="71"/>
      <c r="L2938" s="57"/>
      <c r="M2938" s="86"/>
      <c r="N2938" s="67"/>
      <c r="O2938" s="67"/>
      <c r="P2938" s="67"/>
      <c r="Q2938" s="67"/>
      <c r="R2938" s="67"/>
      <c r="S2938" s="67"/>
      <c r="T2938" s="67"/>
      <c r="U2938" s="67"/>
      <c r="V2938" s="67"/>
      <c r="W2938" s="67"/>
      <c r="X2938" s="67"/>
      <c r="Y2938" s="67"/>
      <c r="Z2938" s="67"/>
      <c r="AA2938" s="67"/>
      <c r="AB2938" s="67"/>
      <c r="AC2938" s="67"/>
      <c r="AD2938" s="67"/>
      <c r="AE2938" s="67"/>
      <c r="AF2938" s="67"/>
      <c r="AG2938" s="67"/>
    </row>
    <row r="2939" spans="1:33" ht="14.5">
      <c r="A2939" s="85"/>
      <c r="B2939" s="86"/>
      <c r="C2939" s="85"/>
      <c r="D2939" s="86"/>
      <c r="E2939" s="86"/>
      <c r="F2939" s="86"/>
      <c r="G2939" s="86"/>
      <c r="H2939" s="86"/>
      <c r="I2939" s="57"/>
      <c r="J2939" s="71"/>
      <c r="K2939" s="71"/>
      <c r="L2939" s="57"/>
      <c r="M2939" s="86"/>
      <c r="N2939" s="67"/>
      <c r="O2939" s="67"/>
      <c r="P2939" s="67"/>
      <c r="Q2939" s="67"/>
      <c r="R2939" s="67"/>
      <c r="S2939" s="67"/>
      <c r="T2939" s="67"/>
      <c r="U2939" s="67"/>
      <c r="V2939" s="67"/>
      <c r="W2939" s="67"/>
      <c r="X2939" s="67"/>
      <c r="Y2939" s="67"/>
      <c r="Z2939" s="67"/>
      <c r="AA2939" s="67"/>
      <c r="AB2939" s="67"/>
      <c r="AC2939" s="67"/>
      <c r="AD2939" s="67"/>
      <c r="AE2939" s="67"/>
      <c r="AF2939" s="67"/>
      <c r="AG2939" s="67"/>
    </row>
    <row r="2940" spans="1:33" ht="14.5">
      <c r="A2940" s="85"/>
      <c r="B2940" s="86"/>
      <c r="C2940" s="85"/>
      <c r="D2940" s="86"/>
      <c r="E2940" s="86"/>
      <c r="F2940" s="86"/>
      <c r="G2940" s="86"/>
      <c r="H2940" s="86"/>
      <c r="I2940" s="57"/>
      <c r="J2940" s="71"/>
      <c r="K2940" s="71"/>
      <c r="L2940" s="57"/>
      <c r="M2940" s="86"/>
      <c r="N2940" s="67"/>
      <c r="O2940" s="67"/>
      <c r="P2940" s="67"/>
      <c r="Q2940" s="67"/>
      <c r="R2940" s="67"/>
      <c r="S2940" s="67"/>
      <c r="T2940" s="67"/>
      <c r="U2940" s="67"/>
      <c r="V2940" s="67"/>
      <c r="W2940" s="67"/>
      <c r="X2940" s="67"/>
      <c r="Y2940" s="67"/>
      <c r="Z2940" s="67"/>
      <c r="AA2940" s="67"/>
      <c r="AB2940" s="67"/>
      <c r="AC2940" s="67"/>
      <c r="AD2940" s="67"/>
      <c r="AE2940" s="67"/>
      <c r="AF2940" s="67"/>
      <c r="AG2940" s="67"/>
    </row>
    <row r="2941" spans="1:33" ht="14.5">
      <c r="A2941" s="85"/>
      <c r="B2941" s="86"/>
      <c r="C2941" s="85"/>
      <c r="D2941" s="86"/>
      <c r="E2941" s="86"/>
      <c r="F2941" s="86"/>
      <c r="G2941" s="86"/>
      <c r="H2941" s="86"/>
      <c r="I2941" s="57"/>
      <c r="J2941" s="71"/>
      <c r="K2941" s="71"/>
      <c r="L2941" s="57"/>
      <c r="M2941" s="86"/>
      <c r="N2941" s="67"/>
      <c r="O2941" s="67"/>
      <c r="P2941" s="67"/>
      <c r="Q2941" s="67"/>
      <c r="R2941" s="67"/>
      <c r="S2941" s="67"/>
      <c r="T2941" s="67"/>
      <c r="U2941" s="67"/>
      <c r="V2941" s="67"/>
      <c r="W2941" s="67"/>
      <c r="X2941" s="67"/>
      <c r="Y2941" s="67"/>
      <c r="Z2941" s="67"/>
      <c r="AA2941" s="67"/>
      <c r="AB2941" s="67"/>
      <c r="AC2941" s="67"/>
      <c r="AD2941" s="67"/>
      <c r="AE2941" s="67"/>
      <c r="AF2941" s="67"/>
      <c r="AG2941" s="67"/>
    </row>
    <row r="2942" spans="1:33" ht="14.5">
      <c r="A2942" s="85"/>
      <c r="B2942" s="86"/>
      <c r="C2942" s="85"/>
      <c r="D2942" s="86"/>
      <c r="E2942" s="86"/>
      <c r="F2942" s="86"/>
      <c r="G2942" s="86"/>
      <c r="H2942" s="86"/>
      <c r="I2942" s="57"/>
      <c r="J2942" s="71"/>
      <c r="K2942" s="71"/>
      <c r="L2942" s="57"/>
      <c r="M2942" s="86"/>
      <c r="N2942" s="67"/>
      <c r="O2942" s="67"/>
      <c r="P2942" s="67"/>
      <c r="Q2942" s="67"/>
      <c r="R2942" s="67"/>
      <c r="S2942" s="67"/>
      <c r="T2942" s="67"/>
      <c r="U2942" s="67"/>
      <c r="V2942" s="67"/>
      <c r="W2942" s="67"/>
      <c r="X2942" s="67"/>
      <c r="Y2942" s="67"/>
      <c r="Z2942" s="67"/>
      <c r="AA2942" s="67"/>
      <c r="AB2942" s="67"/>
      <c r="AC2942" s="67"/>
      <c r="AD2942" s="67"/>
      <c r="AE2942" s="67"/>
      <c r="AF2942" s="67"/>
      <c r="AG2942" s="67"/>
    </row>
    <row r="2943" spans="1:33" ht="14.5">
      <c r="A2943" s="85"/>
      <c r="B2943" s="86"/>
      <c r="C2943" s="85"/>
      <c r="D2943" s="86"/>
      <c r="E2943" s="86"/>
      <c r="F2943" s="86"/>
      <c r="G2943" s="86"/>
      <c r="H2943" s="86"/>
      <c r="I2943" s="57"/>
      <c r="J2943" s="71"/>
      <c r="K2943" s="71"/>
      <c r="L2943" s="57"/>
      <c r="M2943" s="86"/>
      <c r="N2943" s="67"/>
      <c r="O2943" s="67"/>
      <c r="P2943" s="67"/>
      <c r="Q2943" s="67"/>
      <c r="R2943" s="67"/>
      <c r="S2943" s="67"/>
      <c r="T2943" s="67"/>
      <c r="U2943" s="67"/>
      <c r="V2943" s="67"/>
      <c r="W2943" s="67"/>
      <c r="X2943" s="67"/>
      <c r="Y2943" s="67"/>
      <c r="Z2943" s="67"/>
      <c r="AA2943" s="67"/>
      <c r="AB2943" s="67"/>
      <c r="AC2943" s="67"/>
      <c r="AD2943" s="67"/>
      <c r="AE2943" s="67"/>
      <c r="AF2943" s="67"/>
      <c r="AG2943" s="67"/>
    </row>
    <row r="2944" spans="1:33" ht="14.5">
      <c r="A2944" s="85"/>
      <c r="B2944" s="86"/>
      <c r="C2944" s="85"/>
      <c r="D2944" s="86"/>
      <c r="E2944" s="86"/>
      <c r="F2944" s="86"/>
      <c r="G2944" s="86"/>
      <c r="H2944" s="86"/>
      <c r="I2944" s="57"/>
      <c r="J2944" s="71"/>
      <c r="K2944" s="71"/>
      <c r="L2944" s="57"/>
      <c r="M2944" s="86"/>
      <c r="N2944" s="67"/>
      <c r="O2944" s="67"/>
      <c r="P2944" s="67"/>
      <c r="Q2944" s="67"/>
      <c r="R2944" s="67"/>
      <c r="S2944" s="67"/>
      <c r="T2944" s="67"/>
      <c r="U2944" s="67"/>
      <c r="V2944" s="67"/>
      <c r="W2944" s="67"/>
      <c r="X2944" s="67"/>
      <c r="Y2944" s="67"/>
      <c r="Z2944" s="67"/>
      <c r="AA2944" s="67"/>
      <c r="AB2944" s="67"/>
      <c r="AC2944" s="67"/>
      <c r="AD2944" s="67"/>
      <c r="AE2944" s="67"/>
      <c r="AF2944" s="67"/>
      <c r="AG2944" s="67"/>
    </row>
    <row r="2945" spans="1:33" ht="14.5">
      <c r="A2945" s="85"/>
      <c r="B2945" s="86"/>
      <c r="C2945" s="85"/>
      <c r="D2945" s="86"/>
      <c r="E2945" s="86"/>
      <c r="F2945" s="86"/>
      <c r="G2945" s="86"/>
      <c r="H2945" s="86"/>
      <c r="I2945" s="57"/>
      <c r="J2945" s="71"/>
      <c r="K2945" s="71"/>
      <c r="L2945" s="57"/>
      <c r="M2945" s="86"/>
      <c r="N2945" s="67"/>
      <c r="O2945" s="67"/>
      <c r="P2945" s="67"/>
      <c r="Q2945" s="67"/>
      <c r="R2945" s="67"/>
      <c r="S2945" s="67"/>
      <c r="T2945" s="67"/>
      <c r="U2945" s="67"/>
      <c r="V2945" s="67"/>
      <c r="W2945" s="67"/>
      <c r="X2945" s="67"/>
      <c r="Y2945" s="67"/>
      <c r="Z2945" s="67"/>
      <c r="AA2945" s="67"/>
      <c r="AB2945" s="67"/>
      <c r="AC2945" s="67"/>
      <c r="AD2945" s="67"/>
      <c r="AE2945" s="67"/>
      <c r="AF2945" s="67"/>
      <c r="AG2945" s="67"/>
    </row>
    <row r="2946" spans="1:33" ht="14.5">
      <c r="A2946" s="85"/>
      <c r="B2946" s="86"/>
      <c r="C2946" s="85"/>
      <c r="D2946" s="86"/>
      <c r="E2946" s="86"/>
      <c r="F2946" s="86"/>
      <c r="G2946" s="86"/>
      <c r="H2946" s="86"/>
      <c r="I2946" s="57"/>
      <c r="J2946" s="71"/>
      <c r="K2946" s="71"/>
      <c r="L2946" s="57"/>
      <c r="M2946" s="86"/>
      <c r="N2946" s="67"/>
      <c r="O2946" s="67"/>
      <c r="P2946" s="67"/>
      <c r="Q2946" s="67"/>
      <c r="R2946" s="67"/>
      <c r="S2946" s="67"/>
      <c r="T2946" s="67"/>
      <c r="U2946" s="67"/>
      <c r="V2946" s="67"/>
      <c r="W2946" s="67"/>
      <c r="X2946" s="67"/>
      <c r="Y2946" s="67"/>
      <c r="Z2946" s="67"/>
      <c r="AA2946" s="67"/>
      <c r="AB2946" s="67"/>
      <c r="AC2946" s="67"/>
      <c r="AD2946" s="67"/>
      <c r="AE2946" s="67"/>
      <c r="AF2946" s="67"/>
      <c r="AG2946" s="67"/>
    </row>
    <row r="2947" spans="1:33" ht="14.5">
      <c r="A2947" s="85"/>
      <c r="B2947" s="86"/>
      <c r="C2947" s="85"/>
      <c r="D2947" s="86"/>
      <c r="E2947" s="86"/>
      <c r="F2947" s="86"/>
      <c r="G2947" s="86"/>
      <c r="H2947" s="86"/>
      <c r="I2947" s="57"/>
      <c r="J2947" s="71"/>
      <c r="K2947" s="71"/>
      <c r="L2947" s="57"/>
      <c r="M2947" s="86"/>
      <c r="N2947" s="67"/>
      <c r="O2947" s="67"/>
      <c r="P2947" s="67"/>
      <c r="Q2947" s="67"/>
      <c r="R2947" s="67"/>
      <c r="S2947" s="67"/>
      <c r="T2947" s="67"/>
      <c r="U2947" s="67"/>
      <c r="V2947" s="67"/>
      <c r="W2947" s="67"/>
      <c r="X2947" s="67"/>
      <c r="Y2947" s="67"/>
      <c r="Z2947" s="67"/>
      <c r="AA2947" s="67"/>
      <c r="AB2947" s="67"/>
      <c r="AC2947" s="67"/>
      <c r="AD2947" s="67"/>
      <c r="AE2947" s="67"/>
      <c r="AF2947" s="67"/>
      <c r="AG2947" s="67"/>
    </row>
    <row r="2948" spans="1:33" ht="14.5">
      <c r="A2948" s="85"/>
      <c r="B2948" s="86"/>
      <c r="C2948" s="85"/>
      <c r="D2948" s="86"/>
      <c r="E2948" s="86"/>
      <c r="F2948" s="86"/>
      <c r="G2948" s="86"/>
      <c r="H2948" s="86"/>
      <c r="I2948" s="57"/>
      <c r="J2948" s="71"/>
      <c r="K2948" s="71"/>
      <c r="L2948" s="57"/>
      <c r="M2948" s="86"/>
      <c r="N2948" s="67"/>
      <c r="O2948" s="67"/>
      <c r="P2948" s="67"/>
      <c r="Q2948" s="67"/>
      <c r="R2948" s="67"/>
      <c r="S2948" s="67"/>
      <c r="T2948" s="67"/>
      <c r="U2948" s="67"/>
      <c r="V2948" s="67"/>
      <c r="W2948" s="67"/>
      <c r="X2948" s="67"/>
      <c r="Y2948" s="67"/>
      <c r="Z2948" s="67"/>
      <c r="AA2948" s="67"/>
      <c r="AB2948" s="67"/>
      <c r="AC2948" s="67"/>
      <c r="AD2948" s="67"/>
      <c r="AE2948" s="67"/>
      <c r="AF2948" s="67"/>
      <c r="AG2948" s="67"/>
    </row>
    <row r="2949" spans="1:33" ht="14.5">
      <c r="A2949" s="85"/>
      <c r="B2949" s="86"/>
      <c r="C2949" s="85"/>
      <c r="D2949" s="86"/>
      <c r="E2949" s="86"/>
      <c r="F2949" s="86"/>
      <c r="G2949" s="86"/>
      <c r="H2949" s="86"/>
      <c r="I2949" s="57"/>
      <c r="J2949" s="71"/>
      <c r="K2949" s="71"/>
      <c r="L2949" s="57"/>
      <c r="M2949" s="86"/>
      <c r="N2949" s="67"/>
      <c r="O2949" s="67"/>
      <c r="P2949" s="67"/>
      <c r="Q2949" s="67"/>
      <c r="R2949" s="67"/>
      <c r="S2949" s="67"/>
      <c r="T2949" s="67"/>
      <c r="U2949" s="67"/>
      <c r="V2949" s="67"/>
      <c r="W2949" s="67"/>
      <c r="X2949" s="67"/>
      <c r="Y2949" s="67"/>
      <c r="Z2949" s="67"/>
      <c r="AA2949" s="67"/>
      <c r="AB2949" s="67"/>
      <c r="AC2949" s="67"/>
      <c r="AD2949" s="67"/>
      <c r="AE2949" s="67"/>
      <c r="AF2949" s="67"/>
      <c r="AG2949" s="67"/>
    </row>
    <row r="2950" spans="1:33" ht="14.5">
      <c r="A2950" s="85"/>
      <c r="B2950" s="86"/>
      <c r="C2950" s="85"/>
      <c r="D2950" s="86"/>
      <c r="E2950" s="86"/>
      <c r="F2950" s="86"/>
      <c r="G2950" s="86"/>
      <c r="H2950" s="86"/>
      <c r="I2950" s="57"/>
      <c r="J2950" s="71"/>
      <c r="K2950" s="71"/>
      <c r="L2950" s="57"/>
      <c r="M2950" s="86"/>
      <c r="N2950" s="67"/>
      <c r="O2950" s="67"/>
      <c r="P2950" s="67"/>
      <c r="Q2950" s="67"/>
      <c r="R2950" s="67"/>
      <c r="S2950" s="67"/>
      <c r="T2950" s="67"/>
      <c r="U2950" s="67"/>
      <c r="V2950" s="67"/>
      <c r="W2950" s="67"/>
      <c r="X2950" s="67"/>
      <c r="Y2950" s="67"/>
      <c r="Z2950" s="67"/>
      <c r="AA2950" s="67"/>
      <c r="AB2950" s="67"/>
      <c r="AC2950" s="67"/>
      <c r="AD2950" s="67"/>
      <c r="AE2950" s="67"/>
      <c r="AF2950" s="67"/>
      <c r="AG2950" s="67"/>
    </row>
    <row r="2951" spans="1:33" ht="14.5">
      <c r="A2951" s="85"/>
      <c r="B2951" s="86"/>
      <c r="C2951" s="85"/>
      <c r="D2951" s="86"/>
      <c r="E2951" s="86"/>
      <c r="F2951" s="86"/>
      <c r="G2951" s="86"/>
      <c r="H2951" s="86"/>
      <c r="I2951" s="57"/>
      <c r="J2951" s="71"/>
      <c r="K2951" s="71"/>
      <c r="L2951" s="57"/>
      <c r="M2951" s="86"/>
      <c r="N2951" s="67"/>
      <c r="O2951" s="67"/>
      <c r="P2951" s="67"/>
      <c r="Q2951" s="67"/>
      <c r="R2951" s="67"/>
      <c r="S2951" s="67"/>
      <c r="T2951" s="67"/>
      <c r="U2951" s="67"/>
      <c r="V2951" s="67"/>
      <c r="W2951" s="67"/>
      <c r="X2951" s="67"/>
      <c r="Y2951" s="67"/>
      <c r="Z2951" s="67"/>
      <c r="AA2951" s="67"/>
      <c r="AB2951" s="67"/>
      <c r="AC2951" s="67"/>
      <c r="AD2951" s="67"/>
      <c r="AE2951" s="67"/>
      <c r="AF2951" s="67"/>
      <c r="AG2951" s="67"/>
    </row>
    <row r="2952" spans="1:33" ht="14.5">
      <c r="A2952" s="85"/>
      <c r="B2952" s="86"/>
      <c r="C2952" s="85"/>
      <c r="D2952" s="86"/>
      <c r="E2952" s="86"/>
      <c r="F2952" s="86"/>
      <c r="G2952" s="86"/>
      <c r="H2952" s="86"/>
      <c r="I2952" s="57"/>
      <c r="J2952" s="71"/>
      <c r="K2952" s="71"/>
      <c r="L2952" s="57"/>
      <c r="M2952" s="86"/>
      <c r="N2952" s="67"/>
      <c r="O2952" s="67"/>
      <c r="P2952" s="67"/>
      <c r="Q2952" s="67"/>
      <c r="R2952" s="67"/>
      <c r="S2952" s="67"/>
      <c r="T2952" s="67"/>
      <c r="U2952" s="67"/>
      <c r="V2952" s="67"/>
      <c r="W2952" s="67"/>
      <c r="X2952" s="67"/>
      <c r="Y2952" s="67"/>
      <c r="Z2952" s="67"/>
      <c r="AA2952" s="67"/>
      <c r="AB2952" s="67"/>
      <c r="AC2952" s="67"/>
      <c r="AD2952" s="67"/>
      <c r="AE2952" s="67"/>
      <c r="AF2952" s="67"/>
      <c r="AG2952" s="67"/>
    </row>
    <row r="2953" spans="1:33" ht="14.5">
      <c r="A2953" s="85"/>
      <c r="B2953" s="86"/>
      <c r="C2953" s="85"/>
      <c r="D2953" s="86"/>
      <c r="E2953" s="86"/>
      <c r="F2953" s="86"/>
      <c r="G2953" s="86"/>
      <c r="H2953" s="86"/>
      <c r="I2953" s="57"/>
      <c r="J2953" s="71"/>
      <c r="K2953" s="71"/>
      <c r="L2953" s="57"/>
      <c r="M2953" s="86"/>
      <c r="N2953" s="67"/>
      <c r="O2953" s="67"/>
      <c r="P2953" s="67"/>
      <c r="Q2953" s="67"/>
      <c r="R2953" s="67"/>
      <c r="S2953" s="67"/>
      <c r="T2953" s="67"/>
      <c r="U2953" s="67"/>
      <c r="V2953" s="67"/>
      <c r="W2953" s="67"/>
      <c r="X2953" s="67"/>
      <c r="Y2953" s="67"/>
      <c r="Z2953" s="67"/>
      <c r="AA2953" s="67"/>
      <c r="AB2953" s="67"/>
      <c r="AC2953" s="67"/>
      <c r="AD2953" s="67"/>
      <c r="AE2953" s="67"/>
      <c r="AF2953" s="67"/>
      <c r="AG2953" s="67"/>
    </row>
    <row r="2954" spans="1:33" ht="14.5">
      <c r="A2954" s="85"/>
      <c r="B2954" s="86"/>
      <c r="C2954" s="85"/>
      <c r="D2954" s="86"/>
      <c r="E2954" s="86"/>
      <c r="F2954" s="86"/>
      <c r="G2954" s="86"/>
      <c r="H2954" s="86"/>
      <c r="I2954" s="57"/>
      <c r="J2954" s="71"/>
      <c r="K2954" s="71"/>
      <c r="L2954" s="57"/>
      <c r="M2954" s="86"/>
      <c r="N2954" s="67"/>
      <c r="O2954" s="67"/>
      <c r="P2954" s="67"/>
      <c r="Q2954" s="67"/>
      <c r="R2954" s="67"/>
      <c r="S2954" s="67"/>
      <c r="T2954" s="67"/>
      <c r="U2954" s="67"/>
      <c r="V2954" s="67"/>
      <c r="W2954" s="67"/>
      <c r="X2954" s="67"/>
      <c r="Y2954" s="67"/>
      <c r="Z2954" s="67"/>
      <c r="AA2954" s="67"/>
      <c r="AB2954" s="67"/>
      <c r="AC2954" s="67"/>
      <c r="AD2954" s="67"/>
      <c r="AE2954" s="67"/>
      <c r="AF2954" s="67"/>
      <c r="AG2954" s="67"/>
    </row>
    <row r="2955" spans="1:33" ht="14.5">
      <c r="A2955" s="85"/>
      <c r="B2955" s="86"/>
      <c r="C2955" s="85"/>
      <c r="D2955" s="86"/>
      <c r="E2955" s="86"/>
      <c r="F2955" s="86"/>
      <c r="G2955" s="86"/>
      <c r="H2955" s="86"/>
      <c r="I2955" s="57"/>
      <c r="J2955" s="71"/>
      <c r="K2955" s="71"/>
      <c r="L2955" s="57"/>
      <c r="M2955" s="86"/>
      <c r="N2955" s="67"/>
      <c r="O2955" s="67"/>
      <c r="P2955" s="67"/>
      <c r="Q2955" s="67"/>
      <c r="R2955" s="67"/>
      <c r="S2955" s="67"/>
      <c r="T2955" s="67"/>
      <c r="U2955" s="67"/>
      <c r="V2955" s="67"/>
      <c r="W2955" s="67"/>
      <c r="X2955" s="67"/>
      <c r="Y2955" s="67"/>
      <c r="Z2955" s="67"/>
      <c r="AA2955" s="67"/>
      <c r="AB2955" s="67"/>
      <c r="AC2955" s="67"/>
      <c r="AD2955" s="67"/>
      <c r="AE2955" s="67"/>
      <c r="AF2955" s="67"/>
      <c r="AG2955" s="67"/>
    </row>
    <row r="2956" spans="1:33" ht="14.5">
      <c r="A2956" s="85"/>
      <c r="B2956" s="86"/>
      <c r="C2956" s="85"/>
      <c r="D2956" s="86"/>
      <c r="E2956" s="86"/>
      <c r="F2956" s="86"/>
      <c r="G2956" s="86"/>
      <c r="H2956" s="86"/>
      <c r="I2956" s="57"/>
      <c r="J2956" s="71"/>
      <c r="K2956" s="71"/>
      <c r="L2956" s="57"/>
      <c r="M2956" s="86"/>
      <c r="N2956" s="67"/>
      <c r="O2956" s="67"/>
      <c r="P2956" s="67"/>
      <c r="Q2956" s="67"/>
      <c r="R2956" s="67"/>
      <c r="S2956" s="67"/>
      <c r="T2956" s="67"/>
      <c r="U2956" s="67"/>
      <c r="V2956" s="67"/>
      <c r="W2956" s="67"/>
      <c r="X2956" s="67"/>
      <c r="Y2956" s="67"/>
      <c r="Z2956" s="67"/>
      <c r="AA2956" s="67"/>
      <c r="AB2956" s="67"/>
      <c r="AC2956" s="67"/>
      <c r="AD2956" s="67"/>
      <c r="AE2956" s="67"/>
      <c r="AF2956" s="67"/>
      <c r="AG2956" s="67"/>
    </row>
    <row r="2957" spans="1:33" ht="14.5">
      <c r="A2957" s="85"/>
      <c r="B2957" s="86"/>
      <c r="C2957" s="85"/>
      <c r="D2957" s="86"/>
      <c r="E2957" s="86"/>
      <c r="F2957" s="86"/>
      <c r="G2957" s="86"/>
      <c r="H2957" s="86"/>
      <c r="I2957" s="57"/>
      <c r="J2957" s="71"/>
      <c r="K2957" s="71"/>
      <c r="L2957" s="57"/>
      <c r="M2957" s="86"/>
      <c r="N2957" s="67"/>
      <c r="O2957" s="67"/>
      <c r="P2957" s="67"/>
      <c r="Q2957" s="67"/>
      <c r="R2957" s="67"/>
      <c r="S2957" s="67"/>
      <c r="T2957" s="67"/>
      <c r="U2957" s="67"/>
      <c r="V2957" s="67"/>
      <c r="W2957" s="67"/>
      <c r="X2957" s="67"/>
      <c r="Y2957" s="67"/>
      <c r="Z2957" s="67"/>
      <c r="AA2957" s="67"/>
      <c r="AB2957" s="67"/>
      <c r="AC2957" s="67"/>
      <c r="AD2957" s="67"/>
      <c r="AE2957" s="67"/>
      <c r="AF2957" s="67"/>
      <c r="AG2957" s="67"/>
    </row>
    <row r="2958" spans="1:33" ht="14.5">
      <c r="A2958" s="85"/>
      <c r="B2958" s="86"/>
      <c r="C2958" s="85"/>
      <c r="D2958" s="86"/>
      <c r="E2958" s="86"/>
      <c r="F2958" s="86"/>
      <c r="G2958" s="86"/>
      <c r="H2958" s="86"/>
      <c r="I2958" s="57"/>
      <c r="J2958" s="71"/>
      <c r="K2958" s="71"/>
      <c r="L2958" s="57"/>
      <c r="M2958" s="86"/>
      <c r="N2958" s="67"/>
      <c r="O2958" s="67"/>
      <c r="P2958" s="67"/>
      <c r="Q2958" s="67"/>
      <c r="R2958" s="67"/>
      <c r="S2958" s="67"/>
      <c r="T2958" s="67"/>
      <c r="U2958" s="67"/>
      <c r="V2958" s="67"/>
      <c r="W2958" s="67"/>
      <c r="X2958" s="67"/>
      <c r="Y2958" s="67"/>
      <c r="Z2958" s="67"/>
      <c r="AA2958" s="67"/>
      <c r="AB2958" s="67"/>
      <c r="AC2958" s="67"/>
      <c r="AD2958" s="67"/>
      <c r="AE2958" s="67"/>
      <c r="AF2958" s="67"/>
      <c r="AG2958" s="67"/>
    </row>
    <row r="2959" spans="1:33" ht="14.5">
      <c r="A2959" s="85"/>
      <c r="B2959" s="86"/>
      <c r="C2959" s="85"/>
      <c r="D2959" s="86"/>
      <c r="E2959" s="86"/>
      <c r="F2959" s="86"/>
      <c r="G2959" s="86"/>
      <c r="H2959" s="86"/>
      <c r="I2959" s="57"/>
      <c r="J2959" s="71"/>
      <c r="K2959" s="71"/>
      <c r="L2959" s="57"/>
      <c r="M2959" s="86"/>
      <c r="N2959" s="67"/>
      <c r="O2959" s="67"/>
      <c r="P2959" s="67"/>
      <c r="Q2959" s="67"/>
      <c r="R2959" s="67"/>
      <c r="S2959" s="67"/>
      <c r="T2959" s="67"/>
      <c r="U2959" s="67"/>
      <c r="V2959" s="67"/>
      <c r="W2959" s="67"/>
      <c r="X2959" s="67"/>
      <c r="Y2959" s="67"/>
      <c r="Z2959" s="67"/>
      <c r="AA2959" s="67"/>
      <c r="AB2959" s="67"/>
      <c r="AC2959" s="67"/>
      <c r="AD2959" s="67"/>
      <c r="AE2959" s="67"/>
      <c r="AF2959" s="67"/>
      <c r="AG2959" s="67"/>
    </row>
    <row r="2960" spans="1:33" ht="14.5">
      <c r="A2960" s="85"/>
      <c r="B2960" s="86"/>
      <c r="C2960" s="85"/>
      <c r="D2960" s="86"/>
      <c r="E2960" s="86"/>
      <c r="F2960" s="86"/>
      <c r="G2960" s="86"/>
      <c r="H2960" s="86"/>
      <c r="I2960" s="57"/>
      <c r="J2960" s="71"/>
      <c r="K2960" s="71"/>
      <c r="L2960" s="57"/>
      <c r="M2960" s="86"/>
      <c r="N2960" s="67"/>
      <c r="O2960" s="67"/>
      <c r="P2960" s="67"/>
      <c r="Q2960" s="67"/>
      <c r="R2960" s="67"/>
      <c r="S2960" s="67"/>
      <c r="T2960" s="67"/>
      <c r="U2960" s="67"/>
      <c r="V2960" s="67"/>
      <c r="W2960" s="67"/>
      <c r="X2960" s="67"/>
      <c r="Y2960" s="67"/>
      <c r="Z2960" s="67"/>
      <c r="AA2960" s="67"/>
      <c r="AB2960" s="67"/>
      <c r="AC2960" s="67"/>
      <c r="AD2960" s="67"/>
      <c r="AE2960" s="67"/>
      <c r="AF2960" s="67"/>
      <c r="AG2960" s="67"/>
    </row>
    <row r="2961" spans="1:33" ht="14.5">
      <c r="A2961" s="85"/>
      <c r="B2961" s="86"/>
      <c r="C2961" s="85"/>
      <c r="D2961" s="86"/>
      <c r="E2961" s="86"/>
      <c r="F2961" s="86"/>
      <c r="G2961" s="86"/>
      <c r="H2961" s="86"/>
      <c r="I2961" s="57"/>
      <c r="J2961" s="71"/>
      <c r="K2961" s="71"/>
      <c r="L2961" s="57"/>
      <c r="M2961" s="86"/>
      <c r="N2961" s="67"/>
      <c r="O2961" s="67"/>
      <c r="P2961" s="67"/>
      <c r="Q2961" s="67"/>
      <c r="R2961" s="67"/>
      <c r="S2961" s="67"/>
      <c r="T2961" s="67"/>
      <c r="U2961" s="67"/>
      <c r="V2961" s="67"/>
      <c r="W2961" s="67"/>
      <c r="X2961" s="67"/>
      <c r="Y2961" s="67"/>
      <c r="Z2961" s="67"/>
      <c r="AA2961" s="67"/>
      <c r="AB2961" s="67"/>
      <c r="AC2961" s="67"/>
      <c r="AD2961" s="67"/>
      <c r="AE2961" s="67"/>
      <c r="AF2961" s="67"/>
      <c r="AG2961" s="67"/>
    </row>
    <row r="2962" spans="1:33" ht="14.5">
      <c r="A2962" s="85"/>
      <c r="B2962" s="86"/>
      <c r="C2962" s="85"/>
      <c r="D2962" s="86"/>
      <c r="E2962" s="86"/>
      <c r="F2962" s="86"/>
      <c r="G2962" s="86"/>
      <c r="H2962" s="86"/>
      <c r="I2962" s="57"/>
      <c r="J2962" s="71"/>
      <c r="K2962" s="71"/>
      <c r="L2962" s="57"/>
      <c r="M2962" s="86"/>
      <c r="N2962" s="67"/>
      <c r="O2962" s="67"/>
      <c r="P2962" s="67"/>
      <c r="Q2962" s="67"/>
      <c r="R2962" s="67"/>
      <c r="S2962" s="67"/>
      <c r="T2962" s="67"/>
      <c r="U2962" s="67"/>
      <c r="V2962" s="67"/>
      <c r="W2962" s="67"/>
      <c r="X2962" s="67"/>
      <c r="Y2962" s="67"/>
      <c r="Z2962" s="67"/>
      <c r="AA2962" s="67"/>
      <c r="AB2962" s="67"/>
      <c r="AC2962" s="67"/>
      <c r="AD2962" s="67"/>
      <c r="AE2962" s="67"/>
      <c r="AF2962" s="67"/>
      <c r="AG2962" s="67"/>
    </row>
    <row r="2963" spans="1:33" ht="14.5">
      <c r="A2963" s="85"/>
      <c r="B2963" s="86"/>
      <c r="C2963" s="85"/>
      <c r="D2963" s="86"/>
      <c r="E2963" s="86"/>
      <c r="F2963" s="86"/>
      <c r="G2963" s="86"/>
      <c r="H2963" s="86"/>
      <c r="I2963" s="57"/>
      <c r="J2963" s="71"/>
      <c r="K2963" s="71"/>
      <c r="L2963" s="57"/>
      <c r="M2963" s="86"/>
      <c r="N2963" s="67"/>
      <c r="O2963" s="67"/>
      <c r="P2963" s="67"/>
      <c r="Q2963" s="67"/>
      <c r="R2963" s="67"/>
      <c r="S2963" s="67"/>
      <c r="T2963" s="67"/>
      <c r="U2963" s="67"/>
      <c r="V2963" s="67"/>
      <c r="W2963" s="67"/>
      <c r="X2963" s="67"/>
      <c r="Y2963" s="67"/>
      <c r="Z2963" s="67"/>
      <c r="AA2963" s="67"/>
      <c r="AB2963" s="67"/>
      <c r="AC2963" s="67"/>
      <c r="AD2963" s="67"/>
      <c r="AE2963" s="67"/>
      <c r="AF2963" s="67"/>
      <c r="AG2963" s="67"/>
    </row>
    <row r="2964" spans="1:33" ht="14.5">
      <c r="A2964" s="85"/>
      <c r="B2964" s="86"/>
      <c r="C2964" s="85"/>
      <c r="D2964" s="86"/>
      <c r="E2964" s="86"/>
      <c r="F2964" s="86"/>
      <c r="G2964" s="86"/>
      <c r="H2964" s="86"/>
      <c r="I2964" s="57"/>
      <c r="J2964" s="71"/>
      <c r="K2964" s="71"/>
      <c r="L2964" s="57"/>
      <c r="M2964" s="86"/>
      <c r="N2964" s="67"/>
      <c r="O2964" s="67"/>
      <c r="P2964" s="67"/>
      <c r="Q2964" s="67"/>
      <c r="R2964" s="67"/>
      <c r="S2964" s="67"/>
      <c r="T2964" s="67"/>
      <c r="U2964" s="67"/>
      <c r="V2964" s="67"/>
      <c r="W2964" s="67"/>
      <c r="X2964" s="67"/>
      <c r="Y2964" s="67"/>
      <c r="Z2964" s="67"/>
      <c r="AA2964" s="67"/>
      <c r="AB2964" s="67"/>
      <c r="AC2964" s="67"/>
      <c r="AD2964" s="67"/>
      <c r="AE2964" s="67"/>
      <c r="AF2964" s="67"/>
      <c r="AG2964" s="67"/>
    </row>
    <row r="2965" spans="1:33" ht="14.5">
      <c r="A2965" s="85"/>
      <c r="B2965" s="86"/>
      <c r="C2965" s="85"/>
      <c r="D2965" s="86"/>
      <c r="E2965" s="86"/>
      <c r="F2965" s="86"/>
      <c r="G2965" s="86"/>
      <c r="H2965" s="86"/>
      <c r="I2965" s="57"/>
      <c r="J2965" s="71"/>
      <c r="K2965" s="71"/>
      <c r="L2965" s="57"/>
      <c r="M2965" s="86"/>
      <c r="N2965" s="67"/>
      <c r="O2965" s="67"/>
      <c r="P2965" s="67"/>
      <c r="Q2965" s="67"/>
      <c r="R2965" s="67"/>
      <c r="S2965" s="67"/>
      <c r="T2965" s="67"/>
      <c r="U2965" s="67"/>
      <c r="V2965" s="67"/>
      <c r="W2965" s="67"/>
      <c r="X2965" s="67"/>
      <c r="Y2965" s="67"/>
      <c r="Z2965" s="67"/>
      <c r="AA2965" s="67"/>
      <c r="AB2965" s="67"/>
      <c r="AC2965" s="67"/>
      <c r="AD2965" s="67"/>
      <c r="AE2965" s="67"/>
      <c r="AF2965" s="67"/>
      <c r="AG2965" s="67"/>
    </row>
    <row r="2966" spans="1:33" ht="14.5">
      <c r="A2966" s="85"/>
      <c r="B2966" s="86"/>
      <c r="C2966" s="85"/>
      <c r="D2966" s="86"/>
      <c r="E2966" s="86"/>
      <c r="F2966" s="86"/>
      <c r="G2966" s="86"/>
      <c r="H2966" s="86"/>
      <c r="I2966" s="57"/>
      <c r="J2966" s="71"/>
      <c r="K2966" s="71"/>
      <c r="L2966" s="57"/>
      <c r="M2966" s="86"/>
      <c r="N2966" s="67"/>
      <c r="O2966" s="67"/>
      <c r="P2966" s="67"/>
      <c r="Q2966" s="67"/>
      <c r="R2966" s="67"/>
      <c r="S2966" s="67"/>
      <c r="T2966" s="67"/>
      <c r="U2966" s="67"/>
      <c r="V2966" s="67"/>
      <c r="W2966" s="67"/>
      <c r="X2966" s="67"/>
      <c r="Y2966" s="67"/>
      <c r="Z2966" s="67"/>
      <c r="AA2966" s="67"/>
      <c r="AB2966" s="67"/>
      <c r="AC2966" s="67"/>
      <c r="AD2966" s="67"/>
      <c r="AE2966" s="67"/>
      <c r="AF2966" s="67"/>
      <c r="AG2966" s="67"/>
    </row>
    <row r="2967" spans="1:33" ht="14.5">
      <c r="A2967" s="85"/>
      <c r="B2967" s="86"/>
      <c r="C2967" s="85"/>
      <c r="D2967" s="86"/>
      <c r="E2967" s="86"/>
      <c r="F2967" s="86"/>
      <c r="G2967" s="86"/>
      <c r="H2967" s="86"/>
      <c r="I2967" s="57"/>
      <c r="J2967" s="71"/>
      <c r="K2967" s="71"/>
      <c r="L2967" s="57"/>
      <c r="M2967" s="86"/>
      <c r="N2967" s="67"/>
      <c r="O2967" s="67"/>
      <c r="P2967" s="67"/>
      <c r="Q2967" s="67"/>
      <c r="R2967" s="67"/>
      <c r="S2967" s="67"/>
      <c r="T2967" s="67"/>
      <c r="U2967" s="67"/>
      <c r="V2967" s="67"/>
      <c r="W2967" s="67"/>
      <c r="X2967" s="67"/>
      <c r="Y2967" s="67"/>
      <c r="Z2967" s="67"/>
      <c r="AA2967" s="67"/>
      <c r="AB2967" s="67"/>
      <c r="AC2967" s="67"/>
      <c r="AD2967" s="67"/>
      <c r="AE2967" s="67"/>
      <c r="AF2967" s="67"/>
      <c r="AG2967" s="67"/>
    </row>
    <row r="2968" spans="1:33" ht="14.5">
      <c r="A2968" s="85"/>
      <c r="B2968" s="86"/>
      <c r="C2968" s="85"/>
      <c r="D2968" s="86"/>
      <c r="E2968" s="86"/>
      <c r="F2968" s="86"/>
      <c r="G2968" s="86"/>
      <c r="H2968" s="86"/>
      <c r="I2968" s="57"/>
      <c r="J2968" s="71"/>
      <c r="K2968" s="71"/>
      <c r="L2968" s="57"/>
      <c r="M2968" s="86"/>
      <c r="N2968" s="67"/>
      <c r="O2968" s="67"/>
      <c r="P2968" s="67"/>
      <c r="Q2968" s="67"/>
      <c r="R2968" s="67"/>
      <c r="S2968" s="67"/>
      <c r="T2968" s="67"/>
      <c r="U2968" s="67"/>
      <c r="V2968" s="67"/>
      <c r="W2968" s="67"/>
      <c r="X2968" s="67"/>
      <c r="Y2968" s="67"/>
      <c r="Z2968" s="67"/>
      <c r="AA2968" s="67"/>
      <c r="AB2968" s="67"/>
      <c r="AC2968" s="67"/>
      <c r="AD2968" s="67"/>
      <c r="AE2968" s="67"/>
      <c r="AF2968" s="67"/>
      <c r="AG2968" s="67"/>
    </row>
    <row r="2969" spans="1:33" ht="14.5">
      <c r="A2969" s="85"/>
      <c r="B2969" s="86"/>
      <c r="C2969" s="85"/>
      <c r="D2969" s="86"/>
      <c r="E2969" s="86"/>
      <c r="F2969" s="86"/>
      <c r="G2969" s="86"/>
      <c r="H2969" s="86"/>
      <c r="I2969" s="57"/>
      <c r="J2969" s="71"/>
      <c r="K2969" s="71"/>
      <c r="L2969" s="57"/>
      <c r="M2969" s="86"/>
      <c r="N2969" s="67"/>
      <c r="O2969" s="67"/>
      <c r="P2969" s="67"/>
      <c r="Q2969" s="67"/>
      <c r="R2969" s="67"/>
      <c r="S2969" s="67"/>
      <c r="T2969" s="67"/>
      <c r="U2969" s="67"/>
      <c r="V2969" s="67"/>
      <c r="W2969" s="67"/>
      <c r="X2969" s="67"/>
      <c r="Y2969" s="67"/>
      <c r="Z2969" s="67"/>
      <c r="AA2969" s="67"/>
      <c r="AB2969" s="67"/>
      <c r="AC2969" s="67"/>
      <c r="AD2969" s="67"/>
      <c r="AE2969" s="67"/>
      <c r="AF2969" s="67"/>
      <c r="AG2969" s="67"/>
    </row>
    <row r="2970" spans="1:33" ht="14.5">
      <c r="A2970" s="85"/>
      <c r="B2970" s="86"/>
      <c r="C2970" s="85"/>
      <c r="D2970" s="86"/>
      <c r="E2970" s="86"/>
      <c r="F2970" s="86"/>
      <c r="G2970" s="86"/>
      <c r="H2970" s="86"/>
      <c r="I2970" s="57"/>
      <c r="J2970" s="71"/>
      <c r="K2970" s="71"/>
      <c r="L2970" s="57"/>
      <c r="M2970" s="86"/>
      <c r="N2970" s="67"/>
      <c r="O2970" s="67"/>
      <c r="P2970" s="67"/>
      <c r="Q2970" s="67"/>
      <c r="R2970" s="67"/>
      <c r="S2970" s="67"/>
      <c r="T2970" s="67"/>
      <c r="U2970" s="67"/>
      <c r="V2970" s="67"/>
      <c r="W2970" s="67"/>
      <c r="X2970" s="67"/>
      <c r="Y2970" s="67"/>
      <c r="Z2970" s="67"/>
      <c r="AA2970" s="67"/>
      <c r="AB2970" s="67"/>
      <c r="AC2970" s="67"/>
      <c r="AD2970" s="67"/>
      <c r="AE2970" s="67"/>
      <c r="AF2970" s="67"/>
      <c r="AG2970" s="67"/>
    </row>
    <row r="2971" spans="1:33" ht="14.5">
      <c r="A2971" s="85"/>
      <c r="B2971" s="86"/>
      <c r="C2971" s="85"/>
      <c r="D2971" s="86"/>
      <c r="E2971" s="86"/>
      <c r="F2971" s="86"/>
      <c r="G2971" s="86"/>
      <c r="H2971" s="86"/>
      <c r="I2971" s="57"/>
      <c r="J2971" s="71"/>
      <c r="K2971" s="71"/>
      <c r="L2971" s="57"/>
      <c r="M2971" s="86"/>
      <c r="N2971" s="67"/>
      <c r="O2971" s="67"/>
      <c r="P2971" s="67"/>
      <c r="Q2971" s="67"/>
      <c r="R2971" s="67"/>
      <c r="S2971" s="67"/>
      <c r="T2971" s="67"/>
      <c r="U2971" s="67"/>
      <c r="V2971" s="67"/>
      <c r="W2971" s="67"/>
      <c r="X2971" s="67"/>
      <c r="Y2971" s="67"/>
      <c r="Z2971" s="67"/>
      <c r="AA2971" s="67"/>
      <c r="AB2971" s="67"/>
      <c r="AC2971" s="67"/>
      <c r="AD2971" s="67"/>
      <c r="AE2971" s="67"/>
      <c r="AF2971" s="67"/>
      <c r="AG2971" s="67"/>
    </row>
    <row r="2972" spans="1:33" ht="14.5">
      <c r="A2972" s="85"/>
      <c r="B2972" s="86"/>
      <c r="C2972" s="85"/>
      <c r="D2972" s="86"/>
      <c r="E2972" s="86"/>
      <c r="F2972" s="86"/>
      <c r="G2972" s="86"/>
      <c r="H2972" s="86"/>
      <c r="I2972" s="57"/>
      <c r="J2972" s="71"/>
      <c r="K2972" s="71"/>
      <c r="L2972" s="57"/>
      <c r="M2972" s="86"/>
      <c r="N2972" s="67"/>
      <c r="O2972" s="67"/>
      <c r="P2972" s="67"/>
      <c r="Q2972" s="67"/>
      <c r="R2972" s="67"/>
      <c r="S2972" s="67"/>
      <c r="T2972" s="67"/>
      <c r="U2972" s="67"/>
      <c r="V2972" s="67"/>
      <c r="W2972" s="67"/>
      <c r="X2972" s="67"/>
      <c r="Y2972" s="67"/>
      <c r="Z2972" s="67"/>
      <c r="AA2972" s="67"/>
      <c r="AB2972" s="67"/>
      <c r="AC2972" s="67"/>
      <c r="AD2972" s="67"/>
      <c r="AE2972" s="67"/>
      <c r="AF2972" s="67"/>
      <c r="AG2972" s="67"/>
    </row>
    <row r="2973" spans="1:33" ht="14.5">
      <c r="A2973" s="85"/>
      <c r="B2973" s="86"/>
      <c r="C2973" s="85"/>
      <c r="D2973" s="86"/>
      <c r="E2973" s="86"/>
      <c r="F2973" s="86"/>
      <c r="G2973" s="86"/>
      <c r="H2973" s="86"/>
      <c r="I2973" s="57"/>
      <c r="J2973" s="71"/>
      <c r="K2973" s="71"/>
      <c r="L2973" s="57"/>
      <c r="M2973" s="86"/>
      <c r="N2973" s="67"/>
      <c r="O2973" s="67"/>
      <c r="P2973" s="67"/>
      <c r="Q2973" s="67"/>
      <c r="R2973" s="67"/>
      <c r="S2973" s="67"/>
      <c r="T2973" s="67"/>
      <c r="U2973" s="67"/>
      <c r="V2973" s="67"/>
      <c r="W2973" s="67"/>
      <c r="X2973" s="67"/>
      <c r="Y2973" s="67"/>
      <c r="Z2973" s="67"/>
      <c r="AA2973" s="67"/>
      <c r="AB2973" s="67"/>
      <c r="AC2973" s="67"/>
      <c r="AD2973" s="67"/>
      <c r="AE2973" s="67"/>
      <c r="AF2973" s="67"/>
      <c r="AG2973" s="67"/>
    </row>
    <row r="2974" spans="1:33" ht="14.5">
      <c r="A2974" s="85"/>
      <c r="B2974" s="86"/>
      <c r="C2974" s="85"/>
      <c r="D2974" s="86"/>
      <c r="E2974" s="86"/>
      <c r="F2974" s="86"/>
      <c r="G2974" s="86"/>
      <c r="H2974" s="86"/>
      <c r="I2974" s="57"/>
      <c r="J2974" s="71"/>
      <c r="K2974" s="71"/>
      <c r="L2974" s="57"/>
      <c r="M2974" s="86"/>
      <c r="N2974" s="67"/>
      <c r="O2974" s="67"/>
      <c r="P2974" s="67"/>
      <c r="Q2974" s="67"/>
      <c r="R2974" s="67"/>
      <c r="S2974" s="67"/>
      <c r="T2974" s="67"/>
      <c r="U2974" s="67"/>
      <c r="V2974" s="67"/>
      <c r="W2974" s="67"/>
      <c r="X2974" s="67"/>
      <c r="Y2974" s="67"/>
      <c r="Z2974" s="67"/>
      <c r="AA2974" s="67"/>
      <c r="AB2974" s="67"/>
      <c r="AC2974" s="67"/>
      <c r="AD2974" s="67"/>
      <c r="AE2974" s="67"/>
      <c r="AF2974" s="67"/>
      <c r="AG2974" s="67"/>
    </row>
    <row r="2975" spans="1:33" ht="14.5">
      <c r="A2975" s="85"/>
      <c r="B2975" s="86"/>
      <c r="C2975" s="85"/>
      <c r="D2975" s="86"/>
      <c r="E2975" s="86"/>
      <c r="F2975" s="86"/>
      <c r="G2975" s="86"/>
      <c r="H2975" s="86"/>
      <c r="I2975" s="57"/>
      <c r="J2975" s="71"/>
      <c r="K2975" s="71"/>
      <c r="L2975" s="57"/>
      <c r="M2975" s="86"/>
      <c r="N2975" s="67"/>
      <c r="O2975" s="67"/>
      <c r="P2975" s="67"/>
      <c r="Q2975" s="67"/>
      <c r="R2975" s="67"/>
      <c r="S2975" s="67"/>
      <c r="T2975" s="67"/>
      <c r="U2975" s="67"/>
      <c r="V2975" s="67"/>
      <c r="W2975" s="67"/>
      <c r="X2975" s="67"/>
      <c r="Y2975" s="67"/>
      <c r="Z2975" s="67"/>
      <c r="AA2975" s="67"/>
      <c r="AB2975" s="67"/>
      <c r="AC2975" s="67"/>
      <c r="AD2975" s="67"/>
      <c r="AE2975" s="67"/>
      <c r="AF2975" s="67"/>
      <c r="AG2975" s="67"/>
    </row>
    <row r="2976" spans="1:33" ht="14.5">
      <c r="A2976" s="85"/>
      <c r="B2976" s="86"/>
      <c r="C2976" s="85"/>
      <c r="D2976" s="86"/>
      <c r="E2976" s="86"/>
      <c r="F2976" s="86"/>
      <c r="G2976" s="86"/>
      <c r="H2976" s="86"/>
      <c r="I2976" s="57"/>
      <c r="J2976" s="71"/>
      <c r="K2976" s="71"/>
      <c r="L2976" s="57"/>
      <c r="M2976" s="86"/>
      <c r="N2976" s="67"/>
      <c r="O2976" s="67"/>
      <c r="P2976" s="67"/>
      <c r="Q2976" s="67"/>
      <c r="R2976" s="67"/>
      <c r="S2976" s="67"/>
      <c r="T2976" s="67"/>
      <c r="U2976" s="67"/>
      <c r="V2976" s="67"/>
      <c r="W2976" s="67"/>
      <c r="X2976" s="67"/>
      <c r="Y2976" s="67"/>
      <c r="Z2976" s="67"/>
      <c r="AA2976" s="67"/>
      <c r="AB2976" s="67"/>
      <c r="AC2976" s="67"/>
      <c r="AD2976" s="67"/>
      <c r="AE2976" s="67"/>
      <c r="AF2976" s="67"/>
      <c r="AG2976" s="67"/>
    </row>
    <row r="2977" spans="1:33" ht="14.5">
      <c r="A2977" s="85"/>
      <c r="B2977" s="86"/>
      <c r="C2977" s="85"/>
      <c r="D2977" s="86"/>
      <c r="E2977" s="86"/>
      <c r="F2977" s="86"/>
      <c r="G2977" s="86"/>
      <c r="H2977" s="86"/>
      <c r="I2977" s="57"/>
      <c r="J2977" s="71"/>
      <c r="K2977" s="71"/>
      <c r="L2977" s="57"/>
      <c r="M2977" s="86"/>
      <c r="N2977" s="67"/>
      <c r="O2977" s="67"/>
      <c r="P2977" s="67"/>
      <c r="Q2977" s="67"/>
      <c r="R2977" s="67"/>
      <c r="S2977" s="67"/>
      <c r="T2977" s="67"/>
      <c r="U2977" s="67"/>
      <c r="V2977" s="67"/>
      <c r="W2977" s="67"/>
      <c r="X2977" s="67"/>
      <c r="Y2977" s="67"/>
      <c r="Z2977" s="67"/>
      <c r="AA2977" s="67"/>
      <c r="AB2977" s="67"/>
      <c r="AC2977" s="67"/>
      <c r="AD2977" s="67"/>
      <c r="AE2977" s="67"/>
      <c r="AF2977" s="67"/>
      <c r="AG2977" s="67"/>
    </row>
    <row r="2978" spans="1:33" ht="14.5">
      <c r="A2978" s="85"/>
      <c r="B2978" s="86"/>
      <c r="C2978" s="85"/>
      <c r="D2978" s="86"/>
      <c r="E2978" s="86"/>
      <c r="F2978" s="86"/>
      <c r="G2978" s="86"/>
      <c r="H2978" s="86"/>
      <c r="I2978" s="57"/>
      <c r="J2978" s="71"/>
      <c r="K2978" s="71"/>
      <c r="L2978" s="57"/>
      <c r="M2978" s="86"/>
      <c r="N2978" s="67"/>
      <c r="O2978" s="67"/>
      <c r="P2978" s="67"/>
      <c r="Q2978" s="67"/>
      <c r="R2978" s="67"/>
      <c r="S2978" s="67"/>
      <c r="T2978" s="67"/>
      <c r="U2978" s="67"/>
      <c r="V2978" s="67"/>
      <c r="W2978" s="67"/>
      <c r="X2978" s="67"/>
      <c r="Y2978" s="67"/>
      <c r="Z2978" s="67"/>
      <c r="AA2978" s="67"/>
      <c r="AB2978" s="67"/>
      <c r="AC2978" s="67"/>
      <c r="AD2978" s="67"/>
      <c r="AE2978" s="67"/>
      <c r="AF2978" s="67"/>
      <c r="AG2978" s="67"/>
    </row>
    <row r="2979" spans="1:33" ht="14.5">
      <c r="A2979" s="85"/>
      <c r="B2979" s="86"/>
      <c r="C2979" s="85"/>
      <c r="D2979" s="86"/>
      <c r="E2979" s="86"/>
      <c r="F2979" s="86"/>
      <c r="G2979" s="86"/>
      <c r="H2979" s="86"/>
      <c r="I2979" s="57"/>
      <c r="J2979" s="71"/>
      <c r="K2979" s="71"/>
      <c r="L2979" s="57"/>
      <c r="M2979" s="86"/>
      <c r="N2979" s="67"/>
      <c r="O2979" s="67"/>
      <c r="P2979" s="67"/>
      <c r="Q2979" s="67"/>
      <c r="R2979" s="67"/>
      <c r="S2979" s="67"/>
      <c r="T2979" s="67"/>
      <c r="U2979" s="67"/>
      <c r="V2979" s="67"/>
      <c r="W2979" s="67"/>
      <c r="X2979" s="67"/>
      <c r="Y2979" s="67"/>
      <c r="Z2979" s="67"/>
      <c r="AA2979" s="67"/>
      <c r="AB2979" s="67"/>
      <c r="AC2979" s="67"/>
      <c r="AD2979" s="67"/>
      <c r="AE2979" s="67"/>
      <c r="AF2979" s="67"/>
      <c r="AG2979" s="67"/>
    </row>
    <row r="2980" spans="1:33" ht="14.5">
      <c r="A2980" s="85"/>
      <c r="B2980" s="86"/>
      <c r="C2980" s="85"/>
      <c r="D2980" s="86"/>
      <c r="E2980" s="86"/>
      <c r="F2980" s="86"/>
      <c r="G2980" s="86"/>
      <c r="H2980" s="86"/>
      <c r="I2980" s="57"/>
      <c r="J2980" s="71"/>
      <c r="K2980" s="71"/>
      <c r="L2980" s="57"/>
      <c r="M2980" s="86"/>
      <c r="N2980" s="67"/>
      <c r="O2980" s="67"/>
      <c r="P2980" s="67"/>
      <c r="Q2980" s="67"/>
      <c r="R2980" s="67"/>
      <c r="S2980" s="67"/>
      <c r="T2980" s="67"/>
      <c r="U2980" s="67"/>
      <c r="V2980" s="67"/>
      <c r="W2980" s="67"/>
      <c r="X2980" s="67"/>
      <c r="Y2980" s="67"/>
      <c r="Z2980" s="67"/>
      <c r="AA2980" s="67"/>
      <c r="AB2980" s="67"/>
      <c r="AC2980" s="67"/>
      <c r="AD2980" s="67"/>
      <c r="AE2980" s="67"/>
      <c r="AF2980" s="67"/>
      <c r="AG2980" s="67"/>
    </row>
    <row r="2981" spans="1:33" ht="14.5">
      <c r="A2981" s="85"/>
      <c r="B2981" s="86"/>
      <c r="C2981" s="85"/>
      <c r="D2981" s="86"/>
      <c r="E2981" s="86"/>
      <c r="F2981" s="86"/>
      <c r="G2981" s="86"/>
      <c r="H2981" s="86"/>
      <c r="I2981" s="57"/>
      <c r="J2981" s="71"/>
      <c r="K2981" s="71"/>
      <c r="L2981" s="57"/>
      <c r="M2981" s="86"/>
      <c r="N2981" s="67"/>
      <c r="O2981" s="67"/>
      <c r="P2981" s="67"/>
      <c r="Q2981" s="67"/>
      <c r="R2981" s="67"/>
      <c r="S2981" s="67"/>
      <c r="T2981" s="67"/>
      <c r="U2981" s="67"/>
      <c r="V2981" s="67"/>
      <c r="W2981" s="67"/>
      <c r="X2981" s="67"/>
      <c r="Y2981" s="67"/>
      <c r="Z2981" s="67"/>
      <c r="AA2981" s="67"/>
      <c r="AB2981" s="67"/>
      <c r="AC2981" s="67"/>
      <c r="AD2981" s="67"/>
      <c r="AE2981" s="67"/>
      <c r="AF2981" s="67"/>
      <c r="AG2981" s="67"/>
    </row>
    <row r="2982" spans="1:33" ht="14.5">
      <c r="A2982" s="85"/>
      <c r="B2982" s="86"/>
      <c r="C2982" s="85"/>
      <c r="D2982" s="86"/>
      <c r="E2982" s="86"/>
      <c r="F2982" s="86"/>
      <c r="G2982" s="86"/>
      <c r="H2982" s="86"/>
      <c r="I2982" s="57"/>
      <c r="J2982" s="71"/>
      <c r="K2982" s="71"/>
      <c r="L2982" s="57"/>
      <c r="M2982" s="86"/>
      <c r="N2982" s="67"/>
      <c r="O2982" s="67"/>
      <c r="P2982" s="67"/>
      <c r="Q2982" s="67"/>
      <c r="R2982" s="67"/>
      <c r="S2982" s="67"/>
      <c r="T2982" s="67"/>
      <c r="U2982" s="67"/>
      <c r="V2982" s="67"/>
      <c r="W2982" s="67"/>
      <c r="X2982" s="67"/>
      <c r="Y2982" s="67"/>
      <c r="Z2982" s="67"/>
      <c r="AA2982" s="67"/>
      <c r="AB2982" s="67"/>
      <c r="AC2982" s="67"/>
      <c r="AD2982" s="67"/>
      <c r="AE2982" s="67"/>
      <c r="AF2982" s="67"/>
      <c r="AG2982" s="67"/>
    </row>
    <row r="2983" spans="1:33" ht="14.5">
      <c r="A2983" s="85"/>
      <c r="B2983" s="86"/>
      <c r="C2983" s="85"/>
      <c r="D2983" s="86"/>
      <c r="E2983" s="86"/>
      <c r="F2983" s="86"/>
      <c r="G2983" s="86"/>
      <c r="H2983" s="86"/>
      <c r="I2983" s="57"/>
      <c r="J2983" s="71"/>
      <c r="K2983" s="71"/>
      <c r="L2983" s="57"/>
      <c r="M2983" s="86"/>
      <c r="N2983" s="67"/>
      <c r="O2983" s="67"/>
      <c r="P2983" s="67"/>
      <c r="Q2983" s="67"/>
      <c r="R2983" s="67"/>
      <c r="S2983" s="67"/>
      <c r="T2983" s="67"/>
      <c r="U2983" s="67"/>
      <c r="V2983" s="67"/>
      <c r="W2983" s="67"/>
      <c r="X2983" s="67"/>
      <c r="Y2983" s="67"/>
      <c r="Z2983" s="67"/>
      <c r="AA2983" s="67"/>
      <c r="AB2983" s="67"/>
      <c r="AC2983" s="67"/>
      <c r="AD2983" s="67"/>
      <c r="AE2983" s="67"/>
      <c r="AF2983" s="67"/>
      <c r="AG2983" s="67"/>
    </row>
    <row r="2984" spans="1:33" ht="14.5">
      <c r="A2984" s="85"/>
      <c r="B2984" s="86"/>
      <c r="C2984" s="85"/>
      <c r="D2984" s="86"/>
      <c r="E2984" s="86"/>
      <c r="F2984" s="86"/>
      <c r="G2984" s="86"/>
      <c r="H2984" s="86"/>
      <c r="I2984" s="57"/>
      <c r="J2984" s="71"/>
      <c r="K2984" s="71"/>
      <c r="L2984" s="57"/>
      <c r="M2984" s="86"/>
      <c r="N2984" s="67"/>
      <c r="O2984" s="67"/>
      <c r="P2984" s="67"/>
      <c r="Q2984" s="67"/>
      <c r="R2984" s="67"/>
      <c r="S2984" s="67"/>
      <c r="T2984" s="67"/>
      <c r="U2984" s="67"/>
      <c r="V2984" s="67"/>
      <c r="W2984" s="67"/>
      <c r="X2984" s="67"/>
      <c r="Y2984" s="67"/>
      <c r="Z2984" s="67"/>
      <c r="AA2984" s="67"/>
      <c r="AB2984" s="67"/>
      <c r="AC2984" s="67"/>
      <c r="AD2984" s="67"/>
      <c r="AE2984" s="67"/>
      <c r="AF2984" s="67"/>
      <c r="AG2984" s="67"/>
    </row>
    <row r="2985" spans="1:33" ht="14.5">
      <c r="A2985" s="85"/>
      <c r="B2985" s="86"/>
      <c r="C2985" s="85"/>
      <c r="D2985" s="86"/>
      <c r="E2985" s="86"/>
      <c r="F2985" s="86"/>
      <c r="G2985" s="86"/>
      <c r="H2985" s="86"/>
      <c r="I2985" s="57"/>
      <c r="J2985" s="71"/>
      <c r="K2985" s="71"/>
      <c r="L2985" s="57"/>
      <c r="M2985" s="86"/>
      <c r="N2985" s="67"/>
      <c r="O2985" s="67"/>
      <c r="P2985" s="67"/>
      <c r="Q2985" s="67"/>
      <c r="R2985" s="67"/>
      <c r="S2985" s="67"/>
      <c r="T2985" s="67"/>
      <c r="U2985" s="67"/>
      <c r="V2985" s="67"/>
      <c r="W2985" s="67"/>
      <c r="X2985" s="67"/>
      <c r="Y2985" s="67"/>
      <c r="Z2985" s="67"/>
      <c r="AA2985" s="67"/>
      <c r="AB2985" s="67"/>
      <c r="AC2985" s="67"/>
      <c r="AD2985" s="67"/>
      <c r="AE2985" s="67"/>
      <c r="AF2985" s="67"/>
      <c r="AG2985" s="67"/>
    </row>
    <row r="2986" spans="1:33" ht="14.5">
      <c r="A2986" s="85"/>
      <c r="B2986" s="86"/>
      <c r="C2986" s="85"/>
      <c r="D2986" s="86"/>
      <c r="E2986" s="86"/>
      <c r="F2986" s="86"/>
      <c r="G2986" s="86"/>
      <c r="H2986" s="86"/>
      <c r="I2986" s="57"/>
      <c r="J2986" s="71"/>
      <c r="K2986" s="71"/>
      <c r="L2986" s="57"/>
      <c r="M2986" s="86"/>
      <c r="N2986" s="67"/>
      <c r="O2986" s="67"/>
      <c r="P2986" s="67"/>
      <c r="Q2986" s="67"/>
      <c r="R2986" s="67"/>
      <c r="S2986" s="67"/>
      <c r="T2986" s="67"/>
      <c r="U2986" s="67"/>
      <c r="V2986" s="67"/>
      <c r="W2986" s="67"/>
      <c r="X2986" s="67"/>
      <c r="Y2986" s="67"/>
      <c r="Z2986" s="67"/>
      <c r="AA2986" s="67"/>
      <c r="AB2986" s="67"/>
      <c r="AC2986" s="67"/>
      <c r="AD2986" s="67"/>
      <c r="AE2986" s="67"/>
      <c r="AF2986" s="67"/>
      <c r="AG2986" s="67"/>
    </row>
    <row r="2987" spans="1:33" ht="14.5">
      <c r="A2987" s="85"/>
      <c r="B2987" s="86"/>
      <c r="C2987" s="85"/>
      <c r="D2987" s="86"/>
      <c r="E2987" s="86"/>
      <c r="F2987" s="86"/>
      <c r="G2987" s="86"/>
      <c r="H2987" s="86"/>
      <c r="I2987" s="57"/>
      <c r="J2987" s="71"/>
      <c r="K2987" s="71"/>
      <c r="L2987" s="57"/>
      <c r="M2987" s="86"/>
      <c r="N2987" s="67"/>
      <c r="O2987" s="67"/>
      <c r="P2987" s="67"/>
      <c r="Q2987" s="67"/>
      <c r="R2987" s="67"/>
      <c r="S2987" s="67"/>
      <c r="T2987" s="67"/>
      <c r="U2987" s="67"/>
      <c r="V2987" s="67"/>
      <c r="W2987" s="67"/>
      <c r="X2987" s="67"/>
      <c r="Y2987" s="67"/>
      <c r="Z2987" s="67"/>
      <c r="AA2987" s="67"/>
      <c r="AB2987" s="67"/>
      <c r="AC2987" s="67"/>
      <c r="AD2987" s="67"/>
      <c r="AE2987" s="67"/>
      <c r="AF2987" s="67"/>
      <c r="AG2987" s="67"/>
    </row>
    <row r="2988" spans="1:33" ht="14.5">
      <c r="A2988" s="85"/>
      <c r="B2988" s="86"/>
      <c r="C2988" s="85"/>
      <c r="D2988" s="86"/>
      <c r="E2988" s="86"/>
      <c r="F2988" s="86"/>
      <c r="G2988" s="86"/>
      <c r="H2988" s="86"/>
      <c r="I2988" s="57"/>
      <c r="J2988" s="71"/>
      <c r="K2988" s="71"/>
      <c r="L2988" s="57"/>
      <c r="M2988" s="86"/>
      <c r="N2988" s="67"/>
      <c r="O2988" s="67"/>
      <c r="P2988" s="67"/>
      <c r="Q2988" s="67"/>
      <c r="R2988" s="67"/>
      <c r="S2988" s="67"/>
      <c r="T2988" s="67"/>
      <c r="U2988" s="67"/>
      <c r="V2988" s="67"/>
      <c r="W2988" s="67"/>
      <c r="X2988" s="67"/>
      <c r="Y2988" s="67"/>
      <c r="Z2988" s="67"/>
      <c r="AA2988" s="67"/>
      <c r="AB2988" s="67"/>
      <c r="AC2988" s="67"/>
      <c r="AD2988" s="67"/>
      <c r="AE2988" s="67"/>
      <c r="AF2988" s="67"/>
      <c r="AG2988" s="67"/>
    </row>
    <row r="2989" spans="1:33" ht="14.5">
      <c r="A2989" s="85"/>
      <c r="B2989" s="86"/>
      <c r="C2989" s="85"/>
      <c r="D2989" s="86"/>
      <c r="E2989" s="86"/>
      <c r="F2989" s="86"/>
      <c r="G2989" s="86"/>
      <c r="H2989" s="86"/>
      <c r="I2989" s="57"/>
      <c r="J2989" s="71"/>
      <c r="K2989" s="71"/>
      <c r="L2989" s="57"/>
      <c r="M2989" s="86"/>
      <c r="N2989" s="67"/>
      <c r="O2989" s="67"/>
      <c r="P2989" s="67"/>
      <c r="Q2989" s="67"/>
      <c r="R2989" s="67"/>
      <c r="S2989" s="67"/>
      <c r="T2989" s="67"/>
      <c r="U2989" s="67"/>
      <c r="V2989" s="67"/>
      <c r="W2989" s="67"/>
      <c r="X2989" s="67"/>
      <c r="Y2989" s="67"/>
      <c r="Z2989" s="67"/>
      <c r="AA2989" s="67"/>
      <c r="AB2989" s="67"/>
      <c r="AC2989" s="67"/>
      <c r="AD2989" s="67"/>
      <c r="AE2989" s="67"/>
      <c r="AF2989" s="67"/>
      <c r="AG2989" s="67"/>
    </row>
    <row r="2990" spans="1:33" ht="14.5">
      <c r="A2990" s="85"/>
      <c r="B2990" s="86"/>
      <c r="C2990" s="85"/>
      <c r="D2990" s="86"/>
      <c r="E2990" s="86"/>
      <c r="F2990" s="86"/>
      <c r="G2990" s="86"/>
      <c r="H2990" s="86"/>
      <c r="I2990" s="57"/>
      <c r="J2990" s="71"/>
      <c r="K2990" s="71"/>
      <c r="L2990" s="57"/>
      <c r="M2990" s="86"/>
      <c r="N2990" s="67"/>
      <c r="O2990" s="67"/>
      <c r="P2990" s="67"/>
      <c r="Q2990" s="67"/>
      <c r="R2990" s="67"/>
      <c r="S2990" s="67"/>
      <c r="T2990" s="67"/>
      <c r="U2990" s="67"/>
      <c r="V2990" s="67"/>
      <c r="W2990" s="67"/>
      <c r="X2990" s="67"/>
      <c r="Y2990" s="67"/>
      <c r="Z2990" s="67"/>
      <c r="AA2990" s="67"/>
      <c r="AB2990" s="67"/>
      <c r="AC2990" s="67"/>
      <c r="AD2990" s="67"/>
      <c r="AE2990" s="67"/>
      <c r="AF2990" s="67"/>
      <c r="AG2990" s="67"/>
    </row>
    <row r="2991" spans="1:33" ht="14.5">
      <c r="A2991" s="85"/>
      <c r="B2991" s="86"/>
      <c r="C2991" s="85"/>
      <c r="D2991" s="86"/>
      <c r="E2991" s="86"/>
      <c r="F2991" s="86"/>
      <c r="G2991" s="86"/>
      <c r="H2991" s="86"/>
      <c r="I2991" s="57"/>
      <c r="J2991" s="71"/>
      <c r="K2991" s="71"/>
      <c r="L2991" s="57"/>
      <c r="M2991" s="86"/>
      <c r="N2991" s="67"/>
      <c r="O2991" s="67"/>
      <c r="P2991" s="67"/>
      <c r="Q2991" s="67"/>
      <c r="R2991" s="67"/>
      <c r="S2991" s="67"/>
      <c r="T2991" s="67"/>
      <c r="U2991" s="67"/>
      <c r="V2991" s="67"/>
      <c r="W2991" s="67"/>
      <c r="X2991" s="67"/>
      <c r="Y2991" s="67"/>
      <c r="Z2991" s="67"/>
      <c r="AA2991" s="67"/>
      <c r="AB2991" s="67"/>
      <c r="AC2991" s="67"/>
      <c r="AD2991" s="67"/>
      <c r="AE2991" s="67"/>
      <c r="AF2991" s="67"/>
      <c r="AG2991" s="67"/>
    </row>
    <row r="2992" spans="1:33" ht="14.5">
      <c r="A2992" s="85"/>
      <c r="B2992" s="86"/>
      <c r="C2992" s="85"/>
      <c r="D2992" s="86"/>
      <c r="E2992" s="86"/>
      <c r="F2992" s="86"/>
      <c r="G2992" s="86"/>
      <c r="H2992" s="86"/>
      <c r="I2992" s="57"/>
      <c r="J2992" s="71"/>
      <c r="K2992" s="71"/>
      <c r="L2992" s="57"/>
      <c r="M2992" s="86"/>
      <c r="N2992" s="67"/>
      <c r="O2992" s="67"/>
      <c r="P2992" s="67"/>
      <c r="Q2992" s="67"/>
      <c r="R2992" s="67"/>
      <c r="S2992" s="67"/>
      <c r="T2992" s="67"/>
      <c r="U2992" s="67"/>
      <c r="V2992" s="67"/>
      <c r="W2992" s="67"/>
      <c r="X2992" s="67"/>
      <c r="Y2992" s="67"/>
      <c r="Z2992" s="67"/>
      <c r="AA2992" s="67"/>
      <c r="AB2992" s="67"/>
      <c r="AC2992" s="67"/>
      <c r="AD2992" s="67"/>
      <c r="AE2992" s="67"/>
      <c r="AF2992" s="67"/>
      <c r="AG2992" s="67"/>
    </row>
    <row r="2993" spans="1:33" ht="14.5">
      <c r="A2993" s="85"/>
      <c r="B2993" s="86"/>
      <c r="C2993" s="85"/>
      <c r="D2993" s="86"/>
      <c r="E2993" s="86"/>
      <c r="F2993" s="86"/>
      <c r="G2993" s="86"/>
      <c r="H2993" s="86"/>
      <c r="I2993" s="57"/>
      <c r="J2993" s="71"/>
      <c r="K2993" s="71"/>
      <c r="L2993" s="57"/>
      <c r="M2993" s="86"/>
      <c r="N2993" s="67"/>
      <c r="O2993" s="67"/>
      <c r="P2993" s="67"/>
      <c r="Q2993" s="67"/>
      <c r="R2993" s="67"/>
      <c r="S2993" s="67"/>
      <c r="T2993" s="67"/>
      <c r="U2993" s="67"/>
      <c r="V2993" s="67"/>
      <c r="W2993" s="67"/>
      <c r="X2993" s="67"/>
      <c r="Y2993" s="67"/>
      <c r="Z2993" s="67"/>
      <c r="AA2993" s="67"/>
      <c r="AB2993" s="67"/>
      <c r="AC2993" s="67"/>
      <c r="AD2993" s="67"/>
      <c r="AE2993" s="67"/>
      <c r="AF2993" s="67"/>
      <c r="AG2993" s="67"/>
    </row>
    <row r="2994" spans="1:33" ht="14.5">
      <c r="A2994" s="85"/>
      <c r="B2994" s="86"/>
      <c r="C2994" s="85"/>
      <c r="D2994" s="86"/>
      <c r="E2994" s="86"/>
      <c r="F2994" s="86"/>
      <c r="G2994" s="86"/>
      <c r="H2994" s="86"/>
      <c r="I2994" s="57"/>
      <c r="J2994" s="71"/>
      <c r="K2994" s="71"/>
      <c r="L2994" s="57"/>
      <c r="M2994" s="86"/>
      <c r="N2994" s="67"/>
      <c r="O2994" s="67"/>
      <c r="P2994" s="67"/>
      <c r="Q2994" s="67"/>
      <c r="R2994" s="67"/>
      <c r="S2994" s="67"/>
      <c r="T2994" s="67"/>
      <c r="U2994" s="67"/>
      <c r="V2994" s="67"/>
      <c r="W2994" s="67"/>
      <c r="X2994" s="67"/>
      <c r="Y2994" s="67"/>
      <c r="Z2994" s="67"/>
      <c r="AA2994" s="67"/>
      <c r="AB2994" s="67"/>
      <c r="AC2994" s="67"/>
      <c r="AD2994" s="67"/>
      <c r="AE2994" s="67"/>
      <c r="AF2994" s="67"/>
      <c r="AG2994" s="67"/>
    </row>
    <row r="2995" spans="1:33" ht="14.5">
      <c r="A2995" s="85"/>
      <c r="B2995" s="86"/>
      <c r="C2995" s="85"/>
      <c r="D2995" s="86"/>
      <c r="E2995" s="86"/>
      <c r="F2995" s="86"/>
      <c r="G2995" s="86"/>
      <c r="H2995" s="86"/>
      <c r="I2995" s="57"/>
      <c r="J2995" s="71"/>
      <c r="K2995" s="71"/>
      <c r="L2995" s="57"/>
      <c r="M2995" s="86"/>
      <c r="N2995" s="67"/>
      <c r="O2995" s="67"/>
      <c r="P2995" s="67"/>
      <c r="Q2995" s="67"/>
      <c r="R2995" s="67"/>
      <c r="S2995" s="67"/>
      <c r="T2995" s="67"/>
      <c r="U2995" s="67"/>
      <c r="V2995" s="67"/>
      <c r="W2995" s="67"/>
      <c r="X2995" s="67"/>
      <c r="Y2995" s="67"/>
      <c r="Z2995" s="67"/>
      <c r="AA2995" s="67"/>
      <c r="AB2995" s="67"/>
      <c r="AC2995" s="67"/>
      <c r="AD2995" s="67"/>
      <c r="AE2995" s="67"/>
      <c r="AF2995" s="67"/>
      <c r="AG2995" s="67"/>
    </row>
    <row r="2996" spans="1:33" ht="14.5">
      <c r="A2996" s="85"/>
      <c r="B2996" s="86"/>
      <c r="C2996" s="85"/>
      <c r="D2996" s="86"/>
      <c r="E2996" s="86"/>
      <c r="F2996" s="86"/>
      <c r="G2996" s="86"/>
      <c r="H2996" s="86"/>
      <c r="I2996" s="57"/>
      <c r="J2996" s="71"/>
      <c r="K2996" s="71"/>
      <c r="L2996" s="57"/>
      <c r="M2996" s="86"/>
      <c r="N2996" s="67"/>
      <c r="O2996" s="67"/>
      <c r="P2996" s="67"/>
      <c r="Q2996" s="67"/>
      <c r="R2996" s="67"/>
      <c r="S2996" s="67"/>
      <c r="T2996" s="67"/>
      <c r="U2996" s="67"/>
      <c r="V2996" s="67"/>
      <c r="W2996" s="67"/>
      <c r="X2996" s="67"/>
      <c r="Y2996" s="67"/>
      <c r="Z2996" s="67"/>
      <c r="AA2996" s="67"/>
      <c r="AB2996" s="67"/>
      <c r="AC2996" s="67"/>
      <c r="AD2996" s="67"/>
      <c r="AE2996" s="67"/>
      <c r="AF2996" s="67"/>
      <c r="AG2996" s="67"/>
    </row>
    <row r="2997" spans="1:33" ht="14.5">
      <c r="A2997" s="85"/>
      <c r="B2997" s="86"/>
      <c r="C2997" s="85"/>
      <c r="D2997" s="86"/>
      <c r="E2997" s="86"/>
      <c r="F2997" s="86"/>
      <c r="G2997" s="86"/>
      <c r="H2997" s="86"/>
      <c r="I2997" s="57"/>
      <c r="J2997" s="71"/>
      <c r="K2997" s="71"/>
      <c r="L2997" s="57"/>
      <c r="M2997" s="86"/>
      <c r="N2997" s="67"/>
      <c r="O2997" s="67"/>
      <c r="P2997" s="67"/>
      <c r="Q2997" s="67"/>
      <c r="R2997" s="67"/>
      <c r="S2997" s="67"/>
      <c r="T2997" s="67"/>
      <c r="U2997" s="67"/>
      <c r="V2997" s="67"/>
      <c r="W2997" s="67"/>
      <c r="X2997" s="67"/>
      <c r="Y2997" s="67"/>
      <c r="Z2997" s="67"/>
      <c r="AA2997" s="67"/>
      <c r="AB2997" s="67"/>
      <c r="AC2997" s="67"/>
      <c r="AD2997" s="67"/>
      <c r="AE2997" s="67"/>
      <c r="AF2997" s="67"/>
      <c r="AG2997" s="67"/>
    </row>
    <row r="2998" spans="1:33" ht="14.5">
      <c r="A2998" s="85"/>
      <c r="B2998" s="86"/>
      <c r="C2998" s="85"/>
      <c r="D2998" s="86"/>
      <c r="E2998" s="86"/>
      <c r="F2998" s="86"/>
      <c r="G2998" s="86"/>
      <c r="H2998" s="86"/>
      <c r="I2998" s="57"/>
      <c r="J2998" s="71"/>
      <c r="K2998" s="71"/>
      <c r="L2998" s="57"/>
      <c r="M2998" s="86"/>
      <c r="N2998" s="67"/>
      <c r="O2998" s="67"/>
      <c r="P2998" s="67"/>
      <c r="Q2998" s="67"/>
      <c r="R2998" s="67"/>
      <c r="S2998" s="67"/>
      <c r="T2998" s="67"/>
      <c r="U2998" s="67"/>
      <c r="V2998" s="67"/>
      <c r="W2998" s="67"/>
      <c r="X2998" s="67"/>
      <c r="Y2998" s="67"/>
      <c r="Z2998" s="67"/>
      <c r="AA2998" s="67"/>
      <c r="AB2998" s="67"/>
      <c r="AC2998" s="67"/>
      <c r="AD2998" s="67"/>
      <c r="AE2998" s="67"/>
      <c r="AF2998" s="67"/>
      <c r="AG2998" s="67"/>
    </row>
    <row r="2999" spans="1:33" ht="14.5">
      <c r="A2999" s="85"/>
      <c r="B2999" s="86"/>
      <c r="C2999" s="85"/>
      <c r="D2999" s="86"/>
      <c r="E2999" s="86"/>
      <c r="F2999" s="86"/>
      <c r="G2999" s="86"/>
      <c r="H2999" s="86"/>
      <c r="I2999" s="57"/>
      <c r="J2999" s="71"/>
      <c r="K2999" s="71"/>
      <c r="L2999" s="57"/>
      <c r="M2999" s="86"/>
      <c r="N2999" s="67"/>
      <c r="O2999" s="67"/>
      <c r="P2999" s="67"/>
      <c r="Q2999" s="67"/>
      <c r="R2999" s="67"/>
      <c r="S2999" s="67"/>
      <c r="T2999" s="67"/>
      <c r="U2999" s="67"/>
      <c r="V2999" s="67"/>
      <c r="W2999" s="67"/>
      <c r="X2999" s="67"/>
      <c r="Y2999" s="67"/>
      <c r="Z2999" s="67"/>
      <c r="AA2999" s="67"/>
      <c r="AB2999" s="67"/>
      <c r="AC2999" s="67"/>
      <c r="AD2999" s="67"/>
      <c r="AE2999" s="67"/>
      <c r="AF2999" s="67"/>
      <c r="AG2999" s="67"/>
    </row>
    <row r="3000" spans="1:33" ht="14.5">
      <c r="A3000" s="85"/>
      <c r="B3000" s="86"/>
      <c r="C3000" s="85"/>
      <c r="D3000" s="86"/>
      <c r="E3000" s="86"/>
      <c r="F3000" s="86"/>
      <c r="G3000" s="86"/>
      <c r="H3000" s="86"/>
      <c r="I3000" s="57"/>
      <c r="J3000" s="71"/>
      <c r="K3000" s="71"/>
      <c r="L3000" s="57"/>
      <c r="M3000" s="86"/>
      <c r="N3000" s="67"/>
      <c r="O3000" s="67"/>
      <c r="P3000" s="67"/>
      <c r="Q3000" s="67"/>
      <c r="R3000" s="67"/>
      <c r="S3000" s="67"/>
      <c r="T3000" s="67"/>
      <c r="U3000" s="67"/>
      <c r="V3000" s="67"/>
      <c r="W3000" s="67"/>
      <c r="X3000" s="67"/>
      <c r="Y3000" s="67"/>
      <c r="Z3000" s="67"/>
      <c r="AA3000" s="67"/>
      <c r="AB3000" s="67"/>
      <c r="AC3000" s="67"/>
      <c r="AD3000" s="67"/>
      <c r="AE3000" s="67"/>
      <c r="AF3000" s="67"/>
      <c r="AG3000" s="67"/>
    </row>
    <row r="3001" spans="1:33" ht="14.5">
      <c r="A3001" s="85"/>
      <c r="B3001" s="86"/>
      <c r="C3001" s="85"/>
      <c r="D3001" s="86"/>
      <c r="E3001" s="86"/>
      <c r="F3001" s="86"/>
      <c r="G3001" s="86"/>
      <c r="H3001" s="86"/>
      <c r="I3001" s="57"/>
      <c r="J3001" s="71"/>
      <c r="K3001" s="71"/>
      <c r="L3001" s="57"/>
      <c r="M3001" s="86"/>
      <c r="N3001" s="67"/>
      <c r="O3001" s="67"/>
      <c r="P3001" s="67"/>
      <c r="Q3001" s="67"/>
      <c r="R3001" s="67"/>
      <c r="S3001" s="67"/>
      <c r="T3001" s="67"/>
      <c r="U3001" s="67"/>
      <c r="V3001" s="67"/>
      <c r="W3001" s="67"/>
      <c r="X3001" s="67"/>
      <c r="Y3001" s="67"/>
      <c r="Z3001" s="67"/>
      <c r="AA3001" s="67"/>
      <c r="AB3001" s="67"/>
      <c r="AC3001" s="67"/>
      <c r="AD3001" s="67"/>
      <c r="AE3001" s="67"/>
      <c r="AF3001" s="67"/>
      <c r="AG3001" s="67"/>
    </row>
    <row r="3002" spans="1:33" ht="14.5">
      <c r="A3002" s="85"/>
      <c r="B3002" s="86"/>
      <c r="C3002" s="85"/>
      <c r="D3002" s="86"/>
      <c r="E3002" s="86"/>
      <c r="F3002" s="86"/>
      <c r="G3002" s="86"/>
      <c r="H3002" s="86"/>
      <c r="I3002" s="57"/>
      <c r="J3002" s="71"/>
      <c r="K3002" s="71"/>
      <c r="L3002" s="57"/>
      <c r="M3002" s="86"/>
      <c r="N3002" s="67"/>
      <c r="O3002" s="67"/>
      <c r="P3002" s="67"/>
      <c r="Q3002" s="67"/>
      <c r="R3002" s="67"/>
      <c r="S3002" s="67"/>
      <c r="T3002" s="67"/>
      <c r="U3002" s="67"/>
      <c r="V3002" s="67"/>
      <c r="W3002" s="67"/>
      <c r="X3002" s="67"/>
      <c r="Y3002" s="67"/>
      <c r="Z3002" s="67"/>
      <c r="AA3002" s="67"/>
      <c r="AB3002" s="67"/>
      <c r="AC3002" s="67"/>
      <c r="AD3002" s="67"/>
      <c r="AE3002" s="67"/>
      <c r="AF3002" s="67"/>
      <c r="AG3002" s="67"/>
    </row>
    <row r="3003" spans="1:33" ht="14.5">
      <c r="A3003" s="85"/>
      <c r="B3003" s="86"/>
      <c r="C3003" s="85"/>
      <c r="D3003" s="86"/>
      <c r="E3003" s="86"/>
      <c r="F3003" s="86"/>
      <c r="G3003" s="86"/>
      <c r="H3003" s="86"/>
      <c r="I3003" s="57"/>
      <c r="J3003" s="71"/>
      <c r="K3003" s="71"/>
      <c r="L3003" s="57"/>
      <c r="M3003" s="86"/>
      <c r="N3003" s="67"/>
      <c r="O3003" s="67"/>
      <c r="P3003" s="67"/>
      <c r="Q3003" s="67"/>
      <c r="R3003" s="67"/>
      <c r="S3003" s="67"/>
      <c r="T3003" s="67"/>
      <c r="U3003" s="67"/>
      <c r="V3003" s="67"/>
      <c r="W3003" s="67"/>
      <c r="X3003" s="67"/>
      <c r="Y3003" s="67"/>
      <c r="Z3003" s="67"/>
      <c r="AA3003" s="67"/>
      <c r="AB3003" s="67"/>
      <c r="AC3003" s="67"/>
      <c r="AD3003" s="67"/>
      <c r="AE3003" s="67"/>
      <c r="AF3003" s="67"/>
      <c r="AG3003" s="67"/>
    </row>
    <row r="3004" spans="1:33" ht="14.5">
      <c r="A3004" s="85"/>
      <c r="B3004" s="86"/>
      <c r="C3004" s="85"/>
      <c r="D3004" s="86"/>
      <c r="E3004" s="86"/>
      <c r="F3004" s="86"/>
      <c r="G3004" s="86"/>
      <c r="H3004" s="86"/>
      <c r="I3004" s="57"/>
      <c r="J3004" s="71"/>
      <c r="K3004" s="71"/>
      <c r="L3004" s="57"/>
      <c r="M3004" s="86"/>
      <c r="N3004" s="67"/>
      <c r="O3004" s="67"/>
      <c r="P3004" s="67"/>
      <c r="Q3004" s="67"/>
      <c r="R3004" s="67"/>
      <c r="S3004" s="67"/>
      <c r="T3004" s="67"/>
      <c r="U3004" s="67"/>
      <c r="V3004" s="67"/>
      <c r="W3004" s="67"/>
      <c r="X3004" s="67"/>
      <c r="Y3004" s="67"/>
      <c r="Z3004" s="67"/>
      <c r="AA3004" s="67"/>
      <c r="AB3004" s="67"/>
      <c r="AC3004" s="67"/>
      <c r="AD3004" s="67"/>
      <c r="AE3004" s="67"/>
      <c r="AF3004" s="67"/>
      <c r="AG3004" s="67"/>
    </row>
    <row r="3005" spans="1:33" ht="14.5">
      <c r="A3005" s="85"/>
      <c r="B3005" s="86"/>
      <c r="C3005" s="85"/>
      <c r="D3005" s="86"/>
      <c r="E3005" s="86"/>
      <c r="F3005" s="86"/>
      <c r="G3005" s="86"/>
      <c r="H3005" s="86"/>
      <c r="I3005" s="57"/>
      <c r="J3005" s="71"/>
      <c r="K3005" s="71"/>
      <c r="L3005" s="57"/>
      <c r="M3005" s="86"/>
      <c r="N3005" s="67"/>
      <c r="O3005" s="67"/>
      <c r="P3005" s="67"/>
      <c r="Q3005" s="67"/>
      <c r="R3005" s="67"/>
      <c r="S3005" s="67"/>
      <c r="T3005" s="67"/>
      <c r="U3005" s="67"/>
      <c r="V3005" s="67"/>
      <c r="W3005" s="67"/>
      <c r="X3005" s="67"/>
      <c r="Y3005" s="67"/>
      <c r="Z3005" s="67"/>
      <c r="AA3005" s="67"/>
      <c r="AB3005" s="67"/>
      <c r="AC3005" s="67"/>
      <c r="AD3005" s="67"/>
      <c r="AE3005" s="67"/>
      <c r="AF3005" s="67"/>
      <c r="AG3005" s="67"/>
    </row>
    <row r="3006" spans="1:33" ht="14.5">
      <c r="A3006" s="85"/>
      <c r="B3006" s="86"/>
      <c r="C3006" s="85"/>
      <c r="D3006" s="86"/>
      <c r="E3006" s="86"/>
      <c r="F3006" s="86"/>
      <c r="G3006" s="86"/>
      <c r="H3006" s="86"/>
      <c r="I3006" s="57"/>
      <c r="J3006" s="71"/>
      <c r="K3006" s="71"/>
      <c r="L3006" s="57"/>
      <c r="M3006" s="86"/>
      <c r="N3006" s="67"/>
      <c r="O3006" s="67"/>
      <c r="P3006" s="67"/>
      <c r="Q3006" s="67"/>
      <c r="R3006" s="67"/>
      <c r="S3006" s="67"/>
      <c r="T3006" s="67"/>
      <c r="U3006" s="67"/>
      <c r="V3006" s="67"/>
      <c r="W3006" s="67"/>
      <c r="X3006" s="67"/>
      <c r="Y3006" s="67"/>
      <c r="Z3006" s="67"/>
      <c r="AA3006" s="67"/>
      <c r="AB3006" s="67"/>
      <c r="AC3006" s="67"/>
      <c r="AD3006" s="67"/>
      <c r="AE3006" s="67"/>
      <c r="AF3006" s="67"/>
      <c r="AG3006" s="67"/>
    </row>
    <row r="3007" spans="1:33" ht="14.5">
      <c r="A3007" s="85"/>
      <c r="B3007" s="86"/>
      <c r="C3007" s="85"/>
      <c r="D3007" s="86"/>
      <c r="E3007" s="86"/>
      <c r="F3007" s="86"/>
      <c r="G3007" s="86"/>
      <c r="H3007" s="86"/>
      <c r="I3007" s="57"/>
      <c r="J3007" s="71"/>
      <c r="K3007" s="71"/>
      <c r="L3007" s="57"/>
      <c r="M3007" s="86"/>
      <c r="N3007" s="67"/>
      <c r="O3007" s="67"/>
      <c r="P3007" s="67"/>
      <c r="Q3007" s="67"/>
      <c r="R3007" s="67"/>
      <c r="S3007" s="67"/>
      <c r="T3007" s="67"/>
      <c r="U3007" s="67"/>
      <c r="V3007" s="67"/>
      <c r="W3007" s="67"/>
      <c r="X3007" s="67"/>
      <c r="Y3007" s="67"/>
      <c r="Z3007" s="67"/>
      <c r="AA3007" s="67"/>
      <c r="AB3007" s="67"/>
      <c r="AC3007" s="67"/>
      <c r="AD3007" s="67"/>
      <c r="AE3007" s="67"/>
      <c r="AF3007" s="67"/>
      <c r="AG3007" s="67"/>
    </row>
    <row r="3008" spans="1:33" ht="14.5">
      <c r="A3008" s="85"/>
      <c r="B3008" s="86"/>
      <c r="C3008" s="85"/>
      <c r="D3008" s="86"/>
      <c r="E3008" s="86"/>
      <c r="F3008" s="86"/>
      <c r="G3008" s="86"/>
      <c r="H3008" s="86"/>
      <c r="I3008" s="57"/>
      <c r="J3008" s="71"/>
      <c r="K3008" s="71"/>
      <c r="L3008" s="57"/>
      <c r="M3008" s="86"/>
      <c r="N3008" s="67"/>
      <c r="O3008" s="67"/>
      <c r="P3008" s="67"/>
      <c r="Q3008" s="67"/>
      <c r="R3008" s="67"/>
      <c r="S3008" s="67"/>
      <c r="T3008" s="67"/>
      <c r="U3008" s="67"/>
      <c r="V3008" s="67"/>
      <c r="W3008" s="67"/>
      <c r="X3008" s="67"/>
      <c r="Y3008" s="67"/>
      <c r="Z3008" s="67"/>
      <c r="AA3008" s="67"/>
      <c r="AB3008" s="67"/>
      <c r="AC3008" s="67"/>
      <c r="AD3008" s="67"/>
      <c r="AE3008" s="67"/>
      <c r="AF3008" s="67"/>
      <c r="AG3008" s="67"/>
    </row>
    <row r="3009" spans="1:33" ht="14.5">
      <c r="A3009" s="85"/>
      <c r="B3009" s="86"/>
      <c r="C3009" s="85"/>
      <c r="D3009" s="86"/>
      <c r="E3009" s="86"/>
      <c r="F3009" s="86"/>
      <c r="G3009" s="86"/>
      <c r="H3009" s="86"/>
      <c r="I3009" s="57"/>
      <c r="J3009" s="71"/>
      <c r="K3009" s="71"/>
      <c r="L3009" s="57"/>
      <c r="M3009" s="86"/>
      <c r="N3009" s="67"/>
      <c r="O3009" s="67"/>
      <c r="P3009" s="67"/>
      <c r="Q3009" s="67"/>
      <c r="R3009" s="67"/>
      <c r="S3009" s="67"/>
      <c r="T3009" s="67"/>
      <c r="U3009" s="67"/>
      <c r="V3009" s="67"/>
      <c r="W3009" s="67"/>
      <c r="X3009" s="67"/>
      <c r="Y3009" s="67"/>
      <c r="Z3009" s="67"/>
      <c r="AA3009" s="67"/>
      <c r="AB3009" s="67"/>
      <c r="AC3009" s="67"/>
      <c r="AD3009" s="67"/>
      <c r="AE3009" s="67"/>
      <c r="AF3009" s="67"/>
      <c r="AG3009" s="67"/>
    </row>
    <row r="3010" spans="1:33" ht="14.5">
      <c r="A3010" s="85"/>
      <c r="B3010" s="86"/>
      <c r="C3010" s="85"/>
      <c r="D3010" s="86"/>
      <c r="E3010" s="86"/>
      <c r="F3010" s="86"/>
      <c r="G3010" s="86"/>
      <c r="H3010" s="86"/>
      <c r="I3010" s="57"/>
      <c r="J3010" s="71"/>
      <c r="K3010" s="71"/>
      <c r="L3010" s="57"/>
      <c r="M3010" s="86"/>
      <c r="N3010" s="67"/>
      <c r="O3010" s="67"/>
      <c r="P3010" s="67"/>
      <c r="Q3010" s="67"/>
      <c r="R3010" s="67"/>
      <c r="S3010" s="67"/>
      <c r="T3010" s="67"/>
      <c r="U3010" s="67"/>
      <c r="V3010" s="67"/>
      <c r="W3010" s="67"/>
      <c r="X3010" s="67"/>
      <c r="Y3010" s="67"/>
      <c r="Z3010" s="67"/>
      <c r="AA3010" s="67"/>
      <c r="AB3010" s="67"/>
      <c r="AC3010" s="67"/>
      <c r="AD3010" s="67"/>
      <c r="AE3010" s="67"/>
      <c r="AF3010" s="67"/>
      <c r="AG3010" s="67"/>
    </row>
    <row r="3011" spans="1:33" ht="14.5">
      <c r="A3011" s="85"/>
      <c r="B3011" s="86"/>
      <c r="C3011" s="85"/>
      <c r="D3011" s="86"/>
      <c r="E3011" s="86"/>
      <c r="F3011" s="86"/>
      <c r="G3011" s="86"/>
      <c r="H3011" s="86"/>
      <c r="I3011" s="57"/>
      <c r="J3011" s="71"/>
      <c r="K3011" s="71"/>
      <c r="L3011" s="57"/>
      <c r="M3011" s="86"/>
      <c r="N3011" s="67"/>
      <c r="O3011" s="67"/>
      <c r="P3011" s="67"/>
      <c r="Q3011" s="67"/>
      <c r="R3011" s="67"/>
      <c r="S3011" s="67"/>
      <c r="T3011" s="67"/>
      <c r="U3011" s="67"/>
      <c r="V3011" s="67"/>
      <c r="W3011" s="67"/>
      <c r="X3011" s="67"/>
      <c r="Y3011" s="67"/>
      <c r="Z3011" s="67"/>
      <c r="AA3011" s="67"/>
      <c r="AB3011" s="67"/>
      <c r="AC3011" s="67"/>
      <c r="AD3011" s="67"/>
      <c r="AE3011" s="67"/>
      <c r="AF3011" s="67"/>
      <c r="AG3011" s="67"/>
    </row>
    <row r="3012" spans="1:33" ht="14.5">
      <c r="A3012" s="85"/>
      <c r="B3012" s="86"/>
      <c r="C3012" s="85"/>
      <c r="D3012" s="86"/>
      <c r="E3012" s="86"/>
      <c r="F3012" s="86"/>
      <c r="G3012" s="86"/>
      <c r="H3012" s="86"/>
      <c r="I3012" s="57"/>
      <c r="J3012" s="71"/>
      <c r="K3012" s="71"/>
      <c r="L3012" s="57"/>
      <c r="M3012" s="86"/>
      <c r="N3012" s="67"/>
      <c r="O3012" s="67"/>
      <c r="P3012" s="67"/>
      <c r="Q3012" s="67"/>
      <c r="R3012" s="67"/>
      <c r="S3012" s="67"/>
      <c r="T3012" s="67"/>
      <c r="U3012" s="67"/>
      <c r="V3012" s="67"/>
      <c r="W3012" s="67"/>
      <c r="X3012" s="67"/>
      <c r="Y3012" s="67"/>
      <c r="Z3012" s="67"/>
      <c r="AA3012" s="67"/>
      <c r="AB3012" s="67"/>
      <c r="AC3012" s="67"/>
      <c r="AD3012" s="67"/>
      <c r="AE3012" s="67"/>
      <c r="AF3012" s="67"/>
      <c r="AG3012" s="67"/>
    </row>
    <row r="3013" spans="1:33" ht="14.5">
      <c r="A3013" s="85"/>
      <c r="B3013" s="86"/>
      <c r="C3013" s="85"/>
      <c r="D3013" s="86"/>
      <c r="E3013" s="86"/>
      <c r="F3013" s="86"/>
      <c r="G3013" s="86"/>
      <c r="H3013" s="86"/>
      <c r="I3013" s="57"/>
      <c r="J3013" s="71"/>
      <c r="K3013" s="71"/>
      <c r="L3013" s="57"/>
      <c r="M3013" s="86"/>
      <c r="N3013" s="67"/>
      <c r="O3013" s="67"/>
      <c r="P3013" s="67"/>
      <c r="Q3013" s="67"/>
      <c r="R3013" s="67"/>
      <c r="S3013" s="67"/>
      <c r="T3013" s="67"/>
      <c r="U3013" s="67"/>
      <c r="V3013" s="67"/>
      <c r="W3013" s="67"/>
      <c r="X3013" s="67"/>
      <c r="Y3013" s="67"/>
      <c r="Z3013" s="67"/>
      <c r="AA3013" s="67"/>
      <c r="AB3013" s="67"/>
      <c r="AC3013" s="67"/>
      <c r="AD3013" s="67"/>
      <c r="AE3013" s="67"/>
      <c r="AF3013" s="67"/>
      <c r="AG3013" s="67"/>
    </row>
    <row r="3014" spans="1:33" ht="14.5">
      <c r="A3014" s="85"/>
      <c r="B3014" s="86"/>
      <c r="C3014" s="85"/>
      <c r="D3014" s="86"/>
      <c r="E3014" s="86"/>
      <c r="F3014" s="86"/>
      <c r="G3014" s="86"/>
      <c r="H3014" s="86"/>
      <c r="I3014" s="57"/>
      <c r="J3014" s="71"/>
      <c r="K3014" s="71"/>
      <c r="L3014" s="57"/>
      <c r="M3014" s="86"/>
      <c r="N3014" s="67"/>
      <c r="O3014" s="67"/>
      <c r="P3014" s="67"/>
      <c r="Q3014" s="67"/>
      <c r="R3014" s="67"/>
      <c r="S3014" s="67"/>
      <c r="T3014" s="67"/>
      <c r="U3014" s="67"/>
      <c r="V3014" s="67"/>
      <c r="W3014" s="67"/>
      <c r="X3014" s="67"/>
      <c r="Y3014" s="67"/>
      <c r="Z3014" s="67"/>
      <c r="AA3014" s="67"/>
      <c r="AB3014" s="67"/>
      <c r="AC3014" s="67"/>
      <c r="AD3014" s="67"/>
      <c r="AE3014" s="67"/>
      <c r="AF3014" s="67"/>
      <c r="AG3014" s="67"/>
    </row>
    <row r="3015" spans="1:33" ht="14.5">
      <c r="A3015" s="85"/>
      <c r="B3015" s="86"/>
      <c r="C3015" s="85"/>
      <c r="D3015" s="86"/>
      <c r="E3015" s="86"/>
      <c r="F3015" s="86"/>
      <c r="G3015" s="86"/>
      <c r="H3015" s="86"/>
      <c r="I3015" s="57"/>
      <c r="J3015" s="71"/>
      <c r="K3015" s="71"/>
      <c r="L3015" s="57"/>
      <c r="M3015" s="86"/>
      <c r="N3015" s="67"/>
      <c r="O3015" s="67"/>
      <c r="P3015" s="67"/>
      <c r="Q3015" s="67"/>
      <c r="R3015" s="67"/>
      <c r="S3015" s="67"/>
      <c r="T3015" s="67"/>
      <c r="U3015" s="67"/>
      <c r="V3015" s="67"/>
      <c r="W3015" s="67"/>
      <c r="X3015" s="67"/>
      <c r="Y3015" s="67"/>
      <c r="Z3015" s="67"/>
      <c r="AA3015" s="67"/>
      <c r="AB3015" s="67"/>
      <c r="AC3015" s="67"/>
      <c r="AD3015" s="67"/>
      <c r="AE3015" s="67"/>
      <c r="AF3015" s="67"/>
      <c r="AG3015" s="67"/>
    </row>
    <row r="3016" spans="1:33" ht="14.5">
      <c r="A3016" s="85"/>
      <c r="B3016" s="86"/>
      <c r="C3016" s="85"/>
      <c r="D3016" s="86"/>
      <c r="E3016" s="86"/>
      <c r="F3016" s="86"/>
      <c r="G3016" s="86"/>
      <c r="H3016" s="86"/>
      <c r="I3016" s="57"/>
      <c r="J3016" s="71"/>
      <c r="K3016" s="71"/>
      <c r="L3016" s="57"/>
      <c r="M3016" s="86"/>
      <c r="N3016" s="67"/>
      <c r="O3016" s="67"/>
      <c r="P3016" s="67"/>
      <c r="Q3016" s="67"/>
      <c r="R3016" s="67"/>
      <c r="S3016" s="67"/>
      <c r="T3016" s="67"/>
      <c r="U3016" s="67"/>
      <c r="V3016" s="67"/>
      <c r="W3016" s="67"/>
      <c r="X3016" s="67"/>
      <c r="Y3016" s="67"/>
      <c r="Z3016" s="67"/>
      <c r="AA3016" s="67"/>
      <c r="AB3016" s="67"/>
      <c r="AC3016" s="67"/>
      <c r="AD3016" s="67"/>
      <c r="AE3016" s="67"/>
      <c r="AF3016" s="67"/>
      <c r="AG3016" s="67"/>
    </row>
    <row r="3017" spans="1:33" ht="14.5">
      <c r="A3017" s="85"/>
      <c r="B3017" s="86"/>
      <c r="C3017" s="85"/>
      <c r="D3017" s="86"/>
      <c r="E3017" s="86"/>
      <c r="F3017" s="86"/>
      <c r="G3017" s="86"/>
      <c r="H3017" s="86"/>
      <c r="I3017" s="57"/>
      <c r="J3017" s="71"/>
      <c r="K3017" s="71"/>
      <c r="L3017" s="57"/>
      <c r="M3017" s="86"/>
      <c r="N3017" s="67"/>
      <c r="O3017" s="67"/>
      <c r="P3017" s="67"/>
      <c r="Q3017" s="67"/>
      <c r="R3017" s="67"/>
      <c r="S3017" s="67"/>
      <c r="T3017" s="67"/>
      <c r="U3017" s="67"/>
      <c r="V3017" s="67"/>
      <c r="W3017" s="67"/>
      <c r="X3017" s="67"/>
      <c r="Y3017" s="67"/>
      <c r="Z3017" s="67"/>
      <c r="AA3017" s="67"/>
      <c r="AB3017" s="67"/>
      <c r="AC3017" s="67"/>
      <c r="AD3017" s="67"/>
      <c r="AE3017" s="67"/>
      <c r="AF3017" s="67"/>
      <c r="AG3017" s="67"/>
    </row>
    <row r="3018" spans="1:33" ht="14.5">
      <c r="A3018" s="85"/>
      <c r="B3018" s="86"/>
      <c r="C3018" s="85"/>
      <c r="D3018" s="86"/>
      <c r="E3018" s="86"/>
      <c r="F3018" s="86"/>
      <c r="G3018" s="86"/>
      <c r="H3018" s="86"/>
      <c r="I3018" s="57"/>
      <c r="J3018" s="71"/>
      <c r="K3018" s="71"/>
      <c r="L3018" s="57"/>
      <c r="M3018" s="86"/>
      <c r="N3018" s="67"/>
      <c r="O3018" s="67"/>
      <c r="P3018" s="67"/>
      <c r="Q3018" s="67"/>
      <c r="R3018" s="67"/>
      <c r="S3018" s="67"/>
      <c r="T3018" s="67"/>
      <c r="U3018" s="67"/>
      <c r="V3018" s="67"/>
      <c r="W3018" s="67"/>
      <c r="X3018" s="67"/>
      <c r="Y3018" s="67"/>
      <c r="Z3018" s="67"/>
      <c r="AA3018" s="67"/>
      <c r="AB3018" s="67"/>
      <c r="AC3018" s="67"/>
      <c r="AD3018" s="67"/>
      <c r="AE3018" s="67"/>
      <c r="AF3018" s="67"/>
      <c r="AG3018" s="67"/>
    </row>
    <row r="3019" spans="1:33" ht="14.5">
      <c r="A3019" s="85"/>
      <c r="B3019" s="86"/>
      <c r="C3019" s="85"/>
      <c r="D3019" s="86"/>
      <c r="E3019" s="86"/>
      <c r="F3019" s="86"/>
      <c r="G3019" s="86"/>
      <c r="H3019" s="86"/>
      <c r="I3019" s="57"/>
      <c r="J3019" s="71"/>
      <c r="K3019" s="71"/>
      <c r="L3019" s="57"/>
      <c r="M3019" s="86"/>
      <c r="N3019" s="67"/>
      <c r="O3019" s="67"/>
      <c r="P3019" s="67"/>
      <c r="Q3019" s="67"/>
      <c r="R3019" s="67"/>
      <c r="S3019" s="67"/>
      <c r="T3019" s="67"/>
      <c r="U3019" s="67"/>
      <c r="V3019" s="67"/>
      <c r="W3019" s="67"/>
      <c r="X3019" s="67"/>
      <c r="Y3019" s="67"/>
      <c r="Z3019" s="67"/>
      <c r="AA3019" s="67"/>
      <c r="AB3019" s="67"/>
      <c r="AC3019" s="67"/>
      <c r="AD3019" s="67"/>
      <c r="AE3019" s="67"/>
      <c r="AF3019" s="67"/>
      <c r="AG3019" s="67"/>
    </row>
    <row r="3020" spans="1:33" ht="14.5">
      <c r="A3020" s="85"/>
      <c r="B3020" s="86"/>
      <c r="C3020" s="85"/>
      <c r="D3020" s="86"/>
      <c r="E3020" s="86"/>
      <c r="F3020" s="86"/>
      <c r="G3020" s="86"/>
      <c r="H3020" s="86"/>
      <c r="I3020" s="57"/>
      <c r="J3020" s="71"/>
      <c r="K3020" s="71"/>
      <c r="L3020" s="57"/>
      <c r="M3020" s="86"/>
      <c r="N3020" s="67"/>
      <c r="O3020" s="67"/>
      <c r="P3020" s="67"/>
      <c r="Q3020" s="67"/>
      <c r="R3020" s="67"/>
      <c r="S3020" s="67"/>
      <c r="T3020" s="67"/>
      <c r="U3020" s="67"/>
      <c r="V3020" s="67"/>
      <c r="W3020" s="67"/>
      <c r="X3020" s="67"/>
      <c r="Y3020" s="67"/>
      <c r="Z3020" s="67"/>
      <c r="AA3020" s="67"/>
      <c r="AB3020" s="67"/>
      <c r="AC3020" s="67"/>
      <c r="AD3020" s="67"/>
      <c r="AE3020" s="67"/>
      <c r="AF3020" s="67"/>
      <c r="AG3020" s="67"/>
    </row>
    <row r="3021" spans="1:33" ht="14.5">
      <c r="A3021" s="85"/>
      <c r="B3021" s="86"/>
      <c r="C3021" s="85"/>
      <c r="D3021" s="86"/>
      <c r="E3021" s="86"/>
      <c r="F3021" s="86"/>
      <c r="G3021" s="86"/>
      <c r="H3021" s="86"/>
      <c r="I3021" s="57"/>
      <c r="J3021" s="71"/>
      <c r="K3021" s="71"/>
      <c r="L3021" s="57"/>
      <c r="M3021" s="86"/>
      <c r="N3021" s="67"/>
      <c r="O3021" s="67"/>
      <c r="P3021" s="67"/>
      <c r="Q3021" s="67"/>
      <c r="R3021" s="67"/>
      <c r="S3021" s="67"/>
      <c r="T3021" s="67"/>
      <c r="U3021" s="67"/>
      <c r="V3021" s="67"/>
      <c r="W3021" s="67"/>
      <c r="X3021" s="67"/>
      <c r="Y3021" s="67"/>
      <c r="Z3021" s="67"/>
      <c r="AA3021" s="67"/>
      <c r="AB3021" s="67"/>
      <c r="AC3021" s="67"/>
      <c r="AD3021" s="67"/>
      <c r="AE3021" s="67"/>
      <c r="AF3021" s="67"/>
      <c r="AG3021" s="67"/>
    </row>
    <row r="3022" spans="1:33" ht="14.5">
      <c r="A3022" s="85"/>
      <c r="B3022" s="86"/>
      <c r="C3022" s="85"/>
      <c r="D3022" s="86"/>
      <c r="E3022" s="86"/>
      <c r="F3022" s="86"/>
      <c r="G3022" s="86"/>
      <c r="H3022" s="86"/>
      <c r="I3022" s="57"/>
      <c r="J3022" s="71"/>
      <c r="K3022" s="71"/>
      <c r="L3022" s="57"/>
      <c r="M3022" s="86"/>
      <c r="N3022" s="67"/>
      <c r="O3022" s="67"/>
      <c r="P3022" s="67"/>
      <c r="Q3022" s="67"/>
      <c r="R3022" s="67"/>
      <c r="S3022" s="67"/>
      <c r="T3022" s="67"/>
      <c r="U3022" s="67"/>
      <c r="V3022" s="67"/>
      <c r="W3022" s="67"/>
      <c r="X3022" s="67"/>
      <c r="Y3022" s="67"/>
      <c r="Z3022" s="67"/>
      <c r="AA3022" s="67"/>
      <c r="AB3022" s="67"/>
      <c r="AC3022" s="67"/>
      <c r="AD3022" s="67"/>
      <c r="AE3022" s="67"/>
      <c r="AF3022" s="67"/>
      <c r="AG3022" s="67"/>
    </row>
    <row r="3023" spans="1:33" ht="14.5">
      <c r="A3023" s="85"/>
      <c r="B3023" s="86"/>
      <c r="C3023" s="85"/>
      <c r="D3023" s="86"/>
      <c r="E3023" s="86"/>
      <c r="F3023" s="86"/>
      <c r="G3023" s="86"/>
      <c r="H3023" s="86"/>
      <c r="I3023" s="57"/>
      <c r="J3023" s="71"/>
      <c r="K3023" s="71"/>
      <c r="L3023" s="57"/>
      <c r="M3023" s="86"/>
      <c r="N3023" s="67"/>
      <c r="O3023" s="67"/>
      <c r="P3023" s="67"/>
      <c r="Q3023" s="67"/>
      <c r="R3023" s="67"/>
      <c r="S3023" s="67"/>
      <c r="T3023" s="67"/>
      <c r="U3023" s="67"/>
      <c r="V3023" s="67"/>
      <c r="W3023" s="67"/>
      <c r="X3023" s="67"/>
      <c r="Y3023" s="67"/>
      <c r="Z3023" s="67"/>
      <c r="AA3023" s="67"/>
      <c r="AB3023" s="67"/>
      <c r="AC3023" s="67"/>
      <c r="AD3023" s="67"/>
      <c r="AE3023" s="67"/>
      <c r="AF3023" s="67"/>
      <c r="AG3023" s="67"/>
    </row>
    <row r="3024" spans="1:33" ht="14.5">
      <c r="A3024" s="85"/>
      <c r="B3024" s="86"/>
      <c r="C3024" s="85"/>
      <c r="D3024" s="86"/>
      <c r="E3024" s="86"/>
      <c r="F3024" s="86"/>
      <c r="G3024" s="86"/>
      <c r="H3024" s="86"/>
      <c r="I3024" s="57"/>
      <c r="J3024" s="71"/>
      <c r="K3024" s="71"/>
      <c r="L3024" s="57"/>
      <c r="M3024" s="86"/>
      <c r="N3024" s="67"/>
      <c r="O3024" s="67"/>
      <c r="P3024" s="67"/>
      <c r="Q3024" s="67"/>
      <c r="R3024" s="67"/>
      <c r="S3024" s="67"/>
      <c r="T3024" s="67"/>
      <c r="U3024" s="67"/>
      <c r="V3024" s="67"/>
      <c r="W3024" s="67"/>
      <c r="X3024" s="67"/>
      <c r="Y3024" s="67"/>
      <c r="Z3024" s="67"/>
      <c r="AA3024" s="67"/>
      <c r="AB3024" s="67"/>
      <c r="AC3024" s="67"/>
      <c r="AD3024" s="67"/>
      <c r="AE3024" s="67"/>
      <c r="AF3024" s="67"/>
      <c r="AG3024" s="67"/>
    </row>
    <row r="3025" spans="1:33" ht="14.5">
      <c r="A3025" s="85"/>
      <c r="B3025" s="86"/>
      <c r="C3025" s="85"/>
      <c r="D3025" s="86"/>
      <c r="E3025" s="86"/>
      <c r="F3025" s="86"/>
      <c r="G3025" s="86"/>
      <c r="H3025" s="86"/>
      <c r="I3025" s="57"/>
      <c r="J3025" s="71"/>
      <c r="K3025" s="71"/>
      <c r="L3025" s="57"/>
      <c r="M3025" s="86"/>
      <c r="N3025" s="67"/>
      <c r="O3025" s="67"/>
      <c r="P3025" s="67"/>
      <c r="Q3025" s="67"/>
      <c r="R3025" s="67"/>
      <c r="S3025" s="67"/>
      <c r="T3025" s="67"/>
      <c r="U3025" s="67"/>
      <c r="V3025" s="67"/>
      <c r="W3025" s="67"/>
      <c r="X3025" s="67"/>
      <c r="Y3025" s="67"/>
      <c r="Z3025" s="67"/>
      <c r="AA3025" s="67"/>
      <c r="AB3025" s="67"/>
      <c r="AC3025" s="67"/>
      <c r="AD3025" s="67"/>
      <c r="AE3025" s="67"/>
      <c r="AF3025" s="67"/>
      <c r="AG3025" s="67"/>
    </row>
    <row r="3026" spans="1:33" ht="14.5">
      <c r="A3026" s="85"/>
      <c r="B3026" s="86"/>
      <c r="C3026" s="85"/>
      <c r="D3026" s="86"/>
      <c r="E3026" s="86"/>
      <c r="F3026" s="86"/>
      <c r="G3026" s="86"/>
      <c r="H3026" s="86"/>
      <c r="I3026" s="57"/>
      <c r="J3026" s="71"/>
      <c r="K3026" s="71"/>
      <c r="L3026" s="57"/>
      <c r="M3026" s="86"/>
      <c r="N3026" s="67"/>
      <c r="O3026" s="67"/>
      <c r="P3026" s="67"/>
      <c r="Q3026" s="67"/>
      <c r="R3026" s="67"/>
      <c r="S3026" s="67"/>
      <c r="T3026" s="67"/>
      <c r="U3026" s="67"/>
      <c r="V3026" s="67"/>
      <c r="W3026" s="67"/>
      <c r="X3026" s="67"/>
      <c r="Y3026" s="67"/>
      <c r="Z3026" s="67"/>
      <c r="AA3026" s="67"/>
      <c r="AB3026" s="67"/>
      <c r="AC3026" s="67"/>
      <c r="AD3026" s="67"/>
      <c r="AE3026" s="67"/>
      <c r="AF3026" s="67"/>
      <c r="AG3026" s="67"/>
    </row>
    <row r="3027" spans="1:33" ht="14.5">
      <c r="A3027" s="85"/>
      <c r="B3027" s="86"/>
      <c r="C3027" s="85"/>
      <c r="D3027" s="86"/>
      <c r="E3027" s="86"/>
      <c r="F3027" s="86"/>
      <c r="G3027" s="86"/>
      <c r="H3027" s="86"/>
      <c r="I3027" s="57"/>
      <c r="J3027" s="71"/>
      <c r="K3027" s="71"/>
      <c r="L3027" s="57"/>
      <c r="M3027" s="86"/>
      <c r="N3027" s="67"/>
      <c r="O3027" s="67"/>
      <c r="P3027" s="67"/>
      <c r="Q3027" s="67"/>
      <c r="R3027" s="67"/>
      <c r="S3027" s="67"/>
      <c r="T3027" s="67"/>
      <c r="U3027" s="67"/>
      <c r="V3027" s="67"/>
      <c r="W3027" s="67"/>
      <c r="X3027" s="67"/>
      <c r="Y3027" s="67"/>
      <c r="Z3027" s="67"/>
      <c r="AA3027" s="67"/>
      <c r="AB3027" s="67"/>
      <c r="AC3027" s="67"/>
      <c r="AD3027" s="67"/>
      <c r="AE3027" s="67"/>
      <c r="AF3027" s="67"/>
      <c r="AG3027" s="67"/>
    </row>
    <row r="3028" spans="1:33" ht="14.5">
      <c r="A3028" s="85"/>
      <c r="B3028" s="86"/>
      <c r="C3028" s="85"/>
      <c r="D3028" s="86"/>
      <c r="E3028" s="86"/>
      <c r="F3028" s="86"/>
      <c r="G3028" s="86"/>
      <c r="H3028" s="86"/>
      <c r="I3028" s="57"/>
      <c r="J3028" s="71"/>
      <c r="K3028" s="71"/>
      <c r="L3028" s="57"/>
      <c r="M3028" s="86"/>
      <c r="N3028" s="67"/>
      <c r="O3028" s="67"/>
      <c r="P3028" s="67"/>
      <c r="Q3028" s="67"/>
      <c r="R3028" s="67"/>
      <c r="S3028" s="67"/>
      <c r="T3028" s="67"/>
      <c r="U3028" s="67"/>
      <c r="V3028" s="67"/>
      <c r="W3028" s="67"/>
      <c r="X3028" s="67"/>
      <c r="Y3028" s="67"/>
      <c r="Z3028" s="67"/>
      <c r="AA3028" s="67"/>
      <c r="AB3028" s="67"/>
      <c r="AC3028" s="67"/>
      <c r="AD3028" s="67"/>
      <c r="AE3028" s="67"/>
      <c r="AF3028" s="67"/>
      <c r="AG3028" s="67"/>
    </row>
    <row r="3029" spans="1:33" ht="14.5">
      <c r="A3029" s="85"/>
      <c r="B3029" s="86"/>
      <c r="C3029" s="85"/>
      <c r="D3029" s="86"/>
      <c r="E3029" s="86"/>
      <c r="F3029" s="86"/>
      <c r="G3029" s="86"/>
      <c r="H3029" s="86"/>
      <c r="I3029" s="57"/>
      <c r="J3029" s="71"/>
      <c r="K3029" s="71"/>
      <c r="L3029" s="57"/>
      <c r="M3029" s="86"/>
      <c r="N3029" s="67"/>
      <c r="O3029" s="67"/>
      <c r="P3029" s="67"/>
      <c r="Q3029" s="67"/>
      <c r="R3029" s="67"/>
      <c r="S3029" s="67"/>
      <c r="T3029" s="67"/>
      <c r="U3029" s="67"/>
      <c r="V3029" s="67"/>
      <c r="W3029" s="67"/>
      <c r="X3029" s="67"/>
      <c r="Y3029" s="67"/>
      <c r="Z3029" s="67"/>
      <c r="AA3029" s="67"/>
      <c r="AB3029" s="67"/>
      <c r="AC3029" s="67"/>
      <c r="AD3029" s="67"/>
      <c r="AE3029" s="67"/>
      <c r="AF3029" s="67"/>
      <c r="AG3029" s="67"/>
    </row>
    <row r="3030" spans="1:33" ht="14.5">
      <c r="A3030" s="85"/>
      <c r="B3030" s="86"/>
      <c r="C3030" s="85"/>
      <c r="D3030" s="86"/>
      <c r="E3030" s="86"/>
      <c r="F3030" s="86"/>
      <c r="G3030" s="86"/>
      <c r="H3030" s="86"/>
      <c r="I3030" s="57"/>
      <c r="J3030" s="71"/>
      <c r="K3030" s="71"/>
      <c r="L3030" s="57"/>
      <c r="M3030" s="86"/>
      <c r="N3030" s="67"/>
      <c r="O3030" s="67"/>
      <c r="P3030" s="67"/>
      <c r="Q3030" s="67"/>
      <c r="R3030" s="67"/>
      <c r="S3030" s="67"/>
      <c r="T3030" s="67"/>
      <c r="U3030" s="67"/>
      <c r="V3030" s="67"/>
      <c r="W3030" s="67"/>
      <c r="X3030" s="67"/>
      <c r="Y3030" s="67"/>
      <c r="Z3030" s="67"/>
      <c r="AA3030" s="67"/>
      <c r="AB3030" s="67"/>
      <c r="AC3030" s="67"/>
      <c r="AD3030" s="67"/>
      <c r="AE3030" s="67"/>
      <c r="AF3030" s="67"/>
      <c r="AG3030" s="67"/>
    </row>
    <row r="3031" spans="1:33" ht="14.5">
      <c r="A3031" s="85"/>
      <c r="B3031" s="86"/>
      <c r="C3031" s="85"/>
      <c r="D3031" s="86"/>
      <c r="E3031" s="86"/>
      <c r="F3031" s="86"/>
      <c r="G3031" s="86"/>
      <c r="H3031" s="86"/>
      <c r="I3031" s="57"/>
      <c r="J3031" s="71"/>
      <c r="K3031" s="71"/>
      <c r="L3031" s="57"/>
      <c r="M3031" s="86"/>
      <c r="N3031" s="67"/>
      <c r="O3031" s="67"/>
      <c r="P3031" s="67"/>
      <c r="Q3031" s="67"/>
      <c r="R3031" s="67"/>
      <c r="S3031" s="67"/>
      <c r="T3031" s="67"/>
      <c r="U3031" s="67"/>
      <c r="V3031" s="67"/>
      <c r="W3031" s="67"/>
      <c r="X3031" s="67"/>
      <c r="Y3031" s="67"/>
      <c r="Z3031" s="67"/>
      <c r="AA3031" s="67"/>
      <c r="AB3031" s="67"/>
      <c r="AC3031" s="67"/>
      <c r="AD3031" s="67"/>
      <c r="AE3031" s="67"/>
      <c r="AF3031" s="67"/>
      <c r="AG3031" s="67"/>
    </row>
    <row r="3032" spans="1:33" ht="14.5">
      <c r="A3032" s="85"/>
      <c r="B3032" s="86"/>
      <c r="C3032" s="85"/>
      <c r="D3032" s="86"/>
      <c r="E3032" s="86"/>
      <c r="F3032" s="86"/>
      <c r="G3032" s="86"/>
      <c r="H3032" s="86"/>
      <c r="I3032" s="57"/>
      <c r="J3032" s="71"/>
      <c r="K3032" s="71"/>
      <c r="L3032" s="57"/>
      <c r="M3032" s="86"/>
      <c r="N3032" s="67"/>
      <c r="O3032" s="67"/>
      <c r="P3032" s="67"/>
      <c r="Q3032" s="67"/>
      <c r="R3032" s="67"/>
      <c r="S3032" s="67"/>
      <c r="T3032" s="67"/>
      <c r="U3032" s="67"/>
      <c r="V3032" s="67"/>
      <c r="W3032" s="67"/>
      <c r="X3032" s="67"/>
      <c r="Y3032" s="67"/>
      <c r="Z3032" s="67"/>
      <c r="AA3032" s="67"/>
      <c r="AB3032" s="67"/>
      <c r="AC3032" s="67"/>
      <c r="AD3032" s="67"/>
      <c r="AE3032" s="67"/>
      <c r="AF3032" s="67"/>
      <c r="AG3032" s="67"/>
    </row>
    <row r="3033" spans="1:33" ht="14.5">
      <c r="A3033" s="85"/>
      <c r="B3033" s="86"/>
      <c r="C3033" s="85"/>
      <c r="D3033" s="86"/>
      <c r="E3033" s="86"/>
      <c r="F3033" s="86"/>
      <c r="G3033" s="86"/>
      <c r="H3033" s="86"/>
      <c r="I3033" s="57"/>
      <c r="J3033" s="71"/>
      <c r="K3033" s="71"/>
      <c r="L3033" s="57"/>
      <c r="M3033" s="86"/>
      <c r="N3033" s="67"/>
      <c r="O3033" s="67"/>
      <c r="P3033" s="67"/>
      <c r="Q3033" s="67"/>
      <c r="R3033" s="67"/>
      <c r="S3033" s="67"/>
      <c r="T3033" s="67"/>
      <c r="U3033" s="67"/>
      <c r="V3033" s="67"/>
      <c r="W3033" s="67"/>
      <c r="X3033" s="67"/>
      <c r="Y3033" s="67"/>
      <c r="Z3033" s="67"/>
      <c r="AA3033" s="67"/>
      <c r="AB3033" s="67"/>
      <c r="AC3033" s="67"/>
      <c r="AD3033" s="67"/>
      <c r="AE3033" s="67"/>
      <c r="AF3033" s="67"/>
      <c r="AG3033" s="67"/>
    </row>
    <row r="3034" spans="1:33" ht="14.5">
      <c r="A3034" s="85"/>
      <c r="B3034" s="86"/>
      <c r="C3034" s="85"/>
      <c r="D3034" s="86"/>
      <c r="E3034" s="86"/>
      <c r="F3034" s="86"/>
      <c r="G3034" s="86"/>
      <c r="H3034" s="86"/>
      <c r="I3034" s="57"/>
      <c r="J3034" s="71"/>
      <c r="K3034" s="71"/>
      <c r="L3034" s="57"/>
      <c r="M3034" s="86"/>
      <c r="N3034" s="67"/>
      <c r="O3034" s="67"/>
      <c r="P3034" s="67"/>
      <c r="Q3034" s="67"/>
      <c r="R3034" s="67"/>
      <c r="S3034" s="67"/>
      <c r="T3034" s="67"/>
      <c r="U3034" s="67"/>
      <c r="V3034" s="67"/>
      <c r="W3034" s="67"/>
      <c r="X3034" s="67"/>
      <c r="Y3034" s="67"/>
      <c r="Z3034" s="67"/>
      <c r="AA3034" s="67"/>
      <c r="AB3034" s="67"/>
      <c r="AC3034" s="67"/>
      <c r="AD3034" s="67"/>
      <c r="AE3034" s="67"/>
      <c r="AF3034" s="67"/>
      <c r="AG3034" s="67"/>
    </row>
    <row r="3035" spans="1:33" ht="14.5">
      <c r="A3035" s="85"/>
      <c r="B3035" s="86"/>
      <c r="C3035" s="85"/>
      <c r="D3035" s="86"/>
      <c r="E3035" s="86"/>
      <c r="F3035" s="86"/>
      <c r="G3035" s="86"/>
      <c r="H3035" s="86"/>
      <c r="I3035" s="57"/>
      <c r="J3035" s="71"/>
      <c r="K3035" s="71"/>
      <c r="L3035" s="57"/>
      <c r="M3035" s="86"/>
      <c r="N3035" s="67"/>
      <c r="O3035" s="67"/>
      <c r="P3035" s="67"/>
      <c r="Q3035" s="67"/>
      <c r="R3035" s="67"/>
      <c r="S3035" s="67"/>
      <c r="T3035" s="67"/>
      <c r="U3035" s="67"/>
      <c r="V3035" s="67"/>
      <c r="W3035" s="67"/>
      <c r="X3035" s="67"/>
      <c r="Y3035" s="67"/>
      <c r="Z3035" s="67"/>
      <c r="AA3035" s="67"/>
      <c r="AB3035" s="67"/>
      <c r="AC3035" s="67"/>
      <c r="AD3035" s="67"/>
      <c r="AE3035" s="67"/>
      <c r="AF3035" s="67"/>
      <c r="AG3035" s="67"/>
    </row>
    <row r="3036" spans="1:33" ht="14.5">
      <c r="A3036" s="85"/>
      <c r="B3036" s="86"/>
      <c r="C3036" s="85"/>
      <c r="D3036" s="86"/>
      <c r="E3036" s="86"/>
      <c r="F3036" s="86"/>
      <c r="G3036" s="86"/>
      <c r="H3036" s="86"/>
      <c r="I3036" s="57"/>
      <c r="J3036" s="71"/>
      <c r="K3036" s="71"/>
      <c r="L3036" s="57"/>
      <c r="M3036" s="86"/>
      <c r="N3036" s="67"/>
      <c r="O3036" s="67"/>
      <c r="P3036" s="67"/>
      <c r="Q3036" s="67"/>
      <c r="R3036" s="67"/>
      <c r="S3036" s="67"/>
      <c r="T3036" s="67"/>
      <c r="U3036" s="67"/>
      <c r="V3036" s="67"/>
      <c r="W3036" s="67"/>
      <c r="X3036" s="67"/>
      <c r="Y3036" s="67"/>
      <c r="Z3036" s="67"/>
      <c r="AA3036" s="67"/>
      <c r="AB3036" s="67"/>
      <c r="AC3036" s="67"/>
      <c r="AD3036" s="67"/>
      <c r="AE3036" s="67"/>
      <c r="AF3036" s="67"/>
      <c r="AG3036" s="67"/>
    </row>
    <row r="3037" spans="1:33" ht="14.5">
      <c r="A3037" s="85"/>
      <c r="B3037" s="86"/>
      <c r="C3037" s="85"/>
      <c r="D3037" s="86"/>
      <c r="E3037" s="86"/>
      <c r="F3037" s="86"/>
      <c r="G3037" s="86"/>
      <c r="H3037" s="86"/>
      <c r="I3037" s="57"/>
      <c r="J3037" s="71"/>
      <c r="K3037" s="71"/>
      <c r="L3037" s="57"/>
      <c r="M3037" s="86"/>
      <c r="N3037" s="67"/>
      <c r="O3037" s="67"/>
      <c r="P3037" s="67"/>
      <c r="Q3037" s="67"/>
      <c r="R3037" s="67"/>
      <c r="S3037" s="67"/>
      <c r="T3037" s="67"/>
      <c r="U3037" s="67"/>
      <c r="V3037" s="67"/>
      <c r="W3037" s="67"/>
      <c r="X3037" s="67"/>
      <c r="Y3037" s="67"/>
      <c r="Z3037" s="67"/>
      <c r="AA3037" s="67"/>
      <c r="AB3037" s="67"/>
      <c r="AC3037" s="67"/>
      <c r="AD3037" s="67"/>
      <c r="AE3037" s="67"/>
      <c r="AF3037" s="67"/>
      <c r="AG3037" s="67"/>
    </row>
    <row r="3038" spans="1:33" ht="14.5">
      <c r="A3038" s="85"/>
      <c r="B3038" s="86"/>
      <c r="C3038" s="85"/>
      <c r="D3038" s="86"/>
      <c r="E3038" s="86"/>
      <c r="F3038" s="86"/>
      <c r="G3038" s="86"/>
      <c r="H3038" s="86"/>
      <c r="I3038" s="57"/>
      <c r="J3038" s="71"/>
      <c r="K3038" s="71"/>
      <c r="L3038" s="57"/>
      <c r="M3038" s="86"/>
      <c r="N3038" s="67"/>
      <c r="O3038" s="67"/>
      <c r="P3038" s="67"/>
      <c r="Q3038" s="67"/>
      <c r="R3038" s="67"/>
      <c r="S3038" s="67"/>
      <c r="T3038" s="67"/>
      <c r="U3038" s="67"/>
      <c r="V3038" s="67"/>
      <c r="W3038" s="67"/>
      <c r="X3038" s="67"/>
      <c r="Y3038" s="67"/>
      <c r="Z3038" s="67"/>
      <c r="AA3038" s="67"/>
      <c r="AB3038" s="67"/>
      <c r="AC3038" s="67"/>
      <c r="AD3038" s="67"/>
      <c r="AE3038" s="67"/>
      <c r="AF3038" s="67"/>
      <c r="AG3038" s="67"/>
    </row>
    <row r="3039" spans="1:33" ht="14.5">
      <c r="A3039" s="85"/>
      <c r="B3039" s="86"/>
      <c r="C3039" s="85"/>
      <c r="D3039" s="86"/>
      <c r="E3039" s="86"/>
      <c r="F3039" s="86"/>
      <c r="G3039" s="86"/>
      <c r="H3039" s="86"/>
      <c r="I3039" s="57"/>
      <c r="J3039" s="71"/>
      <c r="K3039" s="71"/>
      <c r="L3039" s="57"/>
      <c r="M3039" s="86"/>
      <c r="N3039" s="67"/>
      <c r="O3039" s="67"/>
      <c r="P3039" s="67"/>
      <c r="Q3039" s="67"/>
      <c r="R3039" s="67"/>
      <c r="S3039" s="67"/>
      <c r="T3039" s="67"/>
      <c r="U3039" s="67"/>
      <c r="V3039" s="67"/>
      <c r="W3039" s="67"/>
      <c r="X3039" s="67"/>
      <c r="Y3039" s="67"/>
      <c r="Z3039" s="67"/>
      <c r="AA3039" s="67"/>
      <c r="AB3039" s="67"/>
      <c r="AC3039" s="67"/>
      <c r="AD3039" s="67"/>
      <c r="AE3039" s="67"/>
      <c r="AF3039" s="67"/>
      <c r="AG3039" s="67"/>
    </row>
    <row r="3040" spans="1:33" ht="14.5">
      <c r="A3040" s="85"/>
      <c r="B3040" s="86"/>
      <c r="C3040" s="85"/>
      <c r="D3040" s="86"/>
      <c r="E3040" s="86"/>
      <c r="F3040" s="86"/>
      <c r="G3040" s="86"/>
      <c r="H3040" s="86"/>
      <c r="I3040" s="57"/>
      <c r="J3040" s="71"/>
      <c r="K3040" s="71"/>
      <c r="L3040" s="57"/>
      <c r="M3040" s="86"/>
      <c r="N3040" s="67"/>
      <c r="O3040" s="67"/>
      <c r="P3040" s="67"/>
      <c r="Q3040" s="67"/>
      <c r="R3040" s="67"/>
      <c r="S3040" s="67"/>
      <c r="T3040" s="67"/>
      <c r="U3040" s="67"/>
      <c r="V3040" s="67"/>
      <c r="W3040" s="67"/>
      <c r="X3040" s="67"/>
      <c r="Y3040" s="67"/>
      <c r="Z3040" s="67"/>
      <c r="AA3040" s="67"/>
      <c r="AB3040" s="67"/>
      <c r="AC3040" s="67"/>
      <c r="AD3040" s="67"/>
      <c r="AE3040" s="67"/>
      <c r="AF3040" s="67"/>
      <c r="AG3040" s="67"/>
    </row>
    <row r="3041" spans="1:33" ht="14.5">
      <c r="A3041" s="85"/>
      <c r="B3041" s="86"/>
      <c r="C3041" s="85"/>
      <c r="D3041" s="86"/>
      <c r="E3041" s="86"/>
      <c r="F3041" s="86"/>
      <c r="G3041" s="86"/>
      <c r="H3041" s="86"/>
      <c r="I3041" s="57"/>
      <c r="J3041" s="71"/>
      <c r="K3041" s="71"/>
      <c r="L3041" s="57"/>
      <c r="M3041" s="86"/>
      <c r="N3041" s="67"/>
      <c r="O3041" s="67"/>
      <c r="P3041" s="67"/>
      <c r="Q3041" s="67"/>
      <c r="R3041" s="67"/>
      <c r="S3041" s="67"/>
      <c r="T3041" s="67"/>
      <c r="U3041" s="67"/>
      <c r="V3041" s="67"/>
      <c r="W3041" s="67"/>
      <c r="X3041" s="67"/>
      <c r="Y3041" s="67"/>
      <c r="Z3041" s="67"/>
      <c r="AA3041" s="67"/>
      <c r="AB3041" s="67"/>
      <c r="AC3041" s="67"/>
      <c r="AD3041" s="67"/>
      <c r="AE3041" s="67"/>
      <c r="AF3041" s="67"/>
      <c r="AG3041" s="67"/>
    </row>
    <row r="3042" spans="1:33" ht="14.5">
      <c r="A3042" s="85"/>
      <c r="B3042" s="86"/>
      <c r="C3042" s="85"/>
      <c r="D3042" s="86"/>
      <c r="E3042" s="86"/>
      <c r="F3042" s="86"/>
      <c r="G3042" s="86"/>
      <c r="H3042" s="86"/>
      <c r="I3042" s="57"/>
      <c r="J3042" s="71"/>
      <c r="K3042" s="71"/>
      <c r="L3042" s="57"/>
      <c r="M3042" s="86"/>
      <c r="N3042" s="67"/>
      <c r="O3042" s="67"/>
      <c r="P3042" s="67"/>
      <c r="Q3042" s="67"/>
      <c r="R3042" s="67"/>
      <c r="S3042" s="67"/>
      <c r="T3042" s="67"/>
      <c r="U3042" s="67"/>
      <c r="V3042" s="67"/>
      <c r="W3042" s="67"/>
      <c r="X3042" s="67"/>
      <c r="Y3042" s="67"/>
      <c r="Z3042" s="67"/>
      <c r="AA3042" s="67"/>
      <c r="AB3042" s="67"/>
      <c r="AC3042" s="67"/>
      <c r="AD3042" s="67"/>
      <c r="AE3042" s="67"/>
      <c r="AF3042" s="67"/>
      <c r="AG3042" s="67"/>
    </row>
    <row r="3043" spans="1:33" ht="14.5">
      <c r="A3043" s="85"/>
      <c r="B3043" s="86"/>
      <c r="C3043" s="85"/>
      <c r="D3043" s="86"/>
      <c r="E3043" s="86"/>
      <c r="F3043" s="86"/>
      <c r="G3043" s="86"/>
      <c r="H3043" s="86"/>
      <c r="I3043" s="57"/>
      <c r="J3043" s="71"/>
      <c r="K3043" s="71"/>
      <c r="L3043" s="57"/>
      <c r="M3043" s="86"/>
      <c r="N3043" s="67"/>
      <c r="O3043" s="67"/>
      <c r="P3043" s="67"/>
      <c r="Q3043" s="67"/>
      <c r="R3043" s="67"/>
      <c r="S3043" s="67"/>
      <c r="T3043" s="67"/>
      <c r="U3043" s="67"/>
      <c r="V3043" s="67"/>
      <c r="W3043" s="67"/>
      <c r="X3043" s="67"/>
      <c r="Y3043" s="67"/>
      <c r="Z3043" s="67"/>
      <c r="AA3043" s="67"/>
      <c r="AB3043" s="67"/>
      <c r="AC3043" s="67"/>
      <c r="AD3043" s="67"/>
      <c r="AE3043" s="67"/>
      <c r="AF3043" s="67"/>
      <c r="AG3043" s="67"/>
    </row>
    <row r="3044" spans="1:33" ht="14.5">
      <c r="A3044" s="85"/>
      <c r="B3044" s="86"/>
      <c r="C3044" s="85"/>
      <c r="D3044" s="86"/>
      <c r="E3044" s="86"/>
      <c r="F3044" s="86"/>
      <c r="G3044" s="86"/>
      <c r="H3044" s="86"/>
      <c r="I3044" s="57"/>
      <c r="J3044" s="71"/>
      <c r="K3044" s="71"/>
      <c r="L3044" s="57"/>
      <c r="M3044" s="86"/>
      <c r="N3044" s="67"/>
      <c r="O3044" s="67"/>
      <c r="P3044" s="67"/>
      <c r="Q3044" s="67"/>
      <c r="R3044" s="67"/>
      <c r="S3044" s="67"/>
      <c r="T3044" s="67"/>
      <c r="U3044" s="67"/>
      <c r="V3044" s="67"/>
      <c r="W3044" s="67"/>
      <c r="X3044" s="67"/>
      <c r="Y3044" s="67"/>
      <c r="Z3044" s="67"/>
      <c r="AA3044" s="67"/>
      <c r="AB3044" s="67"/>
      <c r="AC3044" s="67"/>
      <c r="AD3044" s="67"/>
      <c r="AE3044" s="67"/>
      <c r="AF3044" s="67"/>
      <c r="AG3044" s="67"/>
    </row>
    <row r="3045" spans="1:33" ht="14.5">
      <c r="A3045" s="85"/>
      <c r="B3045" s="86"/>
      <c r="C3045" s="85"/>
      <c r="D3045" s="86"/>
      <c r="E3045" s="86"/>
      <c r="F3045" s="86"/>
      <c r="G3045" s="86"/>
      <c r="H3045" s="86"/>
      <c r="I3045" s="57"/>
      <c r="J3045" s="71"/>
      <c r="K3045" s="71"/>
      <c r="L3045" s="57"/>
      <c r="M3045" s="86"/>
      <c r="N3045" s="67"/>
      <c r="O3045" s="67"/>
      <c r="P3045" s="67"/>
      <c r="Q3045" s="67"/>
      <c r="R3045" s="67"/>
      <c r="S3045" s="67"/>
      <c r="T3045" s="67"/>
      <c r="U3045" s="67"/>
      <c r="V3045" s="67"/>
      <c r="W3045" s="67"/>
      <c r="X3045" s="67"/>
      <c r="Y3045" s="67"/>
      <c r="Z3045" s="67"/>
      <c r="AA3045" s="67"/>
      <c r="AB3045" s="67"/>
      <c r="AC3045" s="67"/>
      <c r="AD3045" s="67"/>
      <c r="AE3045" s="67"/>
      <c r="AF3045" s="67"/>
      <c r="AG3045" s="67"/>
    </row>
    <row r="3046" spans="1:33" ht="14.5">
      <c r="A3046" s="85"/>
      <c r="B3046" s="86"/>
      <c r="C3046" s="85"/>
      <c r="D3046" s="86"/>
      <c r="E3046" s="86"/>
      <c r="F3046" s="86"/>
      <c r="G3046" s="86"/>
      <c r="H3046" s="86"/>
      <c r="I3046" s="57"/>
      <c r="J3046" s="71"/>
      <c r="K3046" s="71"/>
      <c r="L3046" s="57"/>
      <c r="M3046" s="86"/>
      <c r="N3046" s="67"/>
      <c r="O3046" s="67"/>
      <c r="P3046" s="67"/>
      <c r="Q3046" s="67"/>
      <c r="R3046" s="67"/>
      <c r="S3046" s="67"/>
      <c r="T3046" s="67"/>
      <c r="U3046" s="67"/>
      <c r="V3046" s="67"/>
      <c r="W3046" s="67"/>
      <c r="X3046" s="67"/>
      <c r="Y3046" s="67"/>
      <c r="Z3046" s="67"/>
      <c r="AA3046" s="67"/>
      <c r="AB3046" s="67"/>
      <c r="AC3046" s="67"/>
      <c r="AD3046" s="67"/>
      <c r="AE3046" s="67"/>
      <c r="AF3046" s="67"/>
      <c r="AG3046" s="67"/>
    </row>
    <row r="3047" spans="1:33" ht="14.5">
      <c r="A3047" s="85"/>
      <c r="B3047" s="86"/>
      <c r="C3047" s="85"/>
      <c r="D3047" s="86"/>
      <c r="E3047" s="86"/>
      <c r="F3047" s="86"/>
      <c r="G3047" s="86"/>
      <c r="H3047" s="86"/>
      <c r="I3047" s="57"/>
      <c r="J3047" s="71"/>
      <c r="K3047" s="71"/>
      <c r="L3047" s="57"/>
      <c r="M3047" s="86"/>
      <c r="N3047" s="67"/>
      <c r="O3047" s="67"/>
      <c r="P3047" s="67"/>
      <c r="Q3047" s="67"/>
      <c r="R3047" s="67"/>
      <c r="S3047" s="67"/>
      <c r="T3047" s="67"/>
      <c r="U3047" s="67"/>
      <c r="V3047" s="67"/>
      <c r="W3047" s="67"/>
      <c r="X3047" s="67"/>
      <c r="Y3047" s="67"/>
      <c r="Z3047" s="67"/>
      <c r="AA3047" s="67"/>
      <c r="AB3047" s="67"/>
      <c r="AC3047" s="67"/>
      <c r="AD3047" s="67"/>
      <c r="AE3047" s="67"/>
      <c r="AF3047" s="67"/>
      <c r="AG3047" s="67"/>
    </row>
    <row r="3048" spans="1:33" ht="14.5">
      <c r="A3048" s="85"/>
      <c r="B3048" s="86"/>
      <c r="C3048" s="85"/>
      <c r="D3048" s="86"/>
      <c r="E3048" s="86"/>
      <c r="F3048" s="86"/>
      <c r="G3048" s="86"/>
      <c r="H3048" s="86"/>
      <c r="I3048" s="57"/>
      <c r="J3048" s="71"/>
      <c r="K3048" s="71"/>
      <c r="L3048" s="57"/>
      <c r="M3048" s="86"/>
      <c r="N3048" s="67"/>
      <c r="O3048" s="67"/>
      <c r="P3048" s="67"/>
      <c r="Q3048" s="67"/>
      <c r="R3048" s="67"/>
      <c r="S3048" s="67"/>
      <c r="T3048" s="67"/>
      <c r="U3048" s="67"/>
      <c r="V3048" s="67"/>
      <c r="W3048" s="67"/>
      <c r="X3048" s="67"/>
      <c r="Y3048" s="67"/>
      <c r="Z3048" s="67"/>
      <c r="AA3048" s="67"/>
      <c r="AB3048" s="67"/>
      <c r="AC3048" s="67"/>
      <c r="AD3048" s="67"/>
      <c r="AE3048" s="67"/>
      <c r="AF3048" s="67"/>
      <c r="AG3048" s="67"/>
    </row>
    <row r="3049" spans="1:33" ht="14.5">
      <c r="A3049" s="85"/>
      <c r="B3049" s="86"/>
      <c r="C3049" s="85"/>
      <c r="D3049" s="86"/>
      <c r="E3049" s="86"/>
      <c r="F3049" s="86"/>
      <c r="G3049" s="86"/>
      <c r="H3049" s="86"/>
      <c r="I3049" s="57"/>
      <c r="J3049" s="71"/>
      <c r="K3049" s="71"/>
      <c r="L3049" s="57"/>
      <c r="M3049" s="86"/>
      <c r="N3049" s="67"/>
      <c r="O3049" s="67"/>
      <c r="P3049" s="67"/>
      <c r="Q3049" s="67"/>
      <c r="R3049" s="67"/>
      <c r="S3049" s="67"/>
      <c r="T3049" s="67"/>
      <c r="U3049" s="67"/>
      <c r="V3049" s="67"/>
      <c r="W3049" s="67"/>
      <c r="X3049" s="67"/>
      <c r="Y3049" s="67"/>
      <c r="Z3049" s="67"/>
      <c r="AA3049" s="67"/>
      <c r="AB3049" s="67"/>
      <c r="AC3049" s="67"/>
      <c r="AD3049" s="67"/>
      <c r="AE3049" s="67"/>
      <c r="AF3049" s="67"/>
      <c r="AG3049" s="67"/>
    </row>
    <row r="3050" spans="1:33" ht="14.5">
      <c r="A3050" s="85"/>
      <c r="B3050" s="86"/>
      <c r="C3050" s="85"/>
      <c r="D3050" s="86"/>
      <c r="E3050" s="86"/>
      <c r="F3050" s="86"/>
      <c r="G3050" s="86"/>
      <c r="H3050" s="86"/>
      <c r="I3050" s="57"/>
      <c r="J3050" s="71"/>
      <c r="K3050" s="71"/>
      <c r="L3050" s="57"/>
      <c r="M3050" s="86"/>
      <c r="N3050" s="67"/>
      <c r="O3050" s="67"/>
      <c r="P3050" s="67"/>
      <c r="Q3050" s="67"/>
      <c r="R3050" s="67"/>
      <c r="S3050" s="67"/>
      <c r="T3050" s="67"/>
      <c r="U3050" s="67"/>
      <c r="V3050" s="67"/>
      <c r="W3050" s="67"/>
      <c r="X3050" s="67"/>
      <c r="Y3050" s="67"/>
      <c r="Z3050" s="67"/>
      <c r="AA3050" s="67"/>
      <c r="AB3050" s="67"/>
      <c r="AC3050" s="67"/>
      <c r="AD3050" s="67"/>
      <c r="AE3050" s="67"/>
      <c r="AF3050" s="67"/>
      <c r="AG3050" s="67"/>
    </row>
    <row r="3051" spans="1:33" ht="14.5">
      <c r="A3051" s="85"/>
      <c r="B3051" s="86"/>
      <c r="C3051" s="85"/>
      <c r="D3051" s="86"/>
      <c r="E3051" s="86"/>
      <c r="F3051" s="86"/>
      <c r="G3051" s="86"/>
      <c r="H3051" s="86"/>
      <c r="I3051" s="57"/>
      <c r="J3051" s="71"/>
      <c r="K3051" s="71"/>
      <c r="L3051" s="57"/>
      <c r="M3051" s="86"/>
      <c r="N3051" s="67"/>
      <c r="O3051" s="67"/>
      <c r="P3051" s="67"/>
      <c r="Q3051" s="67"/>
      <c r="R3051" s="67"/>
      <c r="S3051" s="67"/>
      <c r="T3051" s="67"/>
      <c r="U3051" s="67"/>
      <c r="V3051" s="67"/>
      <c r="W3051" s="67"/>
      <c r="X3051" s="67"/>
      <c r="Y3051" s="67"/>
      <c r="Z3051" s="67"/>
      <c r="AA3051" s="67"/>
      <c r="AB3051" s="67"/>
      <c r="AC3051" s="67"/>
      <c r="AD3051" s="67"/>
      <c r="AE3051" s="67"/>
      <c r="AF3051" s="67"/>
      <c r="AG3051" s="67"/>
    </row>
    <row r="3052" spans="1:33" ht="14.5">
      <c r="A3052" s="85"/>
      <c r="B3052" s="86"/>
      <c r="C3052" s="85"/>
      <c r="D3052" s="86"/>
      <c r="E3052" s="86"/>
      <c r="F3052" s="86"/>
      <c r="G3052" s="86"/>
      <c r="H3052" s="86"/>
      <c r="I3052" s="57"/>
      <c r="J3052" s="71"/>
      <c r="K3052" s="71"/>
      <c r="L3052" s="57"/>
      <c r="M3052" s="86"/>
      <c r="N3052" s="67"/>
      <c r="O3052" s="67"/>
      <c r="P3052" s="67"/>
      <c r="Q3052" s="67"/>
      <c r="R3052" s="67"/>
      <c r="S3052" s="67"/>
      <c r="T3052" s="67"/>
      <c r="U3052" s="67"/>
      <c r="V3052" s="67"/>
      <c r="W3052" s="67"/>
      <c r="X3052" s="67"/>
      <c r="Y3052" s="67"/>
      <c r="Z3052" s="67"/>
      <c r="AA3052" s="67"/>
      <c r="AB3052" s="67"/>
      <c r="AC3052" s="67"/>
      <c r="AD3052" s="67"/>
      <c r="AE3052" s="67"/>
      <c r="AF3052" s="67"/>
      <c r="AG3052" s="67"/>
    </row>
    <row r="3053" spans="1:33" ht="14.5">
      <c r="A3053" s="85"/>
      <c r="B3053" s="86"/>
      <c r="C3053" s="85"/>
      <c r="D3053" s="86"/>
      <c r="E3053" s="86"/>
      <c r="F3053" s="86"/>
      <c r="G3053" s="86"/>
      <c r="H3053" s="86"/>
      <c r="I3053" s="57"/>
      <c r="J3053" s="71"/>
      <c r="K3053" s="71"/>
      <c r="L3053" s="57"/>
      <c r="M3053" s="86"/>
      <c r="N3053" s="67"/>
      <c r="O3053" s="67"/>
      <c r="P3053" s="67"/>
      <c r="Q3053" s="67"/>
      <c r="R3053" s="67"/>
      <c r="S3053" s="67"/>
      <c r="T3053" s="67"/>
      <c r="U3053" s="67"/>
      <c r="V3053" s="67"/>
      <c r="W3053" s="67"/>
      <c r="X3053" s="67"/>
      <c r="Y3053" s="67"/>
      <c r="Z3053" s="67"/>
      <c r="AA3053" s="67"/>
      <c r="AB3053" s="67"/>
      <c r="AC3053" s="67"/>
      <c r="AD3053" s="67"/>
      <c r="AE3053" s="67"/>
      <c r="AF3053" s="67"/>
      <c r="AG3053" s="67"/>
    </row>
    <row r="3054" spans="1:33" ht="14.5">
      <c r="A3054" s="85"/>
      <c r="B3054" s="86"/>
      <c r="C3054" s="85"/>
      <c r="D3054" s="86"/>
      <c r="E3054" s="86"/>
      <c r="F3054" s="86"/>
      <c r="G3054" s="86"/>
      <c r="H3054" s="86"/>
      <c r="I3054" s="57"/>
      <c r="J3054" s="71"/>
      <c r="K3054" s="71"/>
      <c r="L3054" s="57"/>
      <c r="M3054" s="86"/>
      <c r="N3054" s="67"/>
      <c r="O3054" s="67"/>
      <c r="P3054" s="67"/>
      <c r="Q3054" s="67"/>
      <c r="R3054" s="67"/>
      <c r="S3054" s="67"/>
      <c r="T3054" s="67"/>
      <c r="U3054" s="67"/>
      <c r="V3054" s="67"/>
      <c r="W3054" s="67"/>
      <c r="X3054" s="67"/>
      <c r="Y3054" s="67"/>
      <c r="Z3054" s="67"/>
      <c r="AA3054" s="67"/>
      <c r="AB3054" s="67"/>
      <c r="AC3054" s="67"/>
      <c r="AD3054" s="67"/>
      <c r="AE3054" s="67"/>
      <c r="AF3054" s="67"/>
      <c r="AG3054" s="67"/>
    </row>
    <row r="3055" spans="1:33" ht="14.5">
      <c r="A3055" s="85"/>
      <c r="B3055" s="86"/>
      <c r="C3055" s="85"/>
      <c r="D3055" s="86"/>
      <c r="E3055" s="86"/>
      <c r="F3055" s="86"/>
      <c r="G3055" s="86"/>
      <c r="H3055" s="86"/>
      <c r="I3055" s="57"/>
      <c r="J3055" s="71"/>
      <c r="K3055" s="71"/>
      <c r="L3055" s="57"/>
      <c r="M3055" s="86"/>
      <c r="N3055" s="67"/>
      <c r="O3055" s="67"/>
      <c r="P3055" s="67"/>
      <c r="Q3055" s="67"/>
      <c r="R3055" s="67"/>
      <c r="S3055" s="67"/>
      <c r="T3055" s="67"/>
      <c r="U3055" s="67"/>
      <c r="V3055" s="67"/>
      <c r="W3055" s="67"/>
      <c r="X3055" s="67"/>
      <c r="Y3055" s="67"/>
      <c r="Z3055" s="67"/>
      <c r="AA3055" s="67"/>
      <c r="AB3055" s="67"/>
      <c r="AC3055" s="67"/>
      <c r="AD3055" s="67"/>
      <c r="AE3055" s="67"/>
      <c r="AF3055" s="67"/>
      <c r="AG3055" s="67"/>
    </row>
    <row r="3056" spans="1:33" ht="14.5">
      <c r="A3056" s="85"/>
      <c r="B3056" s="86"/>
      <c r="C3056" s="85"/>
      <c r="D3056" s="86"/>
      <c r="E3056" s="86"/>
      <c r="F3056" s="86"/>
      <c r="G3056" s="86"/>
      <c r="H3056" s="86"/>
      <c r="I3056" s="57"/>
      <c r="J3056" s="71"/>
      <c r="K3056" s="71"/>
      <c r="L3056" s="57"/>
      <c r="M3056" s="86"/>
      <c r="N3056" s="67"/>
      <c r="O3056" s="67"/>
      <c r="P3056" s="67"/>
      <c r="Q3056" s="67"/>
      <c r="R3056" s="67"/>
      <c r="S3056" s="67"/>
      <c r="T3056" s="67"/>
      <c r="U3056" s="67"/>
      <c r="V3056" s="67"/>
      <c r="W3056" s="67"/>
      <c r="X3056" s="67"/>
      <c r="Y3056" s="67"/>
      <c r="Z3056" s="67"/>
      <c r="AA3056" s="67"/>
      <c r="AB3056" s="67"/>
      <c r="AC3056" s="67"/>
      <c r="AD3056" s="67"/>
      <c r="AE3056" s="67"/>
      <c r="AF3056" s="67"/>
      <c r="AG3056" s="67"/>
    </row>
    <row r="3057" spans="1:33" ht="14.5">
      <c r="A3057" s="85"/>
      <c r="B3057" s="86"/>
      <c r="C3057" s="85"/>
      <c r="D3057" s="86"/>
      <c r="E3057" s="86"/>
      <c r="F3057" s="86"/>
      <c r="G3057" s="86"/>
      <c r="H3057" s="86"/>
      <c r="I3057" s="57"/>
      <c r="J3057" s="71"/>
      <c r="K3057" s="71"/>
      <c r="L3057" s="57"/>
      <c r="M3057" s="86"/>
      <c r="N3057" s="67"/>
      <c r="O3057" s="67"/>
      <c r="P3057" s="67"/>
      <c r="Q3057" s="67"/>
      <c r="R3057" s="67"/>
      <c r="S3057" s="67"/>
      <c r="T3057" s="67"/>
      <c r="U3057" s="67"/>
      <c r="V3057" s="67"/>
      <c r="W3057" s="67"/>
      <c r="X3057" s="67"/>
      <c r="Y3057" s="67"/>
      <c r="Z3057" s="67"/>
      <c r="AA3057" s="67"/>
      <c r="AB3057" s="67"/>
      <c r="AC3057" s="67"/>
      <c r="AD3057" s="67"/>
      <c r="AE3057" s="67"/>
      <c r="AF3057" s="67"/>
      <c r="AG3057" s="67"/>
    </row>
    <row r="3058" spans="1:33" ht="14.5">
      <c r="A3058" s="85"/>
      <c r="B3058" s="86"/>
      <c r="C3058" s="85"/>
      <c r="D3058" s="86"/>
      <c r="E3058" s="86"/>
      <c r="F3058" s="86"/>
      <c r="G3058" s="86"/>
      <c r="H3058" s="86"/>
      <c r="I3058" s="57"/>
      <c r="J3058" s="71"/>
      <c r="K3058" s="71"/>
      <c r="L3058" s="57"/>
      <c r="M3058" s="86"/>
      <c r="N3058" s="67"/>
      <c r="O3058" s="67"/>
      <c r="P3058" s="67"/>
      <c r="Q3058" s="67"/>
      <c r="R3058" s="67"/>
      <c r="S3058" s="67"/>
      <c r="T3058" s="67"/>
      <c r="U3058" s="67"/>
      <c r="V3058" s="67"/>
      <c r="W3058" s="67"/>
      <c r="X3058" s="67"/>
      <c r="Y3058" s="67"/>
      <c r="Z3058" s="67"/>
      <c r="AA3058" s="67"/>
      <c r="AB3058" s="67"/>
      <c r="AC3058" s="67"/>
      <c r="AD3058" s="67"/>
      <c r="AE3058" s="67"/>
      <c r="AF3058" s="67"/>
      <c r="AG3058" s="67"/>
    </row>
    <row r="3059" spans="1:33" ht="14.5">
      <c r="A3059" s="85"/>
      <c r="B3059" s="86"/>
      <c r="C3059" s="85"/>
      <c r="D3059" s="86"/>
      <c r="E3059" s="86"/>
      <c r="F3059" s="86"/>
      <c r="G3059" s="86"/>
      <c r="H3059" s="86"/>
      <c r="I3059" s="57"/>
      <c r="J3059" s="71"/>
      <c r="K3059" s="71"/>
      <c r="L3059" s="57"/>
      <c r="M3059" s="86"/>
      <c r="N3059" s="67"/>
      <c r="O3059" s="67"/>
      <c r="P3059" s="67"/>
      <c r="Q3059" s="67"/>
      <c r="R3059" s="67"/>
      <c r="S3059" s="67"/>
      <c r="T3059" s="67"/>
      <c r="U3059" s="67"/>
      <c r="V3059" s="67"/>
      <c r="W3059" s="67"/>
      <c r="X3059" s="67"/>
      <c r="Y3059" s="67"/>
      <c r="Z3059" s="67"/>
      <c r="AA3059" s="67"/>
      <c r="AB3059" s="67"/>
      <c r="AC3059" s="67"/>
      <c r="AD3059" s="67"/>
      <c r="AE3059" s="67"/>
      <c r="AF3059" s="67"/>
      <c r="AG3059" s="67"/>
    </row>
    <row r="3060" spans="1:33" ht="14.5">
      <c r="A3060" s="85"/>
      <c r="B3060" s="86"/>
      <c r="C3060" s="85"/>
      <c r="D3060" s="86"/>
      <c r="E3060" s="86"/>
      <c r="F3060" s="86"/>
      <c r="G3060" s="86"/>
      <c r="H3060" s="86"/>
      <c r="I3060" s="57"/>
      <c r="J3060" s="71"/>
      <c r="K3060" s="71"/>
      <c r="L3060" s="57"/>
      <c r="M3060" s="86"/>
      <c r="N3060" s="67"/>
      <c r="O3060" s="67"/>
      <c r="P3060" s="67"/>
      <c r="Q3060" s="67"/>
      <c r="R3060" s="67"/>
      <c r="S3060" s="67"/>
      <c r="T3060" s="67"/>
      <c r="U3060" s="67"/>
      <c r="V3060" s="67"/>
      <c r="W3060" s="67"/>
      <c r="X3060" s="67"/>
      <c r="Y3060" s="67"/>
      <c r="Z3060" s="67"/>
      <c r="AA3060" s="67"/>
      <c r="AB3060" s="67"/>
      <c r="AC3060" s="67"/>
      <c r="AD3060" s="67"/>
      <c r="AE3060" s="67"/>
      <c r="AF3060" s="67"/>
      <c r="AG3060" s="67"/>
    </row>
    <row r="3061" spans="1:33" ht="14.5">
      <c r="A3061" s="85"/>
      <c r="B3061" s="86"/>
      <c r="C3061" s="85"/>
      <c r="D3061" s="86"/>
      <c r="E3061" s="86"/>
      <c r="F3061" s="86"/>
      <c r="G3061" s="86"/>
      <c r="H3061" s="86"/>
      <c r="I3061" s="57"/>
      <c r="J3061" s="71"/>
      <c r="K3061" s="71"/>
      <c r="L3061" s="57"/>
      <c r="M3061" s="86"/>
      <c r="N3061" s="67"/>
      <c r="O3061" s="67"/>
      <c r="P3061" s="67"/>
      <c r="Q3061" s="67"/>
      <c r="R3061" s="67"/>
      <c r="S3061" s="67"/>
      <c r="T3061" s="67"/>
      <c r="U3061" s="67"/>
      <c r="V3061" s="67"/>
      <c r="W3061" s="67"/>
      <c r="X3061" s="67"/>
      <c r="Y3061" s="67"/>
      <c r="Z3061" s="67"/>
      <c r="AA3061" s="67"/>
      <c r="AB3061" s="67"/>
      <c r="AC3061" s="67"/>
      <c r="AD3061" s="67"/>
      <c r="AE3061" s="67"/>
      <c r="AF3061" s="67"/>
      <c r="AG3061" s="67"/>
    </row>
    <row r="3062" spans="1:33" ht="14.5">
      <c r="A3062" s="85"/>
      <c r="B3062" s="86"/>
      <c r="C3062" s="85"/>
      <c r="D3062" s="86"/>
      <c r="E3062" s="86"/>
      <c r="F3062" s="86"/>
      <c r="G3062" s="86"/>
      <c r="H3062" s="86"/>
      <c r="I3062" s="57"/>
      <c r="J3062" s="71"/>
      <c r="K3062" s="71"/>
      <c r="L3062" s="57"/>
      <c r="M3062" s="86"/>
      <c r="N3062" s="67"/>
      <c r="O3062" s="67"/>
      <c r="P3062" s="67"/>
      <c r="Q3062" s="67"/>
      <c r="R3062" s="67"/>
      <c r="S3062" s="67"/>
      <c r="T3062" s="67"/>
      <c r="U3062" s="67"/>
      <c r="V3062" s="67"/>
      <c r="W3062" s="67"/>
      <c r="X3062" s="67"/>
      <c r="Y3062" s="67"/>
      <c r="Z3062" s="67"/>
      <c r="AA3062" s="67"/>
      <c r="AB3062" s="67"/>
      <c r="AC3062" s="67"/>
      <c r="AD3062" s="67"/>
      <c r="AE3062" s="67"/>
      <c r="AF3062" s="67"/>
      <c r="AG3062" s="67"/>
    </row>
    <row r="3063" spans="1:33" ht="14.5">
      <c r="A3063" s="85"/>
      <c r="B3063" s="86"/>
      <c r="C3063" s="85"/>
      <c r="D3063" s="86"/>
      <c r="E3063" s="86"/>
      <c r="F3063" s="86"/>
      <c r="G3063" s="86"/>
      <c r="H3063" s="86"/>
      <c r="I3063" s="57"/>
      <c r="J3063" s="71"/>
      <c r="K3063" s="71"/>
      <c r="L3063" s="57"/>
      <c r="M3063" s="86"/>
      <c r="N3063" s="67"/>
      <c r="O3063" s="67"/>
      <c r="P3063" s="67"/>
      <c r="Q3063" s="67"/>
      <c r="R3063" s="67"/>
      <c r="S3063" s="67"/>
      <c r="T3063" s="67"/>
      <c r="U3063" s="67"/>
      <c r="V3063" s="67"/>
      <c r="W3063" s="67"/>
      <c r="X3063" s="67"/>
      <c r="Y3063" s="67"/>
      <c r="Z3063" s="67"/>
      <c r="AA3063" s="67"/>
      <c r="AB3063" s="67"/>
      <c r="AC3063" s="67"/>
      <c r="AD3063" s="67"/>
      <c r="AE3063" s="67"/>
      <c r="AF3063" s="67"/>
      <c r="AG3063" s="67"/>
    </row>
    <row r="3064" spans="1:33" ht="14.5">
      <c r="A3064" s="85"/>
      <c r="B3064" s="86"/>
      <c r="C3064" s="85"/>
      <c r="D3064" s="86"/>
      <c r="E3064" s="86"/>
      <c r="F3064" s="86"/>
      <c r="G3064" s="86"/>
      <c r="H3064" s="86"/>
      <c r="I3064" s="57"/>
      <c r="J3064" s="71"/>
      <c r="K3064" s="71"/>
      <c r="L3064" s="57"/>
      <c r="M3064" s="86"/>
      <c r="N3064" s="67"/>
      <c r="O3064" s="67"/>
      <c r="P3064" s="67"/>
      <c r="Q3064" s="67"/>
      <c r="R3064" s="67"/>
      <c r="S3064" s="67"/>
      <c r="T3064" s="67"/>
      <c r="U3064" s="67"/>
      <c r="V3064" s="67"/>
      <c r="W3064" s="67"/>
      <c r="X3064" s="67"/>
      <c r="Y3064" s="67"/>
      <c r="Z3064" s="67"/>
      <c r="AA3064" s="67"/>
      <c r="AB3064" s="67"/>
      <c r="AC3064" s="67"/>
      <c r="AD3064" s="67"/>
      <c r="AE3064" s="67"/>
      <c r="AF3064" s="67"/>
      <c r="AG3064" s="67"/>
    </row>
    <row r="3065" spans="1:33" ht="14.5">
      <c r="A3065" s="85"/>
      <c r="B3065" s="86"/>
      <c r="C3065" s="85"/>
      <c r="D3065" s="86"/>
      <c r="E3065" s="86"/>
      <c r="F3065" s="86"/>
      <c r="G3065" s="86"/>
      <c r="H3065" s="86"/>
      <c r="I3065" s="57"/>
      <c r="J3065" s="71"/>
      <c r="K3065" s="71"/>
      <c r="L3065" s="57"/>
      <c r="M3065" s="86"/>
      <c r="N3065" s="67"/>
      <c r="O3065" s="67"/>
      <c r="P3065" s="67"/>
      <c r="Q3065" s="67"/>
      <c r="R3065" s="67"/>
      <c r="S3065" s="67"/>
      <c r="T3065" s="67"/>
      <c r="U3065" s="67"/>
      <c r="V3065" s="67"/>
      <c r="W3065" s="67"/>
      <c r="X3065" s="67"/>
      <c r="Y3065" s="67"/>
      <c r="Z3065" s="67"/>
      <c r="AA3065" s="67"/>
      <c r="AB3065" s="67"/>
      <c r="AC3065" s="67"/>
      <c r="AD3065" s="67"/>
      <c r="AE3065" s="67"/>
      <c r="AF3065" s="67"/>
      <c r="AG3065" s="67"/>
    </row>
    <row r="3066" spans="1:33" ht="14.5">
      <c r="A3066" s="85"/>
      <c r="B3066" s="86"/>
      <c r="C3066" s="85"/>
      <c r="D3066" s="86"/>
      <c r="E3066" s="86"/>
      <c r="F3066" s="86"/>
      <c r="G3066" s="86"/>
      <c r="H3066" s="86"/>
      <c r="I3066" s="57"/>
      <c r="J3066" s="71"/>
      <c r="K3066" s="71"/>
      <c r="L3066" s="57"/>
      <c r="M3066" s="86"/>
      <c r="N3066" s="67"/>
      <c r="O3066" s="67"/>
      <c r="P3066" s="67"/>
      <c r="Q3066" s="67"/>
      <c r="R3066" s="67"/>
      <c r="S3066" s="67"/>
      <c r="T3066" s="67"/>
      <c r="U3066" s="67"/>
      <c r="V3066" s="67"/>
      <c r="W3066" s="67"/>
      <c r="X3066" s="67"/>
      <c r="Y3066" s="67"/>
      <c r="Z3066" s="67"/>
      <c r="AA3066" s="67"/>
      <c r="AB3066" s="67"/>
      <c r="AC3066" s="67"/>
      <c r="AD3066" s="67"/>
      <c r="AE3066" s="67"/>
      <c r="AF3066" s="67"/>
      <c r="AG3066" s="67"/>
    </row>
    <row r="3067" spans="1:33" ht="14.5">
      <c r="A3067" s="85"/>
      <c r="B3067" s="86"/>
      <c r="C3067" s="85"/>
      <c r="D3067" s="86"/>
      <c r="E3067" s="86"/>
      <c r="F3067" s="86"/>
      <c r="G3067" s="86"/>
      <c r="H3067" s="86"/>
      <c r="I3067" s="57"/>
      <c r="J3067" s="71"/>
      <c r="K3067" s="71"/>
      <c r="L3067" s="57"/>
      <c r="M3067" s="86"/>
      <c r="N3067" s="67"/>
      <c r="O3067" s="67"/>
      <c r="P3067" s="67"/>
      <c r="Q3067" s="67"/>
      <c r="R3067" s="67"/>
      <c r="S3067" s="67"/>
      <c r="T3067" s="67"/>
      <c r="U3067" s="67"/>
      <c r="V3067" s="67"/>
      <c r="W3067" s="67"/>
      <c r="X3067" s="67"/>
      <c r="Y3067" s="67"/>
      <c r="Z3067" s="67"/>
      <c r="AA3067" s="67"/>
      <c r="AB3067" s="67"/>
      <c r="AC3067" s="67"/>
      <c r="AD3067" s="67"/>
      <c r="AE3067" s="67"/>
      <c r="AF3067" s="67"/>
      <c r="AG3067" s="67"/>
    </row>
    <row r="3068" spans="1:33" ht="14.5">
      <c r="A3068" s="85"/>
      <c r="B3068" s="86"/>
      <c r="C3068" s="85"/>
      <c r="D3068" s="86"/>
      <c r="E3068" s="86"/>
      <c r="F3068" s="86"/>
      <c r="G3068" s="86"/>
      <c r="H3068" s="86"/>
      <c r="I3068" s="57"/>
      <c r="J3068" s="71"/>
      <c r="K3068" s="71"/>
      <c r="L3068" s="57"/>
      <c r="M3068" s="86"/>
      <c r="N3068" s="67"/>
      <c r="O3068" s="67"/>
      <c r="P3068" s="67"/>
      <c r="Q3068" s="67"/>
      <c r="R3068" s="67"/>
      <c r="S3068" s="67"/>
      <c r="T3068" s="67"/>
      <c r="U3068" s="67"/>
      <c r="V3068" s="67"/>
      <c r="W3068" s="67"/>
      <c r="X3068" s="67"/>
      <c r="Y3068" s="67"/>
      <c r="Z3068" s="67"/>
      <c r="AA3068" s="67"/>
      <c r="AB3068" s="67"/>
      <c r="AC3068" s="67"/>
      <c r="AD3068" s="67"/>
      <c r="AE3068" s="67"/>
      <c r="AF3068" s="67"/>
      <c r="AG3068" s="67"/>
    </row>
    <row r="3069" spans="1:33" ht="14.5">
      <c r="A3069" s="85"/>
      <c r="B3069" s="86"/>
      <c r="C3069" s="85"/>
      <c r="D3069" s="86"/>
      <c r="E3069" s="86"/>
      <c r="F3069" s="86"/>
      <c r="G3069" s="86"/>
      <c r="H3069" s="86"/>
      <c r="I3069" s="57"/>
      <c r="J3069" s="71"/>
      <c r="K3069" s="71"/>
      <c r="L3069" s="57"/>
      <c r="M3069" s="86"/>
      <c r="N3069" s="67"/>
      <c r="O3069" s="67"/>
      <c r="P3069" s="67"/>
      <c r="Q3069" s="67"/>
      <c r="R3069" s="67"/>
      <c r="S3069" s="67"/>
      <c r="T3069" s="67"/>
      <c r="U3069" s="67"/>
      <c r="V3069" s="67"/>
      <c r="W3069" s="67"/>
      <c r="X3069" s="67"/>
      <c r="Y3069" s="67"/>
      <c r="Z3069" s="67"/>
      <c r="AA3069" s="67"/>
      <c r="AB3069" s="67"/>
      <c r="AC3069" s="67"/>
      <c r="AD3069" s="67"/>
      <c r="AE3069" s="67"/>
      <c r="AF3069" s="67"/>
      <c r="AG3069" s="67"/>
    </row>
    <row r="3070" spans="1:33" ht="14.5">
      <c r="A3070" s="85"/>
      <c r="B3070" s="86"/>
      <c r="C3070" s="85"/>
      <c r="D3070" s="86"/>
      <c r="E3070" s="86"/>
      <c r="F3070" s="86"/>
      <c r="G3070" s="86"/>
      <c r="H3070" s="86"/>
      <c r="I3070" s="57"/>
      <c r="J3070" s="71"/>
      <c r="K3070" s="71"/>
      <c r="L3070" s="57"/>
      <c r="M3070" s="86"/>
      <c r="N3070" s="67"/>
      <c r="O3070" s="67"/>
      <c r="P3070" s="67"/>
      <c r="Q3070" s="67"/>
      <c r="R3070" s="67"/>
      <c r="S3070" s="67"/>
      <c r="T3070" s="67"/>
      <c r="U3070" s="67"/>
      <c r="V3070" s="67"/>
      <c r="W3070" s="67"/>
      <c r="X3070" s="67"/>
      <c r="Y3070" s="67"/>
      <c r="Z3070" s="67"/>
      <c r="AA3070" s="67"/>
      <c r="AB3070" s="67"/>
      <c r="AC3070" s="67"/>
      <c r="AD3070" s="67"/>
      <c r="AE3070" s="67"/>
      <c r="AF3070" s="67"/>
      <c r="AG3070" s="67"/>
    </row>
    <row r="3071" spans="1:33" ht="14.5">
      <c r="A3071" s="85"/>
      <c r="B3071" s="86"/>
      <c r="C3071" s="85"/>
      <c r="D3071" s="86"/>
      <c r="E3071" s="86"/>
      <c r="F3071" s="86"/>
      <c r="G3071" s="86"/>
      <c r="H3071" s="86"/>
      <c r="I3071" s="57"/>
      <c r="J3071" s="71"/>
      <c r="K3071" s="71"/>
      <c r="L3071" s="57"/>
      <c r="M3071" s="86"/>
      <c r="N3071" s="67"/>
      <c r="O3071" s="67"/>
      <c r="P3071" s="67"/>
      <c r="Q3071" s="67"/>
      <c r="R3071" s="67"/>
      <c r="S3071" s="67"/>
      <c r="T3071" s="67"/>
      <c r="U3071" s="67"/>
      <c r="V3071" s="67"/>
      <c r="W3071" s="67"/>
      <c r="X3071" s="67"/>
      <c r="Y3071" s="67"/>
      <c r="Z3071" s="67"/>
      <c r="AA3071" s="67"/>
      <c r="AB3071" s="67"/>
      <c r="AC3071" s="67"/>
      <c r="AD3071" s="67"/>
      <c r="AE3071" s="67"/>
      <c r="AF3071" s="67"/>
      <c r="AG3071" s="67"/>
    </row>
    <row r="3072" spans="1:33" ht="14.5">
      <c r="A3072" s="85"/>
      <c r="B3072" s="86"/>
      <c r="C3072" s="85"/>
      <c r="D3072" s="86"/>
      <c r="E3072" s="86"/>
      <c r="F3072" s="86"/>
      <c r="G3072" s="86"/>
      <c r="H3072" s="86"/>
      <c r="I3072" s="57"/>
      <c r="J3072" s="71"/>
      <c r="K3072" s="71"/>
      <c r="L3072" s="57"/>
      <c r="M3072" s="86"/>
      <c r="N3072" s="67"/>
      <c r="O3072" s="67"/>
      <c r="P3072" s="67"/>
      <c r="Q3072" s="67"/>
      <c r="R3072" s="67"/>
      <c r="S3072" s="67"/>
      <c r="T3072" s="67"/>
      <c r="U3072" s="67"/>
      <c r="V3072" s="67"/>
      <c r="W3072" s="67"/>
      <c r="X3072" s="67"/>
      <c r="Y3072" s="67"/>
      <c r="Z3072" s="67"/>
      <c r="AA3072" s="67"/>
      <c r="AB3072" s="67"/>
      <c r="AC3072" s="67"/>
      <c r="AD3072" s="67"/>
      <c r="AE3072" s="67"/>
      <c r="AF3072" s="67"/>
      <c r="AG3072" s="67"/>
    </row>
    <row r="3073" spans="1:33" ht="14.5">
      <c r="A3073" s="85"/>
      <c r="B3073" s="86"/>
      <c r="C3073" s="85"/>
      <c r="D3073" s="86"/>
      <c r="E3073" s="86"/>
      <c r="F3073" s="86"/>
      <c r="G3073" s="86"/>
      <c r="H3073" s="86"/>
      <c r="I3073" s="57"/>
      <c r="J3073" s="71"/>
      <c r="K3073" s="71"/>
      <c r="L3073" s="57"/>
      <c r="M3073" s="86"/>
      <c r="N3073" s="67"/>
      <c r="O3073" s="67"/>
      <c r="P3073" s="67"/>
      <c r="Q3073" s="67"/>
      <c r="R3073" s="67"/>
      <c r="S3073" s="67"/>
      <c r="T3073" s="67"/>
      <c r="U3073" s="67"/>
      <c r="V3073" s="67"/>
      <c r="W3073" s="67"/>
      <c r="X3073" s="67"/>
      <c r="Y3073" s="67"/>
      <c r="Z3073" s="67"/>
      <c r="AA3073" s="67"/>
      <c r="AB3073" s="67"/>
      <c r="AC3073" s="67"/>
      <c r="AD3073" s="67"/>
      <c r="AE3073" s="67"/>
      <c r="AF3073" s="67"/>
      <c r="AG3073" s="67"/>
    </row>
    <row r="3074" spans="1:33" ht="14.5">
      <c r="A3074" s="85"/>
      <c r="B3074" s="86"/>
      <c r="C3074" s="85"/>
      <c r="D3074" s="86"/>
      <c r="E3074" s="86"/>
      <c r="F3074" s="86"/>
      <c r="G3074" s="86"/>
      <c r="H3074" s="86"/>
      <c r="I3074" s="57"/>
      <c r="J3074" s="71"/>
      <c r="K3074" s="71"/>
      <c r="L3074" s="57"/>
      <c r="M3074" s="86"/>
      <c r="N3074" s="67"/>
      <c r="O3074" s="67"/>
      <c r="P3074" s="67"/>
      <c r="Q3074" s="67"/>
      <c r="R3074" s="67"/>
      <c r="S3074" s="67"/>
      <c r="T3074" s="67"/>
      <c r="U3074" s="67"/>
      <c r="V3074" s="67"/>
      <c r="W3074" s="67"/>
      <c r="X3074" s="67"/>
      <c r="Y3074" s="67"/>
      <c r="Z3074" s="67"/>
      <c r="AA3074" s="67"/>
      <c r="AB3074" s="67"/>
      <c r="AC3074" s="67"/>
      <c r="AD3074" s="67"/>
      <c r="AE3074" s="67"/>
      <c r="AF3074" s="67"/>
      <c r="AG3074" s="67"/>
    </row>
    <row r="3075" spans="1:33" ht="14.5">
      <c r="A3075" s="85"/>
      <c r="B3075" s="86"/>
      <c r="C3075" s="85"/>
      <c r="D3075" s="86"/>
      <c r="E3075" s="86"/>
      <c r="F3075" s="86"/>
      <c r="G3075" s="86"/>
      <c r="H3075" s="86"/>
      <c r="I3075" s="57"/>
      <c r="J3075" s="71"/>
      <c r="K3075" s="71"/>
      <c r="L3075" s="57"/>
      <c r="M3075" s="86"/>
      <c r="N3075" s="67"/>
      <c r="O3075" s="67"/>
      <c r="P3075" s="67"/>
      <c r="Q3075" s="67"/>
      <c r="R3075" s="67"/>
      <c r="S3075" s="67"/>
      <c r="T3075" s="67"/>
      <c r="U3075" s="67"/>
      <c r="V3075" s="67"/>
      <c r="W3075" s="67"/>
      <c r="X3075" s="67"/>
      <c r="Y3075" s="67"/>
      <c r="Z3075" s="67"/>
      <c r="AA3075" s="67"/>
      <c r="AB3075" s="67"/>
      <c r="AC3075" s="67"/>
      <c r="AD3075" s="67"/>
      <c r="AE3075" s="67"/>
      <c r="AF3075" s="67"/>
      <c r="AG3075" s="67"/>
    </row>
    <row r="3076" spans="1:33" ht="14.5">
      <c r="A3076" s="85"/>
      <c r="B3076" s="86"/>
      <c r="C3076" s="85"/>
      <c r="D3076" s="86"/>
      <c r="E3076" s="86"/>
      <c r="F3076" s="86"/>
      <c r="G3076" s="86"/>
      <c r="H3076" s="86"/>
      <c r="I3076" s="57"/>
      <c r="J3076" s="71"/>
      <c r="K3076" s="71"/>
      <c r="L3076" s="57"/>
      <c r="M3076" s="86"/>
      <c r="N3076" s="67"/>
      <c r="O3076" s="67"/>
      <c r="P3076" s="67"/>
      <c r="Q3076" s="67"/>
      <c r="R3076" s="67"/>
      <c r="S3076" s="67"/>
      <c r="T3076" s="67"/>
      <c r="U3076" s="67"/>
      <c r="V3076" s="67"/>
      <c r="W3076" s="67"/>
      <c r="X3076" s="67"/>
      <c r="Y3076" s="67"/>
      <c r="Z3076" s="67"/>
      <c r="AA3076" s="67"/>
      <c r="AB3076" s="67"/>
      <c r="AC3076" s="67"/>
      <c r="AD3076" s="67"/>
      <c r="AE3076" s="67"/>
      <c r="AF3076" s="67"/>
      <c r="AG3076" s="67"/>
    </row>
    <row r="3077" spans="1:33" ht="14.5">
      <c r="A3077" s="85"/>
      <c r="B3077" s="86"/>
      <c r="C3077" s="85"/>
      <c r="D3077" s="86"/>
      <c r="E3077" s="86"/>
      <c r="F3077" s="86"/>
      <c r="G3077" s="86"/>
      <c r="H3077" s="86"/>
      <c r="I3077" s="57"/>
      <c r="J3077" s="71"/>
      <c r="K3077" s="71"/>
      <c r="L3077" s="57"/>
      <c r="M3077" s="86"/>
      <c r="N3077" s="67"/>
      <c r="O3077" s="67"/>
      <c r="P3077" s="67"/>
      <c r="Q3077" s="67"/>
      <c r="R3077" s="67"/>
      <c r="S3077" s="67"/>
      <c r="T3077" s="67"/>
      <c r="U3077" s="67"/>
      <c r="V3077" s="67"/>
      <c r="W3077" s="67"/>
      <c r="X3077" s="67"/>
      <c r="Y3077" s="67"/>
      <c r="Z3077" s="67"/>
      <c r="AA3077" s="67"/>
      <c r="AB3077" s="67"/>
      <c r="AC3077" s="67"/>
      <c r="AD3077" s="67"/>
      <c r="AE3077" s="67"/>
      <c r="AF3077" s="67"/>
      <c r="AG3077" s="67"/>
    </row>
    <row r="3078" spans="1:33" ht="14.5">
      <c r="A3078" s="85"/>
      <c r="B3078" s="86"/>
      <c r="C3078" s="85"/>
      <c r="D3078" s="86"/>
      <c r="E3078" s="86"/>
      <c r="F3078" s="86"/>
      <c r="G3078" s="86"/>
      <c r="H3078" s="86"/>
      <c r="I3078" s="57"/>
      <c r="J3078" s="71"/>
      <c r="K3078" s="71"/>
      <c r="L3078" s="57"/>
      <c r="M3078" s="86"/>
      <c r="N3078" s="67"/>
      <c r="O3078" s="67"/>
      <c r="P3078" s="67"/>
      <c r="Q3078" s="67"/>
      <c r="R3078" s="67"/>
      <c r="S3078" s="67"/>
      <c r="T3078" s="67"/>
      <c r="U3078" s="67"/>
      <c r="V3078" s="67"/>
      <c r="W3078" s="67"/>
      <c r="X3078" s="67"/>
      <c r="Y3078" s="67"/>
      <c r="Z3078" s="67"/>
      <c r="AA3078" s="67"/>
      <c r="AB3078" s="67"/>
      <c r="AC3078" s="67"/>
      <c r="AD3078" s="67"/>
      <c r="AE3078" s="67"/>
      <c r="AF3078" s="67"/>
      <c r="AG3078" s="67"/>
    </row>
    <row r="3079" spans="1:33" ht="14.5">
      <c r="A3079" s="85"/>
      <c r="B3079" s="86"/>
      <c r="C3079" s="85"/>
      <c r="D3079" s="86"/>
      <c r="E3079" s="86"/>
      <c r="F3079" s="86"/>
      <c r="G3079" s="86"/>
      <c r="H3079" s="86"/>
      <c r="I3079" s="57"/>
      <c r="J3079" s="71"/>
      <c r="K3079" s="71"/>
      <c r="L3079" s="57"/>
      <c r="M3079" s="86"/>
      <c r="N3079" s="67"/>
      <c r="O3079" s="67"/>
      <c r="P3079" s="67"/>
      <c r="Q3079" s="67"/>
      <c r="R3079" s="67"/>
      <c r="S3079" s="67"/>
      <c r="T3079" s="67"/>
      <c r="U3079" s="67"/>
      <c r="V3079" s="67"/>
      <c r="W3079" s="67"/>
      <c r="X3079" s="67"/>
      <c r="Y3079" s="67"/>
      <c r="Z3079" s="67"/>
      <c r="AA3079" s="67"/>
      <c r="AB3079" s="67"/>
      <c r="AC3079" s="67"/>
      <c r="AD3079" s="67"/>
      <c r="AE3079" s="67"/>
      <c r="AF3079" s="67"/>
      <c r="AG3079" s="67"/>
    </row>
    <row r="3080" spans="1:33" ht="14.5">
      <c r="A3080" s="85"/>
      <c r="B3080" s="86"/>
      <c r="C3080" s="85"/>
      <c r="D3080" s="86"/>
      <c r="E3080" s="86"/>
      <c r="F3080" s="86"/>
      <c r="G3080" s="86"/>
      <c r="H3080" s="86"/>
      <c r="I3080" s="57"/>
      <c r="J3080" s="71"/>
      <c r="K3080" s="71"/>
      <c r="L3080" s="57"/>
      <c r="M3080" s="86"/>
      <c r="N3080" s="67"/>
      <c r="O3080" s="67"/>
      <c r="P3080" s="67"/>
      <c r="Q3080" s="67"/>
      <c r="R3080" s="67"/>
      <c r="S3080" s="67"/>
      <c r="T3080" s="67"/>
      <c r="U3080" s="67"/>
      <c r="V3080" s="67"/>
      <c r="W3080" s="67"/>
      <c r="X3080" s="67"/>
      <c r="Y3080" s="67"/>
      <c r="Z3080" s="67"/>
      <c r="AA3080" s="67"/>
      <c r="AB3080" s="67"/>
      <c r="AC3080" s="67"/>
      <c r="AD3080" s="67"/>
      <c r="AE3080" s="67"/>
      <c r="AF3080" s="67"/>
      <c r="AG3080" s="67"/>
    </row>
    <row r="3081" spans="1:33" ht="14.5">
      <c r="A3081" s="85"/>
      <c r="B3081" s="86"/>
      <c r="C3081" s="85"/>
      <c r="D3081" s="86"/>
      <c r="E3081" s="86"/>
      <c r="F3081" s="86"/>
      <c r="G3081" s="86"/>
      <c r="H3081" s="86"/>
      <c r="I3081" s="57"/>
      <c r="J3081" s="71"/>
      <c r="K3081" s="71"/>
      <c r="L3081" s="57"/>
      <c r="M3081" s="86"/>
      <c r="N3081" s="67"/>
      <c r="O3081" s="67"/>
      <c r="P3081" s="67"/>
      <c r="Q3081" s="67"/>
      <c r="R3081" s="67"/>
      <c r="S3081" s="67"/>
      <c r="T3081" s="67"/>
      <c r="U3081" s="67"/>
      <c r="V3081" s="67"/>
      <c r="W3081" s="67"/>
      <c r="X3081" s="67"/>
      <c r="Y3081" s="67"/>
      <c r="Z3081" s="67"/>
      <c r="AA3081" s="67"/>
      <c r="AB3081" s="67"/>
      <c r="AC3081" s="67"/>
      <c r="AD3081" s="67"/>
      <c r="AE3081" s="67"/>
      <c r="AF3081" s="67"/>
      <c r="AG3081" s="67"/>
    </row>
    <row r="3082" spans="1:33" ht="14.5">
      <c r="A3082" s="85"/>
      <c r="B3082" s="86"/>
      <c r="C3082" s="85"/>
      <c r="D3082" s="86"/>
      <c r="E3082" s="86"/>
      <c r="F3082" s="86"/>
      <c r="G3082" s="86"/>
      <c r="H3082" s="86"/>
      <c r="I3082" s="57"/>
      <c r="J3082" s="71"/>
      <c r="K3082" s="71"/>
      <c r="L3082" s="57"/>
      <c r="M3082" s="86"/>
      <c r="N3082" s="67"/>
      <c r="O3082" s="67"/>
      <c r="P3082" s="67"/>
      <c r="Q3082" s="67"/>
      <c r="R3082" s="67"/>
      <c r="S3082" s="67"/>
      <c r="T3082" s="67"/>
      <c r="U3082" s="67"/>
      <c r="V3082" s="67"/>
      <c r="W3082" s="67"/>
      <c r="X3082" s="67"/>
      <c r="Y3082" s="67"/>
      <c r="Z3082" s="67"/>
      <c r="AA3082" s="67"/>
      <c r="AB3082" s="67"/>
      <c r="AC3082" s="67"/>
      <c r="AD3082" s="67"/>
      <c r="AE3082" s="67"/>
      <c r="AF3082" s="67"/>
      <c r="AG3082" s="67"/>
    </row>
    <row r="3083" spans="1:33" ht="14.5">
      <c r="A3083" s="85"/>
      <c r="B3083" s="86"/>
      <c r="C3083" s="85"/>
      <c r="D3083" s="86"/>
      <c r="E3083" s="86"/>
      <c r="F3083" s="86"/>
      <c r="G3083" s="86"/>
      <c r="H3083" s="86"/>
      <c r="I3083" s="57"/>
      <c r="J3083" s="71"/>
      <c r="K3083" s="71"/>
      <c r="L3083" s="57"/>
      <c r="M3083" s="86"/>
      <c r="N3083" s="67"/>
      <c r="O3083" s="67"/>
      <c r="P3083" s="67"/>
      <c r="Q3083" s="67"/>
      <c r="R3083" s="67"/>
      <c r="S3083" s="67"/>
      <c r="T3083" s="67"/>
      <c r="U3083" s="67"/>
      <c r="V3083" s="67"/>
      <c r="W3083" s="67"/>
      <c r="X3083" s="67"/>
      <c r="Y3083" s="67"/>
      <c r="Z3083" s="67"/>
      <c r="AA3083" s="67"/>
      <c r="AB3083" s="67"/>
      <c r="AC3083" s="67"/>
      <c r="AD3083" s="67"/>
      <c r="AE3083" s="67"/>
      <c r="AF3083" s="67"/>
      <c r="AG3083" s="67"/>
    </row>
    <row r="3084" spans="1:33" ht="14.5">
      <c r="A3084" s="85"/>
      <c r="B3084" s="86"/>
      <c r="C3084" s="85"/>
      <c r="D3084" s="86"/>
      <c r="E3084" s="86"/>
      <c r="F3084" s="86"/>
      <c r="G3084" s="86"/>
      <c r="H3084" s="86"/>
      <c r="I3084" s="57"/>
      <c r="J3084" s="71"/>
      <c r="K3084" s="71"/>
      <c r="L3084" s="57"/>
      <c r="M3084" s="86"/>
      <c r="N3084" s="67"/>
      <c r="O3084" s="67"/>
      <c r="P3084" s="67"/>
      <c r="Q3084" s="67"/>
      <c r="R3084" s="67"/>
      <c r="S3084" s="67"/>
      <c r="T3084" s="67"/>
      <c r="U3084" s="67"/>
      <c r="V3084" s="67"/>
      <c r="W3084" s="67"/>
      <c r="X3084" s="67"/>
      <c r="Y3084" s="67"/>
      <c r="Z3084" s="67"/>
      <c r="AA3084" s="67"/>
      <c r="AB3084" s="67"/>
      <c r="AC3084" s="67"/>
      <c r="AD3084" s="67"/>
      <c r="AE3084" s="67"/>
      <c r="AF3084" s="67"/>
      <c r="AG3084" s="67"/>
    </row>
    <row r="3085" spans="1:33" ht="14.5">
      <c r="A3085" s="85"/>
      <c r="B3085" s="86"/>
      <c r="C3085" s="85"/>
      <c r="D3085" s="86"/>
      <c r="E3085" s="86"/>
      <c r="F3085" s="86"/>
      <c r="G3085" s="86"/>
      <c r="H3085" s="86"/>
      <c r="I3085" s="57"/>
      <c r="J3085" s="71"/>
      <c r="K3085" s="71"/>
      <c r="L3085" s="57"/>
      <c r="M3085" s="86"/>
      <c r="N3085" s="67"/>
      <c r="O3085" s="67"/>
      <c r="P3085" s="67"/>
      <c r="Q3085" s="67"/>
      <c r="R3085" s="67"/>
      <c r="S3085" s="67"/>
      <c r="T3085" s="67"/>
      <c r="U3085" s="67"/>
      <c r="V3085" s="67"/>
      <c r="W3085" s="67"/>
      <c r="X3085" s="67"/>
      <c r="Y3085" s="67"/>
      <c r="Z3085" s="67"/>
      <c r="AA3085" s="67"/>
      <c r="AB3085" s="67"/>
      <c r="AC3085" s="67"/>
      <c r="AD3085" s="67"/>
      <c r="AE3085" s="67"/>
      <c r="AF3085" s="67"/>
      <c r="AG3085" s="67"/>
    </row>
    <row r="3086" spans="1:33" ht="14.5">
      <c r="A3086" s="85"/>
      <c r="B3086" s="86"/>
      <c r="C3086" s="85"/>
      <c r="D3086" s="86"/>
      <c r="E3086" s="86"/>
      <c r="F3086" s="86"/>
      <c r="G3086" s="86"/>
      <c r="H3086" s="86"/>
      <c r="I3086" s="57"/>
      <c r="J3086" s="71"/>
      <c r="K3086" s="71"/>
      <c r="L3086" s="57"/>
      <c r="M3086" s="86"/>
      <c r="N3086" s="67"/>
      <c r="O3086" s="67"/>
      <c r="P3086" s="67"/>
      <c r="Q3086" s="67"/>
      <c r="R3086" s="67"/>
      <c r="S3086" s="67"/>
      <c r="T3086" s="67"/>
      <c r="U3086" s="67"/>
      <c r="V3086" s="67"/>
      <c r="W3086" s="67"/>
      <c r="X3086" s="67"/>
      <c r="Y3086" s="67"/>
      <c r="Z3086" s="67"/>
      <c r="AA3086" s="67"/>
      <c r="AB3086" s="67"/>
      <c r="AC3086" s="67"/>
      <c r="AD3086" s="67"/>
      <c r="AE3086" s="67"/>
      <c r="AF3086" s="67"/>
      <c r="AG3086" s="67"/>
    </row>
    <row r="3087" spans="1:33" ht="14.5">
      <c r="A3087" s="85"/>
      <c r="B3087" s="86"/>
      <c r="C3087" s="85"/>
      <c r="D3087" s="86"/>
      <c r="E3087" s="86"/>
      <c r="F3087" s="86"/>
      <c r="G3087" s="86"/>
      <c r="H3087" s="86"/>
      <c r="I3087" s="57"/>
      <c r="J3087" s="71"/>
      <c r="K3087" s="71"/>
      <c r="L3087" s="57"/>
      <c r="M3087" s="86"/>
      <c r="N3087" s="67"/>
      <c r="O3087" s="67"/>
      <c r="P3087" s="67"/>
      <c r="Q3087" s="67"/>
      <c r="R3087" s="67"/>
      <c r="S3087" s="67"/>
      <c r="T3087" s="67"/>
      <c r="U3087" s="67"/>
      <c r="V3087" s="67"/>
      <c r="W3087" s="67"/>
      <c r="X3087" s="67"/>
      <c r="Y3087" s="67"/>
      <c r="Z3087" s="67"/>
      <c r="AA3087" s="67"/>
      <c r="AB3087" s="67"/>
      <c r="AC3087" s="67"/>
      <c r="AD3087" s="67"/>
      <c r="AE3087" s="67"/>
      <c r="AF3087" s="67"/>
      <c r="AG3087" s="67"/>
    </row>
    <row r="3088" spans="1:33" ht="14.5">
      <c r="A3088" s="85"/>
      <c r="B3088" s="86"/>
      <c r="C3088" s="85"/>
      <c r="D3088" s="86"/>
      <c r="E3088" s="86"/>
      <c r="F3088" s="86"/>
      <c r="G3088" s="86"/>
      <c r="H3088" s="86"/>
      <c r="I3088" s="57"/>
      <c r="J3088" s="71"/>
      <c r="K3088" s="71"/>
      <c r="L3088" s="57"/>
      <c r="M3088" s="86"/>
      <c r="N3088" s="67"/>
      <c r="O3088" s="67"/>
      <c r="P3088" s="67"/>
      <c r="Q3088" s="67"/>
      <c r="R3088" s="67"/>
      <c r="S3088" s="67"/>
      <c r="T3088" s="67"/>
      <c r="U3088" s="67"/>
      <c r="V3088" s="67"/>
      <c r="W3088" s="67"/>
      <c r="X3088" s="67"/>
      <c r="Y3088" s="67"/>
      <c r="Z3088" s="67"/>
      <c r="AA3088" s="67"/>
      <c r="AB3088" s="67"/>
      <c r="AC3088" s="67"/>
      <c r="AD3088" s="67"/>
      <c r="AE3088" s="67"/>
      <c r="AF3088" s="67"/>
      <c r="AG3088" s="67"/>
    </row>
    <row r="3089" spans="1:33" ht="14.5">
      <c r="A3089" s="85"/>
      <c r="B3089" s="86"/>
      <c r="C3089" s="85"/>
      <c r="D3089" s="86"/>
      <c r="E3089" s="86"/>
      <c r="F3089" s="86"/>
      <c r="G3089" s="86"/>
      <c r="H3089" s="86"/>
      <c r="I3089" s="57"/>
      <c r="J3089" s="71"/>
      <c r="K3089" s="71"/>
      <c r="L3089" s="57"/>
      <c r="M3089" s="86"/>
      <c r="N3089" s="67"/>
      <c r="O3089" s="67"/>
      <c r="P3089" s="67"/>
      <c r="Q3089" s="67"/>
      <c r="R3089" s="67"/>
      <c r="S3089" s="67"/>
      <c r="T3089" s="67"/>
      <c r="U3089" s="67"/>
      <c r="V3089" s="67"/>
      <c r="W3089" s="67"/>
      <c r="X3089" s="67"/>
      <c r="Y3089" s="67"/>
      <c r="Z3089" s="67"/>
      <c r="AA3089" s="67"/>
      <c r="AB3089" s="67"/>
      <c r="AC3089" s="67"/>
      <c r="AD3089" s="67"/>
      <c r="AE3089" s="67"/>
      <c r="AF3089" s="67"/>
      <c r="AG3089" s="67"/>
    </row>
    <row r="3090" spans="1:33" ht="14.5">
      <c r="A3090" s="85"/>
      <c r="B3090" s="86"/>
      <c r="C3090" s="85"/>
      <c r="D3090" s="86"/>
      <c r="E3090" s="86"/>
      <c r="F3090" s="86"/>
      <c r="G3090" s="86"/>
      <c r="H3090" s="86"/>
      <c r="I3090" s="57"/>
      <c r="J3090" s="71"/>
      <c r="K3090" s="71"/>
      <c r="L3090" s="57"/>
      <c r="M3090" s="86"/>
      <c r="N3090" s="67"/>
      <c r="O3090" s="67"/>
      <c r="P3090" s="67"/>
      <c r="Q3090" s="67"/>
      <c r="R3090" s="67"/>
      <c r="S3090" s="67"/>
      <c r="T3090" s="67"/>
      <c r="U3090" s="67"/>
      <c r="V3090" s="67"/>
      <c r="W3090" s="67"/>
      <c r="X3090" s="67"/>
      <c r="Y3090" s="67"/>
      <c r="Z3090" s="67"/>
      <c r="AA3090" s="67"/>
      <c r="AB3090" s="67"/>
      <c r="AC3090" s="67"/>
      <c r="AD3090" s="67"/>
      <c r="AE3090" s="67"/>
      <c r="AF3090" s="67"/>
      <c r="AG3090" s="67"/>
    </row>
    <row r="3091" spans="1:33" ht="14.5">
      <c r="A3091" s="85"/>
      <c r="B3091" s="86"/>
      <c r="C3091" s="85"/>
      <c r="D3091" s="86"/>
      <c r="E3091" s="86"/>
      <c r="F3091" s="86"/>
      <c r="G3091" s="86"/>
      <c r="H3091" s="86"/>
      <c r="I3091" s="57"/>
      <c r="J3091" s="71"/>
      <c r="K3091" s="71"/>
      <c r="L3091" s="57"/>
      <c r="M3091" s="86"/>
      <c r="N3091" s="67"/>
      <c r="O3091" s="67"/>
      <c r="P3091" s="67"/>
      <c r="Q3091" s="67"/>
      <c r="R3091" s="67"/>
      <c r="S3091" s="67"/>
      <c r="T3091" s="67"/>
      <c r="U3091" s="67"/>
      <c r="V3091" s="67"/>
      <c r="W3091" s="67"/>
      <c r="X3091" s="67"/>
      <c r="Y3091" s="67"/>
      <c r="Z3091" s="67"/>
      <c r="AA3091" s="67"/>
      <c r="AB3091" s="67"/>
      <c r="AC3091" s="67"/>
      <c r="AD3091" s="67"/>
      <c r="AE3091" s="67"/>
      <c r="AF3091" s="67"/>
      <c r="AG3091" s="67"/>
    </row>
    <row r="3092" spans="1:33" ht="14.5">
      <c r="A3092" s="85"/>
      <c r="B3092" s="86"/>
      <c r="C3092" s="85"/>
      <c r="D3092" s="86"/>
      <c r="E3092" s="86"/>
      <c r="F3092" s="86"/>
      <c r="G3092" s="86"/>
      <c r="H3092" s="86"/>
      <c r="I3092" s="57"/>
      <c r="J3092" s="71"/>
      <c r="K3092" s="71"/>
      <c r="L3092" s="57"/>
      <c r="M3092" s="86"/>
      <c r="N3092" s="67"/>
      <c r="O3092" s="67"/>
      <c r="P3092" s="67"/>
      <c r="Q3092" s="67"/>
      <c r="R3092" s="67"/>
      <c r="S3092" s="67"/>
      <c r="T3092" s="67"/>
      <c r="U3092" s="67"/>
      <c r="V3092" s="67"/>
      <c r="W3092" s="67"/>
      <c r="X3092" s="67"/>
      <c r="Y3092" s="67"/>
      <c r="Z3092" s="67"/>
      <c r="AA3092" s="67"/>
      <c r="AB3092" s="67"/>
      <c r="AC3092" s="67"/>
      <c r="AD3092" s="67"/>
      <c r="AE3092" s="67"/>
      <c r="AF3092" s="67"/>
      <c r="AG3092" s="67"/>
    </row>
    <row r="3093" spans="1:33" ht="14.5">
      <c r="A3093" s="85"/>
      <c r="B3093" s="86"/>
      <c r="C3093" s="85"/>
      <c r="D3093" s="86"/>
      <c r="E3093" s="86"/>
      <c r="F3093" s="86"/>
      <c r="G3093" s="86"/>
      <c r="H3093" s="86"/>
      <c r="I3093" s="57"/>
      <c r="J3093" s="71"/>
      <c r="K3093" s="71"/>
      <c r="L3093" s="57"/>
      <c r="M3093" s="86"/>
      <c r="N3093" s="67"/>
      <c r="O3093" s="67"/>
      <c r="P3093" s="67"/>
      <c r="Q3093" s="67"/>
      <c r="R3093" s="67"/>
      <c r="S3093" s="67"/>
      <c r="T3093" s="67"/>
      <c r="U3093" s="67"/>
      <c r="V3093" s="67"/>
      <c r="W3093" s="67"/>
      <c r="X3093" s="67"/>
      <c r="Y3093" s="67"/>
      <c r="Z3093" s="67"/>
      <c r="AA3093" s="67"/>
      <c r="AB3093" s="67"/>
      <c r="AC3093" s="67"/>
      <c r="AD3093" s="67"/>
      <c r="AE3093" s="67"/>
      <c r="AF3093" s="67"/>
      <c r="AG3093" s="67"/>
    </row>
    <row r="3094" spans="1:33" ht="14.5">
      <c r="A3094" s="85"/>
      <c r="B3094" s="86"/>
      <c r="C3094" s="85"/>
      <c r="D3094" s="86"/>
      <c r="E3094" s="86"/>
      <c r="F3094" s="86"/>
      <c r="G3094" s="86"/>
      <c r="H3094" s="86"/>
      <c r="I3094" s="57"/>
      <c r="J3094" s="71"/>
      <c r="K3094" s="71"/>
      <c r="L3094" s="57"/>
      <c r="M3094" s="86"/>
      <c r="N3094" s="67"/>
      <c r="O3094" s="67"/>
      <c r="P3094" s="67"/>
      <c r="Q3094" s="67"/>
      <c r="R3094" s="67"/>
      <c r="S3094" s="67"/>
      <c r="T3094" s="67"/>
      <c r="U3094" s="67"/>
      <c r="V3094" s="67"/>
      <c r="W3094" s="67"/>
      <c r="X3094" s="67"/>
      <c r="Y3094" s="67"/>
      <c r="Z3094" s="67"/>
      <c r="AA3094" s="67"/>
      <c r="AB3094" s="67"/>
      <c r="AC3094" s="67"/>
      <c r="AD3094" s="67"/>
      <c r="AE3094" s="67"/>
      <c r="AF3094" s="67"/>
      <c r="AG3094" s="67"/>
    </row>
    <row r="3095" spans="1:33" ht="14.5">
      <c r="A3095" s="85"/>
      <c r="B3095" s="86"/>
      <c r="C3095" s="85"/>
      <c r="D3095" s="86"/>
      <c r="E3095" s="86"/>
      <c r="F3095" s="86"/>
      <c r="G3095" s="86"/>
      <c r="H3095" s="86"/>
      <c r="I3095" s="57"/>
      <c r="J3095" s="71"/>
      <c r="K3095" s="71"/>
      <c r="L3095" s="57"/>
      <c r="M3095" s="86"/>
      <c r="N3095" s="67"/>
      <c r="O3095" s="67"/>
      <c r="P3095" s="67"/>
      <c r="Q3095" s="67"/>
      <c r="R3095" s="67"/>
      <c r="S3095" s="67"/>
      <c r="T3095" s="67"/>
      <c r="U3095" s="67"/>
      <c r="V3095" s="67"/>
      <c r="W3095" s="67"/>
      <c r="X3095" s="67"/>
      <c r="Y3095" s="67"/>
      <c r="Z3095" s="67"/>
      <c r="AA3095" s="67"/>
      <c r="AB3095" s="67"/>
      <c r="AC3095" s="67"/>
      <c r="AD3095" s="67"/>
      <c r="AE3095" s="67"/>
      <c r="AF3095" s="67"/>
      <c r="AG3095" s="67"/>
    </row>
    <row r="3096" spans="1:33" ht="14.5">
      <c r="A3096" s="85"/>
      <c r="B3096" s="86"/>
      <c r="C3096" s="85"/>
      <c r="D3096" s="86"/>
      <c r="E3096" s="86"/>
      <c r="F3096" s="86"/>
      <c r="G3096" s="86"/>
      <c r="H3096" s="86"/>
      <c r="I3096" s="57"/>
      <c r="J3096" s="71"/>
      <c r="K3096" s="71"/>
      <c r="L3096" s="57"/>
      <c r="M3096" s="86"/>
      <c r="N3096" s="67"/>
      <c r="O3096" s="67"/>
      <c r="P3096" s="67"/>
      <c r="Q3096" s="67"/>
      <c r="R3096" s="67"/>
      <c r="S3096" s="67"/>
      <c r="T3096" s="67"/>
      <c r="U3096" s="67"/>
      <c r="V3096" s="67"/>
      <c r="W3096" s="67"/>
      <c r="X3096" s="67"/>
      <c r="Y3096" s="67"/>
      <c r="Z3096" s="67"/>
      <c r="AA3096" s="67"/>
      <c r="AB3096" s="67"/>
      <c r="AC3096" s="67"/>
      <c r="AD3096" s="67"/>
      <c r="AE3096" s="67"/>
      <c r="AF3096" s="67"/>
      <c r="AG3096" s="67"/>
    </row>
    <row r="3097" spans="1:33" ht="14.5">
      <c r="A3097" s="85"/>
      <c r="B3097" s="86"/>
      <c r="C3097" s="85"/>
      <c r="D3097" s="86"/>
      <c r="E3097" s="86"/>
      <c r="F3097" s="86"/>
      <c r="G3097" s="86"/>
      <c r="H3097" s="86"/>
      <c r="I3097" s="57"/>
      <c r="J3097" s="71"/>
      <c r="K3097" s="71"/>
      <c r="L3097" s="57"/>
      <c r="M3097" s="86"/>
      <c r="N3097" s="67"/>
      <c r="O3097" s="67"/>
      <c r="P3097" s="67"/>
      <c r="Q3097" s="67"/>
      <c r="R3097" s="67"/>
      <c r="S3097" s="67"/>
      <c r="T3097" s="67"/>
      <c r="U3097" s="67"/>
      <c r="V3097" s="67"/>
      <c r="W3097" s="67"/>
      <c r="X3097" s="67"/>
      <c r="Y3097" s="67"/>
      <c r="Z3097" s="67"/>
      <c r="AA3097" s="67"/>
      <c r="AB3097" s="67"/>
      <c r="AC3097" s="67"/>
      <c r="AD3097" s="67"/>
      <c r="AE3097" s="67"/>
      <c r="AF3097" s="67"/>
      <c r="AG3097" s="67"/>
    </row>
    <row r="3098" spans="1:33" ht="14.5">
      <c r="A3098" s="85"/>
      <c r="B3098" s="86"/>
      <c r="C3098" s="85"/>
      <c r="D3098" s="86"/>
      <c r="E3098" s="86"/>
      <c r="F3098" s="86"/>
      <c r="G3098" s="86"/>
      <c r="H3098" s="86"/>
      <c r="I3098" s="57"/>
      <c r="J3098" s="71"/>
      <c r="K3098" s="71"/>
      <c r="L3098" s="57"/>
      <c r="M3098" s="86"/>
      <c r="N3098" s="67"/>
      <c r="O3098" s="67"/>
      <c r="P3098" s="67"/>
      <c r="Q3098" s="67"/>
      <c r="R3098" s="67"/>
      <c r="S3098" s="67"/>
      <c r="T3098" s="67"/>
      <c r="U3098" s="67"/>
      <c r="V3098" s="67"/>
      <c r="W3098" s="67"/>
      <c r="X3098" s="67"/>
      <c r="Y3098" s="67"/>
      <c r="Z3098" s="67"/>
      <c r="AA3098" s="67"/>
      <c r="AB3098" s="67"/>
      <c r="AC3098" s="67"/>
      <c r="AD3098" s="67"/>
      <c r="AE3098" s="67"/>
      <c r="AF3098" s="67"/>
      <c r="AG3098" s="67"/>
    </row>
    <row r="3099" spans="1:33" ht="14.5">
      <c r="A3099" s="85"/>
      <c r="B3099" s="86"/>
      <c r="C3099" s="85"/>
      <c r="D3099" s="86"/>
      <c r="E3099" s="86"/>
      <c r="F3099" s="86"/>
      <c r="G3099" s="86"/>
      <c r="H3099" s="86"/>
      <c r="I3099" s="57"/>
      <c r="J3099" s="71"/>
      <c r="K3099" s="71"/>
      <c r="L3099" s="57"/>
      <c r="M3099" s="86"/>
      <c r="N3099" s="67"/>
      <c r="O3099" s="67"/>
      <c r="P3099" s="67"/>
      <c r="Q3099" s="67"/>
      <c r="R3099" s="67"/>
      <c r="S3099" s="67"/>
      <c r="T3099" s="67"/>
      <c r="U3099" s="67"/>
      <c r="V3099" s="67"/>
      <c r="W3099" s="67"/>
      <c r="X3099" s="67"/>
      <c r="Y3099" s="67"/>
      <c r="Z3099" s="67"/>
      <c r="AA3099" s="67"/>
      <c r="AB3099" s="67"/>
      <c r="AC3099" s="67"/>
      <c r="AD3099" s="67"/>
      <c r="AE3099" s="67"/>
      <c r="AF3099" s="67"/>
      <c r="AG3099" s="67"/>
    </row>
    <row r="3100" spans="1:33" ht="14.5">
      <c r="A3100" s="85"/>
      <c r="B3100" s="86"/>
      <c r="C3100" s="85"/>
      <c r="D3100" s="86"/>
      <c r="E3100" s="86"/>
      <c r="F3100" s="86"/>
      <c r="G3100" s="86"/>
      <c r="H3100" s="86"/>
      <c r="I3100" s="57"/>
      <c r="J3100" s="71"/>
      <c r="K3100" s="71"/>
      <c r="L3100" s="57"/>
      <c r="M3100" s="86"/>
      <c r="N3100" s="67"/>
      <c r="O3100" s="67"/>
      <c r="P3100" s="67"/>
      <c r="Q3100" s="67"/>
      <c r="R3100" s="67"/>
      <c r="S3100" s="67"/>
      <c r="T3100" s="67"/>
      <c r="U3100" s="67"/>
      <c r="V3100" s="67"/>
      <c r="W3100" s="67"/>
      <c r="X3100" s="67"/>
      <c r="Y3100" s="67"/>
      <c r="Z3100" s="67"/>
      <c r="AA3100" s="67"/>
      <c r="AB3100" s="67"/>
      <c r="AC3100" s="67"/>
      <c r="AD3100" s="67"/>
      <c r="AE3100" s="67"/>
      <c r="AF3100" s="67"/>
      <c r="AG3100" s="67"/>
    </row>
    <row r="3101" spans="1:33" ht="14.5">
      <c r="A3101" s="85"/>
      <c r="B3101" s="86"/>
      <c r="C3101" s="85"/>
      <c r="D3101" s="86"/>
      <c r="E3101" s="86"/>
      <c r="F3101" s="86"/>
      <c r="G3101" s="86"/>
      <c r="H3101" s="86"/>
      <c r="I3101" s="57"/>
      <c r="J3101" s="71"/>
      <c r="K3101" s="71"/>
      <c r="L3101" s="57"/>
      <c r="M3101" s="86"/>
      <c r="N3101" s="67"/>
      <c r="O3101" s="67"/>
      <c r="P3101" s="67"/>
      <c r="Q3101" s="67"/>
      <c r="R3101" s="67"/>
      <c r="S3101" s="67"/>
      <c r="T3101" s="67"/>
      <c r="U3101" s="67"/>
      <c r="V3101" s="67"/>
      <c r="W3101" s="67"/>
      <c r="X3101" s="67"/>
      <c r="Y3101" s="67"/>
      <c r="Z3101" s="67"/>
      <c r="AA3101" s="67"/>
      <c r="AB3101" s="67"/>
      <c r="AC3101" s="67"/>
      <c r="AD3101" s="67"/>
      <c r="AE3101" s="67"/>
      <c r="AF3101" s="67"/>
      <c r="AG3101" s="67"/>
    </row>
    <row r="3102" spans="1:33" ht="14.5">
      <c r="A3102" s="85"/>
      <c r="B3102" s="86"/>
      <c r="C3102" s="85"/>
      <c r="D3102" s="86"/>
      <c r="E3102" s="86"/>
      <c r="F3102" s="86"/>
      <c r="G3102" s="86"/>
      <c r="H3102" s="86"/>
      <c r="I3102" s="57"/>
      <c r="J3102" s="71"/>
      <c r="K3102" s="71"/>
      <c r="L3102" s="57"/>
      <c r="M3102" s="86"/>
      <c r="N3102" s="67"/>
      <c r="O3102" s="67"/>
      <c r="P3102" s="67"/>
      <c r="Q3102" s="67"/>
      <c r="R3102" s="67"/>
      <c r="S3102" s="67"/>
      <c r="T3102" s="67"/>
      <c r="U3102" s="67"/>
      <c r="V3102" s="67"/>
      <c r="W3102" s="67"/>
      <c r="X3102" s="67"/>
      <c r="Y3102" s="67"/>
      <c r="Z3102" s="67"/>
      <c r="AA3102" s="67"/>
      <c r="AB3102" s="67"/>
      <c r="AC3102" s="67"/>
      <c r="AD3102" s="67"/>
      <c r="AE3102" s="67"/>
      <c r="AF3102" s="67"/>
      <c r="AG3102" s="67"/>
    </row>
    <row r="3103" spans="1:33" ht="14.5">
      <c r="A3103" s="85"/>
      <c r="B3103" s="86"/>
      <c r="C3103" s="85"/>
      <c r="D3103" s="86"/>
      <c r="E3103" s="86"/>
      <c r="F3103" s="86"/>
      <c r="G3103" s="86"/>
      <c r="H3103" s="86"/>
      <c r="I3103" s="57"/>
      <c r="J3103" s="71"/>
      <c r="K3103" s="71"/>
      <c r="L3103" s="57"/>
      <c r="M3103" s="86"/>
      <c r="N3103" s="67"/>
      <c r="O3103" s="67"/>
      <c r="P3103" s="67"/>
      <c r="Q3103" s="67"/>
      <c r="R3103" s="67"/>
      <c r="S3103" s="67"/>
      <c r="T3103" s="67"/>
      <c r="U3103" s="67"/>
      <c r="V3103" s="67"/>
      <c r="W3103" s="67"/>
      <c r="X3103" s="67"/>
      <c r="Y3103" s="67"/>
      <c r="Z3103" s="67"/>
      <c r="AA3103" s="67"/>
      <c r="AB3103" s="67"/>
      <c r="AC3103" s="67"/>
      <c r="AD3103" s="67"/>
      <c r="AE3103" s="67"/>
      <c r="AF3103" s="67"/>
      <c r="AG3103" s="67"/>
    </row>
    <row r="3104" spans="1:33" ht="14.5">
      <c r="A3104" s="85"/>
      <c r="B3104" s="86"/>
      <c r="C3104" s="85"/>
      <c r="D3104" s="86"/>
      <c r="E3104" s="86"/>
      <c r="F3104" s="86"/>
      <c r="G3104" s="86"/>
      <c r="H3104" s="86"/>
      <c r="I3104" s="57"/>
      <c r="J3104" s="71"/>
      <c r="K3104" s="71"/>
      <c r="L3104" s="57"/>
      <c r="M3104" s="86"/>
      <c r="N3104" s="67"/>
      <c r="O3104" s="67"/>
      <c r="P3104" s="67"/>
      <c r="Q3104" s="67"/>
      <c r="R3104" s="67"/>
      <c r="S3104" s="67"/>
      <c r="T3104" s="67"/>
      <c r="U3104" s="67"/>
      <c r="V3104" s="67"/>
      <c r="W3104" s="67"/>
      <c r="X3104" s="67"/>
      <c r="Y3104" s="67"/>
      <c r="Z3104" s="67"/>
      <c r="AA3104" s="67"/>
      <c r="AB3104" s="67"/>
      <c r="AC3104" s="67"/>
      <c r="AD3104" s="67"/>
      <c r="AE3104" s="67"/>
      <c r="AF3104" s="67"/>
      <c r="AG3104" s="67"/>
    </row>
    <row r="3105" spans="1:33" ht="14.5">
      <c r="A3105" s="85"/>
      <c r="B3105" s="86"/>
      <c r="C3105" s="85"/>
      <c r="D3105" s="86"/>
      <c r="E3105" s="86"/>
      <c r="F3105" s="86"/>
      <c r="G3105" s="86"/>
      <c r="H3105" s="86"/>
      <c r="I3105" s="57"/>
      <c r="J3105" s="71"/>
      <c r="K3105" s="71"/>
      <c r="L3105" s="57"/>
      <c r="M3105" s="86"/>
      <c r="N3105" s="67"/>
      <c r="O3105" s="67"/>
      <c r="P3105" s="67"/>
      <c r="Q3105" s="67"/>
      <c r="R3105" s="67"/>
      <c r="S3105" s="67"/>
      <c r="T3105" s="67"/>
      <c r="U3105" s="67"/>
      <c r="V3105" s="67"/>
      <c r="W3105" s="67"/>
      <c r="X3105" s="67"/>
      <c r="Y3105" s="67"/>
      <c r="Z3105" s="67"/>
      <c r="AA3105" s="67"/>
      <c r="AB3105" s="67"/>
      <c r="AC3105" s="67"/>
      <c r="AD3105" s="67"/>
      <c r="AE3105" s="67"/>
      <c r="AF3105" s="67"/>
      <c r="AG3105" s="67"/>
    </row>
    <row r="3106" spans="1:33" ht="14.5">
      <c r="A3106" s="85"/>
      <c r="B3106" s="86"/>
      <c r="C3106" s="85"/>
      <c r="D3106" s="86"/>
      <c r="E3106" s="86"/>
      <c r="F3106" s="86"/>
      <c r="G3106" s="86"/>
      <c r="H3106" s="86"/>
      <c r="I3106" s="57"/>
      <c r="J3106" s="71"/>
      <c r="K3106" s="71"/>
      <c r="L3106" s="57"/>
      <c r="M3106" s="86"/>
      <c r="N3106" s="67"/>
      <c r="O3106" s="67"/>
      <c r="P3106" s="67"/>
      <c r="Q3106" s="67"/>
      <c r="R3106" s="67"/>
      <c r="S3106" s="67"/>
      <c r="T3106" s="67"/>
      <c r="U3106" s="67"/>
      <c r="V3106" s="67"/>
      <c r="W3106" s="67"/>
      <c r="X3106" s="67"/>
      <c r="Y3106" s="67"/>
      <c r="Z3106" s="67"/>
      <c r="AA3106" s="67"/>
      <c r="AB3106" s="67"/>
      <c r="AC3106" s="67"/>
      <c r="AD3106" s="67"/>
      <c r="AE3106" s="67"/>
      <c r="AF3106" s="67"/>
      <c r="AG3106" s="67"/>
    </row>
    <row r="3107" spans="1:33" ht="14.5">
      <c r="A3107" s="85"/>
      <c r="B3107" s="86"/>
      <c r="C3107" s="85"/>
      <c r="D3107" s="86"/>
      <c r="E3107" s="86"/>
      <c r="F3107" s="86"/>
      <c r="G3107" s="86"/>
      <c r="H3107" s="86"/>
      <c r="I3107" s="57"/>
      <c r="J3107" s="71"/>
      <c r="K3107" s="71"/>
      <c r="L3107" s="57"/>
      <c r="M3107" s="86"/>
      <c r="N3107" s="67"/>
      <c r="O3107" s="67"/>
      <c r="P3107" s="67"/>
      <c r="Q3107" s="67"/>
      <c r="R3107" s="67"/>
      <c r="S3107" s="67"/>
      <c r="T3107" s="67"/>
      <c r="U3107" s="67"/>
      <c r="V3107" s="67"/>
      <c r="W3107" s="67"/>
      <c r="X3107" s="67"/>
      <c r="Y3107" s="67"/>
      <c r="Z3107" s="67"/>
      <c r="AA3107" s="67"/>
      <c r="AB3107" s="67"/>
      <c r="AC3107" s="67"/>
      <c r="AD3107" s="67"/>
      <c r="AE3107" s="67"/>
      <c r="AF3107" s="67"/>
      <c r="AG3107" s="67"/>
    </row>
    <row r="3108" spans="1:33" ht="14.5">
      <c r="A3108" s="85"/>
      <c r="B3108" s="86"/>
      <c r="C3108" s="85"/>
      <c r="D3108" s="86"/>
      <c r="E3108" s="86"/>
      <c r="F3108" s="86"/>
      <c r="G3108" s="86"/>
      <c r="H3108" s="86"/>
      <c r="I3108" s="57"/>
      <c r="J3108" s="71"/>
      <c r="K3108" s="71"/>
      <c r="L3108" s="57"/>
      <c r="M3108" s="86"/>
      <c r="N3108" s="67"/>
      <c r="O3108" s="67"/>
      <c r="P3108" s="67"/>
      <c r="Q3108" s="67"/>
      <c r="R3108" s="67"/>
      <c r="S3108" s="67"/>
      <c r="T3108" s="67"/>
      <c r="U3108" s="67"/>
      <c r="V3108" s="67"/>
      <c r="W3108" s="67"/>
      <c r="X3108" s="67"/>
      <c r="Y3108" s="67"/>
      <c r="Z3108" s="67"/>
      <c r="AA3108" s="67"/>
      <c r="AB3108" s="67"/>
      <c r="AC3108" s="67"/>
      <c r="AD3108" s="67"/>
      <c r="AE3108" s="67"/>
      <c r="AF3108" s="67"/>
      <c r="AG3108" s="67"/>
    </row>
    <row r="3109" spans="1:33" ht="14.5">
      <c r="A3109" s="85"/>
      <c r="B3109" s="86"/>
      <c r="C3109" s="85"/>
      <c r="D3109" s="86"/>
      <c r="E3109" s="86"/>
      <c r="F3109" s="86"/>
      <c r="G3109" s="86"/>
      <c r="H3109" s="86"/>
      <c r="I3109" s="57"/>
      <c r="J3109" s="71"/>
      <c r="K3109" s="71"/>
      <c r="L3109" s="57"/>
      <c r="M3109" s="86"/>
      <c r="N3109" s="67"/>
      <c r="O3109" s="67"/>
      <c r="P3109" s="67"/>
      <c r="Q3109" s="67"/>
      <c r="R3109" s="67"/>
      <c r="S3109" s="67"/>
      <c r="T3109" s="67"/>
      <c r="U3109" s="67"/>
      <c r="V3109" s="67"/>
      <c r="W3109" s="67"/>
      <c r="X3109" s="67"/>
      <c r="Y3109" s="67"/>
      <c r="Z3109" s="67"/>
      <c r="AA3109" s="67"/>
      <c r="AB3109" s="67"/>
      <c r="AC3109" s="67"/>
      <c r="AD3109" s="67"/>
      <c r="AE3109" s="67"/>
      <c r="AF3109" s="67"/>
      <c r="AG3109" s="67"/>
    </row>
    <row r="3110" spans="1:33" ht="14.5">
      <c r="A3110" s="85"/>
      <c r="B3110" s="86"/>
      <c r="C3110" s="85"/>
      <c r="D3110" s="86"/>
      <c r="E3110" s="86"/>
      <c r="F3110" s="86"/>
      <c r="G3110" s="86"/>
      <c r="H3110" s="86"/>
      <c r="I3110" s="57"/>
      <c r="J3110" s="71"/>
      <c r="K3110" s="71"/>
      <c r="L3110" s="57"/>
      <c r="M3110" s="86"/>
      <c r="N3110" s="67"/>
      <c r="O3110" s="67"/>
      <c r="P3110" s="67"/>
      <c r="Q3110" s="67"/>
      <c r="R3110" s="67"/>
      <c r="S3110" s="67"/>
      <c r="T3110" s="67"/>
      <c r="U3110" s="67"/>
      <c r="V3110" s="67"/>
      <c r="W3110" s="67"/>
      <c r="X3110" s="67"/>
      <c r="Y3110" s="67"/>
      <c r="Z3110" s="67"/>
      <c r="AA3110" s="67"/>
      <c r="AB3110" s="67"/>
      <c r="AC3110" s="67"/>
      <c r="AD3110" s="67"/>
      <c r="AE3110" s="67"/>
      <c r="AF3110" s="67"/>
      <c r="AG3110" s="67"/>
    </row>
    <row r="3111" spans="1:33" ht="14.5">
      <c r="A3111" s="85"/>
      <c r="B3111" s="86"/>
      <c r="C3111" s="85"/>
      <c r="D3111" s="86"/>
      <c r="E3111" s="86"/>
      <c r="F3111" s="86"/>
      <c r="G3111" s="86"/>
      <c r="H3111" s="86"/>
      <c r="I3111" s="57"/>
      <c r="J3111" s="71"/>
      <c r="K3111" s="71"/>
      <c r="L3111" s="57"/>
      <c r="M3111" s="86"/>
      <c r="N3111" s="67"/>
      <c r="O3111" s="67"/>
      <c r="P3111" s="67"/>
      <c r="Q3111" s="67"/>
      <c r="R3111" s="67"/>
      <c r="S3111" s="67"/>
      <c r="T3111" s="67"/>
      <c r="U3111" s="67"/>
      <c r="V3111" s="67"/>
      <c r="W3111" s="67"/>
      <c r="X3111" s="67"/>
      <c r="Y3111" s="67"/>
      <c r="Z3111" s="67"/>
      <c r="AA3111" s="67"/>
      <c r="AB3111" s="67"/>
      <c r="AC3111" s="67"/>
      <c r="AD3111" s="67"/>
      <c r="AE3111" s="67"/>
      <c r="AF3111" s="67"/>
      <c r="AG3111" s="67"/>
    </row>
    <row r="3112" spans="1:33" ht="14.5">
      <c r="A3112" s="85"/>
      <c r="B3112" s="86"/>
      <c r="C3112" s="85"/>
      <c r="D3112" s="86"/>
      <c r="E3112" s="86"/>
      <c r="F3112" s="86"/>
      <c r="G3112" s="86"/>
      <c r="H3112" s="86"/>
      <c r="I3112" s="57"/>
      <c r="J3112" s="71"/>
      <c r="K3112" s="71"/>
      <c r="L3112" s="57"/>
      <c r="M3112" s="86"/>
      <c r="N3112" s="67"/>
      <c r="O3112" s="67"/>
      <c r="P3112" s="67"/>
      <c r="Q3112" s="67"/>
      <c r="R3112" s="67"/>
      <c r="S3112" s="67"/>
      <c r="T3112" s="67"/>
      <c r="U3112" s="67"/>
      <c r="V3112" s="67"/>
      <c r="W3112" s="67"/>
      <c r="X3112" s="67"/>
      <c r="Y3112" s="67"/>
      <c r="Z3112" s="67"/>
      <c r="AA3112" s="67"/>
      <c r="AB3112" s="67"/>
      <c r="AC3112" s="67"/>
      <c r="AD3112" s="67"/>
      <c r="AE3112" s="67"/>
      <c r="AF3112" s="67"/>
      <c r="AG3112" s="67"/>
    </row>
    <row r="3113" spans="1:33" ht="14.5">
      <c r="A3113" s="85"/>
      <c r="B3113" s="86"/>
      <c r="C3113" s="85"/>
      <c r="D3113" s="86"/>
      <c r="E3113" s="86"/>
      <c r="F3113" s="86"/>
      <c r="G3113" s="86"/>
      <c r="H3113" s="86"/>
      <c r="I3113" s="57"/>
      <c r="J3113" s="71"/>
      <c r="K3113" s="71"/>
      <c r="L3113" s="57"/>
      <c r="M3113" s="86"/>
      <c r="N3113" s="67"/>
      <c r="O3113" s="67"/>
      <c r="P3113" s="67"/>
      <c r="Q3113" s="67"/>
      <c r="R3113" s="67"/>
      <c r="S3113" s="67"/>
      <c r="T3113" s="67"/>
      <c r="U3113" s="67"/>
      <c r="V3113" s="67"/>
      <c r="W3113" s="67"/>
      <c r="X3113" s="67"/>
      <c r="Y3113" s="67"/>
      <c r="Z3113" s="67"/>
      <c r="AA3113" s="67"/>
      <c r="AB3113" s="67"/>
      <c r="AC3113" s="67"/>
      <c r="AD3113" s="67"/>
      <c r="AE3113" s="67"/>
      <c r="AF3113" s="67"/>
      <c r="AG3113" s="67"/>
    </row>
    <row r="3114" spans="1:33" ht="14.5">
      <c r="A3114" s="85"/>
      <c r="B3114" s="86"/>
      <c r="C3114" s="85"/>
      <c r="D3114" s="86"/>
      <c r="E3114" s="86"/>
      <c r="F3114" s="86"/>
      <c r="G3114" s="86"/>
      <c r="H3114" s="86"/>
      <c r="I3114" s="57"/>
      <c r="J3114" s="71"/>
      <c r="K3114" s="71"/>
      <c r="L3114" s="57"/>
      <c r="M3114" s="86"/>
      <c r="N3114" s="67"/>
      <c r="O3114" s="67"/>
      <c r="P3114" s="67"/>
      <c r="Q3114" s="67"/>
      <c r="R3114" s="67"/>
      <c r="S3114" s="67"/>
      <c r="T3114" s="67"/>
      <c r="U3114" s="67"/>
      <c r="V3114" s="67"/>
      <c r="W3114" s="67"/>
      <c r="X3114" s="67"/>
      <c r="Y3114" s="67"/>
      <c r="Z3114" s="67"/>
      <c r="AA3114" s="67"/>
      <c r="AB3114" s="67"/>
      <c r="AC3114" s="67"/>
      <c r="AD3114" s="67"/>
      <c r="AE3114" s="67"/>
      <c r="AF3114" s="67"/>
      <c r="AG3114" s="67"/>
    </row>
    <row r="3115" spans="1:33" ht="14.5">
      <c r="A3115" s="85"/>
      <c r="B3115" s="86"/>
      <c r="C3115" s="85"/>
      <c r="D3115" s="86"/>
      <c r="E3115" s="86"/>
      <c r="F3115" s="86"/>
      <c r="G3115" s="86"/>
      <c r="H3115" s="86"/>
      <c r="I3115" s="57"/>
      <c r="J3115" s="71"/>
      <c r="K3115" s="71"/>
      <c r="L3115" s="57"/>
      <c r="M3115" s="86"/>
      <c r="N3115" s="67"/>
      <c r="O3115" s="67"/>
      <c r="P3115" s="67"/>
      <c r="Q3115" s="67"/>
      <c r="R3115" s="67"/>
      <c r="S3115" s="67"/>
      <c r="T3115" s="67"/>
      <c r="U3115" s="67"/>
      <c r="V3115" s="67"/>
      <c r="W3115" s="67"/>
      <c r="X3115" s="67"/>
      <c r="Y3115" s="67"/>
      <c r="Z3115" s="67"/>
      <c r="AA3115" s="67"/>
      <c r="AB3115" s="67"/>
      <c r="AC3115" s="67"/>
      <c r="AD3115" s="67"/>
      <c r="AE3115" s="67"/>
      <c r="AF3115" s="67"/>
      <c r="AG3115" s="67"/>
    </row>
    <row r="3116" spans="1:33" ht="14.5">
      <c r="A3116" s="85"/>
      <c r="B3116" s="86"/>
      <c r="C3116" s="85"/>
      <c r="D3116" s="86"/>
      <c r="E3116" s="86"/>
      <c r="F3116" s="86"/>
      <c r="G3116" s="86"/>
      <c r="H3116" s="86"/>
      <c r="I3116" s="57"/>
      <c r="J3116" s="71"/>
      <c r="K3116" s="71"/>
      <c r="L3116" s="57"/>
      <c r="M3116" s="86"/>
      <c r="N3116" s="67"/>
      <c r="O3116" s="67"/>
      <c r="P3116" s="67"/>
      <c r="Q3116" s="67"/>
      <c r="R3116" s="67"/>
      <c r="S3116" s="67"/>
      <c r="T3116" s="67"/>
      <c r="U3116" s="67"/>
      <c r="V3116" s="67"/>
      <c r="W3116" s="67"/>
      <c r="X3116" s="67"/>
      <c r="Y3116" s="67"/>
      <c r="Z3116" s="67"/>
      <c r="AA3116" s="67"/>
      <c r="AB3116" s="67"/>
      <c r="AC3116" s="67"/>
      <c r="AD3116" s="67"/>
      <c r="AE3116" s="67"/>
      <c r="AF3116" s="67"/>
      <c r="AG3116" s="67"/>
    </row>
    <row r="3117" spans="1:33" ht="14.5">
      <c r="A3117" s="85"/>
      <c r="B3117" s="86"/>
      <c r="C3117" s="85"/>
      <c r="D3117" s="86"/>
      <c r="E3117" s="86"/>
      <c r="F3117" s="86"/>
      <c r="G3117" s="86"/>
      <c r="H3117" s="86"/>
      <c r="I3117" s="57"/>
      <c r="J3117" s="71"/>
      <c r="K3117" s="71"/>
      <c r="L3117" s="57"/>
      <c r="M3117" s="86"/>
      <c r="N3117" s="67"/>
      <c r="O3117" s="67"/>
      <c r="P3117" s="67"/>
      <c r="Q3117" s="67"/>
      <c r="R3117" s="67"/>
      <c r="S3117" s="67"/>
      <c r="T3117" s="67"/>
      <c r="U3117" s="67"/>
      <c r="V3117" s="67"/>
      <c r="W3117" s="67"/>
      <c r="X3117" s="67"/>
      <c r="Y3117" s="67"/>
      <c r="Z3117" s="67"/>
      <c r="AA3117" s="67"/>
      <c r="AB3117" s="67"/>
      <c r="AC3117" s="67"/>
      <c r="AD3117" s="67"/>
      <c r="AE3117" s="67"/>
      <c r="AF3117" s="67"/>
      <c r="AG3117" s="67"/>
    </row>
    <row r="3118" spans="1:33" ht="14.5">
      <c r="A3118" s="85"/>
      <c r="B3118" s="86"/>
      <c r="C3118" s="85"/>
      <c r="D3118" s="86"/>
      <c r="E3118" s="86"/>
      <c r="F3118" s="86"/>
      <c r="G3118" s="86"/>
      <c r="H3118" s="86"/>
      <c r="I3118" s="57"/>
      <c r="J3118" s="71"/>
      <c r="K3118" s="71"/>
      <c r="L3118" s="57"/>
      <c r="M3118" s="86"/>
      <c r="N3118" s="67"/>
      <c r="O3118" s="67"/>
      <c r="P3118" s="67"/>
      <c r="Q3118" s="67"/>
      <c r="R3118" s="67"/>
      <c r="S3118" s="67"/>
      <c r="T3118" s="67"/>
      <c r="U3118" s="67"/>
      <c r="V3118" s="67"/>
      <c r="W3118" s="67"/>
      <c r="X3118" s="67"/>
      <c r="Y3118" s="67"/>
      <c r="Z3118" s="67"/>
      <c r="AA3118" s="67"/>
      <c r="AB3118" s="67"/>
      <c r="AC3118" s="67"/>
      <c r="AD3118" s="67"/>
      <c r="AE3118" s="67"/>
      <c r="AF3118" s="67"/>
      <c r="AG3118" s="67"/>
    </row>
    <row r="3119" spans="1:33" ht="14.5">
      <c r="A3119" s="85"/>
      <c r="B3119" s="86"/>
      <c r="C3119" s="85"/>
      <c r="D3119" s="86"/>
      <c r="E3119" s="86"/>
      <c r="F3119" s="86"/>
      <c r="G3119" s="86"/>
      <c r="H3119" s="86"/>
      <c r="I3119" s="57"/>
      <c r="J3119" s="71"/>
      <c r="K3119" s="71"/>
      <c r="L3119" s="57"/>
      <c r="M3119" s="86"/>
      <c r="N3119" s="67"/>
      <c r="O3119" s="67"/>
      <c r="P3119" s="67"/>
      <c r="Q3119" s="67"/>
      <c r="R3119" s="67"/>
      <c r="S3119" s="67"/>
      <c r="T3119" s="67"/>
      <c r="U3119" s="67"/>
      <c r="V3119" s="67"/>
      <c r="W3119" s="67"/>
      <c r="X3119" s="67"/>
      <c r="Y3119" s="67"/>
      <c r="Z3119" s="67"/>
      <c r="AA3119" s="67"/>
      <c r="AB3119" s="67"/>
      <c r="AC3119" s="67"/>
      <c r="AD3119" s="67"/>
      <c r="AE3119" s="67"/>
      <c r="AF3119" s="67"/>
      <c r="AG3119" s="67"/>
    </row>
    <row r="3120" spans="1:33" ht="14.5">
      <c r="A3120" s="85"/>
      <c r="B3120" s="86"/>
      <c r="C3120" s="85"/>
      <c r="D3120" s="86"/>
      <c r="E3120" s="86"/>
      <c r="F3120" s="86"/>
      <c r="G3120" s="86"/>
      <c r="H3120" s="86"/>
      <c r="I3120" s="57"/>
      <c r="J3120" s="71"/>
      <c r="K3120" s="71"/>
      <c r="L3120" s="57"/>
      <c r="M3120" s="86"/>
      <c r="N3120" s="67"/>
      <c r="O3120" s="67"/>
      <c r="P3120" s="67"/>
      <c r="Q3120" s="67"/>
      <c r="R3120" s="67"/>
      <c r="S3120" s="67"/>
      <c r="T3120" s="67"/>
      <c r="U3120" s="67"/>
      <c r="V3120" s="67"/>
      <c r="W3120" s="67"/>
      <c r="X3120" s="67"/>
      <c r="Y3120" s="67"/>
      <c r="Z3120" s="67"/>
      <c r="AA3120" s="67"/>
      <c r="AB3120" s="67"/>
      <c r="AC3120" s="67"/>
      <c r="AD3120" s="67"/>
      <c r="AE3120" s="67"/>
      <c r="AF3120" s="67"/>
      <c r="AG3120" s="67"/>
    </row>
    <row r="3121" spans="1:33" ht="14.5">
      <c r="A3121" s="85"/>
      <c r="B3121" s="86"/>
      <c r="C3121" s="85"/>
      <c r="D3121" s="86"/>
      <c r="E3121" s="86"/>
      <c r="F3121" s="86"/>
      <c r="G3121" s="86"/>
      <c r="H3121" s="86"/>
      <c r="I3121" s="57"/>
      <c r="J3121" s="71"/>
      <c r="K3121" s="71"/>
      <c r="L3121" s="57"/>
      <c r="M3121" s="86"/>
      <c r="N3121" s="67"/>
      <c r="O3121" s="67"/>
      <c r="P3121" s="67"/>
      <c r="Q3121" s="67"/>
      <c r="R3121" s="67"/>
      <c r="S3121" s="67"/>
      <c r="T3121" s="67"/>
      <c r="U3121" s="67"/>
      <c r="V3121" s="67"/>
      <c r="W3121" s="67"/>
      <c r="X3121" s="67"/>
      <c r="Y3121" s="67"/>
      <c r="Z3121" s="67"/>
      <c r="AA3121" s="67"/>
      <c r="AB3121" s="67"/>
      <c r="AC3121" s="67"/>
      <c r="AD3121" s="67"/>
      <c r="AE3121" s="67"/>
      <c r="AF3121" s="67"/>
      <c r="AG3121" s="67"/>
    </row>
    <row r="3122" spans="1:33" ht="14.5">
      <c r="A3122" s="85"/>
      <c r="B3122" s="86"/>
      <c r="C3122" s="85"/>
      <c r="D3122" s="86"/>
      <c r="E3122" s="86"/>
      <c r="F3122" s="86"/>
      <c r="G3122" s="86"/>
      <c r="H3122" s="86"/>
      <c r="I3122" s="57"/>
      <c r="J3122" s="71"/>
      <c r="K3122" s="71"/>
      <c r="L3122" s="57"/>
      <c r="M3122" s="86"/>
      <c r="N3122" s="67"/>
      <c r="O3122" s="67"/>
      <c r="P3122" s="67"/>
      <c r="Q3122" s="67"/>
      <c r="R3122" s="67"/>
      <c r="S3122" s="67"/>
      <c r="T3122" s="67"/>
      <c r="U3122" s="67"/>
      <c r="V3122" s="67"/>
      <c r="W3122" s="67"/>
      <c r="X3122" s="67"/>
      <c r="Y3122" s="67"/>
      <c r="Z3122" s="67"/>
      <c r="AA3122" s="67"/>
      <c r="AB3122" s="67"/>
      <c r="AC3122" s="67"/>
      <c r="AD3122" s="67"/>
      <c r="AE3122" s="67"/>
      <c r="AF3122" s="67"/>
      <c r="AG3122" s="67"/>
    </row>
    <row r="3123" spans="1:33" ht="14.5">
      <c r="A3123" s="85"/>
      <c r="B3123" s="86"/>
      <c r="C3123" s="85"/>
      <c r="D3123" s="86"/>
      <c r="E3123" s="86"/>
      <c r="F3123" s="86"/>
      <c r="G3123" s="86"/>
      <c r="H3123" s="86"/>
      <c r="I3123" s="57"/>
      <c r="J3123" s="71"/>
      <c r="K3123" s="71"/>
      <c r="L3123" s="57"/>
      <c r="M3123" s="86"/>
      <c r="N3123" s="67"/>
      <c r="O3123" s="67"/>
      <c r="P3123" s="67"/>
      <c r="Q3123" s="67"/>
      <c r="R3123" s="67"/>
      <c r="S3123" s="67"/>
      <c r="T3123" s="67"/>
      <c r="U3123" s="67"/>
      <c r="V3123" s="67"/>
      <c r="W3123" s="67"/>
      <c r="X3123" s="67"/>
      <c r="Y3123" s="67"/>
      <c r="Z3123" s="67"/>
      <c r="AA3123" s="67"/>
      <c r="AB3123" s="67"/>
      <c r="AC3123" s="67"/>
      <c r="AD3123" s="67"/>
      <c r="AE3123" s="67"/>
      <c r="AF3123" s="67"/>
      <c r="AG3123" s="67"/>
    </row>
    <row r="3124" spans="1:33" ht="14.5">
      <c r="A3124" s="85"/>
      <c r="B3124" s="86"/>
      <c r="C3124" s="85"/>
      <c r="D3124" s="86"/>
      <c r="E3124" s="86"/>
      <c r="F3124" s="86"/>
      <c r="G3124" s="86"/>
      <c r="H3124" s="86"/>
      <c r="I3124" s="57"/>
      <c r="J3124" s="71"/>
      <c r="K3124" s="71"/>
      <c r="L3124" s="57"/>
      <c r="M3124" s="86"/>
      <c r="N3124" s="67"/>
      <c r="O3124" s="67"/>
      <c r="P3124" s="67"/>
      <c r="Q3124" s="67"/>
      <c r="R3124" s="67"/>
      <c r="S3124" s="67"/>
      <c r="T3124" s="67"/>
      <c r="U3124" s="67"/>
      <c r="V3124" s="67"/>
      <c r="W3124" s="67"/>
      <c r="X3124" s="67"/>
      <c r="Y3124" s="67"/>
      <c r="Z3124" s="67"/>
      <c r="AA3124" s="67"/>
      <c r="AB3124" s="67"/>
      <c r="AC3124" s="67"/>
      <c r="AD3124" s="67"/>
      <c r="AE3124" s="67"/>
      <c r="AF3124" s="67"/>
      <c r="AG3124" s="67"/>
    </row>
    <row r="3125" spans="1:33" ht="14.5">
      <c r="A3125" s="85"/>
      <c r="B3125" s="86"/>
      <c r="C3125" s="85"/>
      <c r="D3125" s="86"/>
      <c r="E3125" s="86"/>
      <c r="F3125" s="86"/>
      <c r="G3125" s="86"/>
      <c r="H3125" s="86"/>
      <c r="I3125" s="57"/>
      <c r="J3125" s="71"/>
      <c r="K3125" s="71"/>
      <c r="L3125" s="57"/>
      <c r="M3125" s="86"/>
      <c r="N3125" s="67"/>
      <c r="O3125" s="67"/>
      <c r="P3125" s="67"/>
      <c r="Q3125" s="67"/>
      <c r="R3125" s="67"/>
      <c r="S3125" s="67"/>
      <c r="T3125" s="67"/>
      <c r="U3125" s="67"/>
      <c r="V3125" s="67"/>
      <c r="W3125" s="67"/>
      <c r="X3125" s="67"/>
      <c r="Y3125" s="67"/>
      <c r="Z3125" s="67"/>
      <c r="AA3125" s="67"/>
      <c r="AB3125" s="67"/>
      <c r="AC3125" s="67"/>
      <c r="AD3125" s="67"/>
      <c r="AE3125" s="67"/>
      <c r="AF3125" s="67"/>
      <c r="AG3125" s="67"/>
    </row>
    <row r="3126" spans="1:33" ht="14.5">
      <c r="A3126" s="85"/>
      <c r="B3126" s="86"/>
      <c r="C3126" s="85"/>
      <c r="D3126" s="86"/>
      <c r="E3126" s="86"/>
      <c r="F3126" s="86"/>
      <c r="G3126" s="86"/>
      <c r="H3126" s="86"/>
      <c r="I3126" s="57"/>
      <c r="J3126" s="71"/>
      <c r="K3126" s="71"/>
      <c r="L3126" s="57"/>
      <c r="M3126" s="86"/>
      <c r="N3126" s="67"/>
      <c r="O3126" s="67"/>
      <c r="P3126" s="67"/>
      <c r="Q3126" s="67"/>
      <c r="R3126" s="67"/>
      <c r="S3126" s="67"/>
      <c r="T3126" s="67"/>
      <c r="U3126" s="67"/>
      <c r="V3126" s="67"/>
      <c r="W3126" s="67"/>
      <c r="X3126" s="67"/>
      <c r="Y3126" s="67"/>
      <c r="Z3126" s="67"/>
      <c r="AA3126" s="67"/>
      <c r="AB3126" s="67"/>
      <c r="AC3126" s="67"/>
      <c r="AD3126" s="67"/>
      <c r="AE3126" s="67"/>
      <c r="AF3126" s="67"/>
      <c r="AG3126" s="67"/>
    </row>
    <row r="3127" spans="1:33" ht="14.5">
      <c r="A3127" s="85"/>
      <c r="B3127" s="86"/>
      <c r="C3127" s="85"/>
      <c r="D3127" s="86"/>
      <c r="E3127" s="86"/>
      <c r="F3127" s="86"/>
      <c r="G3127" s="86"/>
      <c r="H3127" s="86"/>
      <c r="I3127" s="57"/>
      <c r="J3127" s="71"/>
      <c r="K3127" s="71"/>
      <c r="L3127" s="57"/>
      <c r="M3127" s="86"/>
      <c r="N3127" s="67"/>
      <c r="O3127" s="67"/>
      <c r="P3127" s="67"/>
      <c r="Q3127" s="67"/>
      <c r="R3127" s="67"/>
      <c r="S3127" s="67"/>
      <c r="T3127" s="67"/>
      <c r="U3127" s="67"/>
      <c r="V3127" s="67"/>
      <c r="W3127" s="67"/>
      <c r="X3127" s="67"/>
      <c r="Y3127" s="67"/>
      <c r="Z3127" s="67"/>
      <c r="AA3127" s="67"/>
      <c r="AB3127" s="67"/>
      <c r="AC3127" s="67"/>
      <c r="AD3127" s="67"/>
      <c r="AE3127" s="67"/>
      <c r="AF3127" s="67"/>
      <c r="AG3127" s="67"/>
    </row>
    <row r="3128" spans="1:33" ht="14.5">
      <c r="A3128" s="85"/>
      <c r="B3128" s="86"/>
      <c r="C3128" s="85"/>
      <c r="D3128" s="86"/>
      <c r="E3128" s="86"/>
      <c r="F3128" s="86"/>
      <c r="G3128" s="86"/>
      <c r="H3128" s="86"/>
      <c r="I3128" s="57"/>
      <c r="J3128" s="71"/>
      <c r="K3128" s="71"/>
      <c r="L3128" s="57"/>
      <c r="M3128" s="86"/>
      <c r="N3128" s="67"/>
      <c r="O3128" s="67"/>
      <c r="P3128" s="67"/>
      <c r="Q3128" s="67"/>
      <c r="R3128" s="67"/>
      <c r="S3128" s="67"/>
      <c r="T3128" s="67"/>
      <c r="U3128" s="67"/>
      <c r="V3128" s="67"/>
      <c r="W3128" s="67"/>
      <c r="X3128" s="67"/>
      <c r="Y3128" s="67"/>
      <c r="Z3128" s="67"/>
      <c r="AA3128" s="67"/>
      <c r="AB3128" s="67"/>
      <c r="AC3128" s="67"/>
      <c r="AD3128" s="67"/>
      <c r="AE3128" s="67"/>
      <c r="AF3128" s="67"/>
      <c r="AG3128" s="67"/>
    </row>
    <row r="3129" spans="1:33" ht="14.5">
      <c r="A3129" s="85"/>
      <c r="B3129" s="86"/>
      <c r="C3129" s="85"/>
      <c r="D3129" s="86"/>
      <c r="E3129" s="86"/>
      <c r="F3129" s="86"/>
      <c r="G3129" s="86"/>
      <c r="H3129" s="86"/>
      <c r="I3129" s="57"/>
      <c r="J3129" s="71"/>
      <c r="K3129" s="71"/>
      <c r="L3129" s="57"/>
      <c r="M3129" s="86"/>
      <c r="N3129" s="67"/>
      <c r="O3129" s="67"/>
      <c r="P3129" s="67"/>
      <c r="Q3129" s="67"/>
      <c r="R3129" s="67"/>
      <c r="S3129" s="67"/>
      <c r="T3129" s="67"/>
      <c r="U3129" s="67"/>
      <c r="V3129" s="67"/>
      <c r="W3129" s="67"/>
      <c r="X3129" s="67"/>
      <c r="Y3129" s="67"/>
      <c r="Z3129" s="67"/>
      <c r="AA3129" s="67"/>
      <c r="AB3129" s="67"/>
      <c r="AC3129" s="67"/>
      <c r="AD3129" s="67"/>
      <c r="AE3129" s="67"/>
      <c r="AF3129" s="67"/>
      <c r="AG3129" s="67"/>
    </row>
    <row r="3130" spans="1:33" ht="14.5">
      <c r="A3130" s="85"/>
      <c r="B3130" s="86"/>
      <c r="C3130" s="85"/>
      <c r="D3130" s="86"/>
      <c r="E3130" s="86"/>
      <c r="F3130" s="86"/>
      <c r="G3130" s="86"/>
      <c r="H3130" s="86"/>
      <c r="I3130" s="57"/>
      <c r="J3130" s="71"/>
      <c r="K3130" s="71"/>
      <c r="L3130" s="57"/>
      <c r="M3130" s="86"/>
      <c r="N3130" s="67"/>
      <c r="O3130" s="67"/>
      <c r="P3130" s="67"/>
      <c r="Q3130" s="67"/>
      <c r="R3130" s="67"/>
      <c r="S3130" s="67"/>
      <c r="T3130" s="67"/>
      <c r="U3130" s="67"/>
      <c r="V3130" s="67"/>
      <c r="W3130" s="67"/>
      <c r="X3130" s="67"/>
      <c r="Y3130" s="67"/>
      <c r="Z3130" s="67"/>
      <c r="AA3130" s="67"/>
      <c r="AB3130" s="67"/>
      <c r="AC3130" s="67"/>
      <c r="AD3130" s="67"/>
      <c r="AE3130" s="67"/>
      <c r="AF3130" s="67"/>
      <c r="AG3130" s="67"/>
    </row>
    <row r="3131" spans="1:33" ht="14.5">
      <c r="A3131" s="85"/>
      <c r="B3131" s="86"/>
      <c r="C3131" s="85"/>
      <c r="D3131" s="86"/>
      <c r="E3131" s="86"/>
      <c r="F3131" s="86"/>
      <c r="G3131" s="86"/>
      <c r="H3131" s="86"/>
      <c r="I3131" s="57"/>
      <c r="J3131" s="71"/>
      <c r="K3131" s="71"/>
      <c r="L3131" s="57"/>
      <c r="M3131" s="86"/>
      <c r="N3131" s="67"/>
      <c r="O3131" s="67"/>
      <c r="P3131" s="67"/>
      <c r="Q3131" s="67"/>
      <c r="R3131" s="67"/>
      <c r="S3131" s="67"/>
      <c r="T3131" s="67"/>
      <c r="U3131" s="67"/>
      <c r="V3131" s="67"/>
      <c r="W3131" s="67"/>
      <c r="X3131" s="67"/>
      <c r="Y3131" s="67"/>
      <c r="Z3131" s="67"/>
      <c r="AA3131" s="67"/>
      <c r="AB3131" s="67"/>
      <c r="AC3131" s="67"/>
      <c r="AD3131" s="67"/>
      <c r="AE3131" s="67"/>
      <c r="AF3131" s="67"/>
      <c r="AG3131" s="67"/>
    </row>
    <row r="3132" spans="1:33" ht="14.5">
      <c r="A3132" s="85"/>
      <c r="B3132" s="86"/>
      <c r="C3132" s="85"/>
      <c r="D3132" s="86"/>
      <c r="E3132" s="86"/>
      <c r="F3132" s="86"/>
      <c r="G3132" s="86"/>
      <c r="H3132" s="86"/>
      <c r="I3132" s="57"/>
      <c r="J3132" s="71"/>
      <c r="K3132" s="71"/>
      <c r="L3132" s="57"/>
      <c r="M3132" s="86"/>
      <c r="N3132" s="67"/>
      <c r="O3132" s="67"/>
      <c r="P3132" s="67"/>
      <c r="Q3132" s="67"/>
      <c r="R3132" s="67"/>
      <c r="S3132" s="67"/>
      <c r="T3132" s="67"/>
      <c r="U3132" s="67"/>
      <c r="V3132" s="67"/>
      <c r="W3132" s="67"/>
      <c r="X3132" s="67"/>
      <c r="Y3132" s="67"/>
      <c r="Z3132" s="67"/>
      <c r="AA3132" s="67"/>
      <c r="AB3132" s="67"/>
      <c r="AC3132" s="67"/>
      <c r="AD3132" s="67"/>
      <c r="AE3132" s="67"/>
      <c r="AF3132" s="67"/>
      <c r="AG3132" s="67"/>
    </row>
    <row r="3133" spans="1:33" ht="14.5">
      <c r="A3133" s="85"/>
      <c r="B3133" s="86"/>
      <c r="C3133" s="85"/>
      <c r="D3133" s="86"/>
      <c r="E3133" s="86"/>
      <c r="F3133" s="86"/>
      <c r="G3133" s="86"/>
      <c r="H3133" s="86"/>
      <c r="I3133" s="57"/>
      <c r="J3133" s="71"/>
      <c r="K3133" s="71"/>
      <c r="L3133" s="57"/>
      <c r="M3133" s="86"/>
      <c r="N3133" s="67"/>
      <c r="O3133" s="67"/>
      <c r="P3133" s="67"/>
      <c r="Q3133" s="67"/>
      <c r="R3133" s="67"/>
      <c r="S3133" s="67"/>
      <c r="T3133" s="67"/>
      <c r="U3133" s="67"/>
      <c r="V3133" s="67"/>
      <c r="W3133" s="67"/>
      <c r="X3133" s="67"/>
      <c r="Y3133" s="67"/>
      <c r="Z3133" s="67"/>
      <c r="AA3133" s="67"/>
      <c r="AB3133" s="67"/>
      <c r="AC3133" s="67"/>
      <c r="AD3133" s="67"/>
      <c r="AE3133" s="67"/>
      <c r="AF3133" s="67"/>
      <c r="AG3133" s="67"/>
    </row>
    <row r="3134" spans="1:33" ht="14.5">
      <c r="A3134" s="85"/>
      <c r="B3134" s="86"/>
      <c r="C3134" s="85"/>
      <c r="D3134" s="86"/>
      <c r="E3134" s="86"/>
      <c r="F3134" s="86"/>
      <c r="G3134" s="86"/>
      <c r="H3134" s="86"/>
      <c r="I3134" s="57"/>
      <c r="J3134" s="71"/>
      <c r="K3134" s="71"/>
      <c r="L3134" s="57"/>
      <c r="M3134" s="86"/>
      <c r="N3134" s="67"/>
      <c r="O3134" s="67"/>
      <c r="P3134" s="67"/>
      <c r="Q3134" s="67"/>
      <c r="R3134" s="67"/>
      <c r="S3134" s="67"/>
      <c r="T3134" s="67"/>
      <c r="U3134" s="67"/>
      <c r="V3134" s="67"/>
      <c r="W3134" s="67"/>
      <c r="X3134" s="67"/>
      <c r="Y3134" s="67"/>
      <c r="Z3134" s="67"/>
      <c r="AA3134" s="67"/>
      <c r="AB3134" s="67"/>
      <c r="AC3134" s="67"/>
      <c r="AD3134" s="67"/>
      <c r="AE3134" s="67"/>
      <c r="AF3134" s="67"/>
      <c r="AG3134" s="67"/>
    </row>
    <row r="3135" spans="1:33" ht="14.5">
      <c r="A3135" s="85"/>
      <c r="B3135" s="86"/>
      <c r="C3135" s="85"/>
      <c r="D3135" s="86"/>
      <c r="E3135" s="86"/>
      <c r="F3135" s="86"/>
      <c r="G3135" s="86"/>
      <c r="H3135" s="86"/>
      <c r="I3135" s="57"/>
      <c r="J3135" s="71"/>
      <c r="K3135" s="71"/>
      <c r="L3135" s="57"/>
      <c r="M3135" s="86"/>
      <c r="N3135" s="67"/>
      <c r="O3135" s="67"/>
      <c r="P3135" s="67"/>
      <c r="Q3135" s="67"/>
      <c r="R3135" s="67"/>
      <c r="S3135" s="67"/>
      <c r="T3135" s="67"/>
      <c r="U3135" s="67"/>
      <c r="V3135" s="67"/>
      <c r="W3135" s="67"/>
      <c r="X3135" s="67"/>
      <c r="Y3135" s="67"/>
      <c r="Z3135" s="67"/>
      <c r="AA3135" s="67"/>
      <c r="AB3135" s="67"/>
      <c r="AC3135" s="67"/>
      <c r="AD3135" s="67"/>
      <c r="AE3135" s="67"/>
      <c r="AF3135" s="67"/>
      <c r="AG3135" s="67"/>
    </row>
    <row r="3136" spans="1:33" ht="14.5">
      <c r="A3136" s="85"/>
      <c r="B3136" s="86"/>
      <c r="C3136" s="85"/>
      <c r="D3136" s="86"/>
      <c r="E3136" s="86"/>
      <c r="F3136" s="86"/>
      <c r="G3136" s="86"/>
      <c r="H3136" s="86"/>
      <c r="I3136" s="57"/>
      <c r="J3136" s="71"/>
      <c r="K3136" s="71"/>
      <c r="L3136" s="57"/>
      <c r="M3136" s="86"/>
      <c r="N3136" s="67"/>
      <c r="O3136" s="67"/>
      <c r="P3136" s="67"/>
      <c r="Q3136" s="67"/>
      <c r="R3136" s="67"/>
      <c r="S3136" s="67"/>
      <c r="T3136" s="67"/>
      <c r="U3136" s="67"/>
      <c r="V3136" s="67"/>
      <c r="W3136" s="67"/>
      <c r="X3136" s="67"/>
      <c r="Y3136" s="67"/>
      <c r="Z3136" s="67"/>
      <c r="AA3136" s="67"/>
      <c r="AB3136" s="67"/>
      <c r="AC3136" s="67"/>
      <c r="AD3136" s="67"/>
      <c r="AE3136" s="67"/>
      <c r="AF3136" s="67"/>
      <c r="AG3136" s="67"/>
    </row>
    <row r="3137" spans="1:33" ht="14.5">
      <c r="A3137" s="85"/>
      <c r="B3137" s="86"/>
      <c r="C3137" s="85"/>
      <c r="D3137" s="86"/>
      <c r="E3137" s="86"/>
      <c r="F3137" s="86"/>
      <c r="G3137" s="86"/>
      <c r="H3137" s="86"/>
      <c r="I3137" s="57"/>
      <c r="J3137" s="71"/>
      <c r="K3137" s="71"/>
      <c r="L3137" s="57"/>
      <c r="M3137" s="86"/>
      <c r="N3137" s="67"/>
      <c r="O3137" s="67"/>
      <c r="P3137" s="67"/>
      <c r="Q3137" s="67"/>
      <c r="R3137" s="67"/>
      <c r="S3137" s="67"/>
      <c r="T3137" s="67"/>
      <c r="U3137" s="67"/>
      <c r="V3137" s="67"/>
      <c r="W3137" s="67"/>
      <c r="X3137" s="67"/>
      <c r="Y3137" s="67"/>
      <c r="Z3137" s="67"/>
      <c r="AA3137" s="67"/>
      <c r="AB3137" s="67"/>
      <c r="AC3137" s="67"/>
      <c r="AD3137" s="67"/>
      <c r="AE3137" s="67"/>
      <c r="AF3137" s="67"/>
      <c r="AG3137" s="67"/>
    </row>
    <row r="3138" spans="1:33" ht="14.5">
      <c r="A3138" s="85"/>
      <c r="B3138" s="86"/>
      <c r="C3138" s="85"/>
      <c r="D3138" s="86"/>
      <c r="E3138" s="86"/>
      <c r="F3138" s="86"/>
      <c r="G3138" s="86"/>
      <c r="H3138" s="86"/>
      <c r="I3138" s="57"/>
      <c r="J3138" s="71"/>
      <c r="K3138" s="71"/>
      <c r="L3138" s="57"/>
      <c r="M3138" s="86"/>
      <c r="N3138" s="67"/>
      <c r="O3138" s="67"/>
      <c r="P3138" s="67"/>
      <c r="Q3138" s="67"/>
      <c r="R3138" s="67"/>
      <c r="S3138" s="67"/>
      <c r="T3138" s="67"/>
      <c r="U3138" s="67"/>
      <c r="V3138" s="67"/>
      <c r="W3138" s="67"/>
      <c r="X3138" s="67"/>
      <c r="Y3138" s="67"/>
      <c r="Z3138" s="67"/>
      <c r="AA3138" s="67"/>
      <c r="AB3138" s="67"/>
      <c r="AC3138" s="67"/>
      <c r="AD3138" s="67"/>
      <c r="AE3138" s="67"/>
      <c r="AF3138" s="67"/>
      <c r="AG3138" s="67"/>
    </row>
    <row r="3139" spans="1:33" ht="14.5">
      <c r="A3139" s="85"/>
      <c r="B3139" s="86"/>
      <c r="C3139" s="85"/>
      <c r="D3139" s="86"/>
      <c r="E3139" s="86"/>
      <c r="F3139" s="86"/>
      <c r="G3139" s="86"/>
      <c r="H3139" s="86"/>
      <c r="I3139" s="57"/>
      <c r="J3139" s="71"/>
      <c r="K3139" s="71"/>
      <c r="L3139" s="57"/>
      <c r="M3139" s="86"/>
      <c r="N3139" s="67"/>
      <c r="O3139" s="67"/>
      <c r="P3139" s="67"/>
      <c r="Q3139" s="67"/>
      <c r="R3139" s="67"/>
      <c r="S3139" s="67"/>
      <c r="T3139" s="67"/>
      <c r="U3139" s="67"/>
      <c r="V3139" s="67"/>
      <c r="W3139" s="67"/>
      <c r="X3139" s="67"/>
      <c r="Y3139" s="67"/>
      <c r="Z3139" s="67"/>
      <c r="AA3139" s="67"/>
      <c r="AB3139" s="67"/>
      <c r="AC3139" s="67"/>
      <c r="AD3139" s="67"/>
      <c r="AE3139" s="67"/>
      <c r="AF3139" s="67"/>
      <c r="AG3139" s="67"/>
    </row>
    <row r="3140" spans="1:33" ht="14.5">
      <c r="A3140" s="85"/>
      <c r="B3140" s="86"/>
      <c r="C3140" s="85"/>
      <c r="D3140" s="86"/>
      <c r="E3140" s="86"/>
      <c r="F3140" s="86"/>
      <c r="G3140" s="86"/>
      <c r="H3140" s="86"/>
      <c r="I3140" s="57"/>
      <c r="J3140" s="71"/>
      <c r="K3140" s="71"/>
      <c r="L3140" s="57"/>
      <c r="M3140" s="86"/>
      <c r="N3140" s="67"/>
      <c r="O3140" s="67"/>
      <c r="P3140" s="67"/>
      <c r="Q3140" s="67"/>
      <c r="R3140" s="67"/>
      <c r="S3140" s="67"/>
      <c r="T3140" s="67"/>
      <c r="U3140" s="67"/>
      <c r="V3140" s="67"/>
      <c r="W3140" s="67"/>
      <c r="X3140" s="67"/>
      <c r="Y3140" s="67"/>
      <c r="Z3140" s="67"/>
      <c r="AA3140" s="67"/>
      <c r="AB3140" s="67"/>
      <c r="AC3140" s="67"/>
      <c r="AD3140" s="67"/>
      <c r="AE3140" s="67"/>
      <c r="AF3140" s="67"/>
      <c r="AG3140" s="67"/>
    </row>
    <row r="3141" spans="1:33" ht="14.5">
      <c r="A3141" s="85"/>
      <c r="B3141" s="86"/>
      <c r="C3141" s="85"/>
      <c r="D3141" s="86"/>
      <c r="E3141" s="86"/>
      <c r="F3141" s="86"/>
      <c r="G3141" s="86"/>
      <c r="H3141" s="86"/>
      <c r="I3141" s="57"/>
      <c r="J3141" s="71"/>
      <c r="K3141" s="71"/>
      <c r="L3141" s="57"/>
      <c r="M3141" s="86"/>
      <c r="N3141" s="67"/>
      <c r="O3141" s="67"/>
      <c r="P3141" s="67"/>
      <c r="Q3141" s="67"/>
      <c r="R3141" s="67"/>
      <c r="S3141" s="67"/>
      <c r="T3141" s="67"/>
      <c r="U3141" s="67"/>
      <c r="V3141" s="67"/>
      <c r="W3141" s="67"/>
      <c r="X3141" s="67"/>
      <c r="Y3141" s="67"/>
      <c r="Z3141" s="67"/>
      <c r="AA3141" s="67"/>
      <c r="AB3141" s="67"/>
      <c r="AC3141" s="67"/>
      <c r="AD3141" s="67"/>
      <c r="AE3141" s="67"/>
      <c r="AF3141" s="67"/>
      <c r="AG3141" s="67"/>
    </row>
    <row r="3142" spans="1:33" ht="14.5">
      <c r="A3142" s="85"/>
      <c r="B3142" s="86"/>
      <c r="C3142" s="85"/>
      <c r="D3142" s="86"/>
      <c r="E3142" s="86"/>
      <c r="F3142" s="86"/>
      <c r="G3142" s="86"/>
      <c r="H3142" s="86"/>
      <c r="I3142" s="57"/>
      <c r="J3142" s="71"/>
      <c r="K3142" s="71"/>
      <c r="L3142" s="57"/>
      <c r="M3142" s="86"/>
      <c r="N3142" s="67"/>
      <c r="O3142" s="67"/>
      <c r="P3142" s="67"/>
      <c r="Q3142" s="67"/>
      <c r="R3142" s="67"/>
      <c r="S3142" s="67"/>
      <c r="T3142" s="67"/>
      <c r="U3142" s="67"/>
      <c r="V3142" s="67"/>
      <c r="W3142" s="67"/>
      <c r="X3142" s="67"/>
      <c r="Y3142" s="67"/>
      <c r="Z3142" s="67"/>
      <c r="AA3142" s="67"/>
      <c r="AB3142" s="67"/>
      <c r="AC3142" s="67"/>
      <c r="AD3142" s="67"/>
      <c r="AE3142" s="67"/>
      <c r="AF3142" s="67"/>
      <c r="AG3142" s="67"/>
    </row>
    <row r="3143" spans="1:33" ht="14.5">
      <c r="A3143" s="85"/>
      <c r="B3143" s="86"/>
      <c r="C3143" s="85"/>
      <c r="D3143" s="86"/>
      <c r="E3143" s="86"/>
      <c r="F3143" s="86"/>
      <c r="G3143" s="86"/>
      <c r="H3143" s="86"/>
      <c r="I3143" s="57"/>
      <c r="J3143" s="71"/>
      <c r="K3143" s="71"/>
      <c r="L3143" s="57"/>
      <c r="M3143" s="86"/>
      <c r="N3143" s="67"/>
      <c r="O3143" s="67"/>
      <c r="P3143" s="67"/>
      <c r="Q3143" s="67"/>
      <c r="R3143" s="67"/>
      <c r="S3143" s="67"/>
      <c r="T3143" s="67"/>
      <c r="U3143" s="67"/>
      <c r="V3143" s="67"/>
      <c r="W3143" s="67"/>
      <c r="X3143" s="67"/>
      <c r="Y3143" s="67"/>
      <c r="Z3143" s="67"/>
      <c r="AA3143" s="67"/>
      <c r="AB3143" s="67"/>
      <c r="AC3143" s="67"/>
      <c r="AD3143" s="67"/>
      <c r="AE3143" s="67"/>
      <c r="AF3143" s="67"/>
      <c r="AG3143" s="67"/>
    </row>
    <row r="3144" spans="1:33" ht="14.5">
      <c r="A3144" s="85"/>
      <c r="B3144" s="86"/>
      <c r="C3144" s="85"/>
      <c r="D3144" s="86"/>
      <c r="E3144" s="86"/>
      <c r="F3144" s="86"/>
      <c r="G3144" s="86"/>
      <c r="H3144" s="86"/>
      <c r="I3144" s="57"/>
      <c r="J3144" s="71"/>
      <c r="K3144" s="71"/>
      <c r="L3144" s="57"/>
      <c r="M3144" s="86"/>
      <c r="N3144" s="67"/>
      <c r="O3144" s="67"/>
      <c r="P3144" s="67"/>
      <c r="Q3144" s="67"/>
      <c r="R3144" s="67"/>
      <c r="S3144" s="67"/>
      <c r="T3144" s="67"/>
      <c r="U3144" s="67"/>
      <c r="V3144" s="67"/>
      <c r="W3144" s="67"/>
      <c r="X3144" s="67"/>
      <c r="Y3144" s="67"/>
      <c r="Z3144" s="67"/>
      <c r="AA3144" s="67"/>
      <c r="AB3144" s="67"/>
      <c r="AC3144" s="67"/>
      <c r="AD3144" s="67"/>
      <c r="AE3144" s="67"/>
      <c r="AF3144" s="67"/>
      <c r="AG3144" s="67"/>
    </row>
    <row r="3145" spans="1:33" ht="14.5">
      <c r="A3145" s="85"/>
      <c r="B3145" s="86"/>
      <c r="C3145" s="85"/>
      <c r="D3145" s="86"/>
      <c r="E3145" s="86"/>
      <c r="F3145" s="86"/>
      <c r="G3145" s="86"/>
      <c r="H3145" s="86"/>
      <c r="I3145" s="57"/>
      <c r="J3145" s="71"/>
      <c r="K3145" s="71"/>
      <c r="L3145" s="57"/>
      <c r="M3145" s="86"/>
      <c r="N3145" s="67"/>
      <c r="O3145" s="67"/>
      <c r="P3145" s="67"/>
      <c r="Q3145" s="67"/>
      <c r="R3145" s="67"/>
      <c r="S3145" s="67"/>
      <c r="T3145" s="67"/>
      <c r="U3145" s="67"/>
      <c r="V3145" s="67"/>
      <c r="W3145" s="67"/>
      <c r="X3145" s="67"/>
      <c r="Y3145" s="67"/>
      <c r="Z3145" s="67"/>
      <c r="AA3145" s="67"/>
      <c r="AB3145" s="67"/>
      <c r="AC3145" s="67"/>
      <c r="AD3145" s="67"/>
      <c r="AE3145" s="67"/>
      <c r="AF3145" s="67"/>
      <c r="AG3145" s="67"/>
    </row>
    <row r="3146" spans="1:33" ht="14.5">
      <c r="A3146" s="85"/>
      <c r="B3146" s="86"/>
      <c r="C3146" s="85"/>
      <c r="D3146" s="86"/>
      <c r="E3146" s="86"/>
      <c r="F3146" s="86"/>
      <c r="G3146" s="86"/>
      <c r="H3146" s="86"/>
      <c r="I3146" s="57"/>
      <c r="J3146" s="71"/>
      <c r="K3146" s="71"/>
      <c r="L3146" s="57"/>
      <c r="M3146" s="86"/>
      <c r="N3146" s="67"/>
      <c r="O3146" s="67"/>
      <c r="P3146" s="67"/>
      <c r="Q3146" s="67"/>
      <c r="R3146" s="67"/>
      <c r="S3146" s="67"/>
      <c r="T3146" s="67"/>
      <c r="U3146" s="67"/>
      <c r="V3146" s="67"/>
      <c r="W3146" s="67"/>
      <c r="X3146" s="67"/>
      <c r="Y3146" s="67"/>
      <c r="Z3146" s="67"/>
      <c r="AA3146" s="67"/>
      <c r="AB3146" s="67"/>
      <c r="AC3146" s="67"/>
      <c r="AD3146" s="67"/>
      <c r="AE3146" s="67"/>
      <c r="AF3146" s="67"/>
      <c r="AG3146" s="67"/>
    </row>
    <row r="3147" spans="1:33" ht="14.5">
      <c r="A3147" s="85"/>
      <c r="B3147" s="86"/>
      <c r="C3147" s="85"/>
      <c r="D3147" s="86"/>
      <c r="E3147" s="86"/>
      <c r="F3147" s="86"/>
      <c r="G3147" s="86"/>
      <c r="H3147" s="86"/>
      <c r="I3147" s="57"/>
      <c r="J3147" s="71"/>
      <c r="K3147" s="71"/>
      <c r="L3147" s="57"/>
      <c r="M3147" s="86"/>
      <c r="N3147" s="67"/>
      <c r="O3147" s="67"/>
      <c r="P3147" s="67"/>
      <c r="Q3147" s="67"/>
      <c r="R3147" s="67"/>
      <c r="S3147" s="67"/>
      <c r="T3147" s="67"/>
      <c r="U3147" s="67"/>
      <c r="V3147" s="67"/>
      <c r="W3147" s="67"/>
      <c r="X3147" s="67"/>
      <c r="Y3147" s="67"/>
      <c r="Z3147" s="67"/>
      <c r="AA3147" s="67"/>
      <c r="AB3147" s="67"/>
      <c r="AC3147" s="67"/>
      <c r="AD3147" s="67"/>
      <c r="AE3147" s="67"/>
      <c r="AF3147" s="67"/>
      <c r="AG3147" s="67"/>
    </row>
    <row r="3148" spans="1:33" ht="14.5">
      <c r="A3148" s="85"/>
      <c r="B3148" s="86"/>
      <c r="C3148" s="85"/>
      <c r="D3148" s="86"/>
      <c r="E3148" s="86"/>
      <c r="F3148" s="86"/>
      <c r="G3148" s="86"/>
      <c r="H3148" s="86"/>
      <c r="I3148" s="57"/>
      <c r="J3148" s="71"/>
      <c r="K3148" s="71"/>
      <c r="L3148" s="57"/>
      <c r="M3148" s="86"/>
      <c r="N3148" s="67"/>
      <c r="O3148" s="67"/>
      <c r="P3148" s="67"/>
      <c r="Q3148" s="67"/>
      <c r="R3148" s="67"/>
      <c r="S3148" s="67"/>
      <c r="T3148" s="67"/>
      <c r="U3148" s="67"/>
      <c r="V3148" s="67"/>
      <c r="W3148" s="67"/>
      <c r="X3148" s="67"/>
      <c r="Y3148" s="67"/>
      <c r="Z3148" s="67"/>
      <c r="AA3148" s="67"/>
      <c r="AB3148" s="67"/>
      <c r="AC3148" s="67"/>
      <c r="AD3148" s="67"/>
      <c r="AE3148" s="67"/>
      <c r="AF3148" s="67"/>
      <c r="AG3148" s="67"/>
    </row>
    <row r="3149" spans="1:33" ht="14.5">
      <c r="A3149" s="85"/>
      <c r="B3149" s="86"/>
      <c r="C3149" s="85"/>
      <c r="D3149" s="86"/>
      <c r="E3149" s="86"/>
      <c r="F3149" s="86"/>
      <c r="G3149" s="86"/>
      <c r="H3149" s="86"/>
      <c r="I3149" s="57"/>
      <c r="J3149" s="71"/>
      <c r="K3149" s="71"/>
      <c r="L3149" s="57"/>
      <c r="M3149" s="86"/>
      <c r="N3149" s="67"/>
      <c r="O3149" s="67"/>
      <c r="P3149" s="67"/>
      <c r="Q3149" s="67"/>
      <c r="R3149" s="67"/>
      <c r="S3149" s="67"/>
      <c r="T3149" s="67"/>
      <c r="U3149" s="67"/>
      <c r="V3149" s="67"/>
      <c r="W3149" s="67"/>
      <c r="X3149" s="67"/>
      <c r="Y3149" s="67"/>
      <c r="Z3149" s="67"/>
      <c r="AA3149" s="67"/>
      <c r="AB3149" s="67"/>
      <c r="AC3149" s="67"/>
      <c r="AD3149" s="67"/>
      <c r="AE3149" s="67"/>
      <c r="AF3149" s="67"/>
      <c r="AG3149" s="67"/>
    </row>
    <row r="3150" spans="1:33" ht="14.5">
      <c r="A3150" s="85"/>
      <c r="B3150" s="86"/>
      <c r="C3150" s="85"/>
      <c r="D3150" s="86"/>
      <c r="E3150" s="86"/>
      <c r="F3150" s="86"/>
      <c r="G3150" s="86"/>
      <c r="H3150" s="86"/>
      <c r="I3150" s="57"/>
      <c r="J3150" s="71"/>
      <c r="K3150" s="71"/>
      <c r="L3150" s="57"/>
      <c r="M3150" s="86"/>
      <c r="N3150" s="67"/>
      <c r="O3150" s="67"/>
      <c r="P3150" s="67"/>
      <c r="Q3150" s="67"/>
      <c r="R3150" s="67"/>
      <c r="S3150" s="67"/>
      <c r="T3150" s="67"/>
      <c r="U3150" s="67"/>
      <c r="V3150" s="67"/>
      <c r="W3150" s="67"/>
      <c r="X3150" s="67"/>
      <c r="Y3150" s="67"/>
      <c r="Z3150" s="67"/>
      <c r="AA3150" s="67"/>
      <c r="AB3150" s="67"/>
      <c r="AC3150" s="67"/>
      <c r="AD3150" s="67"/>
      <c r="AE3150" s="67"/>
      <c r="AF3150" s="67"/>
      <c r="AG3150" s="67"/>
    </row>
    <row r="3151" spans="1:33" ht="14.5">
      <c r="A3151" s="85"/>
      <c r="B3151" s="86"/>
      <c r="C3151" s="85"/>
      <c r="D3151" s="86"/>
      <c r="E3151" s="86"/>
      <c r="F3151" s="86"/>
      <c r="G3151" s="86"/>
      <c r="H3151" s="86"/>
      <c r="I3151" s="57"/>
      <c r="J3151" s="71"/>
      <c r="K3151" s="71"/>
      <c r="L3151" s="57"/>
      <c r="M3151" s="86"/>
      <c r="N3151" s="67"/>
      <c r="O3151" s="67"/>
      <c r="P3151" s="67"/>
      <c r="Q3151" s="67"/>
      <c r="R3151" s="67"/>
      <c r="S3151" s="67"/>
      <c r="T3151" s="67"/>
      <c r="U3151" s="67"/>
      <c r="V3151" s="67"/>
      <c r="W3151" s="67"/>
      <c r="X3151" s="67"/>
      <c r="Y3151" s="67"/>
      <c r="Z3151" s="67"/>
      <c r="AA3151" s="67"/>
      <c r="AB3151" s="67"/>
      <c r="AC3151" s="67"/>
      <c r="AD3151" s="67"/>
      <c r="AE3151" s="67"/>
      <c r="AF3151" s="67"/>
      <c r="AG3151" s="67"/>
    </row>
    <row r="3152" spans="1:33" ht="14.5">
      <c r="A3152" s="85"/>
      <c r="B3152" s="86"/>
      <c r="C3152" s="85"/>
      <c r="D3152" s="86"/>
      <c r="E3152" s="86"/>
      <c r="F3152" s="86"/>
      <c r="G3152" s="86"/>
      <c r="H3152" s="86"/>
      <c r="I3152" s="57"/>
      <c r="J3152" s="71"/>
      <c r="K3152" s="71"/>
      <c r="L3152" s="57"/>
      <c r="M3152" s="86"/>
      <c r="N3152" s="67"/>
      <c r="O3152" s="67"/>
      <c r="P3152" s="67"/>
      <c r="Q3152" s="67"/>
      <c r="R3152" s="67"/>
      <c r="S3152" s="67"/>
      <c r="T3152" s="67"/>
      <c r="U3152" s="67"/>
      <c r="V3152" s="67"/>
      <c r="W3152" s="67"/>
      <c r="X3152" s="67"/>
      <c r="Y3152" s="67"/>
      <c r="Z3152" s="67"/>
      <c r="AA3152" s="67"/>
      <c r="AB3152" s="67"/>
      <c r="AC3152" s="67"/>
      <c r="AD3152" s="67"/>
      <c r="AE3152" s="67"/>
      <c r="AF3152" s="67"/>
      <c r="AG3152" s="67"/>
    </row>
    <row r="3153" spans="1:33" ht="14.5">
      <c r="A3153" s="85"/>
      <c r="B3153" s="86"/>
      <c r="C3153" s="85"/>
      <c r="D3153" s="86"/>
      <c r="E3153" s="86"/>
      <c r="F3153" s="86"/>
      <c r="G3153" s="86"/>
      <c r="H3153" s="86"/>
      <c r="I3153" s="57"/>
      <c r="J3153" s="71"/>
      <c r="K3153" s="71"/>
      <c r="L3153" s="57"/>
      <c r="M3153" s="86"/>
      <c r="N3153" s="67"/>
      <c r="O3153" s="67"/>
      <c r="P3153" s="67"/>
      <c r="Q3153" s="67"/>
      <c r="R3153" s="67"/>
      <c r="S3153" s="67"/>
      <c r="T3153" s="67"/>
      <c r="U3153" s="67"/>
      <c r="V3153" s="67"/>
      <c r="W3153" s="67"/>
      <c r="X3153" s="67"/>
      <c r="Y3153" s="67"/>
      <c r="Z3153" s="67"/>
      <c r="AA3153" s="67"/>
      <c r="AB3153" s="67"/>
      <c r="AC3153" s="67"/>
      <c r="AD3153" s="67"/>
      <c r="AE3153" s="67"/>
      <c r="AF3153" s="67"/>
      <c r="AG3153" s="67"/>
    </row>
    <row r="3154" spans="1:33" ht="14.5">
      <c r="A3154" s="85"/>
      <c r="B3154" s="86"/>
      <c r="C3154" s="85"/>
      <c r="D3154" s="86"/>
      <c r="E3154" s="86"/>
      <c r="F3154" s="86"/>
      <c r="G3154" s="86"/>
      <c r="H3154" s="86"/>
      <c r="I3154" s="57"/>
      <c r="J3154" s="71"/>
      <c r="K3154" s="71"/>
      <c r="L3154" s="57"/>
      <c r="M3154" s="86"/>
      <c r="N3154" s="67"/>
      <c r="O3154" s="67"/>
      <c r="P3154" s="67"/>
      <c r="Q3154" s="67"/>
      <c r="R3154" s="67"/>
      <c r="S3154" s="67"/>
      <c r="T3154" s="67"/>
      <c r="U3154" s="67"/>
      <c r="V3154" s="67"/>
      <c r="W3154" s="67"/>
      <c r="X3154" s="67"/>
      <c r="Y3154" s="67"/>
      <c r="Z3154" s="67"/>
      <c r="AA3154" s="67"/>
      <c r="AB3154" s="67"/>
      <c r="AC3154" s="67"/>
      <c r="AD3154" s="67"/>
      <c r="AE3154" s="67"/>
      <c r="AF3154" s="67"/>
      <c r="AG3154" s="67"/>
    </row>
    <row r="3155" spans="1:33" ht="14.5">
      <c r="A3155" s="85"/>
      <c r="B3155" s="86"/>
      <c r="C3155" s="85"/>
      <c r="D3155" s="86"/>
      <c r="E3155" s="86"/>
      <c r="F3155" s="86"/>
      <c r="G3155" s="86"/>
      <c r="H3155" s="86"/>
      <c r="I3155" s="57"/>
      <c r="J3155" s="71"/>
      <c r="K3155" s="71"/>
      <c r="L3155" s="57"/>
      <c r="M3155" s="86"/>
      <c r="N3155" s="67"/>
      <c r="O3155" s="67"/>
      <c r="P3155" s="67"/>
      <c r="Q3155" s="67"/>
      <c r="R3155" s="67"/>
      <c r="S3155" s="67"/>
      <c r="T3155" s="67"/>
      <c r="U3155" s="67"/>
      <c r="V3155" s="67"/>
      <c r="W3155" s="67"/>
      <c r="X3155" s="67"/>
      <c r="Y3155" s="67"/>
      <c r="Z3155" s="67"/>
      <c r="AA3155" s="67"/>
      <c r="AB3155" s="67"/>
      <c r="AC3155" s="67"/>
      <c r="AD3155" s="67"/>
      <c r="AE3155" s="67"/>
      <c r="AF3155" s="67"/>
      <c r="AG3155" s="67"/>
    </row>
    <row r="3156" spans="1:33" ht="14.5">
      <c r="A3156" s="85"/>
      <c r="B3156" s="86"/>
      <c r="C3156" s="85"/>
      <c r="D3156" s="86"/>
      <c r="E3156" s="86"/>
      <c r="F3156" s="86"/>
      <c r="G3156" s="86"/>
      <c r="H3156" s="86"/>
      <c r="I3156" s="57"/>
      <c r="J3156" s="71"/>
      <c r="K3156" s="71"/>
      <c r="L3156" s="57"/>
      <c r="M3156" s="86"/>
      <c r="N3156" s="67"/>
      <c r="O3156" s="67"/>
      <c r="P3156" s="67"/>
      <c r="Q3156" s="67"/>
      <c r="R3156" s="67"/>
      <c r="S3156" s="67"/>
      <c r="T3156" s="67"/>
      <c r="U3156" s="67"/>
      <c r="V3156" s="67"/>
      <c r="W3156" s="67"/>
      <c r="X3156" s="67"/>
      <c r="Y3156" s="67"/>
      <c r="Z3156" s="67"/>
      <c r="AA3156" s="67"/>
      <c r="AB3156" s="67"/>
      <c r="AC3156" s="67"/>
      <c r="AD3156" s="67"/>
      <c r="AE3156" s="67"/>
      <c r="AF3156" s="67"/>
      <c r="AG3156" s="67"/>
    </row>
    <row r="3157" spans="1:33" ht="14.5">
      <c r="A3157" s="85"/>
      <c r="B3157" s="86"/>
      <c r="C3157" s="85"/>
      <c r="D3157" s="86"/>
      <c r="E3157" s="86"/>
      <c r="F3157" s="86"/>
      <c r="G3157" s="86"/>
      <c r="H3157" s="86"/>
      <c r="I3157" s="57"/>
      <c r="J3157" s="71"/>
      <c r="K3157" s="71"/>
      <c r="L3157" s="57"/>
      <c r="M3157" s="86"/>
      <c r="N3157" s="67"/>
      <c r="O3157" s="67"/>
      <c r="P3157" s="67"/>
      <c r="Q3157" s="67"/>
      <c r="R3157" s="67"/>
      <c r="S3157" s="67"/>
      <c r="T3157" s="67"/>
      <c r="U3157" s="67"/>
      <c r="V3157" s="67"/>
      <c r="W3157" s="67"/>
      <c r="X3157" s="67"/>
      <c r="Y3157" s="67"/>
      <c r="Z3157" s="67"/>
      <c r="AA3157" s="67"/>
      <c r="AB3157" s="67"/>
      <c r="AC3157" s="67"/>
      <c r="AD3157" s="67"/>
      <c r="AE3157" s="67"/>
      <c r="AF3157" s="67"/>
      <c r="AG3157" s="67"/>
    </row>
    <row r="3158" spans="1:33" ht="14.5">
      <c r="A3158" s="85"/>
      <c r="B3158" s="86"/>
      <c r="C3158" s="85"/>
      <c r="D3158" s="86"/>
      <c r="E3158" s="86"/>
      <c r="F3158" s="86"/>
      <c r="G3158" s="86"/>
      <c r="H3158" s="86"/>
      <c r="I3158" s="57"/>
      <c r="J3158" s="71"/>
      <c r="K3158" s="71"/>
      <c r="L3158" s="57"/>
      <c r="M3158" s="86"/>
      <c r="N3158" s="67"/>
      <c r="O3158" s="67"/>
      <c r="P3158" s="67"/>
      <c r="Q3158" s="67"/>
      <c r="R3158" s="67"/>
      <c r="S3158" s="67"/>
      <c r="T3158" s="67"/>
      <c r="U3158" s="67"/>
      <c r="V3158" s="67"/>
      <c r="W3158" s="67"/>
      <c r="X3158" s="67"/>
      <c r="Y3158" s="67"/>
      <c r="Z3158" s="67"/>
      <c r="AA3158" s="67"/>
      <c r="AB3158" s="67"/>
      <c r="AC3158" s="67"/>
      <c r="AD3158" s="67"/>
      <c r="AE3158" s="67"/>
      <c r="AF3158" s="67"/>
      <c r="AG3158" s="67"/>
    </row>
    <row r="3159" spans="1:33" ht="14.5">
      <c r="A3159" s="85"/>
      <c r="B3159" s="86"/>
      <c r="C3159" s="85"/>
      <c r="D3159" s="86"/>
      <c r="E3159" s="86"/>
      <c r="F3159" s="86"/>
      <c r="G3159" s="86"/>
      <c r="H3159" s="86"/>
      <c r="I3159" s="57"/>
      <c r="J3159" s="71"/>
      <c r="K3159" s="71"/>
      <c r="L3159" s="57"/>
      <c r="M3159" s="86"/>
      <c r="N3159" s="67"/>
      <c r="O3159" s="67"/>
      <c r="P3159" s="67"/>
      <c r="Q3159" s="67"/>
      <c r="R3159" s="67"/>
      <c r="S3159" s="67"/>
      <c r="T3159" s="67"/>
      <c r="U3159" s="67"/>
      <c r="V3159" s="67"/>
      <c r="W3159" s="67"/>
      <c r="X3159" s="67"/>
      <c r="Y3159" s="67"/>
      <c r="Z3159" s="67"/>
      <c r="AA3159" s="67"/>
      <c r="AB3159" s="67"/>
      <c r="AC3159" s="67"/>
      <c r="AD3159" s="67"/>
      <c r="AE3159" s="67"/>
      <c r="AF3159" s="67"/>
      <c r="AG3159" s="67"/>
    </row>
    <row r="3160" spans="1:33" ht="14.5">
      <c r="A3160" s="85"/>
      <c r="B3160" s="86"/>
      <c r="C3160" s="85"/>
      <c r="D3160" s="86"/>
      <c r="E3160" s="86"/>
      <c r="F3160" s="86"/>
      <c r="G3160" s="86"/>
      <c r="H3160" s="86"/>
      <c r="I3160" s="57"/>
      <c r="J3160" s="71"/>
      <c r="K3160" s="71"/>
      <c r="L3160" s="57"/>
      <c r="M3160" s="86"/>
      <c r="N3160" s="67"/>
      <c r="O3160" s="67"/>
      <c r="P3160" s="67"/>
      <c r="Q3160" s="67"/>
      <c r="R3160" s="67"/>
      <c r="S3160" s="67"/>
      <c r="T3160" s="67"/>
      <c r="U3160" s="67"/>
      <c r="V3160" s="67"/>
      <c r="W3160" s="67"/>
      <c r="X3160" s="67"/>
      <c r="Y3160" s="67"/>
      <c r="Z3160" s="67"/>
      <c r="AA3160" s="67"/>
      <c r="AB3160" s="67"/>
      <c r="AC3160" s="67"/>
      <c r="AD3160" s="67"/>
      <c r="AE3160" s="67"/>
      <c r="AF3160" s="67"/>
      <c r="AG3160" s="67"/>
    </row>
    <row r="3161" spans="1:33" ht="14.5">
      <c r="A3161" s="85"/>
      <c r="B3161" s="86"/>
      <c r="C3161" s="85"/>
      <c r="D3161" s="86"/>
      <c r="E3161" s="86"/>
      <c r="F3161" s="86"/>
      <c r="G3161" s="86"/>
      <c r="H3161" s="86"/>
      <c r="I3161" s="57"/>
      <c r="J3161" s="71"/>
      <c r="K3161" s="71"/>
      <c r="L3161" s="57"/>
      <c r="M3161" s="86"/>
      <c r="N3161" s="67"/>
      <c r="O3161" s="67"/>
      <c r="P3161" s="67"/>
      <c r="Q3161" s="67"/>
      <c r="R3161" s="67"/>
      <c r="S3161" s="67"/>
      <c r="T3161" s="67"/>
      <c r="U3161" s="67"/>
      <c r="V3161" s="67"/>
      <c r="W3161" s="67"/>
      <c r="X3161" s="67"/>
      <c r="Y3161" s="67"/>
      <c r="Z3161" s="67"/>
      <c r="AA3161" s="67"/>
      <c r="AB3161" s="67"/>
      <c r="AC3161" s="67"/>
      <c r="AD3161" s="67"/>
      <c r="AE3161" s="67"/>
      <c r="AF3161" s="67"/>
      <c r="AG3161" s="67"/>
    </row>
    <row r="3162" spans="1:33" ht="14.5">
      <c r="A3162" s="85"/>
      <c r="B3162" s="86"/>
      <c r="C3162" s="85"/>
      <c r="D3162" s="86"/>
      <c r="E3162" s="86"/>
      <c r="F3162" s="86"/>
      <c r="G3162" s="86"/>
      <c r="H3162" s="86"/>
      <c r="I3162" s="57"/>
      <c r="J3162" s="71"/>
      <c r="K3162" s="71"/>
      <c r="L3162" s="57"/>
      <c r="M3162" s="86"/>
      <c r="N3162" s="67"/>
      <c r="O3162" s="67"/>
      <c r="P3162" s="67"/>
      <c r="Q3162" s="67"/>
      <c r="R3162" s="67"/>
      <c r="S3162" s="67"/>
      <c r="T3162" s="67"/>
      <c r="U3162" s="67"/>
      <c r="V3162" s="67"/>
      <c r="W3162" s="67"/>
      <c r="X3162" s="67"/>
      <c r="Y3162" s="67"/>
      <c r="Z3162" s="67"/>
      <c r="AA3162" s="67"/>
      <c r="AB3162" s="67"/>
      <c r="AC3162" s="67"/>
      <c r="AD3162" s="67"/>
      <c r="AE3162" s="67"/>
      <c r="AF3162" s="67"/>
      <c r="AG3162" s="67"/>
    </row>
    <row r="3163" spans="1:33" ht="14.5">
      <c r="A3163" s="85"/>
      <c r="B3163" s="86"/>
      <c r="C3163" s="85"/>
      <c r="D3163" s="86"/>
      <c r="E3163" s="86"/>
      <c r="F3163" s="86"/>
      <c r="G3163" s="86"/>
      <c r="H3163" s="86"/>
      <c r="I3163" s="57"/>
      <c r="J3163" s="71"/>
      <c r="K3163" s="71"/>
      <c r="L3163" s="57"/>
      <c r="M3163" s="86"/>
      <c r="N3163" s="67"/>
      <c r="O3163" s="67"/>
      <c r="P3163" s="67"/>
      <c r="Q3163" s="67"/>
      <c r="R3163" s="67"/>
      <c r="S3163" s="67"/>
      <c r="T3163" s="67"/>
      <c r="U3163" s="67"/>
      <c r="V3163" s="67"/>
      <c r="W3163" s="67"/>
      <c r="X3163" s="67"/>
      <c r="Y3163" s="67"/>
      <c r="Z3163" s="67"/>
      <c r="AA3163" s="67"/>
      <c r="AB3163" s="67"/>
      <c r="AC3163" s="67"/>
      <c r="AD3163" s="67"/>
      <c r="AE3163" s="67"/>
      <c r="AF3163" s="67"/>
      <c r="AG3163" s="67"/>
    </row>
    <row r="3164" spans="1:33" ht="14.5">
      <c r="A3164" s="85"/>
      <c r="B3164" s="86"/>
      <c r="C3164" s="85"/>
      <c r="D3164" s="86"/>
      <c r="E3164" s="86"/>
      <c r="F3164" s="86"/>
      <c r="G3164" s="86"/>
      <c r="H3164" s="86"/>
      <c r="I3164" s="57"/>
      <c r="J3164" s="71"/>
      <c r="K3164" s="71"/>
      <c r="L3164" s="57"/>
      <c r="M3164" s="86"/>
      <c r="N3164" s="67"/>
      <c r="O3164" s="67"/>
      <c r="P3164" s="67"/>
      <c r="Q3164" s="67"/>
      <c r="R3164" s="67"/>
      <c r="S3164" s="67"/>
      <c r="T3164" s="67"/>
      <c r="U3164" s="67"/>
      <c r="V3164" s="67"/>
      <c r="W3164" s="67"/>
      <c r="X3164" s="67"/>
      <c r="Y3164" s="67"/>
      <c r="Z3164" s="67"/>
      <c r="AA3164" s="67"/>
      <c r="AB3164" s="67"/>
      <c r="AC3164" s="67"/>
      <c r="AD3164" s="67"/>
      <c r="AE3164" s="67"/>
      <c r="AF3164" s="67"/>
      <c r="AG3164" s="67"/>
    </row>
    <row r="3165" spans="1:33" ht="14.5">
      <c r="A3165" s="85"/>
      <c r="B3165" s="86"/>
      <c r="C3165" s="85"/>
      <c r="D3165" s="86"/>
      <c r="E3165" s="86"/>
      <c r="F3165" s="86"/>
      <c r="G3165" s="86"/>
      <c r="H3165" s="86"/>
      <c r="I3165" s="57"/>
      <c r="J3165" s="71"/>
      <c r="K3165" s="71"/>
      <c r="L3165" s="57"/>
      <c r="M3165" s="86"/>
      <c r="N3165" s="67"/>
      <c r="O3165" s="67"/>
      <c r="P3165" s="67"/>
      <c r="Q3165" s="67"/>
      <c r="R3165" s="67"/>
      <c r="S3165" s="67"/>
      <c r="T3165" s="67"/>
      <c r="U3165" s="67"/>
      <c r="V3165" s="67"/>
      <c r="W3165" s="67"/>
      <c r="X3165" s="67"/>
      <c r="Y3165" s="67"/>
      <c r="Z3165" s="67"/>
      <c r="AA3165" s="67"/>
      <c r="AB3165" s="67"/>
      <c r="AC3165" s="67"/>
      <c r="AD3165" s="67"/>
      <c r="AE3165" s="67"/>
      <c r="AF3165" s="67"/>
      <c r="AG3165" s="67"/>
    </row>
    <row r="3166" spans="1:33" ht="14.5">
      <c r="A3166" s="85"/>
      <c r="B3166" s="86"/>
      <c r="C3166" s="85"/>
      <c r="D3166" s="86"/>
      <c r="E3166" s="86"/>
      <c r="F3166" s="86"/>
      <c r="G3166" s="86"/>
      <c r="H3166" s="86"/>
      <c r="I3166" s="57"/>
      <c r="J3166" s="71"/>
      <c r="K3166" s="71"/>
      <c r="L3166" s="57"/>
      <c r="M3166" s="86"/>
      <c r="N3166" s="67"/>
      <c r="O3166" s="67"/>
      <c r="P3166" s="67"/>
      <c r="Q3166" s="67"/>
      <c r="R3166" s="67"/>
      <c r="S3166" s="67"/>
      <c r="T3166" s="67"/>
      <c r="U3166" s="67"/>
      <c r="V3166" s="67"/>
      <c r="W3166" s="67"/>
      <c r="X3166" s="67"/>
      <c r="Y3166" s="67"/>
      <c r="Z3166" s="67"/>
      <c r="AA3166" s="67"/>
      <c r="AB3166" s="67"/>
      <c r="AC3166" s="67"/>
      <c r="AD3166" s="67"/>
      <c r="AE3166" s="67"/>
      <c r="AF3166" s="67"/>
      <c r="AG3166" s="67"/>
    </row>
    <row r="3167" spans="1:33" ht="14.5">
      <c r="A3167" s="85"/>
      <c r="B3167" s="86"/>
      <c r="C3167" s="85"/>
      <c r="D3167" s="86"/>
      <c r="E3167" s="86"/>
      <c r="F3167" s="86"/>
      <c r="G3167" s="86"/>
      <c r="H3167" s="86"/>
      <c r="I3167" s="57"/>
      <c r="J3167" s="71"/>
      <c r="K3167" s="71"/>
      <c r="L3167" s="57"/>
      <c r="M3167" s="86"/>
      <c r="N3167" s="67"/>
      <c r="O3167" s="67"/>
      <c r="P3167" s="67"/>
      <c r="Q3167" s="67"/>
      <c r="R3167" s="67"/>
      <c r="S3167" s="67"/>
      <c r="T3167" s="67"/>
      <c r="U3167" s="67"/>
      <c r="V3167" s="67"/>
      <c r="W3167" s="67"/>
      <c r="X3167" s="67"/>
      <c r="Y3167" s="67"/>
      <c r="Z3167" s="67"/>
      <c r="AA3167" s="67"/>
      <c r="AB3167" s="67"/>
      <c r="AC3167" s="67"/>
      <c r="AD3167" s="67"/>
      <c r="AE3167" s="67"/>
      <c r="AF3167" s="67"/>
      <c r="AG3167" s="67"/>
    </row>
    <row r="3168" spans="1:33" ht="14.5">
      <c r="A3168" s="85"/>
      <c r="B3168" s="86"/>
      <c r="C3168" s="85"/>
      <c r="D3168" s="86"/>
      <c r="E3168" s="86"/>
      <c r="F3168" s="86"/>
      <c r="G3168" s="86"/>
      <c r="H3168" s="86"/>
      <c r="I3168" s="57"/>
      <c r="J3168" s="71"/>
      <c r="K3168" s="71"/>
      <c r="L3168" s="57"/>
      <c r="M3168" s="86"/>
      <c r="N3168" s="67"/>
      <c r="O3168" s="67"/>
      <c r="P3168" s="67"/>
      <c r="Q3168" s="67"/>
      <c r="R3168" s="67"/>
      <c r="S3168" s="67"/>
      <c r="T3168" s="67"/>
      <c r="U3168" s="67"/>
      <c r="V3168" s="67"/>
      <c r="W3168" s="67"/>
      <c r="X3168" s="67"/>
      <c r="Y3168" s="67"/>
      <c r="Z3168" s="67"/>
      <c r="AA3168" s="67"/>
      <c r="AB3168" s="67"/>
      <c r="AC3168" s="67"/>
      <c r="AD3168" s="67"/>
      <c r="AE3168" s="67"/>
      <c r="AF3168" s="67"/>
      <c r="AG3168" s="67"/>
    </row>
    <row r="3169" spans="1:33" ht="14.5">
      <c r="A3169" s="85"/>
      <c r="B3169" s="86"/>
      <c r="C3169" s="85"/>
      <c r="D3169" s="86"/>
      <c r="E3169" s="86"/>
      <c r="F3169" s="86"/>
      <c r="G3169" s="86"/>
      <c r="H3169" s="86"/>
      <c r="I3169" s="57"/>
      <c r="J3169" s="71"/>
      <c r="K3169" s="71"/>
      <c r="L3169" s="57"/>
      <c r="M3169" s="86"/>
      <c r="N3169" s="67"/>
      <c r="O3169" s="67"/>
      <c r="P3169" s="67"/>
      <c r="Q3169" s="67"/>
      <c r="R3169" s="67"/>
      <c r="S3169" s="67"/>
      <c r="T3169" s="67"/>
      <c r="U3169" s="67"/>
      <c r="V3169" s="67"/>
      <c r="W3169" s="67"/>
      <c r="X3169" s="67"/>
      <c r="Y3169" s="67"/>
      <c r="Z3169" s="67"/>
      <c r="AA3169" s="67"/>
      <c r="AB3169" s="67"/>
      <c r="AC3169" s="67"/>
      <c r="AD3169" s="67"/>
      <c r="AE3169" s="67"/>
      <c r="AF3169" s="67"/>
      <c r="AG3169" s="67"/>
    </row>
    <row r="3170" spans="1:33" ht="14.5">
      <c r="A3170" s="85"/>
      <c r="B3170" s="86"/>
      <c r="C3170" s="85"/>
      <c r="D3170" s="86"/>
      <c r="E3170" s="86"/>
      <c r="F3170" s="86"/>
      <c r="G3170" s="86"/>
      <c r="H3170" s="86"/>
      <c r="I3170" s="57"/>
      <c r="J3170" s="71"/>
      <c r="K3170" s="71"/>
      <c r="L3170" s="57"/>
      <c r="M3170" s="86"/>
      <c r="N3170" s="67"/>
      <c r="O3170" s="67"/>
      <c r="P3170" s="67"/>
      <c r="Q3170" s="67"/>
      <c r="R3170" s="67"/>
      <c r="S3170" s="67"/>
      <c r="T3170" s="67"/>
      <c r="U3170" s="67"/>
      <c r="V3170" s="67"/>
      <c r="W3170" s="67"/>
      <c r="X3170" s="67"/>
      <c r="Y3170" s="67"/>
      <c r="Z3170" s="67"/>
      <c r="AA3170" s="67"/>
      <c r="AB3170" s="67"/>
      <c r="AC3170" s="67"/>
      <c r="AD3170" s="67"/>
      <c r="AE3170" s="67"/>
      <c r="AF3170" s="67"/>
      <c r="AG3170" s="67"/>
    </row>
    <row r="3171" spans="1:33" ht="14.5">
      <c r="A3171" s="85"/>
      <c r="B3171" s="86"/>
      <c r="C3171" s="85"/>
      <c r="D3171" s="86"/>
      <c r="E3171" s="86"/>
      <c r="F3171" s="86"/>
      <c r="G3171" s="86"/>
      <c r="H3171" s="86"/>
      <c r="I3171" s="57"/>
      <c r="J3171" s="71"/>
      <c r="K3171" s="71"/>
      <c r="L3171" s="57"/>
      <c r="M3171" s="86"/>
      <c r="N3171" s="67"/>
      <c r="O3171" s="67"/>
      <c r="P3171" s="67"/>
      <c r="Q3171" s="67"/>
      <c r="R3171" s="67"/>
      <c r="S3171" s="67"/>
      <c r="T3171" s="67"/>
      <c r="U3171" s="67"/>
      <c r="V3171" s="67"/>
      <c r="W3171" s="67"/>
      <c r="X3171" s="67"/>
      <c r="Y3171" s="67"/>
      <c r="Z3171" s="67"/>
      <c r="AA3171" s="67"/>
      <c r="AB3171" s="67"/>
      <c r="AC3171" s="67"/>
      <c r="AD3171" s="67"/>
      <c r="AE3171" s="67"/>
      <c r="AF3171" s="67"/>
      <c r="AG3171" s="67"/>
    </row>
    <row r="3172" spans="1:33" ht="14.5">
      <c r="A3172" s="85"/>
      <c r="B3172" s="86"/>
      <c r="C3172" s="85"/>
      <c r="D3172" s="86"/>
      <c r="E3172" s="86"/>
      <c r="F3172" s="86"/>
      <c r="G3172" s="86"/>
      <c r="H3172" s="86"/>
      <c r="I3172" s="57"/>
      <c r="J3172" s="71"/>
      <c r="K3172" s="71"/>
      <c r="L3172" s="57"/>
      <c r="M3172" s="86"/>
      <c r="N3172" s="67"/>
      <c r="O3172" s="67"/>
      <c r="P3172" s="67"/>
      <c r="Q3172" s="67"/>
      <c r="R3172" s="67"/>
      <c r="S3172" s="67"/>
      <c r="T3172" s="67"/>
      <c r="U3172" s="67"/>
      <c r="V3172" s="67"/>
      <c r="W3172" s="67"/>
      <c r="X3172" s="67"/>
      <c r="Y3172" s="67"/>
      <c r="Z3172" s="67"/>
      <c r="AA3172" s="67"/>
      <c r="AB3172" s="67"/>
      <c r="AC3172" s="67"/>
      <c r="AD3172" s="67"/>
      <c r="AE3172" s="67"/>
      <c r="AF3172" s="67"/>
      <c r="AG3172" s="67"/>
    </row>
    <row r="3173" spans="1:33" ht="14.5">
      <c r="A3173" s="85"/>
      <c r="B3173" s="86"/>
      <c r="C3173" s="85"/>
      <c r="D3173" s="86"/>
      <c r="E3173" s="86"/>
      <c r="F3173" s="86"/>
      <c r="G3173" s="86"/>
      <c r="H3173" s="86"/>
      <c r="I3173" s="57"/>
      <c r="J3173" s="71"/>
      <c r="K3173" s="71"/>
      <c r="L3173" s="57"/>
      <c r="M3173" s="86"/>
      <c r="N3173" s="67"/>
      <c r="O3173" s="67"/>
      <c r="P3173" s="67"/>
      <c r="Q3173" s="67"/>
      <c r="R3173" s="67"/>
      <c r="S3173" s="67"/>
      <c r="T3173" s="67"/>
      <c r="U3173" s="67"/>
      <c r="V3173" s="67"/>
      <c r="W3173" s="67"/>
      <c r="X3173" s="67"/>
      <c r="Y3173" s="67"/>
      <c r="Z3173" s="67"/>
      <c r="AA3173" s="67"/>
      <c r="AB3173" s="67"/>
      <c r="AC3173" s="67"/>
      <c r="AD3173" s="67"/>
      <c r="AE3173" s="67"/>
      <c r="AF3173" s="67"/>
      <c r="AG3173" s="67"/>
    </row>
    <row r="3174" spans="1:33" ht="14.5">
      <c r="A3174" s="85"/>
      <c r="B3174" s="86"/>
      <c r="C3174" s="85"/>
      <c r="D3174" s="86"/>
      <c r="E3174" s="86"/>
      <c r="F3174" s="86"/>
      <c r="G3174" s="86"/>
      <c r="H3174" s="86"/>
      <c r="I3174" s="57"/>
      <c r="J3174" s="71"/>
      <c r="K3174" s="71"/>
      <c r="L3174" s="57"/>
      <c r="M3174" s="86"/>
      <c r="N3174" s="67"/>
      <c r="O3174" s="67"/>
      <c r="P3174" s="67"/>
      <c r="Q3174" s="67"/>
      <c r="R3174" s="67"/>
      <c r="S3174" s="67"/>
      <c r="T3174" s="67"/>
      <c r="U3174" s="67"/>
      <c r="V3174" s="67"/>
      <c r="W3174" s="67"/>
      <c r="X3174" s="67"/>
      <c r="Y3174" s="67"/>
      <c r="Z3174" s="67"/>
      <c r="AA3174" s="67"/>
      <c r="AB3174" s="67"/>
      <c r="AC3174" s="67"/>
      <c r="AD3174" s="67"/>
      <c r="AE3174" s="67"/>
      <c r="AF3174" s="67"/>
      <c r="AG3174" s="67"/>
    </row>
    <row r="3175" spans="1:33" ht="14.5">
      <c r="A3175" s="85"/>
      <c r="B3175" s="86"/>
      <c r="C3175" s="85"/>
      <c r="D3175" s="86"/>
      <c r="E3175" s="86"/>
      <c r="F3175" s="86"/>
      <c r="G3175" s="86"/>
      <c r="H3175" s="86"/>
      <c r="I3175" s="57"/>
      <c r="J3175" s="71"/>
      <c r="K3175" s="71"/>
      <c r="L3175" s="57"/>
      <c r="M3175" s="86"/>
      <c r="N3175" s="67"/>
      <c r="O3175" s="67"/>
      <c r="P3175" s="67"/>
      <c r="Q3175" s="67"/>
      <c r="R3175" s="67"/>
      <c r="S3175" s="67"/>
      <c r="T3175" s="67"/>
      <c r="U3175" s="67"/>
      <c r="V3175" s="67"/>
      <c r="W3175" s="67"/>
      <c r="X3175" s="67"/>
      <c r="Y3175" s="67"/>
      <c r="Z3175" s="67"/>
      <c r="AA3175" s="67"/>
      <c r="AB3175" s="67"/>
      <c r="AC3175" s="67"/>
      <c r="AD3175" s="67"/>
      <c r="AE3175" s="67"/>
      <c r="AF3175" s="67"/>
      <c r="AG3175" s="67"/>
    </row>
    <row r="3176" spans="1:33" ht="14.5">
      <c r="A3176" s="85"/>
      <c r="B3176" s="86"/>
      <c r="C3176" s="85"/>
      <c r="D3176" s="86"/>
      <c r="E3176" s="86"/>
      <c r="F3176" s="86"/>
      <c r="G3176" s="86"/>
      <c r="H3176" s="86"/>
      <c r="I3176" s="57"/>
      <c r="J3176" s="71"/>
      <c r="K3176" s="71"/>
      <c r="L3176" s="57"/>
      <c r="M3176" s="86"/>
      <c r="N3176" s="67"/>
      <c r="O3176" s="67"/>
      <c r="P3176" s="67"/>
      <c r="Q3176" s="67"/>
      <c r="R3176" s="67"/>
      <c r="S3176" s="67"/>
      <c r="T3176" s="67"/>
      <c r="U3176" s="67"/>
      <c r="V3176" s="67"/>
      <c r="W3176" s="67"/>
      <c r="X3176" s="67"/>
      <c r="Y3176" s="67"/>
      <c r="Z3176" s="67"/>
      <c r="AA3176" s="67"/>
      <c r="AB3176" s="67"/>
      <c r="AC3176" s="67"/>
      <c r="AD3176" s="67"/>
      <c r="AE3176" s="67"/>
      <c r="AF3176" s="67"/>
      <c r="AG3176" s="67"/>
    </row>
    <row r="3177" spans="1:33" ht="14.5">
      <c r="A3177" s="85"/>
      <c r="B3177" s="86"/>
      <c r="C3177" s="85"/>
      <c r="D3177" s="86"/>
      <c r="E3177" s="86"/>
      <c r="F3177" s="86"/>
      <c r="G3177" s="86"/>
      <c r="H3177" s="86"/>
      <c r="I3177" s="57"/>
      <c r="J3177" s="71"/>
      <c r="K3177" s="71"/>
      <c r="L3177" s="57"/>
      <c r="M3177" s="86"/>
      <c r="N3177" s="67"/>
      <c r="O3177" s="67"/>
      <c r="P3177" s="67"/>
      <c r="Q3177" s="67"/>
      <c r="R3177" s="67"/>
      <c r="S3177" s="67"/>
      <c r="T3177" s="67"/>
      <c r="U3177" s="67"/>
      <c r="V3177" s="67"/>
      <c r="W3177" s="67"/>
      <c r="X3177" s="67"/>
      <c r="Y3177" s="67"/>
      <c r="Z3177" s="67"/>
      <c r="AA3177" s="67"/>
      <c r="AB3177" s="67"/>
      <c r="AC3177" s="67"/>
      <c r="AD3177" s="67"/>
      <c r="AE3177" s="67"/>
      <c r="AF3177" s="67"/>
      <c r="AG3177" s="67"/>
    </row>
    <row r="3178" spans="1:33" ht="14.5">
      <c r="A3178" s="85"/>
      <c r="B3178" s="86"/>
      <c r="C3178" s="85"/>
      <c r="D3178" s="86"/>
      <c r="E3178" s="86"/>
      <c r="F3178" s="86"/>
      <c r="G3178" s="86"/>
      <c r="H3178" s="86"/>
      <c r="I3178" s="57"/>
      <c r="J3178" s="71"/>
      <c r="K3178" s="71"/>
      <c r="L3178" s="57"/>
      <c r="M3178" s="86"/>
      <c r="N3178" s="67"/>
      <c r="O3178" s="67"/>
      <c r="P3178" s="67"/>
      <c r="Q3178" s="67"/>
      <c r="R3178" s="67"/>
      <c r="S3178" s="67"/>
      <c r="T3178" s="67"/>
      <c r="U3178" s="67"/>
      <c r="V3178" s="67"/>
      <c r="W3178" s="67"/>
      <c r="X3178" s="67"/>
      <c r="Y3178" s="67"/>
      <c r="Z3178" s="67"/>
      <c r="AA3178" s="67"/>
      <c r="AB3178" s="67"/>
      <c r="AC3178" s="67"/>
      <c r="AD3178" s="67"/>
      <c r="AE3178" s="67"/>
      <c r="AF3178" s="67"/>
      <c r="AG3178" s="67"/>
    </row>
    <row r="3179" spans="1:33" ht="14.5">
      <c r="A3179" s="85"/>
      <c r="B3179" s="86"/>
      <c r="C3179" s="85"/>
      <c r="D3179" s="86"/>
      <c r="E3179" s="86"/>
      <c r="F3179" s="86"/>
      <c r="G3179" s="86"/>
      <c r="H3179" s="86"/>
      <c r="I3179" s="57"/>
      <c r="J3179" s="71"/>
      <c r="K3179" s="71"/>
      <c r="L3179" s="57"/>
      <c r="M3179" s="86"/>
      <c r="N3179" s="67"/>
      <c r="O3179" s="67"/>
      <c r="P3179" s="67"/>
      <c r="Q3179" s="67"/>
      <c r="R3179" s="67"/>
      <c r="S3179" s="67"/>
      <c r="T3179" s="67"/>
      <c r="U3179" s="67"/>
      <c r="V3179" s="67"/>
      <c r="W3179" s="67"/>
      <c r="X3179" s="67"/>
      <c r="Y3179" s="67"/>
      <c r="Z3179" s="67"/>
      <c r="AA3179" s="67"/>
      <c r="AB3179" s="67"/>
      <c r="AC3179" s="67"/>
      <c r="AD3179" s="67"/>
      <c r="AE3179" s="67"/>
      <c r="AF3179" s="67"/>
      <c r="AG3179" s="67"/>
    </row>
    <row r="3180" spans="1:33" ht="14.5">
      <c r="A3180" s="85"/>
      <c r="B3180" s="86"/>
      <c r="C3180" s="85"/>
      <c r="D3180" s="86"/>
      <c r="E3180" s="86"/>
      <c r="F3180" s="86"/>
      <c r="G3180" s="86"/>
      <c r="H3180" s="86"/>
      <c r="I3180" s="57"/>
      <c r="J3180" s="71"/>
      <c r="K3180" s="71"/>
      <c r="L3180" s="57"/>
      <c r="M3180" s="86"/>
      <c r="N3180" s="67"/>
      <c r="O3180" s="67"/>
      <c r="P3180" s="67"/>
      <c r="Q3180" s="67"/>
      <c r="R3180" s="67"/>
      <c r="S3180" s="67"/>
      <c r="T3180" s="67"/>
      <c r="U3180" s="67"/>
      <c r="V3180" s="67"/>
      <c r="W3180" s="67"/>
      <c r="X3180" s="67"/>
      <c r="Y3180" s="67"/>
      <c r="Z3180" s="67"/>
      <c r="AA3180" s="67"/>
      <c r="AB3180" s="67"/>
      <c r="AC3180" s="67"/>
      <c r="AD3180" s="67"/>
      <c r="AE3180" s="67"/>
      <c r="AF3180" s="67"/>
      <c r="AG3180" s="67"/>
    </row>
    <row r="3181" spans="1:33" ht="14.5">
      <c r="A3181" s="85"/>
      <c r="B3181" s="86"/>
      <c r="C3181" s="85"/>
      <c r="D3181" s="86"/>
      <c r="E3181" s="86"/>
      <c r="F3181" s="86"/>
      <c r="G3181" s="86"/>
      <c r="H3181" s="86"/>
      <c r="I3181" s="57"/>
      <c r="J3181" s="71"/>
      <c r="K3181" s="71"/>
      <c r="L3181" s="57"/>
      <c r="M3181" s="86"/>
      <c r="N3181" s="67"/>
      <c r="O3181" s="67"/>
      <c r="P3181" s="67"/>
      <c r="Q3181" s="67"/>
      <c r="R3181" s="67"/>
      <c r="S3181" s="67"/>
      <c r="T3181" s="67"/>
      <c r="U3181" s="67"/>
      <c r="V3181" s="67"/>
      <c r="W3181" s="67"/>
      <c r="X3181" s="67"/>
      <c r="Y3181" s="67"/>
      <c r="Z3181" s="67"/>
      <c r="AA3181" s="67"/>
      <c r="AB3181" s="67"/>
      <c r="AC3181" s="67"/>
      <c r="AD3181" s="67"/>
      <c r="AE3181" s="67"/>
      <c r="AF3181" s="67"/>
      <c r="AG3181" s="67"/>
    </row>
    <row r="3182" spans="1:33" ht="14.5">
      <c r="A3182" s="85"/>
      <c r="B3182" s="86"/>
      <c r="C3182" s="85"/>
      <c r="D3182" s="86"/>
      <c r="E3182" s="86"/>
      <c r="F3182" s="86"/>
      <c r="G3182" s="86"/>
      <c r="H3182" s="86"/>
      <c r="I3182" s="57"/>
      <c r="J3182" s="71"/>
      <c r="K3182" s="71"/>
      <c r="L3182" s="57"/>
      <c r="M3182" s="86"/>
      <c r="N3182" s="67"/>
      <c r="O3182" s="67"/>
      <c r="P3182" s="67"/>
      <c r="Q3182" s="67"/>
      <c r="R3182" s="67"/>
      <c r="S3182" s="67"/>
      <c r="T3182" s="67"/>
      <c r="U3182" s="67"/>
      <c r="V3182" s="67"/>
      <c r="W3182" s="67"/>
      <c r="X3182" s="67"/>
      <c r="Y3182" s="67"/>
      <c r="Z3182" s="67"/>
      <c r="AA3182" s="67"/>
      <c r="AB3182" s="67"/>
      <c r="AC3182" s="67"/>
      <c r="AD3182" s="67"/>
      <c r="AE3182" s="67"/>
      <c r="AF3182" s="67"/>
      <c r="AG3182" s="67"/>
    </row>
    <row r="3183" spans="1:33" ht="14.5">
      <c r="A3183" s="85"/>
      <c r="B3183" s="86"/>
      <c r="C3183" s="85"/>
      <c r="D3183" s="86"/>
      <c r="E3183" s="86"/>
      <c r="F3183" s="86"/>
      <c r="G3183" s="86"/>
      <c r="H3183" s="86"/>
      <c r="I3183" s="57"/>
      <c r="J3183" s="71"/>
      <c r="K3183" s="71"/>
      <c r="L3183" s="57"/>
      <c r="M3183" s="86"/>
      <c r="N3183" s="67"/>
      <c r="O3183" s="67"/>
      <c r="P3183" s="67"/>
      <c r="Q3183" s="67"/>
      <c r="R3183" s="67"/>
      <c r="S3183" s="67"/>
      <c r="T3183" s="67"/>
      <c r="U3183" s="67"/>
      <c r="V3183" s="67"/>
      <c r="W3183" s="67"/>
      <c r="X3183" s="67"/>
      <c r="Y3183" s="67"/>
      <c r="Z3183" s="67"/>
      <c r="AA3183" s="67"/>
      <c r="AB3183" s="67"/>
      <c r="AC3183" s="67"/>
      <c r="AD3183" s="67"/>
      <c r="AE3183" s="67"/>
      <c r="AF3183" s="67"/>
      <c r="AG3183" s="67"/>
    </row>
    <row r="3184" spans="1:33" ht="14.5">
      <c r="A3184" s="85"/>
      <c r="B3184" s="86"/>
      <c r="C3184" s="85"/>
      <c r="D3184" s="86"/>
      <c r="E3184" s="86"/>
      <c r="F3184" s="86"/>
      <c r="G3184" s="86"/>
      <c r="H3184" s="86"/>
      <c r="I3184" s="57"/>
      <c r="J3184" s="71"/>
      <c r="K3184" s="71"/>
      <c r="L3184" s="57"/>
      <c r="M3184" s="86"/>
      <c r="N3184" s="67"/>
      <c r="O3184" s="67"/>
      <c r="P3184" s="67"/>
      <c r="Q3184" s="67"/>
      <c r="R3184" s="67"/>
      <c r="S3184" s="67"/>
      <c r="T3184" s="67"/>
      <c r="U3184" s="67"/>
      <c r="V3184" s="67"/>
      <c r="W3184" s="67"/>
      <c r="X3184" s="67"/>
      <c r="Y3184" s="67"/>
      <c r="Z3184" s="67"/>
      <c r="AA3184" s="67"/>
      <c r="AB3184" s="67"/>
      <c r="AC3184" s="67"/>
      <c r="AD3184" s="67"/>
      <c r="AE3184" s="67"/>
      <c r="AF3184" s="67"/>
      <c r="AG3184" s="67"/>
    </row>
    <row r="3185" spans="1:33" ht="14.5">
      <c r="A3185" s="85"/>
      <c r="B3185" s="86"/>
      <c r="C3185" s="85"/>
      <c r="D3185" s="86"/>
      <c r="E3185" s="86"/>
      <c r="F3185" s="86"/>
      <c r="G3185" s="86"/>
      <c r="H3185" s="86"/>
      <c r="I3185" s="57"/>
      <c r="J3185" s="71"/>
      <c r="K3185" s="71"/>
      <c r="L3185" s="57"/>
      <c r="M3185" s="86"/>
      <c r="N3185" s="67"/>
      <c r="O3185" s="67"/>
      <c r="P3185" s="67"/>
      <c r="Q3185" s="67"/>
      <c r="R3185" s="67"/>
      <c r="S3185" s="67"/>
      <c r="T3185" s="67"/>
      <c r="U3185" s="67"/>
      <c r="V3185" s="67"/>
      <c r="W3185" s="67"/>
      <c r="X3185" s="67"/>
      <c r="Y3185" s="67"/>
      <c r="Z3185" s="67"/>
      <c r="AA3185" s="67"/>
      <c r="AB3185" s="67"/>
      <c r="AC3185" s="67"/>
      <c r="AD3185" s="67"/>
      <c r="AE3185" s="67"/>
      <c r="AF3185" s="67"/>
      <c r="AG3185" s="67"/>
    </row>
    <row r="3186" spans="1:33" ht="14.5">
      <c r="A3186" s="85"/>
      <c r="B3186" s="86"/>
      <c r="C3186" s="85"/>
      <c r="D3186" s="86"/>
      <c r="E3186" s="86"/>
      <c r="F3186" s="86"/>
      <c r="G3186" s="86"/>
      <c r="H3186" s="86"/>
      <c r="I3186" s="57"/>
      <c r="J3186" s="71"/>
      <c r="K3186" s="71"/>
      <c r="L3186" s="57"/>
      <c r="M3186" s="86"/>
      <c r="N3186" s="67"/>
      <c r="O3186" s="67"/>
      <c r="P3186" s="67"/>
      <c r="Q3186" s="67"/>
      <c r="R3186" s="67"/>
      <c r="S3186" s="67"/>
      <c r="T3186" s="67"/>
      <c r="U3186" s="67"/>
      <c r="V3186" s="67"/>
      <c r="W3186" s="67"/>
      <c r="X3186" s="67"/>
      <c r="Y3186" s="67"/>
      <c r="Z3186" s="67"/>
      <c r="AA3186" s="67"/>
      <c r="AB3186" s="67"/>
      <c r="AC3186" s="67"/>
      <c r="AD3186" s="67"/>
      <c r="AE3186" s="67"/>
      <c r="AF3186" s="67"/>
      <c r="AG3186" s="67"/>
    </row>
    <row r="3187" spans="1:33" ht="14.5">
      <c r="A3187" s="85"/>
      <c r="B3187" s="86"/>
      <c r="C3187" s="85"/>
      <c r="D3187" s="86"/>
      <c r="E3187" s="86"/>
      <c r="F3187" s="86"/>
      <c r="G3187" s="86"/>
      <c r="H3187" s="86"/>
      <c r="I3187" s="57"/>
      <c r="J3187" s="71"/>
      <c r="K3187" s="71"/>
      <c r="L3187" s="57"/>
      <c r="M3187" s="86"/>
      <c r="N3187" s="67"/>
      <c r="O3187" s="67"/>
      <c r="P3187" s="67"/>
      <c r="Q3187" s="67"/>
      <c r="R3187" s="67"/>
      <c r="S3187" s="67"/>
      <c r="T3187" s="67"/>
      <c r="U3187" s="67"/>
      <c r="V3187" s="67"/>
      <c r="W3187" s="67"/>
      <c r="X3187" s="67"/>
      <c r="Y3187" s="67"/>
      <c r="Z3187" s="67"/>
      <c r="AA3187" s="67"/>
      <c r="AB3187" s="67"/>
      <c r="AC3187" s="67"/>
      <c r="AD3187" s="67"/>
      <c r="AE3187" s="67"/>
      <c r="AF3187" s="67"/>
      <c r="AG3187" s="67"/>
    </row>
    <row r="3188" spans="1:33" ht="14.5">
      <c r="A3188" s="85"/>
      <c r="B3188" s="86"/>
      <c r="C3188" s="85"/>
      <c r="D3188" s="86"/>
      <c r="E3188" s="86"/>
      <c r="F3188" s="86"/>
      <c r="G3188" s="86"/>
      <c r="H3188" s="86"/>
      <c r="I3188" s="57"/>
      <c r="J3188" s="71"/>
      <c r="K3188" s="71"/>
      <c r="L3188" s="57"/>
      <c r="M3188" s="86"/>
      <c r="N3188" s="67"/>
      <c r="O3188" s="67"/>
      <c r="P3188" s="67"/>
      <c r="Q3188" s="67"/>
      <c r="R3188" s="67"/>
      <c r="S3188" s="67"/>
      <c r="T3188" s="67"/>
      <c r="U3188" s="67"/>
      <c r="V3188" s="67"/>
      <c r="W3188" s="67"/>
      <c r="X3188" s="67"/>
      <c r="Y3188" s="67"/>
      <c r="Z3188" s="67"/>
      <c r="AA3188" s="67"/>
      <c r="AB3188" s="67"/>
      <c r="AC3188" s="67"/>
      <c r="AD3188" s="67"/>
      <c r="AE3188" s="67"/>
      <c r="AF3188" s="67"/>
      <c r="AG3188" s="67"/>
    </row>
    <row r="3189" spans="1:33" ht="14.5">
      <c r="A3189" s="85"/>
      <c r="B3189" s="86"/>
      <c r="C3189" s="85"/>
      <c r="D3189" s="86"/>
      <c r="E3189" s="86"/>
      <c r="F3189" s="86"/>
      <c r="G3189" s="86"/>
      <c r="H3189" s="86"/>
      <c r="I3189" s="57"/>
      <c r="J3189" s="71"/>
      <c r="K3189" s="71"/>
      <c r="L3189" s="57"/>
      <c r="M3189" s="86"/>
      <c r="N3189" s="67"/>
      <c r="O3189" s="67"/>
      <c r="P3189" s="67"/>
      <c r="Q3189" s="67"/>
      <c r="R3189" s="67"/>
      <c r="S3189" s="67"/>
      <c r="T3189" s="67"/>
      <c r="U3189" s="67"/>
      <c r="V3189" s="67"/>
      <c r="W3189" s="67"/>
      <c r="X3189" s="67"/>
      <c r="Y3189" s="67"/>
      <c r="Z3189" s="67"/>
      <c r="AA3189" s="67"/>
      <c r="AB3189" s="67"/>
      <c r="AC3189" s="67"/>
      <c r="AD3189" s="67"/>
      <c r="AE3189" s="67"/>
      <c r="AF3189" s="67"/>
      <c r="AG3189" s="67"/>
    </row>
    <row r="3190" spans="1:33" ht="14.5">
      <c r="A3190" s="85"/>
      <c r="B3190" s="86"/>
      <c r="C3190" s="85"/>
      <c r="D3190" s="86"/>
      <c r="E3190" s="86"/>
      <c r="F3190" s="86"/>
      <c r="G3190" s="86"/>
      <c r="H3190" s="86"/>
      <c r="I3190" s="57"/>
      <c r="J3190" s="71"/>
      <c r="K3190" s="71"/>
      <c r="L3190" s="57"/>
      <c r="M3190" s="86"/>
      <c r="N3190" s="67"/>
      <c r="O3190" s="67"/>
      <c r="P3190" s="67"/>
      <c r="Q3190" s="67"/>
      <c r="R3190" s="67"/>
      <c r="S3190" s="67"/>
      <c r="T3190" s="67"/>
      <c r="U3190" s="67"/>
      <c r="V3190" s="67"/>
      <c r="W3190" s="67"/>
      <c r="X3190" s="67"/>
      <c r="Y3190" s="67"/>
      <c r="Z3190" s="67"/>
      <c r="AA3190" s="67"/>
      <c r="AB3190" s="67"/>
      <c r="AC3190" s="67"/>
      <c r="AD3190" s="67"/>
      <c r="AE3190" s="67"/>
      <c r="AF3190" s="67"/>
      <c r="AG3190" s="67"/>
    </row>
    <row r="3191" spans="1:33" ht="14.5">
      <c r="A3191" s="85"/>
      <c r="B3191" s="86"/>
      <c r="C3191" s="85"/>
      <c r="D3191" s="86"/>
      <c r="E3191" s="86"/>
      <c r="F3191" s="86"/>
      <c r="G3191" s="86"/>
      <c r="H3191" s="86"/>
      <c r="I3191" s="57"/>
      <c r="J3191" s="71"/>
      <c r="K3191" s="71"/>
      <c r="L3191" s="57"/>
      <c r="M3191" s="86"/>
      <c r="N3191" s="67"/>
      <c r="O3191" s="67"/>
      <c r="P3191" s="67"/>
      <c r="Q3191" s="67"/>
      <c r="R3191" s="67"/>
      <c r="S3191" s="67"/>
      <c r="T3191" s="67"/>
      <c r="U3191" s="67"/>
      <c r="V3191" s="67"/>
      <c r="W3191" s="67"/>
      <c r="X3191" s="67"/>
      <c r="Y3191" s="67"/>
      <c r="Z3191" s="67"/>
      <c r="AA3191" s="67"/>
      <c r="AB3191" s="67"/>
      <c r="AC3191" s="67"/>
      <c r="AD3191" s="67"/>
      <c r="AE3191" s="67"/>
      <c r="AF3191" s="67"/>
      <c r="AG3191" s="67"/>
    </row>
    <row r="3192" spans="1:33" ht="14.5">
      <c r="A3192" s="85"/>
      <c r="B3192" s="86"/>
      <c r="C3192" s="85"/>
      <c r="D3192" s="86"/>
      <c r="E3192" s="86"/>
      <c r="F3192" s="86"/>
      <c r="G3192" s="86"/>
      <c r="H3192" s="86"/>
      <c r="I3192" s="57"/>
      <c r="J3192" s="71"/>
      <c r="K3192" s="71"/>
      <c r="L3192" s="57"/>
      <c r="M3192" s="86"/>
      <c r="N3192" s="67"/>
      <c r="O3192" s="67"/>
      <c r="P3192" s="67"/>
      <c r="Q3192" s="67"/>
      <c r="R3192" s="67"/>
      <c r="S3192" s="67"/>
      <c r="T3192" s="67"/>
      <c r="U3192" s="67"/>
      <c r="V3192" s="67"/>
      <c r="W3192" s="67"/>
      <c r="X3192" s="67"/>
      <c r="Y3192" s="67"/>
      <c r="Z3192" s="67"/>
      <c r="AA3192" s="67"/>
      <c r="AB3192" s="67"/>
      <c r="AC3192" s="67"/>
      <c r="AD3192" s="67"/>
      <c r="AE3192" s="67"/>
      <c r="AF3192" s="67"/>
      <c r="AG3192" s="67"/>
    </row>
    <row r="3193" spans="1:33" ht="14.5">
      <c r="A3193" s="85"/>
      <c r="B3193" s="86"/>
      <c r="C3193" s="85"/>
      <c r="D3193" s="86"/>
      <c r="E3193" s="86"/>
      <c r="F3193" s="86"/>
      <c r="G3193" s="86"/>
      <c r="H3193" s="86"/>
      <c r="I3193" s="57"/>
      <c r="J3193" s="71"/>
      <c r="K3193" s="71"/>
      <c r="L3193" s="57"/>
      <c r="M3193" s="86"/>
      <c r="N3193" s="67"/>
      <c r="O3193" s="67"/>
      <c r="P3193" s="67"/>
      <c r="Q3193" s="67"/>
      <c r="R3193" s="67"/>
      <c r="S3193" s="67"/>
      <c r="T3193" s="67"/>
      <c r="U3193" s="67"/>
      <c r="V3193" s="67"/>
      <c r="W3193" s="67"/>
      <c r="X3193" s="67"/>
      <c r="Y3193" s="67"/>
      <c r="Z3193" s="67"/>
      <c r="AA3193" s="67"/>
      <c r="AB3193" s="67"/>
      <c r="AC3193" s="67"/>
      <c r="AD3193" s="67"/>
      <c r="AE3193" s="67"/>
      <c r="AF3193" s="67"/>
      <c r="AG3193" s="67"/>
    </row>
    <row r="3194" spans="1:33" ht="14.5">
      <c r="A3194" s="85"/>
      <c r="B3194" s="86"/>
      <c r="C3194" s="85"/>
      <c r="D3194" s="86"/>
      <c r="E3194" s="86"/>
      <c r="F3194" s="86"/>
      <c r="G3194" s="86"/>
      <c r="H3194" s="86"/>
      <c r="I3194" s="57"/>
      <c r="J3194" s="71"/>
      <c r="K3194" s="71"/>
      <c r="L3194" s="57"/>
      <c r="M3194" s="86"/>
      <c r="N3194" s="67"/>
      <c r="O3194" s="67"/>
      <c r="P3194" s="67"/>
      <c r="Q3194" s="67"/>
      <c r="R3194" s="67"/>
      <c r="S3194" s="67"/>
      <c r="T3194" s="67"/>
      <c r="U3194" s="67"/>
      <c r="V3194" s="67"/>
      <c r="W3194" s="67"/>
      <c r="X3194" s="67"/>
      <c r="Y3194" s="67"/>
      <c r="Z3194" s="67"/>
      <c r="AA3194" s="67"/>
      <c r="AB3194" s="67"/>
      <c r="AC3194" s="67"/>
      <c r="AD3194" s="67"/>
      <c r="AE3194" s="67"/>
      <c r="AF3194" s="67"/>
      <c r="AG3194" s="67"/>
    </row>
    <row r="3195" spans="1:33" ht="14.5">
      <c r="A3195" s="85"/>
      <c r="B3195" s="86"/>
      <c r="C3195" s="85"/>
      <c r="D3195" s="86"/>
      <c r="E3195" s="86"/>
      <c r="F3195" s="86"/>
      <c r="G3195" s="86"/>
      <c r="H3195" s="86"/>
      <c r="I3195" s="57"/>
      <c r="J3195" s="71"/>
      <c r="K3195" s="71"/>
      <c r="L3195" s="57"/>
      <c r="M3195" s="86"/>
      <c r="N3195" s="67"/>
      <c r="O3195" s="67"/>
      <c r="P3195" s="67"/>
      <c r="Q3195" s="67"/>
      <c r="R3195" s="67"/>
      <c r="S3195" s="67"/>
      <c r="T3195" s="67"/>
      <c r="U3195" s="67"/>
      <c r="V3195" s="67"/>
      <c r="W3195" s="67"/>
      <c r="X3195" s="67"/>
      <c r="Y3195" s="67"/>
      <c r="Z3195" s="67"/>
      <c r="AA3195" s="67"/>
      <c r="AB3195" s="67"/>
      <c r="AC3195" s="67"/>
      <c r="AD3195" s="67"/>
      <c r="AE3195" s="67"/>
      <c r="AF3195" s="67"/>
      <c r="AG3195" s="67"/>
    </row>
    <row r="3196" spans="1:33" ht="14.5">
      <c r="A3196" s="85"/>
      <c r="B3196" s="86"/>
      <c r="C3196" s="85"/>
      <c r="D3196" s="86"/>
      <c r="E3196" s="86"/>
      <c r="F3196" s="86"/>
      <c r="G3196" s="86"/>
      <c r="H3196" s="86"/>
      <c r="I3196" s="57"/>
      <c r="J3196" s="71"/>
      <c r="K3196" s="71"/>
      <c r="L3196" s="57"/>
      <c r="M3196" s="86"/>
      <c r="N3196" s="67"/>
      <c r="O3196" s="67"/>
      <c r="P3196" s="67"/>
      <c r="Q3196" s="67"/>
      <c r="R3196" s="67"/>
      <c r="S3196" s="67"/>
      <c r="T3196" s="67"/>
      <c r="U3196" s="67"/>
      <c r="V3196" s="67"/>
      <c r="W3196" s="67"/>
      <c r="X3196" s="67"/>
      <c r="Y3196" s="67"/>
      <c r="Z3196" s="67"/>
      <c r="AA3196" s="67"/>
      <c r="AB3196" s="67"/>
      <c r="AC3196" s="67"/>
      <c r="AD3196" s="67"/>
      <c r="AE3196" s="67"/>
      <c r="AF3196" s="67"/>
      <c r="AG3196" s="67"/>
    </row>
    <row r="3197" spans="1:33" ht="14.5">
      <c r="A3197" s="85"/>
      <c r="B3197" s="86"/>
      <c r="C3197" s="85"/>
      <c r="D3197" s="86"/>
      <c r="E3197" s="86"/>
      <c r="F3197" s="86"/>
      <c r="G3197" s="86"/>
      <c r="H3197" s="86"/>
      <c r="I3197" s="57"/>
      <c r="J3197" s="71"/>
      <c r="K3197" s="71"/>
      <c r="L3197" s="57"/>
      <c r="M3197" s="86"/>
      <c r="N3197" s="67"/>
      <c r="O3197" s="67"/>
      <c r="P3197" s="67"/>
      <c r="Q3197" s="67"/>
      <c r="R3197" s="67"/>
      <c r="S3197" s="67"/>
      <c r="T3197" s="67"/>
      <c r="U3197" s="67"/>
      <c r="V3197" s="67"/>
      <c r="W3197" s="67"/>
      <c r="X3197" s="67"/>
      <c r="Y3197" s="67"/>
      <c r="Z3197" s="67"/>
      <c r="AA3197" s="67"/>
      <c r="AB3197" s="67"/>
      <c r="AC3197" s="67"/>
      <c r="AD3197" s="67"/>
      <c r="AE3197" s="67"/>
      <c r="AF3197" s="67"/>
      <c r="AG3197" s="67"/>
    </row>
    <row r="3198" spans="1:33" ht="14.5">
      <c r="A3198" s="85"/>
      <c r="B3198" s="86"/>
      <c r="C3198" s="85"/>
      <c r="D3198" s="86"/>
      <c r="E3198" s="86"/>
      <c r="F3198" s="86"/>
      <c r="G3198" s="86"/>
      <c r="H3198" s="86"/>
      <c r="I3198" s="57"/>
      <c r="J3198" s="71"/>
      <c r="K3198" s="71"/>
      <c r="L3198" s="57"/>
      <c r="M3198" s="86"/>
      <c r="N3198" s="67"/>
      <c r="O3198" s="67"/>
      <c r="P3198" s="67"/>
      <c r="Q3198" s="67"/>
      <c r="R3198" s="67"/>
      <c r="S3198" s="67"/>
      <c r="T3198" s="67"/>
      <c r="U3198" s="67"/>
      <c r="V3198" s="67"/>
      <c r="W3198" s="67"/>
      <c r="X3198" s="67"/>
      <c r="Y3198" s="67"/>
      <c r="Z3198" s="67"/>
      <c r="AA3198" s="67"/>
      <c r="AB3198" s="67"/>
      <c r="AC3198" s="67"/>
      <c r="AD3198" s="67"/>
      <c r="AE3198" s="67"/>
      <c r="AF3198" s="67"/>
      <c r="AG3198" s="67"/>
    </row>
    <row r="3199" spans="1:33" ht="14.5">
      <c r="A3199" s="85"/>
      <c r="B3199" s="86"/>
      <c r="C3199" s="85"/>
      <c r="D3199" s="86"/>
      <c r="E3199" s="86"/>
      <c r="F3199" s="86"/>
      <c r="G3199" s="86"/>
      <c r="H3199" s="86"/>
      <c r="I3199" s="57"/>
      <c r="J3199" s="71"/>
      <c r="K3199" s="71"/>
      <c r="L3199" s="57"/>
      <c r="M3199" s="86"/>
      <c r="N3199" s="67"/>
      <c r="O3199" s="67"/>
      <c r="P3199" s="67"/>
      <c r="Q3199" s="67"/>
      <c r="R3199" s="67"/>
      <c r="S3199" s="67"/>
      <c r="T3199" s="67"/>
      <c r="U3199" s="67"/>
      <c r="V3199" s="67"/>
      <c r="W3199" s="67"/>
      <c r="X3199" s="67"/>
      <c r="Y3199" s="67"/>
      <c r="Z3199" s="67"/>
      <c r="AA3199" s="67"/>
      <c r="AB3199" s="67"/>
      <c r="AC3199" s="67"/>
      <c r="AD3199" s="67"/>
      <c r="AE3199" s="67"/>
      <c r="AF3199" s="67"/>
      <c r="AG3199" s="67"/>
    </row>
    <row r="3200" spans="1:33" ht="14.5">
      <c r="A3200" s="85"/>
      <c r="B3200" s="86"/>
      <c r="C3200" s="85"/>
      <c r="D3200" s="86"/>
      <c r="E3200" s="86"/>
      <c r="F3200" s="86"/>
      <c r="G3200" s="86"/>
      <c r="H3200" s="86"/>
      <c r="I3200" s="57"/>
      <c r="J3200" s="71"/>
      <c r="K3200" s="71"/>
      <c r="L3200" s="57"/>
      <c r="M3200" s="86"/>
      <c r="N3200" s="67"/>
      <c r="O3200" s="67"/>
      <c r="P3200" s="67"/>
      <c r="Q3200" s="67"/>
      <c r="R3200" s="67"/>
      <c r="S3200" s="67"/>
      <c r="T3200" s="67"/>
      <c r="U3200" s="67"/>
      <c r="V3200" s="67"/>
      <c r="W3200" s="67"/>
      <c r="X3200" s="67"/>
      <c r="Y3200" s="67"/>
      <c r="Z3200" s="67"/>
      <c r="AA3200" s="67"/>
      <c r="AB3200" s="67"/>
      <c r="AC3200" s="67"/>
      <c r="AD3200" s="67"/>
      <c r="AE3200" s="67"/>
      <c r="AF3200" s="67"/>
      <c r="AG3200" s="67"/>
    </row>
    <row r="3201" spans="1:33" ht="14.5">
      <c r="A3201" s="85"/>
      <c r="B3201" s="86"/>
      <c r="C3201" s="85"/>
      <c r="D3201" s="86"/>
      <c r="E3201" s="86"/>
      <c r="F3201" s="86"/>
      <c r="G3201" s="86"/>
      <c r="H3201" s="86"/>
      <c r="I3201" s="57"/>
      <c r="J3201" s="71"/>
      <c r="K3201" s="71"/>
      <c r="L3201" s="57"/>
      <c r="M3201" s="86"/>
      <c r="N3201" s="67"/>
      <c r="O3201" s="67"/>
      <c r="P3201" s="67"/>
      <c r="Q3201" s="67"/>
      <c r="R3201" s="67"/>
      <c r="S3201" s="67"/>
      <c r="T3201" s="67"/>
      <c r="U3201" s="67"/>
      <c r="V3201" s="67"/>
      <c r="W3201" s="67"/>
      <c r="X3201" s="67"/>
      <c r="Y3201" s="67"/>
      <c r="Z3201" s="67"/>
      <c r="AA3201" s="67"/>
      <c r="AB3201" s="67"/>
      <c r="AC3201" s="67"/>
      <c r="AD3201" s="67"/>
      <c r="AE3201" s="67"/>
      <c r="AF3201" s="67"/>
      <c r="AG3201" s="67"/>
    </row>
    <row r="3202" spans="1:33" ht="14.5">
      <c r="A3202" s="85"/>
      <c r="B3202" s="86"/>
      <c r="C3202" s="85"/>
      <c r="D3202" s="86"/>
      <c r="E3202" s="86"/>
      <c r="F3202" s="86"/>
      <c r="G3202" s="86"/>
      <c r="H3202" s="86"/>
      <c r="I3202" s="57"/>
      <c r="J3202" s="71"/>
      <c r="K3202" s="71"/>
      <c r="L3202" s="57"/>
      <c r="M3202" s="86"/>
      <c r="N3202" s="67"/>
      <c r="O3202" s="67"/>
      <c r="P3202" s="67"/>
      <c r="Q3202" s="67"/>
      <c r="R3202" s="67"/>
      <c r="S3202" s="67"/>
      <c r="T3202" s="67"/>
      <c r="U3202" s="67"/>
      <c r="V3202" s="67"/>
      <c r="W3202" s="67"/>
      <c r="X3202" s="67"/>
      <c r="Y3202" s="67"/>
      <c r="Z3202" s="67"/>
      <c r="AA3202" s="67"/>
      <c r="AB3202" s="67"/>
      <c r="AC3202" s="67"/>
      <c r="AD3202" s="67"/>
      <c r="AE3202" s="67"/>
      <c r="AF3202" s="67"/>
      <c r="AG3202" s="67"/>
    </row>
    <row r="3203" spans="1:33" ht="14.5">
      <c r="A3203" s="85"/>
      <c r="B3203" s="86"/>
      <c r="C3203" s="85"/>
      <c r="D3203" s="86"/>
      <c r="E3203" s="86"/>
      <c r="F3203" s="86"/>
      <c r="G3203" s="86"/>
      <c r="H3203" s="86"/>
      <c r="I3203" s="57"/>
      <c r="J3203" s="71"/>
      <c r="K3203" s="71"/>
      <c r="L3203" s="57"/>
      <c r="M3203" s="86"/>
      <c r="N3203" s="67"/>
      <c r="O3203" s="67"/>
      <c r="P3203" s="67"/>
      <c r="Q3203" s="67"/>
      <c r="R3203" s="67"/>
      <c r="S3203" s="67"/>
      <c r="T3203" s="67"/>
      <c r="U3203" s="67"/>
      <c r="V3203" s="67"/>
      <c r="W3203" s="67"/>
      <c r="X3203" s="67"/>
      <c r="Y3203" s="67"/>
      <c r="Z3203" s="67"/>
      <c r="AA3203" s="67"/>
      <c r="AB3203" s="67"/>
      <c r="AC3203" s="67"/>
      <c r="AD3203" s="67"/>
      <c r="AE3203" s="67"/>
      <c r="AF3203" s="67"/>
      <c r="AG3203" s="67"/>
    </row>
    <row r="3204" spans="1:33" ht="14.5">
      <c r="A3204" s="85"/>
      <c r="B3204" s="86"/>
      <c r="C3204" s="85"/>
      <c r="D3204" s="86"/>
      <c r="E3204" s="86"/>
      <c r="F3204" s="86"/>
      <c r="G3204" s="86"/>
      <c r="H3204" s="86"/>
      <c r="I3204" s="57"/>
      <c r="J3204" s="71"/>
      <c r="K3204" s="71"/>
      <c r="L3204" s="57"/>
      <c r="M3204" s="86"/>
      <c r="N3204" s="67"/>
      <c r="O3204" s="67"/>
      <c r="P3204" s="67"/>
      <c r="Q3204" s="67"/>
      <c r="R3204" s="67"/>
      <c r="S3204" s="67"/>
      <c r="T3204" s="67"/>
      <c r="U3204" s="67"/>
      <c r="V3204" s="67"/>
      <c r="W3204" s="67"/>
      <c r="X3204" s="67"/>
      <c r="Y3204" s="67"/>
      <c r="Z3204" s="67"/>
      <c r="AA3204" s="67"/>
      <c r="AB3204" s="67"/>
      <c r="AC3204" s="67"/>
      <c r="AD3204" s="67"/>
      <c r="AE3204" s="67"/>
      <c r="AF3204" s="67"/>
      <c r="AG3204" s="67"/>
    </row>
    <row r="3205" spans="1:33" ht="14.5">
      <c r="A3205" s="85"/>
      <c r="B3205" s="86"/>
      <c r="C3205" s="85"/>
      <c r="D3205" s="86"/>
      <c r="E3205" s="86"/>
      <c r="F3205" s="86"/>
      <c r="G3205" s="86"/>
      <c r="H3205" s="86"/>
      <c r="I3205" s="57"/>
      <c r="J3205" s="71"/>
      <c r="K3205" s="71"/>
      <c r="L3205" s="57"/>
      <c r="M3205" s="86"/>
      <c r="N3205" s="67"/>
      <c r="O3205" s="67"/>
      <c r="P3205" s="67"/>
      <c r="Q3205" s="67"/>
      <c r="R3205" s="67"/>
      <c r="S3205" s="67"/>
      <c r="T3205" s="67"/>
      <c r="U3205" s="67"/>
      <c r="V3205" s="67"/>
      <c r="W3205" s="67"/>
      <c r="X3205" s="67"/>
      <c r="Y3205" s="67"/>
      <c r="Z3205" s="67"/>
      <c r="AA3205" s="67"/>
      <c r="AB3205" s="67"/>
      <c r="AC3205" s="67"/>
      <c r="AD3205" s="67"/>
      <c r="AE3205" s="67"/>
      <c r="AF3205" s="67"/>
      <c r="AG3205" s="67"/>
    </row>
    <row r="3206" spans="1:33" ht="14.5">
      <c r="A3206" s="85"/>
      <c r="B3206" s="86"/>
      <c r="C3206" s="85"/>
      <c r="D3206" s="86"/>
      <c r="E3206" s="86"/>
      <c r="F3206" s="86"/>
      <c r="G3206" s="86"/>
      <c r="H3206" s="86"/>
      <c r="I3206" s="57"/>
      <c r="J3206" s="71"/>
      <c r="K3206" s="71"/>
      <c r="L3206" s="57"/>
      <c r="M3206" s="86"/>
      <c r="N3206" s="67"/>
      <c r="O3206" s="67"/>
      <c r="P3206" s="67"/>
      <c r="Q3206" s="67"/>
      <c r="R3206" s="67"/>
      <c r="S3206" s="67"/>
      <c r="T3206" s="67"/>
      <c r="U3206" s="67"/>
      <c r="V3206" s="67"/>
      <c r="W3206" s="67"/>
      <c r="X3206" s="67"/>
      <c r="Y3206" s="67"/>
      <c r="Z3206" s="67"/>
      <c r="AA3206" s="67"/>
      <c r="AB3206" s="67"/>
      <c r="AC3206" s="67"/>
      <c r="AD3206" s="67"/>
      <c r="AE3206" s="67"/>
      <c r="AF3206" s="67"/>
      <c r="AG3206" s="67"/>
    </row>
    <row r="3207" spans="1:33" ht="14.5">
      <c r="A3207" s="85"/>
      <c r="B3207" s="86"/>
      <c r="C3207" s="85"/>
      <c r="D3207" s="86"/>
      <c r="E3207" s="86"/>
      <c r="F3207" s="86"/>
      <c r="G3207" s="86"/>
      <c r="H3207" s="86"/>
      <c r="I3207" s="57"/>
      <c r="J3207" s="71"/>
      <c r="K3207" s="71"/>
      <c r="L3207" s="57"/>
      <c r="M3207" s="86"/>
      <c r="N3207" s="67"/>
      <c r="O3207" s="67"/>
      <c r="P3207" s="67"/>
      <c r="Q3207" s="67"/>
      <c r="R3207" s="67"/>
      <c r="S3207" s="67"/>
      <c r="T3207" s="67"/>
      <c r="U3207" s="67"/>
      <c r="V3207" s="67"/>
      <c r="W3207" s="67"/>
      <c r="X3207" s="67"/>
      <c r="Y3207" s="67"/>
      <c r="Z3207" s="67"/>
      <c r="AA3207" s="67"/>
      <c r="AB3207" s="67"/>
      <c r="AC3207" s="67"/>
      <c r="AD3207" s="67"/>
      <c r="AE3207" s="67"/>
      <c r="AF3207" s="67"/>
      <c r="AG3207" s="67"/>
    </row>
    <row r="3208" spans="1:33" ht="14.5">
      <c r="A3208" s="85"/>
      <c r="B3208" s="86"/>
      <c r="C3208" s="85"/>
      <c r="D3208" s="86"/>
      <c r="E3208" s="86"/>
      <c r="F3208" s="86"/>
      <c r="G3208" s="86"/>
      <c r="H3208" s="86"/>
      <c r="I3208" s="57"/>
      <c r="J3208" s="71"/>
      <c r="K3208" s="71"/>
      <c r="L3208" s="57"/>
      <c r="M3208" s="86"/>
      <c r="N3208" s="67"/>
      <c r="O3208" s="67"/>
      <c r="P3208" s="67"/>
      <c r="Q3208" s="67"/>
      <c r="R3208" s="67"/>
      <c r="S3208" s="67"/>
      <c r="T3208" s="67"/>
      <c r="U3208" s="67"/>
      <c r="V3208" s="67"/>
      <c r="W3208" s="67"/>
      <c r="X3208" s="67"/>
      <c r="Y3208" s="67"/>
      <c r="Z3208" s="67"/>
      <c r="AA3208" s="67"/>
      <c r="AB3208" s="67"/>
      <c r="AC3208" s="67"/>
      <c r="AD3208" s="67"/>
      <c r="AE3208" s="67"/>
      <c r="AF3208" s="67"/>
      <c r="AG3208" s="67"/>
    </row>
    <row r="3209" spans="1:33" ht="14.5">
      <c r="A3209" s="85"/>
      <c r="B3209" s="86"/>
      <c r="C3209" s="85"/>
      <c r="D3209" s="86"/>
      <c r="E3209" s="86"/>
      <c r="F3209" s="86"/>
      <c r="G3209" s="86"/>
      <c r="H3209" s="86"/>
      <c r="I3209" s="57"/>
      <c r="J3209" s="71"/>
      <c r="K3209" s="71"/>
      <c r="L3209" s="57"/>
      <c r="M3209" s="86"/>
      <c r="N3209" s="67"/>
      <c r="O3209" s="67"/>
      <c r="P3209" s="67"/>
      <c r="Q3209" s="67"/>
      <c r="R3209" s="67"/>
      <c r="S3209" s="67"/>
      <c r="T3209" s="67"/>
      <c r="U3209" s="67"/>
      <c r="V3209" s="67"/>
      <c r="W3209" s="67"/>
      <c r="X3209" s="67"/>
      <c r="Y3209" s="67"/>
      <c r="Z3209" s="67"/>
      <c r="AA3209" s="67"/>
      <c r="AB3209" s="67"/>
      <c r="AC3209" s="67"/>
      <c r="AD3209" s="67"/>
      <c r="AE3209" s="67"/>
      <c r="AF3209" s="67"/>
      <c r="AG3209" s="67"/>
    </row>
    <row r="3210" spans="1:33" ht="14.5">
      <c r="A3210" s="85"/>
      <c r="B3210" s="86"/>
      <c r="C3210" s="85"/>
      <c r="D3210" s="86"/>
      <c r="E3210" s="86"/>
      <c r="F3210" s="86"/>
      <c r="G3210" s="86"/>
      <c r="H3210" s="86"/>
      <c r="I3210" s="57"/>
      <c r="J3210" s="71"/>
      <c r="K3210" s="71"/>
      <c r="L3210" s="57"/>
      <c r="M3210" s="86"/>
      <c r="N3210" s="67"/>
      <c r="O3210" s="67"/>
      <c r="P3210" s="67"/>
      <c r="Q3210" s="67"/>
      <c r="R3210" s="67"/>
      <c r="S3210" s="67"/>
      <c r="T3210" s="67"/>
      <c r="U3210" s="67"/>
      <c r="V3210" s="67"/>
      <c r="W3210" s="67"/>
      <c r="X3210" s="67"/>
      <c r="Y3210" s="67"/>
      <c r="Z3210" s="67"/>
      <c r="AA3210" s="67"/>
      <c r="AB3210" s="67"/>
      <c r="AC3210" s="67"/>
      <c r="AD3210" s="67"/>
      <c r="AE3210" s="67"/>
      <c r="AF3210" s="67"/>
      <c r="AG3210" s="67"/>
    </row>
    <row r="3211" spans="1:33" ht="14.5">
      <c r="A3211" s="85"/>
      <c r="B3211" s="86"/>
      <c r="C3211" s="85"/>
      <c r="D3211" s="86"/>
      <c r="E3211" s="86"/>
      <c r="F3211" s="86"/>
      <c r="G3211" s="86"/>
      <c r="H3211" s="86"/>
      <c r="I3211" s="57"/>
      <c r="J3211" s="71"/>
      <c r="K3211" s="71"/>
      <c r="L3211" s="57"/>
      <c r="M3211" s="86"/>
      <c r="N3211" s="67"/>
      <c r="O3211" s="67"/>
      <c r="P3211" s="67"/>
      <c r="Q3211" s="67"/>
      <c r="R3211" s="67"/>
      <c r="S3211" s="67"/>
      <c r="T3211" s="67"/>
      <c r="U3211" s="67"/>
      <c r="V3211" s="67"/>
      <c r="W3211" s="67"/>
      <c r="X3211" s="67"/>
      <c r="Y3211" s="67"/>
      <c r="Z3211" s="67"/>
      <c r="AA3211" s="67"/>
      <c r="AB3211" s="67"/>
      <c r="AC3211" s="67"/>
      <c r="AD3211" s="67"/>
      <c r="AE3211" s="67"/>
      <c r="AF3211" s="67"/>
      <c r="AG3211" s="67"/>
    </row>
    <row r="3212" spans="1:33" ht="14.5">
      <c r="A3212" s="85"/>
      <c r="B3212" s="86"/>
      <c r="C3212" s="85"/>
      <c r="D3212" s="86"/>
      <c r="E3212" s="86"/>
      <c r="F3212" s="86"/>
      <c r="G3212" s="86"/>
      <c r="H3212" s="86"/>
      <c r="I3212" s="57"/>
      <c r="J3212" s="71"/>
      <c r="K3212" s="71"/>
      <c r="L3212" s="57"/>
      <c r="M3212" s="86"/>
      <c r="N3212" s="67"/>
      <c r="O3212" s="67"/>
      <c r="P3212" s="67"/>
      <c r="Q3212" s="67"/>
      <c r="R3212" s="67"/>
      <c r="S3212" s="67"/>
      <c r="T3212" s="67"/>
      <c r="U3212" s="67"/>
      <c r="V3212" s="67"/>
      <c r="W3212" s="67"/>
      <c r="X3212" s="67"/>
      <c r="Y3212" s="67"/>
      <c r="Z3212" s="67"/>
      <c r="AA3212" s="67"/>
      <c r="AB3212" s="67"/>
      <c r="AC3212" s="67"/>
      <c r="AD3212" s="67"/>
      <c r="AE3212" s="67"/>
      <c r="AF3212" s="67"/>
      <c r="AG3212" s="67"/>
    </row>
    <row r="3213" spans="1:33" ht="14.5">
      <c r="A3213" s="85"/>
      <c r="B3213" s="86"/>
      <c r="C3213" s="85"/>
      <c r="D3213" s="86"/>
      <c r="E3213" s="86"/>
      <c r="F3213" s="86"/>
      <c r="G3213" s="86"/>
      <c r="H3213" s="86"/>
      <c r="I3213" s="57"/>
      <c r="J3213" s="71"/>
      <c r="K3213" s="71"/>
      <c r="L3213" s="57"/>
      <c r="M3213" s="86"/>
      <c r="N3213" s="67"/>
      <c r="O3213" s="67"/>
      <c r="P3213" s="67"/>
      <c r="Q3213" s="67"/>
      <c r="R3213" s="67"/>
      <c r="S3213" s="67"/>
      <c r="T3213" s="67"/>
      <c r="U3213" s="67"/>
      <c r="V3213" s="67"/>
      <c r="W3213" s="67"/>
      <c r="X3213" s="67"/>
      <c r="Y3213" s="67"/>
      <c r="Z3213" s="67"/>
      <c r="AA3213" s="67"/>
      <c r="AB3213" s="67"/>
      <c r="AC3213" s="67"/>
      <c r="AD3213" s="67"/>
      <c r="AE3213" s="67"/>
      <c r="AF3213" s="67"/>
      <c r="AG3213" s="67"/>
    </row>
    <row r="3214" spans="1:33" ht="14.5">
      <c r="A3214" s="85"/>
      <c r="B3214" s="86"/>
      <c r="C3214" s="85"/>
      <c r="D3214" s="86"/>
      <c r="E3214" s="86"/>
      <c r="F3214" s="86"/>
      <c r="G3214" s="86"/>
      <c r="H3214" s="86"/>
      <c r="I3214" s="57"/>
      <c r="J3214" s="71"/>
      <c r="K3214" s="71"/>
      <c r="L3214" s="57"/>
      <c r="M3214" s="86"/>
      <c r="N3214" s="67"/>
      <c r="O3214" s="67"/>
      <c r="P3214" s="67"/>
      <c r="Q3214" s="67"/>
      <c r="R3214" s="67"/>
      <c r="S3214" s="67"/>
      <c r="T3214" s="67"/>
      <c r="U3214" s="67"/>
      <c r="V3214" s="67"/>
      <c r="W3214" s="67"/>
      <c r="X3214" s="67"/>
      <c r="Y3214" s="67"/>
      <c r="Z3214" s="67"/>
      <c r="AA3214" s="67"/>
      <c r="AB3214" s="67"/>
      <c r="AC3214" s="67"/>
      <c r="AD3214" s="67"/>
      <c r="AE3214" s="67"/>
      <c r="AF3214" s="67"/>
      <c r="AG3214" s="67"/>
    </row>
    <row r="3215" spans="1:33" ht="14.5">
      <c r="A3215" s="85"/>
      <c r="B3215" s="86"/>
      <c r="C3215" s="85"/>
      <c r="D3215" s="86"/>
      <c r="E3215" s="86"/>
      <c r="F3215" s="86"/>
      <c r="G3215" s="86"/>
      <c r="H3215" s="86"/>
      <c r="I3215" s="57"/>
      <c r="J3215" s="71"/>
      <c r="K3215" s="71"/>
      <c r="L3215" s="57"/>
      <c r="M3215" s="86"/>
      <c r="N3215" s="67"/>
      <c r="O3215" s="67"/>
      <c r="P3215" s="67"/>
      <c r="Q3215" s="67"/>
      <c r="R3215" s="67"/>
      <c r="S3215" s="67"/>
      <c r="T3215" s="67"/>
      <c r="U3215" s="67"/>
      <c r="V3215" s="67"/>
      <c r="W3215" s="67"/>
      <c r="X3215" s="67"/>
      <c r="Y3215" s="67"/>
      <c r="Z3215" s="67"/>
      <c r="AA3215" s="67"/>
      <c r="AB3215" s="67"/>
      <c r="AC3215" s="67"/>
      <c r="AD3215" s="67"/>
      <c r="AE3215" s="67"/>
      <c r="AF3215" s="67"/>
      <c r="AG3215" s="67"/>
    </row>
    <row r="3216" spans="1:33" ht="14.5">
      <c r="A3216" s="85"/>
      <c r="B3216" s="86"/>
      <c r="C3216" s="85"/>
      <c r="D3216" s="86"/>
      <c r="E3216" s="86"/>
      <c r="F3216" s="86"/>
      <c r="G3216" s="86"/>
      <c r="H3216" s="86"/>
      <c r="I3216" s="57"/>
      <c r="J3216" s="71"/>
      <c r="K3216" s="71"/>
      <c r="L3216" s="57"/>
      <c r="M3216" s="86"/>
      <c r="N3216" s="67"/>
      <c r="O3216" s="67"/>
      <c r="P3216" s="67"/>
      <c r="Q3216" s="67"/>
      <c r="R3216" s="67"/>
      <c r="S3216" s="67"/>
      <c r="T3216" s="67"/>
      <c r="U3216" s="67"/>
      <c r="V3216" s="67"/>
      <c r="W3216" s="67"/>
      <c r="X3216" s="67"/>
      <c r="Y3216" s="67"/>
      <c r="Z3216" s="67"/>
      <c r="AA3216" s="67"/>
      <c r="AB3216" s="67"/>
      <c r="AC3216" s="67"/>
      <c r="AD3216" s="67"/>
      <c r="AE3216" s="67"/>
      <c r="AF3216" s="67"/>
      <c r="AG3216" s="67"/>
    </row>
    <row r="3217" spans="1:33" ht="14.5">
      <c r="A3217" s="85"/>
      <c r="B3217" s="86"/>
      <c r="C3217" s="85"/>
      <c r="D3217" s="86"/>
      <c r="E3217" s="86"/>
      <c r="F3217" s="86"/>
      <c r="G3217" s="86"/>
      <c r="H3217" s="86"/>
      <c r="I3217" s="57"/>
      <c r="J3217" s="71"/>
      <c r="K3217" s="71"/>
      <c r="L3217" s="57"/>
      <c r="M3217" s="86"/>
      <c r="N3217" s="67"/>
      <c r="O3217" s="67"/>
      <c r="P3217" s="67"/>
      <c r="Q3217" s="67"/>
      <c r="R3217" s="67"/>
      <c r="S3217" s="67"/>
      <c r="T3217" s="67"/>
      <c r="U3217" s="67"/>
      <c r="V3217" s="67"/>
      <c r="W3217" s="67"/>
      <c r="X3217" s="67"/>
      <c r="Y3217" s="67"/>
      <c r="Z3217" s="67"/>
      <c r="AA3217" s="67"/>
      <c r="AB3217" s="67"/>
      <c r="AC3217" s="67"/>
      <c r="AD3217" s="67"/>
      <c r="AE3217" s="67"/>
      <c r="AF3217" s="67"/>
      <c r="AG3217" s="67"/>
    </row>
    <row r="3218" spans="1:33" ht="14.5">
      <c r="A3218" s="85"/>
      <c r="B3218" s="86"/>
      <c r="C3218" s="85"/>
      <c r="D3218" s="86"/>
      <c r="E3218" s="86"/>
      <c r="F3218" s="86"/>
      <c r="G3218" s="86"/>
      <c r="H3218" s="86"/>
      <c r="I3218" s="57"/>
      <c r="J3218" s="71"/>
      <c r="K3218" s="71"/>
      <c r="L3218" s="57"/>
      <c r="M3218" s="86"/>
      <c r="N3218" s="67"/>
      <c r="O3218" s="67"/>
      <c r="P3218" s="67"/>
      <c r="Q3218" s="67"/>
      <c r="R3218" s="67"/>
      <c r="S3218" s="67"/>
      <c r="T3218" s="67"/>
      <c r="U3218" s="67"/>
      <c r="V3218" s="67"/>
      <c r="W3218" s="67"/>
      <c r="X3218" s="67"/>
      <c r="Y3218" s="67"/>
      <c r="Z3218" s="67"/>
      <c r="AA3218" s="67"/>
      <c r="AB3218" s="67"/>
      <c r="AC3218" s="67"/>
      <c r="AD3218" s="67"/>
      <c r="AE3218" s="67"/>
      <c r="AF3218" s="67"/>
      <c r="AG3218" s="67"/>
    </row>
    <row r="3219" spans="1:33" ht="14.5">
      <c r="A3219" s="85"/>
      <c r="B3219" s="86"/>
      <c r="C3219" s="85"/>
      <c r="D3219" s="86"/>
      <c r="E3219" s="86"/>
      <c r="F3219" s="86"/>
      <c r="G3219" s="86"/>
      <c r="H3219" s="86"/>
      <c r="I3219" s="57"/>
      <c r="J3219" s="71"/>
      <c r="K3219" s="71"/>
      <c r="L3219" s="57"/>
      <c r="M3219" s="86"/>
      <c r="N3219" s="67"/>
      <c r="O3219" s="67"/>
      <c r="P3219" s="67"/>
      <c r="Q3219" s="67"/>
      <c r="R3219" s="67"/>
      <c r="S3219" s="67"/>
      <c r="T3219" s="67"/>
      <c r="U3219" s="67"/>
      <c r="V3219" s="67"/>
      <c r="W3219" s="67"/>
      <c r="X3219" s="67"/>
      <c r="Y3219" s="67"/>
      <c r="Z3219" s="67"/>
      <c r="AA3219" s="67"/>
      <c r="AB3219" s="67"/>
      <c r="AC3219" s="67"/>
      <c r="AD3219" s="67"/>
      <c r="AE3219" s="67"/>
      <c r="AF3219" s="67"/>
      <c r="AG3219" s="67"/>
    </row>
    <row r="3220" spans="1:33" ht="14.5">
      <c r="A3220" s="85"/>
      <c r="B3220" s="86"/>
      <c r="C3220" s="85"/>
      <c r="D3220" s="86"/>
      <c r="E3220" s="86"/>
      <c r="F3220" s="86"/>
      <c r="G3220" s="86"/>
      <c r="H3220" s="86"/>
      <c r="I3220" s="57"/>
      <c r="J3220" s="71"/>
      <c r="K3220" s="71"/>
      <c r="L3220" s="57"/>
      <c r="M3220" s="86"/>
      <c r="N3220" s="67"/>
      <c r="O3220" s="67"/>
      <c r="P3220" s="67"/>
      <c r="Q3220" s="67"/>
      <c r="R3220" s="67"/>
      <c r="S3220" s="67"/>
      <c r="T3220" s="67"/>
      <c r="U3220" s="67"/>
      <c r="V3220" s="67"/>
      <c r="W3220" s="67"/>
      <c r="X3220" s="67"/>
      <c r="Y3220" s="67"/>
      <c r="Z3220" s="67"/>
      <c r="AA3220" s="67"/>
      <c r="AB3220" s="67"/>
      <c r="AC3220" s="67"/>
      <c r="AD3220" s="67"/>
      <c r="AE3220" s="67"/>
      <c r="AF3220" s="67"/>
      <c r="AG3220" s="67"/>
    </row>
    <row r="3221" spans="1:33" ht="14.5">
      <c r="A3221" s="85"/>
      <c r="B3221" s="86"/>
      <c r="C3221" s="85"/>
      <c r="D3221" s="86"/>
      <c r="E3221" s="86"/>
      <c r="F3221" s="86"/>
      <c r="G3221" s="86"/>
      <c r="H3221" s="86"/>
      <c r="I3221" s="57"/>
      <c r="J3221" s="71"/>
      <c r="K3221" s="71"/>
      <c r="L3221" s="57"/>
      <c r="M3221" s="86"/>
      <c r="N3221" s="67"/>
      <c r="O3221" s="67"/>
      <c r="P3221" s="67"/>
      <c r="Q3221" s="67"/>
      <c r="R3221" s="67"/>
      <c r="S3221" s="67"/>
      <c r="T3221" s="67"/>
      <c r="U3221" s="67"/>
      <c r="V3221" s="67"/>
      <c r="W3221" s="67"/>
      <c r="X3221" s="67"/>
      <c r="Y3221" s="67"/>
      <c r="Z3221" s="67"/>
      <c r="AA3221" s="67"/>
      <c r="AB3221" s="67"/>
      <c r="AC3221" s="67"/>
      <c r="AD3221" s="67"/>
      <c r="AE3221" s="67"/>
      <c r="AF3221" s="67"/>
      <c r="AG3221" s="67"/>
    </row>
    <row r="3222" spans="1:33" ht="14.5">
      <c r="A3222" s="85"/>
      <c r="B3222" s="86"/>
      <c r="C3222" s="85"/>
      <c r="D3222" s="86"/>
      <c r="E3222" s="86"/>
      <c r="F3222" s="86"/>
      <c r="G3222" s="86"/>
      <c r="H3222" s="86"/>
      <c r="I3222" s="57"/>
      <c r="J3222" s="71"/>
      <c r="K3222" s="71"/>
      <c r="L3222" s="57"/>
      <c r="M3222" s="86"/>
      <c r="N3222" s="67"/>
      <c r="O3222" s="67"/>
      <c r="P3222" s="67"/>
      <c r="Q3222" s="67"/>
      <c r="R3222" s="67"/>
      <c r="S3222" s="67"/>
      <c r="T3222" s="67"/>
      <c r="U3222" s="67"/>
      <c r="V3222" s="67"/>
      <c r="W3222" s="67"/>
      <c r="X3222" s="67"/>
      <c r="Y3222" s="67"/>
      <c r="Z3222" s="67"/>
      <c r="AA3222" s="67"/>
      <c r="AB3222" s="67"/>
      <c r="AC3222" s="67"/>
      <c r="AD3222" s="67"/>
      <c r="AE3222" s="67"/>
      <c r="AF3222" s="67"/>
      <c r="AG3222" s="67"/>
    </row>
    <row r="3223" spans="1:33" ht="14.5">
      <c r="A3223" s="85"/>
      <c r="B3223" s="86"/>
      <c r="C3223" s="85"/>
      <c r="D3223" s="86"/>
      <c r="E3223" s="86"/>
      <c r="F3223" s="86"/>
      <c r="G3223" s="86"/>
      <c r="H3223" s="86"/>
      <c r="I3223" s="57"/>
      <c r="J3223" s="71"/>
      <c r="K3223" s="71"/>
      <c r="L3223" s="57"/>
      <c r="M3223" s="86"/>
      <c r="N3223" s="67"/>
      <c r="O3223" s="67"/>
      <c r="P3223" s="67"/>
      <c r="Q3223" s="67"/>
      <c r="R3223" s="67"/>
      <c r="S3223" s="67"/>
      <c r="T3223" s="67"/>
      <c r="U3223" s="67"/>
      <c r="V3223" s="67"/>
      <c r="W3223" s="67"/>
      <c r="X3223" s="67"/>
      <c r="Y3223" s="67"/>
      <c r="Z3223" s="67"/>
      <c r="AA3223" s="67"/>
      <c r="AB3223" s="67"/>
      <c r="AC3223" s="67"/>
      <c r="AD3223" s="67"/>
      <c r="AE3223" s="67"/>
      <c r="AF3223" s="67"/>
      <c r="AG3223" s="67"/>
    </row>
    <row r="3224" spans="1:33" ht="14.5">
      <c r="A3224" s="85"/>
      <c r="B3224" s="86"/>
      <c r="C3224" s="85"/>
      <c r="D3224" s="86"/>
      <c r="E3224" s="86"/>
      <c r="F3224" s="86"/>
      <c r="G3224" s="86"/>
      <c r="H3224" s="86"/>
      <c r="I3224" s="57"/>
      <c r="J3224" s="71"/>
      <c r="K3224" s="71"/>
      <c r="L3224" s="57"/>
      <c r="M3224" s="86"/>
      <c r="N3224" s="67"/>
      <c r="O3224" s="67"/>
      <c r="P3224" s="67"/>
      <c r="Q3224" s="67"/>
      <c r="R3224" s="67"/>
      <c r="S3224" s="67"/>
      <c r="T3224" s="67"/>
      <c r="U3224" s="67"/>
      <c r="V3224" s="67"/>
      <c r="W3224" s="67"/>
      <c r="X3224" s="67"/>
      <c r="Y3224" s="67"/>
      <c r="Z3224" s="67"/>
      <c r="AA3224" s="67"/>
      <c r="AB3224" s="67"/>
      <c r="AC3224" s="67"/>
      <c r="AD3224" s="67"/>
      <c r="AE3224" s="67"/>
      <c r="AF3224" s="67"/>
      <c r="AG3224" s="67"/>
    </row>
    <row r="3225" spans="1:33" ht="14.5">
      <c r="A3225" s="85"/>
      <c r="B3225" s="86"/>
      <c r="C3225" s="85"/>
      <c r="D3225" s="86"/>
      <c r="E3225" s="86"/>
      <c r="F3225" s="86"/>
      <c r="G3225" s="86"/>
      <c r="H3225" s="86"/>
      <c r="I3225" s="57"/>
      <c r="J3225" s="71"/>
      <c r="K3225" s="71"/>
      <c r="L3225" s="57"/>
      <c r="M3225" s="86"/>
      <c r="N3225" s="67"/>
      <c r="O3225" s="67"/>
      <c r="P3225" s="67"/>
      <c r="Q3225" s="67"/>
      <c r="R3225" s="67"/>
      <c r="S3225" s="67"/>
      <c r="T3225" s="67"/>
      <c r="U3225" s="67"/>
      <c r="V3225" s="67"/>
      <c r="W3225" s="67"/>
      <c r="X3225" s="67"/>
      <c r="Y3225" s="67"/>
      <c r="Z3225" s="67"/>
      <c r="AA3225" s="67"/>
      <c r="AB3225" s="67"/>
      <c r="AC3225" s="67"/>
      <c r="AD3225" s="67"/>
      <c r="AE3225" s="67"/>
      <c r="AF3225" s="67"/>
      <c r="AG3225" s="67"/>
    </row>
    <row r="3226" spans="1:33" ht="14.5">
      <c r="A3226" s="85"/>
      <c r="B3226" s="86"/>
      <c r="C3226" s="85"/>
      <c r="D3226" s="86"/>
      <c r="E3226" s="86"/>
      <c r="F3226" s="86"/>
      <c r="G3226" s="86"/>
      <c r="H3226" s="86"/>
      <c r="I3226" s="57"/>
      <c r="J3226" s="71"/>
      <c r="K3226" s="71"/>
      <c r="L3226" s="57"/>
      <c r="M3226" s="86"/>
      <c r="N3226" s="67"/>
      <c r="O3226" s="67"/>
      <c r="P3226" s="67"/>
      <c r="Q3226" s="67"/>
      <c r="R3226" s="67"/>
      <c r="S3226" s="67"/>
      <c r="T3226" s="67"/>
      <c r="U3226" s="67"/>
      <c r="V3226" s="67"/>
      <c r="W3226" s="67"/>
      <c r="X3226" s="67"/>
      <c r="Y3226" s="67"/>
      <c r="Z3226" s="67"/>
      <c r="AA3226" s="67"/>
      <c r="AB3226" s="67"/>
      <c r="AC3226" s="67"/>
      <c r="AD3226" s="67"/>
      <c r="AE3226" s="67"/>
      <c r="AF3226" s="67"/>
      <c r="AG3226" s="67"/>
    </row>
    <row r="3227" spans="1:33" ht="14.5">
      <c r="A3227" s="85"/>
      <c r="B3227" s="86"/>
      <c r="C3227" s="85"/>
      <c r="D3227" s="86"/>
      <c r="E3227" s="86"/>
      <c r="F3227" s="86"/>
      <c r="G3227" s="86"/>
      <c r="H3227" s="86"/>
      <c r="I3227" s="57"/>
      <c r="J3227" s="71"/>
      <c r="K3227" s="71"/>
      <c r="L3227" s="57"/>
      <c r="M3227" s="86"/>
      <c r="N3227" s="67"/>
      <c r="O3227" s="67"/>
      <c r="P3227" s="67"/>
      <c r="Q3227" s="67"/>
      <c r="R3227" s="67"/>
      <c r="S3227" s="67"/>
      <c r="T3227" s="67"/>
      <c r="U3227" s="67"/>
      <c r="V3227" s="67"/>
      <c r="W3227" s="67"/>
      <c r="X3227" s="67"/>
      <c r="Y3227" s="67"/>
      <c r="Z3227" s="67"/>
      <c r="AA3227" s="67"/>
      <c r="AB3227" s="67"/>
      <c r="AC3227" s="67"/>
      <c r="AD3227" s="67"/>
      <c r="AE3227" s="67"/>
      <c r="AF3227" s="67"/>
      <c r="AG3227" s="67"/>
    </row>
    <row r="3228" spans="1:33" ht="14.5">
      <c r="A3228" s="85"/>
      <c r="B3228" s="86"/>
      <c r="C3228" s="85"/>
      <c r="D3228" s="86"/>
      <c r="E3228" s="86"/>
      <c r="F3228" s="86"/>
      <c r="G3228" s="86"/>
      <c r="H3228" s="86"/>
      <c r="I3228" s="57"/>
      <c r="J3228" s="71"/>
      <c r="K3228" s="71"/>
      <c r="L3228" s="57"/>
      <c r="M3228" s="86"/>
      <c r="N3228" s="67"/>
      <c r="O3228" s="67"/>
      <c r="P3228" s="67"/>
      <c r="Q3228" s="67"/>
      <c r="R3228" s="67"/>
      <c r="S3228" s="67"/>
      <c r="T3228" s="67"/>
      <c r="U3228" s="67"/>
      <c r="V3228" s="67"/>
      <c r="W3228" s="67"/>
      <c r="X3228" s="67"/>
      <c r="Y3228" s="67"/>
      <c r="Z3228" s="67"/>
      <c r="AA3228" s="67"/>
      <c r="AB3228" s="67"/>
      <c r="AC3228" s="67"/>
      <c r="AD3228" s="67"/>
      <c r="AE3228" s="67"/>
      <c r="AF3228" s="67"/>
      <c r="AG3228" s="67"/>
    </row>
    <row r="3229" spans="1:33" ht="14.5">
      <c r="A3229" s="85"/>
      <c r="B3229" s="86"/>
      <c r="C3229" s="85"/>
      <c r="D3229" s="86"/>
      <c r="E3229" s="86"/>
      <c r="F3229" s="86"/>
      <c r="G3229" s="86"/>
      <c r="H3229" s="86"/>
      <c r="I3229" s="57"/>
      <c r="J3229" s="71"/>
      <c r="K3229" s="71"/>
      <c r="L3229" s="57"/>
      <c r="M3229" s="86"/>
      <c r="N3229" s="67"/>
      <c r="O3229" s="67"/>
      <c r="P3229" s="67"/>
      <c r="Q3229" s="67"/>
      <c r="R3229" s="67"/>
      <c r="S3229" s="67"/>
      <c r="T3229" s="67"/>
      <c r="U3229" s="67"/>
      <c r="V3229" s="67"/>
      <c r="W3229" s="67"/>
      <c r="X3229" s="67"/>
      <c r="Y3229" s="67"/>
      <c r="Z3229" s="67"/>
      <c r="AA3229" s="67"/>
      <c r="AB3229" s="67"/>
      <c r="AC3229" s="67"/>
      <c r="AD3229" s="67"/>
      <c r="AE3229" s="67"/>
      <c r="AF3229" s="67"/>
      <c r="AG3229" s="67"/>
    </row>
    <row r="3230" spans="1:33" ht="14.5">
      <c r="A3230" s="85"/>
      <c r="B3230" s="86"/>
      <c r="C3230" s="85"/>
      <c r="D3230" s="86"/>
      <c r="E3230" s="86"/>
      <c r="F3230" s="86"/>
      <c r="G3230" s="86"/>
      <c r="H3230" s="86"/>
      <c r="I3230" s="57"/>
      <c r="J3230" s="71"/>
      <c r="K3230" s="71"/>
      <c r="L3230" s="57"/>
      <c r="M3230" s="86"/>
      <c r="N3230" s="67"/>
      <c r="O3230" s="67"/>
      <c r="P3230" s="67"/>
      <c r="Q3230" s="67"/>
      <c r="R3230" s="67"/>
      <c r="S3230" s="67"/>
      <c r="T3230" s="67"/>
      <c r="U3230" s="67"/>
      <c r="V3230" s="67"/>
      <c r="W3230" s="67"/>
      <c r="X3230" s="67"/>
      <c r="Y3230" s="67"/>
      <c r="Z3230" s="67"/>
      <c r="AA3230" s="67"/>
      <c r="AB3230" s="67"/>
      <c r="AC3230" s="67"/>
      <c r="AD3230" s="67"/>
      <c r="AE3230" s="67"/>
      <c r="AF3230" s="67"/>
      <c r="AG3230" s="67"/>
    </row>
    <row r="3231" spans="1:33" ht="14.5">
      <c r="A3231" s="85"/>
      <c r="B3231" s="86"/>
      <c r="C3231" s="85"/>
      <c r="D3231" s="86"/>
      <c r="E3231" s="86"/>
      <c r="F3231" s="86"/>
      <c r="G3231" s="86"/>
      <c r="H3231" s="86"/>
      <c r="I3231" s="57"/>
      <c r="J3231" s="71"/>
      <c r="K3231" s="71"/>
      <c r="L3231" s="57"/>
      <c r="M3231" s="86"/>
      <c r="N3231" s="67"/>
      <c r="O3231" s="67"/>
      <c r="P3231" s="67"/>
      <c r="Q3231" s="67"/>
      <c r="R3231" s="67"/>
      <c r="S3231" s="67"/>
      <c r="T3231" s="67"/>
      <c r="U3231" s="67"/>
      <c r="V3231" s="67"/>
      <c r="W3231" s="67"/>
      <c r="X3231" s="67"/>
      <c r="Y3231" s="67"/>
      <c r="Z3231" s="67"/>
      <c r="AA3231" s="67"/>
      <c r="AB3231" s="67"/>
      <c r="AC3231" s="67"/>
      <c r="AD3231" s="67"/>
      <c r="AE3231" s="67"/>
      <c r="AF3231" s="67"/>
      <c r="AG3231" s="67"/>
    </row>
    <row r="3232" spans="1:33" ht="14.5">
      <c r="A3232" s="85"/>
      <c r="B3232" s="86"/>
      <c r="C3232" s="85"/>
      <c r="D3232" s="86"/>
      <c r="E3232" s="86"/>
      <c r="F3232" s="86"/>
      <c r="G3232" s="86"/>
      <c r="H3232" s="86"/>
      <c r="I3232" s="57"/>
      <c r="J3232" s="71"/>
      <c r="K3232" s="71"/>
      <c r="L3232" s="57"/>
      <c r="M3232" s="86"/>
      <c r="N3232" s="67"/>
      <c r="O3232" s="67"/>
      <c r="P3232" s="67"/>
      <c r="Q3232" s="67"/>
      <c r="R3232" s="67"/>
      <c r="S3232" s="67"/>
      <c r="T3232" s="67"/>
      <c r="U3232" s="67"/>
      <c r="V3232" s="67"/>
      <c r="W3232" s="67"/>
      <c r="X3232" s="67"/>
      <c r="Y3232" s="67"/>
      <c r="Z3232" s="67"/>
      <c r="AA3232" s="67"/>
      <c r="AB3232" s="67"/>
      <c r="AC3232" s="67"/>
      <c r="AD3232" s="67"/>
      <c r="AE3232" s="67"/>
      <c r="AF3232" s="67"/>
      <c r="AG3232" s="67"/>
    </row>
    <row r="3233" spans="1:33" ht="14.5">
      <c r="A3233" s="85"/>
      <c r="B3233" s="86"/>
      <c r="C3233" s="85"/>
      <c r="D3233" s="86"/>
      <c r="E3233" s="86"/>
      <c r="F3233" s="86"/>
      <c r="G3233" s="86"/>
      <c r="H3233" s="86"/>
      <c r="I3233" s="57"/>
      <c r="J3233" s="71"/>
      <c r="K3233" s="71"/>
      <c r="L3233" s="57"/>
      <c r="M3233" s="86"/>
      <c r="N3233" s="67"/>
      <c r="O3233" s="67"/>
      <c r="P3233" s="67"/>
      <c r="Q3233" s="67"/>
      <c r="R3233" s="67"/>
      <c r="S3233" s="67"/>
      <c r="T3233" s="67"/>
      <c r="U3233" s="67"/>
      <c r="V3233" s="67"/>
      <c r="W3233" s="67"/>
      <c r="X3233" s="67"/>
      <c r="Y3233" s="67"/>
      <c r="Z3233" s="67"/>
      <c r="AA3233" s="67"/>
      <c r="AB3233" s="67"/>
      <c r="AC3233" s="67"/>
      <c r="AD3233" s="67"/>
      <c r="AE3233" s="67"/>
      <c r="AF3233" s="67"/>
      <c r="AG3233" s="67"/>
    </row>
    <row r="3234" spans="1:33" ht="14.5">
      <c r="A3234" s="85"/>
      <c r="B3234" s="86"/>
      <c r="C3234" s="85"/>
      <c r="D3234" s="86"/>
      <c r="E3234" s="86"/>
      <c r="F3234" s="86"/>
      <c r="G3234" s="86"/>
      <c r="H3234" s="86"/>
      <c r="I3234" s="57"/>
      <c r="J3234" s="71"/>
      <c r="K3234" s="71"/>
      <c r="L3234" s="57"/>
      <c r="M3234" s="86"/>
      <c r="N3234" s="67"/>
      <c r="O3234" s="67"/>
      <c r="P3234" s="67"/>
      <c r="Q3234" s="67"/>
      <c r="R3234" s="67"/>
      <c r="S3234" s="67"/>
      <c r="T3234" s="67"/>
      <c r="U3234" s="67"/>
      <c r="V3234" s="67"/>
      <c r="W3234" s="67"/>
      <c r="X3234" s="67"/>
      <c r="Y3234" s="67"/>
      <c r="Z3234" s="67"/>
      <c r="AA3234" s="67"/>
      <c r="AB3234" s="67"/>
      <c r="AC3234" s="67"/>
      <c r="AD3234" s="67"/>
      <c r="AE3234" s="67"/>
      <c r="AF3234" s="67"/>
      <c r="AG3234" s="67"/>
    </row>
    <row r="3235" spans="1:33" ht="14.5">
      <c r="A3235" s="85"/>
      <c r="B3235" s="86"/>
      <c r="C3235" s="85"/>
      <c r="D3235" s="86"/>
      <c r="E3235" s="86"/>
      <c r="F3235" s="86"/>
      <c r="G3235" s="86"/>
      <c r="H3235" s="86"/>
      <c r="I3235" s="57"/>
      <c r="J3235" s="71"/>
      <c r="K3235" s="71"/>
      <c r="L3235" s="57"/>
      <c r="M3235" s="86"/>
      <c r="N3235" s="67"/>
      <c r="O3235" s="67"/>
      <c r="P3235" s="67"/>
      <c r="Q3235" s="67"/>
      <c r="R3235" s="67"/>
      <c r="S3235" s="67"/>
      <c r="T3235" s="67"/>
      <c r="U3235" s="67"/>
      <c r="V3235" s="67"/>
      <c r="W3235" s="67"/>
      <c r="X3235" s="67"/>
      <c r="Y3235" s="67"/>
      <c r="Z3235" s="67"/>
      <c r="AA3235" s="67"/>
      <c r="AB3235" s="67"/>
      <c r="AC3235" s="67"/>
      <c r="AD3235" s="67"/>
      <c r="AE3235" s="67"/>
      <c r="AF3235" s="67"/>
      <c r="AG3235" s="67"/>
    </row>
    <row r="3236" spans="1:33" ht="14.5">
      <c r="A3236" s="85"/>
      <c r="B3236" s="86"/>
      <c r="C3236" s="85"/>
      <c r="D3236" s="86"/>
      <c r="E3236" s="86"/>
      <c r="F3236" s="86"/>
      <c r="G3236" s="86"/>
      <c r="H3236" s="86"/>
      <c r="I3236" s="57"/>
      <c r="J3236" s="71"/>
      <c r="K3236" s="71"/>
      <c r="L3236" s="57"/>
      <c r="M3236" s="86"/>
      <c r="N3236" s="67"/>
      <c r="O3236" s="67"/>
      <c r="P3236" s="67"/>
      <c r="Q3236" s="67"/>
      <c r="R3236" s="67"/>
      <c r="S3236" s="67"/>
      <c r="T3236" s="67"/>
      <c r="U3236" s="67"/>
      <c r="V3236" s="67"/>
      <c r="W3236" s="67"/>
      <c r="X3236" s="67"/>
      <c r="Y3236" s="67"/>
      <c r="Z3236" s="67"/>
      <c r="AA3236" s="67"/>
      <c r="AB3236" s="67"/>
      <c r="AC3236" s="67"/>
      <c r="AD3236" s="67"/>
      <c r="AE3236" s="67"/>
      <c r="AF3236" s="67"/>
      <c r="AG3236" s="67"/>
    </row>
    <row r="3237" spans="1:33" ht="14.5">
      <c r="A3237" s="85"/>
      <c r="B3237" s="86"/>
      <c r="C3237" s="85"/>
      <c r="D3237" s="86"/>
      <c r="E3237" s="86"/>
      <c r="F3237" s="86"/>
      <c r="G3237" s="86"/>
      <c r="H3237" s="86"/>
      <c r="I3237" s="57"/>
      <c r="J3237" s="71"/>
      <c r="K3237" s="71"/>
      <c r="L3237" s="57"/>
      <c r="M3237" s="86"/>
      <c r="N3237" s="67"/>
      <c r="O3237" s="67"/>
      <c r="P3237" s="67"/>
      <c r="Q3237" s="67"/>
      <c r="R3237" s="67"/>
      <c r="S3237" s="67"/>
      <c r="T3237" s="67"/>
      <c r="U3237" s="67"/>
      <c r="V3237" s="67"/>
      <c r="W3237" s="67"/>
      <c r="X3237" s="67"/>
      <c r="Y3237" s="67"/>
      <c r="Z3237" s="67"/>
      <c r="AA3237" s="67"/>
      <c r="AB3237" s="67"/>
      <c r="AC3237" s="67"/>
      <c r="AD3237" s="67"/>
      <c r="AE3237" s="67"/>
      <c r="AF3237" s="67"/>
      <c r="AG3237" s="67"/>
    </row>
    <row r="3238" spans="1:33" ht="14.5">
      <c r="A3238" s="85"/>
      <c r="B3238" s="86"/>
      <c r="C3238" s="85"/>
      <c r="D3238" s="86"/>
      <c r="E3238" s="86"/>
      <c r="F3238" s="86"/>
      <c r="G3238" s="86"/>
      <c r="H3238" s="86"/>
      <c r="I3238" s="57"/>
      <c r="J3238" s="71"/>
      <c r="K3238" s="71"/>
      <c r="L3238" s="57"/>
      <c r="M3238" s="86"/>
      <c r="N3238" s="67"/>
      <c r="O3238" s="67"/>
      <c r="P3238" s="67"/>
      <c r="Q3238" s="67"/>
      <c r="R3238" s="67"/>
      <c r="S3238" s="67"/>
      <c r="T3238" s="67"/>
      <c r="U3238" s="67"/>
      <c r="V3238" s="67"/>
      <c r="W3238" s="67"/>
      <c r="X3238" s="67"/>
      <c r="Y3238" s="67"/>
      <c r="Z3238" s="67"/>
      <c r="AA3238" s="67"/>
      <c r="AB3238" s="67"/>
      <c r="AC3238" s="67"/>
      <c r="AD3238" s="67"/>
      <c r="AE3238" s="67"/>
      <c r="AF3238" s="67"/>
      <c r="AG3238" s="67"/>
    </row>
    <row r="3239" spans="1:33" ht="14.5">
      <c r="A3239" s="85"/>
      <c r="B3239" s="86"/>
      <c r="C3239" s="85"/>
      <c r="D3239" s="86"/>
      <c r="E3239" s="86"/>
      <c r="F3239" s="86"/>
      <c r="G3239" s="86"/>
      <c r="H3239" s="86"/>
      <c r="I3239" s="57"/>
      <c r="J3239" s="71"/>
      <c r="K3239" s="71"/>
      <c r="L3239" s="57"/>
      <c r="M3239" s="86"/>
      <c r="N3239" s="67"/>
      <c r="O3239" s="67"/>
      <c r="P3239" s="67"/>
      <c r="Q3239" s="67"/>
      <c r="R3239" s="67"/>
      <c r="S3239" s="67"/>
      <c r="T3239" s="67"/>
      <c r="U3239" s="67"/>
      <c r="V3239" s="67"/>
      <c r="W3239" s="67"/>
      <c r="X3239" s="67"/>
      <c r="Y3239" s="67"/>
      <c r="Z3239" s="67"/>
      <c r="AA3239" s="67"/>
      <c r="AB3239" s="67"/>
      <c r="AC3239" s="67"/>
      <c r="AD3239" s="67"/>
      <c r="AE3239" s="67"/>
      <c r="AF3239" s="67"/>
      <c r="AG3239" s="67"/>
    </row>
    <row r="3240" spans="1:33" ht="14.5">
      <c r="A3240" s="85"/>
      <c r="B3240" s="86"/>
      <c r="C3240" s="85"/>
      <c r="D3240" s="86"/>
      <c r="E3240" s="86"/>
      <c r="F3240" s="86"/>
      <c r="G3240" s="86"/>
      <c r="H3240" s="86"/>
      <c r="I3240" s="57"/>
      <c r="J3240" s="71"/>
      <c r="K3240" s="71"/>
      <c r="L3240" s="57"/>
      <c r="M3240" s="86"/>
      <c r="N3240" s="67"/>
      <c r="O3240" s="67"/>
      <c r="P3240" s="67"/>
      <c r="Q3240" s="67"/>
      <c r="R3240" s="67"/>
      <c r="S3240" s="67"/>
      <c r="T3240" s="67"/>
      <c r="U3240" s="67"/>
      <c r="V3240" s="67"/>
      <c r="W3240" s="67"/>
      <c r="X3240" s="67"/>
      <c r="Y3240" s="67"/>
      <c r="Z3240" s="67"/>
      <c r="AA3240" s="67"/>
      <c r="AB3240" s="67"/>
      <c r="AC3240" s="67"/>
      <c r="AD3240" s="67"/>
      <c r="AE3240" s="67"/>
      <c r="AF3240" s="67"/>
      <c r="AG3240" s="67"/>
    </row>
    <row r="3241" spans="1:33" ht="14.5">
      <c r="A3241" s="85"/>
      <c r="B3241" s="86"/>
      <c r="C3241" s="85"/>
      <c r="D3241" s="86"/>
      <c r="E3241" s="86"/>
      <c r="F3241" s="86"/>
      <c r="G3241" s="86"/>
      <c r="H3241" s="86"/>
      <c r="I3241" s="57"/>
      <c r="J3241" s="71"/>
      <c r="K3241" s="71"/>
      <c r="L3241" s="57"/>
      <c r="M3241" s="86"/>
      <c r="N3241" s="67"/>
      <c r="O3241" s="67"/>
      <c r="P3241" s="67"/>
      <c r="Q3241" s="67"/>
      <c r="R3241" s="67"/>
      <c r="S3241" s="67"/>
      <c r="T3241" s="67"/>
      <c r="U3241" s="67"/>
      <c r="V3241" s="67"/>
      <c r="W3241" s="67"/>
      <c r="X3241" s="67"/>
      <c r="Y3241" s="67"/>
      <c r="Z3241" s="67"/>
      <c r="AA3241" s="67"/>
      <c r="AB3241" s="67"/>
      <c r="AC3241" s="67"/>
      <c r="AD3241" s="67"/>
      <c r="AE3241" s="67"/>
      <c r="AF3241" s="67"/>
      <c r="AG3241" s="67"/>
    </row>
    <row r="3242" spans="1:33" ht="14.5">
      <c r="A3242" s="85"/>
      <c r="B3242" s="86"/>
      <c r="C3242" s="85"/>
      <c r="D3242" s="86"/>
      <c r="E3242" s="86"/>
      <c r="F3242" s="86"/>
      <c r="G3242" s="86"/>
      <c r="H3242" s="86"/>
      <c r="I3242" s="57"/>
      <c r="J3242" s="71"/>
      <c r="K3242" s="71"/>
      <c r="L3242" s="57"/>
      <c r="M3242" s="86"/>
      <c r="N3242" s="67"/>
      <c r="O3242" s="67"/>
      <c r="P3242" s="67"/>
      <c r="Q3242" s="67"/>
      <c r="R3242" s="67"/>
      <c r="S3242" s="67"/>
      <c r="T3242" s="67"/>
      <c r="U3242" s="67"/>
      <c r="V3242" s="67"/>
      <c r="W3242" s="67"/>
      <c r="X3242" s="67"/>
      <c r="Y3242" s="67"/>
      <c r="Z3242" s="67"/>
      <c r="AA3242" s="67"/>
      <c r="AB3242" s="67"/>
      <c r="AC3242" s="67"/>
      <c r="AD3242" s="67"/>
      <c r="AE3242" s="67"/>
      <c r="AF3242" s="67"/>
      <c r="AG3242" s="67"/>
    </row>
    <row r="3243" spans="1:33" ht="14.5">
      <c r="A3243" s="85"/>
      <c r="B3243" s="86"/>
      <c r="C3243" s="85"/>
      <c r="D3243" s="86"/>
      <c r="E3243" s="86"/>
      <c r="F3243" s="86"/>
      <c r="G3243" s="86"/>
      <c r="H3243" s="86"/>
      <c r="I3243" s="57"/>
      <c r="J3243" s="71"/>
      <c r="K3243" s="71"/>
      <c r="L3243" s="57"/>
      <c r="M3243" s="86"/>
      <c r="N3243" s="67"/>
      <c r="O3243" s="67"/>
      <c r="P3243" s="67"/>
      <c r="Q3243" s="67"/>
      <c r="R3243" s="67"/>
      <c r="S3243" s="67"/>
      <c r="T3243" s="67"/>
      <c r="U3243" s="67"/>
      <c r="V3243" s="67"/>
      <c r="W3243" s="67"/>
      <c r="X3243" s="67"/>
      <c r="Y3243" s="67"/>
      <c r="Z3243" s="67"/>
      <c r="AA3243" s="67"/>
      <c r="AB3243" s="67"/>
      <c r="AC3243" s="67"/>
      <c r="AD3243" s="67"/>
      <c r="AE3243" s="67"/>
      <c r="AF3243" s="67"/>
      <c r="AG3243" s="67"/>
    </row>
    <row r="3244" spans="1:33" ht="14.5">
      <c r="A3244" s="85"/>
      <c r="B3244" s="86"/>
      <c r="C3244" s="85"/>
      <c r="D3244" s="86"/>
      <c r="E3244" s="86"/>
      <c r="F3244" s="86"/>
      <c r="G3244" s="86"/>
      <c r="H3244" s="86"/>
      <c r="I3244" s="57"/>
      <c r="J3244" s="71"/>
      <c r="K3244" s="71"/>
      <c r="L3244" s="57"/>
      <c r="M3244" s="86"/>
      <c r="N3244" s="67"/>
      <c r="O3244" s="67"/>
      <c r="P3244" s="67"/>
      <c r="Q3244" s="67"/>
      <c r="R3244" s="67"/>
      <c r="S3244" s="67"/>
      <c r="T3244" s="67"/>
      <c r="U3244" s="67"/>
      <c r="V3244" s="67"/>
      <c r="W3244" s="67"/>
      <c r="X3244" s="67"/>
      <c r="Y3244" s="67"/>
      <c r="Z3244" s="67"/>
      <c r="AA3244" s="67"/>
      <c r="AB3244" s="67"/>
      <c r="AC3244" s="67"/>
      <c r="AD3244" s="67"/>
      <c r="AE3244" s="67"/>
      <c r="AF3244" s="67"/>
      <c r="AG3244" s="67"/>
    </row>
    <row r="3245" spans="1:33" ht="14.5">
      <c r="A3245" s="85"/>
      <c r="B3245" s="86"/>
      <c r="C3245" s="85"/>
      <c r="D3245" s="86"/>
      <c r="E3245" s="86"/>
      <c r="F3245" s="86"/>
      <c r="G3245" s="86"/>
      <c r="H3245" s="86"/>
      <c r="I3245" s="57"/>
      <c r="J3245" s="71"/>
      <c r="K3245" s="71"/>
      <c r="L3245" s="57"/>
      <c r="M3245" s="86"/>
      <c r="N3245" s="67"/>
      <c r="O3245" s="67"/>
      <c r="P3245" s="67"/>
      <c r="Q3245" s="67"/>
      <c r="R3245" s="67"/>
      <c r="S3245" s="67"/>
      <c r="T3245" s="67"/>
      <c r="U3245" s="67"/>
      <c r="V3245" s="67"/>
      <c r="W3245" s="67"/>
      <c r="X3245" s="67"/>
      <c r="Y3245" s="67"/>
      <c r="Z3245" s="67"/>
      <c r="AA3245" s="67"/>
      <c r="AB3245" s="67"/>
      <c r="AC3245" s="67"/>
      <c r="AD3245" s="67"/>
      <c r="AE3245" s="67"/>
      <c r="AF3245" s="67"/>
      <c r="AG3245" s="67"/>
    </row>
    <row r="3246" spans="1:33" ht="14.5">
      <c r="A3246" s="85"/>
      <c r="B3246" s="86"/>
      <c r="C3246" s="85"/>
      <c r="D3246" s="86"/>
      <c r="E3246" s="86"/>
      <c r="F3246" s="86"/>
      <c r="G3246" s="86"/>
      <c r="H3246" s="86"/>
      <c r="I3246" s="57"/>
      <c r="J3246" s="71"/>
      <c r="K3246" s="71"/>
      <c r="L3246" s="57"/>
      <c r="M3246" s="86"/>
      <c r="N3246" s="67"/>
      <c r="O3246" s="67"/>
      <c r="P3246" s="67"/>
      <c r="Q3246" s="67"/>
      <c r="R3246" s="67"/>
      <c r="S3246" s="67"/>
      <c r="T3246" s="67"/>
      <c r="U3246" s="67"/>
      <c r="V3246" s="67"/>
      <c r="W3246" s="67"/>
      <c r="X3246" s="67"/>
      <c r="Y3246" s="67"/>
      <c r="Z3246" s="67"/>
      <c r="AA3246" s="67"/>
      <c r="AB3246" s="67"/>
      <c r="AC3246" s="67"/>
      <c r="AD3246" s="67"/>
      <c r="AE3246" s="67"/>
      <c r="AF3246" s="67"/>
      <c r="AG3246" s="67"/>
    </row>
    <row r="3247" spans="1:33" ht="14.5">
      <c r="A3247" s="85"/>
      <c r="B3247" s="86"/>
      <c r="C3247" s="85"/>
      <c r="D3247" s="86"/>
      <c r="E3247" s="86"/>
      <c r="F3247" s="86"/>
      <c r="G3247" s="86"/>
      <c r="H3247" s="86"/>
      <c r="I3247" s="57"/>
      <c r="J3247" s="71"/>
      <c r="K3247" s="71"/>
      <c r="L3247" s="57"/>
      <c r="M3247" s="86"/>
      <c r="N3247" s="67"/>
      <c r="O3247" s="67"/>
      <c r="P3247" s="67"/>
      <c r="Q3247" s="67"/>
      <c r="R3247" s="67"/>
      <c r="S3247" s="67"/>
      <c r="T3247" s="67"/>
      <c r="U3247" s="67"/>
      <c r="V3247" s="67"/>
      <c r="W3247" s="67"/>
      <c r="X3247" s="67"/>
      <c r="Y3247" s="67"/>
      <c r="Z3247" s="67"/>
      <c r="AA3247" s="67"/>
      <c r="AB3247" s="67"/>
      <c r="AC3247" s="67"/>
      <c r="AD3247" s="67"/>
      <c r="AE3247" s="67"/>
      <c r="AF3247" s="67"/>
      <c r="AG3247" s="67"/>
    </row>
    <row r="3248" spans="1:33" ht="14.5">
      <c r="A3248" s="85"/>
      <c r="B3248" s="86"/>
      <c r="C3248" s="85"/>
      <c r="D3248" s="86"/>
      <c r="E3248" s="86"/>
      <c r="F3248" s="86"/>
      <c r="G3248" s="86"/>
      <c r="H3248" s="86"/>
      <c r="I3248" s="57"/>
      <c r="J3248" s="71"/>
      <c r="K3248" s="71"/>
      <c r="L3248" s="57"/>
      <c r="M3248" s="86"/>
      <c r="N3248" s="67"/>
      <c r="O3248" s="67"/>
      <c r="P3248" s="67"/>
      <c r="Q3248" s="67"/>
      <c r="R3248" s="67"/>
      <c r="S3248" s="67"/>
      <c r="T3248" s="67"/>
      <c r="U3248" s="67"/>
      <c r="V3248" s="67"/>
      <c r="W3248" s="67"/>
      <c r="X3248" s="67"/>
      <c r="Y3248" s="67"/>
      <c r="Z3248" s="67"/>
      <c r="AA3248" s="67"/>
      <c r="AB3248" s="67"/>
      <c r="AC3248" s="67"/>
      <c r="AD3248" s="67"/>
      <c r="AE3248" s="67"/>
      <c r="AF3248" s="67"/>
      <c r="AG3248" s="67"/>
    </row>
    <row r="3249" spans="1:33" ht="14.5">
      <c r="A3249" s="85"/>
      <c r="B3249" s="86"/>
      <c r="C3249" s="85"/>
      <c r="D3249" s="86"/>
      <c r="E3249" s="86"/>
      <c r="F3249" s="86"/>
      <c r="G3249" s="86"/>
      <c r="H3249" s="86"/>
      <c r="I3249" s="57"/>
      <c r="J3249" s="71"/>
      <c r="K3249" s="71"/>
      <c r="L3249" s="57"/>
      <c r="M3249" s="86"/>
      <c r="N3249" s="67"/>
      <c r="O3249" s="67"/>
      <c r="P3249" s="67"/>
      <c r="Q3249" s="67"/>
      <c r="R3249" s="67"/>
      <c r="S3249" s="67"/>
      <c r="T3249" s="67"/>
      <c r="U3249" s="67"/>
      <c r="V3249" s="67"/>
      <c r="W3249" s="67"/>
      <c r="X3249" s="67"/>
      <c r="Y3249" s="67"/>
      <c r="Z3249" s="67"/>
      <c r="AA3249" s="67"/>
      <c r="AB3249" s="67"/>
      <c r="AC3249" s="67"/>
      <c r="AD3249" s="67"/>
      <c r="AE3249" s="67"/>
      <c r="AF3249" s="67"/>
      <c r="AG3249" s="67"/>
    </row>
    <row r="3250" spans="1:33" ht="14.5">
      <c r="A3250" s="85"/>
      <c r="B3250" s="86"/>
      <c r="C3250" s="85"/>
      <c r="D3250" s="86"/>
      <c r="E3250" s="86"/>
      <c r="F3250" s="86"/>
      <c r="G3250" s="86"/>
      <c r="H3250" s="86"/>
      <c r="I3250" s="57"/>
      <c r="J3250" s="71"/>
      <c r="K3250" s="71"/>
      <c r="L3250" s="57"/>
      <c r="M3250" s="86"/>
      <c r="N3250" s="67"/>
      <c r="O3250" s="67"/>
      <c r="P3250" s="67"/>
      <c r="Q3250" s="67"/>
      <c r="R3250" s="67"/>
      <c r="S3250" s="67"/>
      <c r="T3250" s="67"/>
      <c r="U3250" s="67"/>
      <c r="V3250" s="67"/>
      <c r="W3250" s="67"/>
      <c r="X3250" s="67"/>
      <c r="Y3250" s="67"/>
      <c r="Z3250" s="67"/>
      <c r="AA3250" s="67"/>
      <c r="AB3250" s="67"/>
      <c r="AC3250" s="67"/>
      <c r="AD3250" s="67"/>
      <c r="AE3250" s="67"/>
      <c r="AF3250" s="67"/>
      <c r="AG3250" s="67"/>
    </row>
    <row r="3251" spans="1:33" ht="14.5">
      <c r="A3251" s="85"/>
      <c r="B3251" s="86"/>
      <c r="C3251" s="85"/>
      <c r="D3251" s="86"/>
      <c r="E3251" s="86"/>
      <c r="F3251" s="86"/>
      <c r="G3251" s="86"/>
      <c r="H3251" s="86"/>
      <c r="I3251" s="57"/>
      <c r="J3251" s="71"/>
      <c r="K3251" s="71"/>
      <c r="L3251" s="57"/>
      <c r="M3251" s="86"/>
      <c r="N3251" s="67"/>
      <c r="O3251" s="67"/>
      <c r="P3251" s="67"/>
      <c r="Q3251" s="67"/>
      <c r="R3251" s="67"/>
      <c r="S3251" s="67"/>
      <c r="T3251" s="67"/>
      <c r="U3251" s="67"/>
      <c r="V3251" s="67"/>
      <c r="W3251" s="67"/>
      <c r="X3251" s="67"/>
      <c r="Y3251" s="67"/>
      <c r="Z3251" s="67"/>
      <c r="AA3251" s="67"/>
      <c r="AB3251" s="67"/>
      <c r="AC3251" s="67"/>
      <c r="AD3251" s="67"/>
      <c r="AE3251" s="67"/>
      <c r="AF3251" s="67"/>
      <c r="AG3251" s="67"/>
    </row>
    <row r="3252" spans="1:33" ht="14.5">
      <c r="A3252" s="85"/>
      <c r="B3252" s="86"/>
      <c r="C3252" s="85"/>
      <c r="D3252" s="86"/>
      <c r="E3252" s="86"/>
      <c r="F3252" s="86"/>
      <c r="G3252" s="86"/>
      <c r="H3252" s="86"/>
      <c r="I3252" s="57"/>
      <c r="J3252" s="71"/>
      <c r="K3252" s="71"/>
      <c r="L3252" s="57"/>
      <c r="M3252" s="86"/>
      <c r="N3252" s="67"/>
      <c r="O3252" s="67"/>
      <c r="P3252" s="67"/>
      <c r="Q3252" s="67"/>
      <c r="R3252" s="67"/>
      <c r="S3252" s="67"/>
      <c r="T3252" s="67"/>
      <c r="U3252" s="67"/>
      <c r="V3252" s="67"/>
      <c r="W3252" s="67"/>
      <c r="X3252" s="67"/>
      <c r="Y3252" s="67"/>
      <c r="Z3252" s="67"/>
      <c r="AA3252" s="67"/>
      <c r="AB3252" s="67"/>
      <c r="AC3252" s="67"/>
      <c r="AD3252" s="67"/>
      <c r="AE3252" s="67"/>
      <c r="AF3252" s="67"/>
      <c r="AG3252" s="67"/>
    </row>
    <row r="3253" spans="1:33" ht="14.5">
      <c r="A3253" s="85"/>
      <c r="B3253" s="86"/>
      <c r="C3253" s="85"/>
      <c r="D3253" s="86"/>
      <c r="E3253" s="86"/>
      <c r="F3253" s="86"/>
      <c r="G3253" s="86"/>
      <c r="H3253" s="86"/>
      <c r="I3253" s="57"/>
      <c r="J3253" s="71"/>
      <c r="K3253" s="71"/>
      <c r="L3253" s="57"/>
      <c r="M3253" s="86"/>
      <c r="N3253" s="67"/>
      <c r="O3253" s="67"/>
      <c r="P3253" s="67"/>
      <c r="Q3253" s="67"/>
      <c r="R3253" s="67"/>
      <c r="S3253" s="67"/>
      <c r="T3253" s="67"/>
      <c r="U3253" s="67"/>
      <c r="V3253" s="67"/>
      <c r="W3253" s="67"/>
      <c r="X3253" s="67"/>
      <c r="Y3253" s="67"/>
      <c r="Z3253" s="67"/>
      <c r="AA3253" s="67"/>
      <c r="AB3253" s="67"/>
      <c r="AC3253" s="67"/>
      <c r="AD3253" s="67"/>
      <c r="AE3253" s="67"/>
      <c r="AF3253" s="67"/>
      <c r="AG3253" s="67"/>
    </row>
    <row r="3254" spans="1:33" ht="14.5">
      <c r="A3254" s="85"/>
      <c r="B3254" s="86"/>
      <c r="C3254" s="85"/>
      <c r="D3254" s="86"/>
      <c r="E3254" s="86"/>
      <c r="F3254" s="86"/>
      <c r="G3254" s="86"/>
      <c r="H3254" s="86"/>
      <c r="I3254" s="57"/>
      <c r="J3254" s="71"/>
      <c r="K3254" s="71"/>
      <c r="L3254" s="57"/>
      <c r="M3254" s="86"/>
      <c r="N3254" s="67"/>
      <c r="O3254" s="67"/>
      <c r="P3254" s="67"/>
      <c r="Q3254" s="67"/>
      <c r="R3254" s="67"/>
      <c r="S3254" s="67"/>
      <c r="T3254" s="67"/>
      <c r="U3254" s="67"/>
      <c r="V3254" s="67"/>
      <c r="W3254" s="67"/>
      <c r="X3254" s="67"/>
      <c r="Y3254" s="67"/>
      <c r="Z3254" s="67"/>
      <c r="AA3254" s="67"/>
      <c r="AB3254" s="67"/>
      <c r="AC3254" s="67"/>
      <c r="AD3254" s="67"/>
      <c r="AE3254" s="67"/>
      <c r="AF3254" s="67"/>
      <c r="AG3254" s="67"/>
    </row>
    <row r="3255" spans="1:33" ht="14.5">
      <c r="A3255" s="85"/>
      <c r="B3255" s="86"/>
      <c r="C3255" s="85"/>
      <c r="D3255" s="86"/>
      <c r="E3255" s="86"/>
      <c r="F3255" s="86"/>
      <c r="G3255" s="86"/>
      <c r="H3255" s="86"/>
      <c r="I3255" s="57"/>
      <c r="J3255" s="71"/>
      <c r="K3255" s="71"/>
      <c r="L3255" s="57"/>
      <c r="M3255" s="86"/>
      <c r="N3255" s="67"/>
      <c r="O3255" s="67"/>
      <c r="P3255" s="67"/>
      <c r="Q3255" s="67"/>
      <c r="R3255" s="67"/>
      <c r="S3255" s="67"/>
      <c r="T3255" s="67"/>
      <c r="U3255" s="67"/>
      <c r="V3255" s="67"/>
      <c r="W3255" s="67"/>
      <c r="X3255" s="67"/>
      <c r="Y3255" s="67"/>
      <c r="Z3255" s="67"/>
      <c r="AA3255" s="67"/>
      <c r="AB3255" s="67"/>
      <c r="AC3255" s="67"/>
      <c r="AD3255" s="67"/>
      <c r="AE3255" s="67"/>
      <c r="AF3255" s="67"/>
      <c r="AG3255" s="67"/>
    </row>
    <row r="3256" spans="1:33" ht="14.5">
      <c r="A3256" s="85"/>
      <c r="B3256" s="86"/>
      <c r="C3256" s="85"/>
      <c r="D3256" s="86"/>
      <c r="E3256" s="86"/>
      <c r="F3256" s="86"/>
      <c r="G3256" s="86"/>
      <c r="H3256" s="86"/>
      <c r="I3256" s="57"/>
      <c r="J3256" s="71"/>
      <c r="K3256" s="71"/>
      <c r="L3256" s="57"/>
      <c r="M3256" s="86"/>
      <c r="N3256" s="67"/>
      <c r="O3256" s="67"/>
      <c r="P3256" s="67"/>
      <c r="Q3256" s="67"/>
      <c r="R3256" s="67"/>
      <c r="S3256" s="67"/>
      <c r="T3256" s="67"/>
      <c r="U3256" s="67"/>
      <c r="V3256" s="67"/>
      <c r="W3256" s="67"/>
      <c r="X3256" s="67"/>
      <c r="Y3256" s="67"/>
      <c r="Z3256" s="67"/>
      <c r="AA3256" s="67"/>
      <c r="AB3256" s="67"/>
      <c r="AC3256" s="67"/>
      <c r="AD3256" s="67"/>
      <c r="AE3256" s="67"/>
      <c r="AF3256" s="67"/>
      <c r="AG3256" s="67"/>
    </row>
    <row r="3257" spans="1:33" ht="14.5">
      <c r="A3257" s="85"/>
      <c r="B3257" s="86"/>
      <c r="C3257" s="85"/>
      <c r="D3257" s="86"/>
      <c r="E3257" s="86"/>
      <c r="F3257" s="86"/>
      <c r="G3257" s="86"/>
      <c r="H3257" s="86"/>
      <c r="I3257" s="57"/>
      <c r="J3257" s="71"/>
      <c r="K3257" s="71"/>
      <c r="L3257" s="57"/>
      <c r="M3257" s="86"/>
      <c r="N3257" s="67"/>
      <c r="O3257" s="67"/>
      <c r="P3257" s="67"/>
      <c r="Q3257" s="67"/>
      <c r="R3257" s="67"/>
      <c r="S3257" s="67"/>
      <c r="T3257" s="67"/>
      <c r="U3257" s="67"/>
      <c r="V3257" s="67"/>
      <c r="W3257" s="67"/>
      <c r="X3257" s="67"/>
      <c r="Y3257" s="67"/>
      <c r="Z3257" s="67"/>
      <c r="AA3257" s="67"/>
      <c r="AB3257" s="67"/>
      <c r="AC3257" s="67"/>
      <c r="AD3257" s="67"/>
      <c r="AE3257" s="67"/>
      <c r="AF3257" s="67"/>
      <c r="AG3257" s="67"/>
    </row>
    <row r="3258" spans="1:33" ht="14.5">
      <c r="A3258" s="85"/>
      <c r="B3258" s="86"/>
      <c r="C3258" s="85"/>
      <c r="D3258" s="86"/>
      <c r="E3258" s="86"/>
      <c r="F3258" s="86"/>
      <c r="G3258" s="86"/>
      <c r="H3258" s="86"/>
      <c r="I3258" s="57"/>
      <c r="J3258" s="71"/>
      <c r="K3258" s="71"/>
      <c r="L3258" s="57"/>
      <c r="M3258" s="86"/>
      <c r="N3258" s="67"/>
      <c r="O3258" s="67"/>
      <c r="P3258" s="67"/>
      <c r="Q3258" s="67"/>
      <c r="R3258" s="67"/>
      <c r="S3258" s="67"/>
      <c r="T3258" s="67"/>
      <c r="U3258" s="67"/>
      <c r="V3258" s="67"/>
      <c r="W3258" s="67"/>
      <c r="X3258" s="67"/>
      <c r="Y3258" s="67"/>
      <c r="Z3258" s="67"/>
      <c r="AA3258" s="67"/>
      <c r="AB3258" s="67"/>
      <c r="AC3258" s="67"/>
      <c r="AD3258" s="67"/>
      <c r="AE3258" s="67"/>
      <c r="AF3258" s="67"/>
      <c r="AG3258" s="67"/>
    </row>
    <row r="3259" spans="1:33" ht="14.5">
      <c r="A3259" s="85"/>
      <c r="B3259" s="86"/>
      <c r="C3259" s="85"/>
      <c r="D3259" s="86"/>
      <c r="E3259" s="86"/>
      <c r="F3259" s="86"/>
      <c r="G3259" s="86"/>
      <c r="H3259" s="86"/>
      <c r="I3259" s="57"/>
      <c r="J3259" s="71"/>
      <c r="K3259" s="71"/>
      <c r="L3259" s="57"/>
      <c r="M3259" s="86"/>
      <c r="N3259" s="67"/>
      <c r="O3259" s="67"/>
      <c r="P3259" s="67"/>
      <c r="Q3259" s="67"/>
      <c r="R3259" s="67"/>
      <c r="S3259" s="67"/>
      <c r="T3259" s="67"/>
      <c r="U3259" s="67"/>
      <c r="V3259" s="67"/>
      <c r="W3259" s="67"/>
      <c r="X3259" s="67"/>
      <c r="Y3259" s="67"/>
      <c r="Z3259" s="67"/>
      <c r="AA3259" s="67"/>
      <c r="AB3259" s="67"/>
      <c r="AC3259" s="67"/>
      <c r="AD3259" s="67"/>
      <c r="AE3259" s="67"/>
      <c r="AF3259" s="67"/>
      <c r="AG3259" s="67"/>
    </row>
    <row r="3260" spans="1:33" ht="14.5">
      <c r="A3260" s="85"/>
      <c r="B3260" s="86"/>
      <c r="C3260" s="85"/>
      <c r="D3260" s="86"/>
      <c r="E3260" s="86"/>
      <c r="F3260" s="86"/>
      <c r="G3260" s="86"/>
      <c r="H3260" s="86"/>
      <c r="I3260" s="57"/>
      <c r="J3260" s="71"/>
      <c r="K3260" s="71"/>
      <c r="L3260" s="57"/>
      <c r="M3260" s="86"/>
      <c r="N3260" s="67"/>
      <c r="O3260" s="67"/>
      <c r="P3260" s="67"/>
      <c r="Q3260" s="67"/>
      <c r="R3260" s="67"/>
      <c r="S3260" s="67"/>
      <c r="T3260" s="67"/>
      <c r="U3260" s="67"/>
      <c r="V3260" s="67"/>
      <c r="W3260" s="67"/>
      <c r="X3260" s="67"/>
      <c r="Y3260" s="67"/>
      <c r="Z3260" s="67"/>
      <c r="AA3260" s="67"/>
      <c r="AB3260" s="67"/>
      <c r="AC3260" s="67"/>
      <c r="AD3260" s="67"/>
      <c r="AE3260" s="67"/>
      <c r="AF3260" s="67"/>
      <c r="AG3260" s="67"/>
    </row>
    <row r="3261" spans="1:33" ht="14.5">
      <c r="A3261" s="85"/>
      <c r="B3261" s="86"/>
      <c r="C3261" s="85"/>
      <c r="D3261" s="86"/>
      <c r="E3261" s="86"/>
      <c r="F3261" s="86"/>
      <c r="G3261" s="86"/>
      <c r="H3261" s="86"/>
      <c r="I3261" s="57"/>
      <c r="J3261" s="71"/>
      <c r="K3261" s="71"/>
      <c r="L3261" s="57"/>
      <c r="M3261" s="86"/>
      <c r="N3261" s="67"/>
      <c r="O3261" s="67"/>
      <c r="P3261" s="67"/>
      <c r="Q3261" s="67"/>
      <c r="R3261" s="67"/>
      <c r="S3261" s="67"/>
      <c r="T3261" s="67"/>
      <c r="U3261" s="67"/>
      <c r="V3261" s="67"/>
      <c r="W3261" s="67"/>
      <c r="X3261" s="67"/>
      <c r="Y3261" s="67"/>
      <c r="Z3261" s="67"/>
      <c r="AA3261" s="67"/>
      <c r="AB3261" s="67"/>
      <c r="AC3261" s="67"/>
      <c r="AD3261" s="67"/>
      <c r="AE3261" s="67"/>
      <c r="AF3261" s="67"/>
      <c r="AG3261" s="67"/>
    </row>
    <row r="3262" spans="1:33" ht="14.5">
      <c r="A3262" s="85"/>
      <c r="B3262" s="86"/>
      <c r="C3262" s="85"/>
      <c r="D3262" s="86"/>
      <c r="E3262" s="86"/>
      <c r="F3262" s="86"/>
      <c r="G3262" s="86"/>
      <c r="H3262" s="86"/>
      <c r="I3262" s="57"/>
      <c r="J3262" s="71"/>
      <c r="K3262" s="71"/>
      <c r="L3262" s="57"/>
      <c r="M3262" s="86"/>
      <c r="N3262" s="67"/>
      <c r="O3262" s="67"/>
      <c r="P3262" s="67"/>
      <c r="Q3262" s="67"/>
      <c r="R3262" s="67"/>
      <c r="S3262" s="67"/>
      <c r="T3262" s="67"/>
      <c r="U3262" s="67"/>
      <c r="V3262" s="67"/>
      <c r="W3262" s="67"/>
      <c r="X3262" s="67"/>
      <c r="Y3262" s="67"/>
      <c r="Z3262" s="67"/>
      <c r="AA3262" s="67"/>
      <c r="AB3262" s="67"/>
      <c r="AC3262" s="67"/>
      <c r="AD3262" s="67"/>
      <c r="AE3262" s="67"/>
      <c r="AF3262" s="67"/>
      <c r="AG3262" s="67"/>
    </row>
    <row r="3263" spans="1:33" ht="14.5">
      <c r="A3263" s="85"/>
      <c r="B3263" s="86"/>
      <c r="C3263" s="85"/>
      <c r="D3263" s="86"/>
      <c r="E3263" s="86"/>
      <c r="F3263" s="86"/>
      <c r="G3263" s="86"/>
      <c r="H3263" s="86"/>
      <c r="I3263" s="57"/>
      <c r="J3263" s="71"/>
      <c r="K3263" s="71"/>
      <c r="L3263" s="57"/>
      <c r="M3263" s="86"/>
      <c r="N3263" s="67"/>
      <c r="O3263" s="67"/>
      <c r="P3263" s="67"/>
      <c r="Q3263" s="67"/>
      <c r="R3263" s="67"/>
      <c r="S3263" s="67"/>
      <c r="T3263" s="67"/>
      <c r="U3263" s="67"/>
      <c r="V3263" s="67"/>
      <c r="W3263" s="67"/>
      <c r="X3263" s="67"/>
      <c r="Y3263" s="67"/>
      <c r="Z3263" s="67"/>
      <c r="AA3263" s="67"/>
      <c r="AB3263" s="67"/>
      <c r="AC3263" s="67"/>
      <c r="AD3263" s="67"/>
      <c r="AE3263" s="67"/>
      <c r="AF3263" s="67"/>
      <c r="AG3263" s="67"/>
    </row>
    <row r="3264" spans="1:33" ht="14.5">
      <c r="A3264" s="85"/>
      <c r="B3264" s="86"/>
      <c r="C3264" s="85"/>
      <c r="D3264" s="86"/>
      <c r="E3264" s="86"/>
      <c r="F3264" s="86"/>
      <c r="G3264" s="86"/>
      <c r="H3264" s="86"/>
      <c r="I3264" s="57"/>
      <c r="J3264" s="71"/>
      <c r="K3264" s="71"/>
      <c r="L3264" s="57"/>
      <c r="M3264" s="86"/>
      <c r="N3264" s="67"/>
      <c r="O3264" s="67"/>
      <c r="P3264" s="67"/>
      <c r="Q3264" s="67"/>
      <c r="R3264" s="67"/>
      <c r="S3264" s="67"/>
      <c r="T3264" s="67"/>
      <c r="U3264" s="67"/>
      <c r="V3264" s="67"/>
      <c r="W3264" s="67"/>
      <c r="X3264" s="67"/>
      <c r="Y3264" s="67"/>
      <c r="Z3264" s="67"/>
      <c r="AA3264" s="67"/>
      <c r="AB3264" s="67"/>
      <c r="AC3264" s="67"/>
      <c r="AD3264" s="67"/>
      <c r="AE3264" s="67"/>
      <c r="AF3264" s="67"/>
      <c r="AG3264" s="67"/>
    </row>
    <row r="3265" spans="1:33" ht="14.5">
      <c r="A3265" s="85"/>
      <c r="B3265" s="86"/>
      <c r="C3265" s="85"/>
      <c r="D3265" s="86"/>
      <c r="E3265" s="86"/>
      <c r="F3265" s="86"/>
      <c r="G3265" s="86"/>
      <c r="H3265" s="86"/>
      <c r="I3265" s="57"/>
      <c r="J3265" s="71"/>
      <c r="K3265" s="71"/>
      <c r="L3265" s="57"/>
      <c r="M3265" s="86"/>
      <c r="N3265" s="67"/>
      <c r="O3265" s="67"/>
      <c r="P3265" s="67"/>
      <c r="Q3265" s="67"/>
      <c r="R3265" s="67"/>
      <c r="S3265" s="67"/>
      <c r="T3265" s="67"/>
      <c r="U3265" s="67"/>
      <c r="V3265" s="67"/>
      <c r="W3265" s="67"/>
      <c r="X3265" s="67"/>
      <c r="Y3265" s="67"/>
      <c r="Z3265" s="67"/>
      <c r="AA3265" s="67"/>
      <c r="AB3265" s="67"/>
      <c r="AC3265" s="67"/>
      <c r="AD3265" s="67"/>
      <c r="AE3265" s="67"/>
      <c r="AF3265" s="67"/>
      <c r="AG3265" s="67"/>
    </row>
    <row r="3266" spans="1:33" ht="14.5">
      <c r="A3266" s="85"/>
      <c r="B3266" s="86"/>
      <c r="C3266" s="85"/>
      <c r="D3266" s="86"/>
      <c r="E3266" s="86"/>
      <c r="F3266" s="86"/>
      <c r="G3266" s="86"/>
      <c r="H3266" s="86"/>
      <c r="I3266" s="57"/>
      <c r="J3266" s="71"/>
      <c r="K3266" s="71"/>
      <c r="L3266" s="57"/>
      <c r="M3266" s="86"/>
      <c r="N3266" s="67"/>
      <c r="O3266" s="67"/>
      <c r="P3266" s="67"/>
      <c r="Q3266" s="67"/>
      <c r="R3266" s="67"/>
      <c r="S3266" s="67"/>
      <c r="T3266" s="67"/>
      <c r="U3266" s="67"/>
      <c r="V3266" s="67"/>
      <c r="W3266" s="67"/>
      <c r="X3266" s="67"/>
      <c r="Y3266" s="67"/>
      <c r="Z3266" s="67"/>
      <c r="AA3266" s="67"/>
      <c r="AB3266" s="67"/>
      <c r="AC3266" s="67"/>
      <c r="AD3266" s="67"/>
      <c r="AE3266" s="67"/>
      <c r="AF3266" s="67"/>
      <c r="AG3266" s="67"/>
    </row>
    <row r="3267" spans="1:33" ht="14.5">
      <c r="A3267" s="85"/>
      <c r="B3267" s="86"/>
      <c r="C3267" s="85"/>
      <c r="D3267" s="86"/>
      <c r="E3267" s="86"/>
      <c r="F3267" s="86"/>
      <c r="G3267" s="86"/>
      <c r="H3267" s="86"/>
      <c r="I3267" s="57"/>
      <c r="J3267" s="71"/>
      <c r="K3267" s="71"/>
      <c r="L3267" s="57"/>
      <c r="M3267" s="86"/>
      <c r="N3267" s="67"/>
      <c r="O3267" s="67"/>
      <c r="P3267" s="67"/>
      <c r="Q3267" s="67"/>
      <c r="R3267" s="67"/>
      <c r="S3267" s="67"/>
      <c r="T3267" s="67"/>
      <c r="U3267" s="67"/>
      <c r="V3267" s="67"/>
      <c r="W3267" s="67"/>
      <c r="X3267" s="67"/>
      <c r="Y3267" s="67"/>
      <c r="Z3267" s="67"/>
      <c r="AA3267" s="67"/>
      <c r="AB3267" s="67"/>
      <c r="AC3267" s="67"/>
      <c r="AD3267" s="67"/>
      <c r="AE3267" s="67"/>
      <c r="AF3267" s="67"/>
      <c r="AG3267" s="67"/>
    </row>
    <row r="3268" spans="1:33" ht="14.5">
      <c r="A3268" s="85"/>
      <c r="B3268" s="86"/>
      <c r="C3268" s="85"/>
      <c r="D3268" s="86"/>
      <c r="E3268" s="86"/>
      <c r="F3268" s="86"/>
      <c r="G3268" s="86"/>
      <c r="H3268" s="86"/>
      <c r="I3268" s="57"/>
      <c r="J3268" s="71"/>
      <c r="K3268" s="71"/>
      <c r="L3268" s="57"/>
      <c r="M3268" s="86"/>
      <c r="N3268" s="67"/>
      <c r="O3268" s="67"/>
      <c r="P3268" s="67"/>
      <c r="Q3268" s="67"/>
      <c r="R3268" s="67"/>
      <c r="S3268" s="67"/>
      <c r="T3268" s="67"/>
      <c r="U3268" s="67"/>
      <c r="V3268" s="67"/>
      <c r="W3268" s="67"/>
      <c r="X3268" s="67"/>
      <c r="Y3268" s="67"/>
      <c r="Z3268" s="67"/>
      <c r="AA3268" s="67"/>
      <c r="AB3268" s="67"/>
      <c r="AC3268" s="67"/>
      <c r="AD3268" s="67"/>
      <c r="AE3268" s="67"/>
      <c r="AF3268" s="67"/>
      <c r="AG3268" s="67"/>
    </row>
    <row r="3269" spans="1:33" ht="14.5">
      <c r="A3269" s="85"/>
      <c r="B3269" s="86"/>
      <c r="C3269" s="85"/>
      <c r="D3269" s="86"/>
      <c r="E3269" s="86"/>
      <c r="F3269" s="86"/>
      <c r="G3269" s="86"/>
      <c r="H3269" s="86"/>
      <c r="I3269" s="57"/>
      <c r="J3269" s="71"/>
      <c r="K3269" s="71"/>
      <c r="L3269" s="57"/>
      <c r="M3269" s="86"/>
      <c r="N3269" s="67"/>
      <c r="O3269" s="67"/>
      <c r="P3269" s="67"/>
      <c r="Q3269" s="67"/>
      <c r="R3269" s="67"/>
      <c r="S3269" s="67"/>
      <c r="T3269" s="67"/>
      <c r="U3269" s="67"/>
      <c r="V3269" s="67"/>
      <c r="W3269" s="67"/>
      <c r="X3269" s="67"/>
      <c r="Y3269" s="67"/>
      <c r="Z3269" s="67"/>
      <c r="AA3269" s="67"/>
      <c r="AB3269" s="67"/>
      <c r="AC3269" s="67"/>
      <c r="AD3269" s="67"/>
      <c r="AE3269" s="67"/>
      <c r="AF3269" s="67"/>
      <c r="AG3269" s="67"/>
    </row>
    <row r="3270" spans="1:33" ht="14.5">
      <c r="A3270" s="85"/>
      <c r="B3270" s="86"/>
      <c r="C3270" s="85"/>
      <c r="D3270" s="86"/>
      <c r="E3270" s="86"/>
      <c r="F3270" s="86"/>
      <c r="G3270" s="86"/>
      <c r="H3270" s="86"/>
      <c r="I3270" s="57"/>
      <c r="J3270" s="71"/>
      <c r="K3270" s="71"/>
      <c r="L3270" s="57"/>
      <c r="M3270" s="86"/>
      <c r="N3270" s="67"/>
      <c r="O3270" s="67"/>
      <c r="P3270" s="67"/>
      <c r="Q3270" s="67"/>
      <c r="R3270" s="67"/>
      <c r="S3270" s="67"/>
      <c r="T3270" s="67"/>
      <c r="U3270" s="67"/>
      <c r="V3270" s="67"/>
      <c r="W3270" s="67"/>
      <c r="X3270" s="67"/>
      <c r="Y3270" s="67"/>
      <c r="Z3270" s="67"/>
      <c r="AA3270" s="67"/>
      <c r="AB3270" s="67"/>
      <c r="AC3270" s="67"/>
      <c r="AD3270" s="67"/>
      <c r="AE3270" s="67"/>
      <c r="AF3270" s="67"/>
      <c r="AG3270" s="67"/>
    </row>
    <row r="3271" spans="1:33" ht="14.5">
      <c r="A3271" s="85"/>
      <c r="B3271" s="86"/>
      <c r="C3271" s="85"/>
      <c r="D3271" s="86"/>
      <c r="E3271" s="86"/>
      <c r="F3271" s="86"/>
      <c r="G3271" s="86"/>
      <c r="H3271" s="86"/>
      <c r="I3271" s="57"/>
      <c r="J3271" s="71"/>
      <c r="K3271" s="71"/>
      <c r="L3271" s="57"/>
      <c r="M3271" s="86"/>
      <c r="N3271" s="67"/>
      <c r="O3271" s="67"/>
      <c r="P3271" s="67"/>
      <c r="Q3271" s="67"/>
      <c r="R3271" s="67"/>
      <c r="S3271" s="67"/>
      <c r="T3271" s="67"/>
      <c r="U3271" s="67"/>
      <c r="V3271" s="67"/>
      <c r="W3271" s="67"/>
      <c r="X3271" s="67"/>
      <c r="Y3271" s="67"/>
      <c r="Z3271" s="67"/>
      <c r="AA3271" s="67"/>
      <c r="AB3271" s="67"/>
      <c r="AC3271" s="67"/>
      <c r="AD3271" s="67"/>
      <c r="AE3271" s="67"/>
      <c r="AF3271" s="67"/>
      <c r="AG3271" s="67"/>
    </row>
    <row r="3272" spans="1:33" ht="14.5">
      <c r="A3272" s="85"/>
      <c r="B3272" s="86"/>
      <c r="C3272" s="85"/>
      <c r="D3272" s="86"/>
      <c r="E3272" s="86"/>
      <c r="F3272" s="86"/>
      <c r="G3272" s="86"/>
      <c r="H3272" s="86"/>
      <c r="I3272" s="57"/>
      <c r="J3272" s="71"/>
      <c r="K3272" s="71"/>
      <c r="L3272" s="57"/>
      <c r="M3272" s="86"/>
      <c r="N3272" s="67"/>
      <c r="O3272" s="67"/>
      <c r="P3272" s="67"/>
      <c r="Q3272" s="67"/>
      <c r="R3272" s="67"/>
      <c r="S3272" s="67"/>
      <c r="T3272" s="67"/>
      <c r="U3272" s="67"/>
      <c r="V3272" s="67"/>
      <c r="W3272" s="67"/>
      <c r="X3272" s="67"/>
      <c r="Y3272" s="67"/>
      <c r="Z3272" s="67"/>
      <c r="AA3272" s="67"/>
      <c r="AB3272" s="67"/>
      <c r="AC3272" s="67"/>
      <c r="AD3272" s="67"/>
      <c r="AE3272" s="67"/>
      <c r="AF3272" s="67"/>
      <c r="AG3272" s="67"/>
    </row>
    <row r="3273" spans="1:33" ht="14.5">
      <c r="A3273" s="85"/>
      <c r="B3273" s="86"/>
      <c r="C3273" s="85"/>
      <c r="D3273" s="86"/>
      <c r="E3273" s="86"/>
      <c r="F3273" s="86"/>
      <c r="G3273" s="86"/>
      <c r="H3273" s="86"/>
      <c r="I3273" s="57"/>
      <c r="J3273" s="71"/>
      <c r="K3273" s="71"/>
      <c r="L3273" s="57"/>
      <c r="M3273" s="86"/>
      <c r="N3273" s="67"/>
      <c r="O3273" s="67"/>
      <c r="P3273" s="67"/>
      <c r="Q3273" s="67"/>
      <c r="R3273" s="67"/>
      <c r="S3273" s="67"/>
      <c r="T3273" s="67"/>
      <c r="U3273" s="67"/>
      <c r="V3273" s="67"/>
      <c r="W3273" s="67"/>
      <c r="X3273" s="67"/>
      <c r="Y3273" s="67"/>
      <c r="Z3273" s="67"/>
      <c r="AA3273" s="67"/>
      <c r="AB3273" s="67"/>
      <c r="AC3273" s="67"/>
      <c r="AD3273" s="67"/>
      <c r="AE3273" s="67"/>
      <c r="AF3273" s="67"/>
      <c r="AG3273" s="67"/>
    </row>
    <row r="3274" spans="1:33" ht="14.5">
      <c r="A3274" s="85"/>
      <c r="B3274" s="86"/>
      <c r="C3274" s="85"/>
      <c r="D3274" s="86"/>
      <c r="E3274" s="86"/>
      <c r="F3274" s="86"/>
      <c r="G3274" s="86"/>
      <c r="H3274" s="86"/>
      <c r="I3274" s="57"/>
      <c r="J3274" s="71"/>
      <c r="K3274" s="71"/>
      <c r="L3274" s="57"/>
      <c r="M3274" s="86"/>
      <c r="N3274" s="67"/>
      <c r="O3274" s="67"/>
      <c r="P3274" s="67"/>
      <c r="Q3274" s="67"/>
      <c r="R3274" s="67"/>
      <c r="S3274" s="67"/>
      <c r="T3274" s="67"/>
      <c r="U3274" s="67"/>
      <c r="V3274" s="67"/>
      <c r="W3274" s="67"/>
      <c r="X3274" s="67"/>
      <c r="Y3274" s="67"/>
      <c r="Z3274" s="67"/>
      <c r="AA3274" s="67"/>
      <c r="AB3274" s="67"/>
      <c r="AC3274" s="67"/>
      <c r="AD3274" s="67"/>
      <c r="AE3274" s="67"/>
      <c r="AF3274" s="67"/>
      <c r="AG3274" s="67"/>
    </row>
    <row r="3275" spans="1:33" ht="14.5">
      <c r="A3275" s="85"/>
      <c r="B3275" s="86"/>
      <c r="C3275" s="85"/>
      <c r="D3275" s="86"/>
      <c r="E3275" s="86"/>
      <c r="F3275" s="86"/>
      <c r="G3275" s="86"/>
      <c r="H3275" s="86"/>
      <c r="I3275" s="57"/>
      <c r="J3275" s="71"/>
      <c r="K3275" s="71"/>
      <c r="L3275" s="57"/>
      <c r="M3275" s="86"/>
      <c r="N3275" s="67"/>
      <c r="O3275" s="67"/>
      <c r="P3275" s="67"/>
      <c r="Q3275" s="67"/>
      <c r="R3275" s="67"/>
      <c r="S3275" s="67"/>
      <c r="T3275" s="67"/>
      <c r="U3275" s="67"/>
      <c r="V3275" s="67"/>
      <c r="W3275" s="67"/>
      <c r="X3275" s="67"/>
      <c r="Y3275" s="67"/>
      <c r="Z3275" s="67"/>
      <c r="AA3275" s="67"/>
      <c r="AB3275" s="67"/>
      <c r="AC3275" s="67"/>
      <c r="AD3275" s="67"/>
      <c r="AE3275" s="67"/>
      <c r="AF3275" s="67"/>
      <c r="AG3275" s="67"/>
    </row>
    <row r="3276" spans="1:33" ht="14.5">
      <c r="A3276" s="85"/>
      <c r="B3276" s="86"/>
      <c r="C3276" s="85"/>
      <c r="D3276" s="86"/>
      <c r="E3276" s="86"/>
      <c r="F3276" s="86"/>
      <c r="G3276" s="86"/>
      <c r="H3276" s="86"/>
      <c r="I3276" s="57"/>
      <c r="J3276" s="71"/>
      <c r="K3276" s="71"/>
      <c r="L3276" s="57"/>
      <c r="M3276" s="86"/>
      <c r="N3276" s="67"/>
      <c r="O3276" s="67"/>
      <c r="P3276" s="67"/>
      <c r="Q3276" s="67"/>
      <c r="R3276" s="67"/>
      <c r="S3276" s="67"/>
      <c r="T3276" s="67"/>
      <c r="U3276" s="67"/>
      <c r="V3276" s="67"/>
      <c r="W3276" s="67"/>
      <c r="X3276" s="67"/>
      <c r="Y3276" s="67"/>
      <c r="Z3276" s="67"/>
      <c r="AA3276" s="67"/>
      <c r="AB3276" s="67"/>
      <c r="AC3276" s="67"/>
      <c r="AD3276" s="67"/>
      <c r="AE3276" s="67"/>
      <c r="AF3276" s="67"/>
      <c r="AG3276" s="67"/>
    </row>
    <row r="3277" spans="1:33" ht="14.5">
      <c r="A3277" s="85"/>
      <c r="B3277" s="86"/>
      <c r="C3277" s="85"/>
      <c r="D3277" s="86"/>
      <c r="E3277" s="86"/>
      <c r="F3277" s="86"/>
      <c r="G3277" s="86"/>
      <c r="H3277" s="86"/>
      <c r="I3277" s="57"/>
      <c r="J3277" s="71"/>
      <c r="K3277" s="71"/>
      <c r="L3277" s="57"/>
      <c r="M3277" s="86"/>
      <c r="N3277" s="67"/>
      <c r="O3277" s="67"/>
      <c r="P3277" s="67"/>
      <c r="Q3277" s="67"/>
      <c r="R3277" s="67"/>
      <c r="S3277" s="67"/>
      <c r="T3277" s="67"/>
      <c r="U3277" s="67"/>
      <c r="V3277" s="67"/>
      <c r="W3277" s="67"/>
      <c r="X3277" s="67"/>
      <c r="Y3277" s="67"/>
      <c r="Z3277" s="67"/>
      <c r="AA3277" s="67"/>
      <c r="AB3277" s="67"/>
      <c r="AC3277" s="67"/>
      <c r="AD3277" s="67"/>
      <c r="AE3277" s="67"/>
      <c r="AF3277" s="67"/>
      <c r="AG3277" s="67"/>
    </row>
    <row r="3278" spans="1:33" ht="14.5">
      <c r="A3278" s="85"/>
      <c r="B3278" s="86"/>
      <c r="C3278" s="85"/>
      <c r="D3278" s="86"/>
      <c r="E3278" s="86"/>
      <c r="F3278" s="86"/>
      <c r="G3278" s="86"/>
      <c r="H3278" s="86"/>
      <c r="I3278" s="57"/>
      <c r="J3278" s="71"/>
      <c r="K3278" s="71"/>
      <c r="L3278" s="57"/>
      <c r="M3278" s="86"/>
      <c r="N3278" s="67"/>
      <c r="O3278" s="67"/>
      <c r="P3278" s="67"/>
      <c r="Q3278" s="67"/>
      <c r="R3278" s="67"/>
      <c r="S3278" s="67"/>
      <c r="T3278" s="67"/>
      <c r="U3278" s="67"/>
      <c r="V3278" s="67"/>
      <c r="W3278" s="67"/>
      <c r="X3278" s="67"/>
      <c r="Y3278" s="67"/>
      <c r="Z3278" s="67"/>
      <c r="AA3278" s="67"/>
      <c r="AB3278" s="67"/>
      <c r="AC3278" s="67"/>
      <c r="AD3278" s="67"/>
      <c r="AE3278" s="67"/>
      <c r="AF3278" s="67"/>
      <c r="AG3278" s="67"/>
    </row>
    <row r="3279" spans="1:33" ht="14.5">
      <c r="A3279" s="85"/>
      <c r="B3279" s="86"/>
      <c r="C3279" s="85"/>
      <c r="D3279" s="86"/>
      <c r="E3279" s="86"/>
      <c r="F3279" s="86"/>
      <c r="G3279" s="86"/>
      <c r="H3279" s="86"/>
      <c r="I3279" s="57"/>
      <c r="J3279" s="71"/>
      <c r="K3279" s="71"/>
      <c r="L3279" s="57"/>
      <c r="M3279" s="86"/>
      <c r="N3279" s="67"/>
      <c r="O3279" s="67"/>
      <c r="P3279" s="67"/>
      <c r="Q3279" s="67"/>
      <c r="R3279" s="67"/>
      <c r="S3279" s="67"/>
      <c r="T3279" s="67"/>
      <c r="U3279" s="67"/>
      <c r="V3279" s="67"/>
      <c r="W3279" s="67"/>
      <c r="X3279" s="67"/>
      <c r="Y3279" s="67"/>
      <c r="Z3279" s="67"/>
      <c r="AA3279" s="67"/>
      <c r="AB3279" s="67"/>
      <c r="AC3279" s="67"/>
      <c r="AD3279" s="67"/>
      <c r="AE3279" s="67"/>
      <c r="AF3279" s="67"/>
      <c r="AG3279" s="67"/>
    </row>
    <row r="3280" spans="1:33" ht="14.5">
      <c r="A3280" s="85"/>
      <c r="B3280" s="86"/>
      <c r="C3280" s="85"/>
      <c r="D3280" s="86"/>
      <c r="E3280" s="86"/>
      <c r="F3280" s="86"/>
      <c r="G3280" s="86"/>
      <c r="H3280" s="86"/>
      <c r="I3280" s="57"/>
      <c r="J3280" s="71"/>
      <c r="K3280" s="71"/>
      <c r="L3280" s="57"/>
      <c r="M3280" s="86"/>
      <c r="N3280" s="67"/>
      <c r="O3280" s="67"/>
      <c r="P3280" s="67"/>
      <c r="Q3280" s="67"/>
      <c r="R3280" s="67"/>
      <c r="S3280" s="67"/>
      <c r="T3280" s="67"/>
      <c r="U3280" s="67"/>
      <c r="V3280" s="67"/>
      <c r="W3280" s="67"/>
      <c r="X3280" s="67"/>
      <c r="Y3280" s="67"/>
      <c r="Z3280" s="67"/>
      <c r="AA3280" s="67"/>
      <c r="AB3280" s="67"/>
      <c r="AC3280" s="67"/>
      <c r="AD3280" s="67"/>
      <c r="AE3280" s="67"/>
      <c r="AF3280" s="67"/>
      <c r="AG3280" s="67"/>
    </row>
    <row r="3281" spans="1:33" ht="14.5">
      <c r="A3281" s="85"/>
      <c r="B3281" s="86"/>
      <c r="C3281" s="85"/>
      <c r="D3281" s="86"/>
      <c r="E3281" s="86"/>
      <c r="F3281" s="86"/>
      <c r="G3281" s="86"/>
      <c r="H3281" s="86"/>
      <c r="I3281" s="57"/>
      <c r="J3281" s="71"/>
      <c r="K3281" s="71"/>
      <c r="L3281" s="57"/>
      <c r="M3281" s="86"/>
      <c r="N3281" s="67"/>
      <c r="O3281" s="67"/>
      <c r="P3281" s="67"/>
      <c r="Q3281" s="67"/>
      <c r="R3281" s="67"/>
      <c r="S3281" s="67"/>
      <c r="T3281" s="67"/>
      <c r="U3281" s="67"/>
      <c r="V3281" s="67"/>
      <c r="W3281" s="67"/>
      <c r="X3281" s="67"/>
      <c r="Y3281" s="67"/>
      <c r="Z3281" s="67"/>
      <c r="AA3281" s="67"/>
      <c r="AB3281" s="67"/>
      <c r="AC3281" s="67"/>
      <c r="AD3281" s="67"/>
      <c r="AE3281" s="67"/>
      <c r="AF3281" s="67"/>
      <c r="AG3281" s="67"/>
    </row>
    <row r="3282" spans="1:33" ht="14.5">
      <c r="A3282" s="85"/>
      <c r="B3282" s="86"/>
      <c r="C3282" s="85"/>
      <c r="D3282" s="86"/>
      <c r="E3282" s="86"/>
      <c r="F3282" s="86"/>
      <c r="G3282" s="86"/>
      <c r="H3282" s="86"/>
      <c r="I3282" s="57"/>
      <c r="J3282" s="71"/>
      <c r="K3282" s="71"/>
      <c r="L3282" s="57"/>
      <c r="M3282" s="86"/>
      <c r="N3282" s="67"/>
      <c r="O3282" s="67"/>
      <c r="P3282" s="67"/>
      <c r="Q3282" s="67"/>
      <c r="R3282" s="67"/>
      <c r="S3282" s="67"/>
      <c r="T3282" s="67"/>
      <c r="U3282" s="67"/>
      <c r="V3282" s="67"/>
      <c r="W3282" s="67"/>
      <c r="X3282" s="67"/>
      <c r="Y3282" s="67"/>
      <c r="Z3282" s="67"/>
      <c r="AA3282" s="67"/>
      <c r="AB3282" s="67"/>
      <c r="AC3282" s="67"/>
      <c r="AD3282" s="67"/>
      <c r="AE3282" s="67"/>
      <c r="AF3282" s="67"/>
      <c r="AG3282" s="67"/>
    </row>
    <row r="3283" spans="1:33" ht="14.5">
      <c r="A3283" s="85"/>
      <c r="B3283" s="86"/>
      <c r="C3283" s="85"/>
      <c r="D3283" s="86"/>
      <c r="E3283" s="86"/>
      <c r="F3283" s="86"/>
      <c r="G3283" s="86"/>
      <c r="H3283" s="86"/>
      <c r="I3283" s="57"/>
      <c r="J3283" s="71"/>
      <c r="K3283" s="71"/>
      <c r="L3283" s="57"/>
      <c r="M3283" s="86"/>
      <c r="N3283" s="67"/>
      <c r="O3283" s="67"/>
      <c r="P3283" s="67"/>
      <c r="Q3283" s="67"/>
      <c r="R3283" s="67"/>
      <c r="S3283" s="67"/>
      <c r="T3283" s="67"/>
      <c r="U3283" s="67"/>
      <c r="V3283" s="67"/>
      <c r="W3283" s="67"/>
      <c r="X3283" s="67"/>
      <c r="Y3283" s="67"/>
      <c r="Z3283" s="67"/>
      <c r="AA3283" s="67"/>
      <c r="AB3283" s="67"/>
      <c r="AC3283" s="67"/>
      <c r="AD3283" s="67"/>
      <c r="AE3283" s="67"/>
      <c r="AF3283" s="67"/>
      <c r="AG3283" s="67"/>
    </row>
    <row r="3284" spans="1:33" ht="14.5">
      <c r="A3284" s="85"/>
      <c r="B3284" s="86"/>
      <c r="C3284" s="85"/>
      <c r="D3284" s="86"/>
      <c r="E3284" s="86"/>
      <c r="F3284" s="86"/>
      <c r="G3284" s="86"/>
      <c r="H3284" s="86"/>
      <c r="I3284" s="57"/>
      <c r="J3284" s="71"/>
      <c r="K3284" s="71"/>
      <c r="L3284" s="57"/>
      <c r="M3284" s="86"/>
      <c r="N3284" s="67"/>
      <c r="O3284" s="67"/>
      <c r="P3284" s="67"/>
      <c r="Q3284" s="67"/>
      <c r="R3284" s="67"/>
      <c r="S3284" s="67"/>
      <c r="T3284" s="67"/>
      <c r="U3284" s="67"/>
      <c r="V3284" s="67"/>
      <c r="W3284" s="67"/>
      <c r="X3284" s="67"/>
      <c r="Y3284" s="67"/>
      <c r="Z3284" s="67"/>
      <c r="AA3284" s="67"/>
      <c r="AB3284" s="67"/>
      <c r="AC3284" s="67"/>
      <c r="AD3284" s="67"/>
      <c r="AE3284" s="67"/>
      <c r="AF3284" s="67"/>
      <c r="AG3284" s="67"/>
    </row>
    <row r="3285" spans="1:33" ht="14.5">
      <c r="A3285" s="85"/>
      <c r="B3285" s="86"/>
      <c r="C3285" s="85"/>
      <c r="D3285" s="86"/>
      <c r="E3285" s="86"/>
      <c r="F3285" s="86"/>
      <c r="G3285" s="86"/>
      <c r="H3285" s="86"/>
      <c r="I3285" s="57"/>
      <c r="J3285" s="71"/>
      <c r="K3285" s="71"/>
      <c r="L3285" s="57"/>
      <c r="M3285" s="86"/>
      <c r="N3285" s="67"/>
      <c r="O3285" s="67"/>
      <c r="P3285" s="67"/>
      <c r="Q3285" s="67"/>
      <c r="R3285" s="67"/>
      <c r="S3285" s="67"/>
      <c r="T3285" s="67"/>
      <c r="U3285" s="67"/>
      <c r="V3285" s="67"/>
      <c r="W3285" s="67"/>
      <c r="X3285" s="67"/>
      <c r="Y3285" s="67"/>
      <c r="Z3285" s="67"/>
      <c r="AA3285" s="67"/>
      <c r="AB3285" s="67"/>
      <c r="AC3285" s="67"/>
      <c r="AD3285" s="67"/>
      <c r="AE3285" s="67"/>
      <c r="AF3285" s="67"/>
      <c r="AG3285" s="67"/>
    </row>
    <row r="3286" spans="1:33" ht="14.5">
      <c r="A3286" s="85"/>
      <c r="B3286" s="86"/>
      <c r="C3286" s="85"/>
      <c r="D3286" s="86"/>
      <c r="E3286" s="86"/>
      <c r="F3286" s="86"/>
      <c r="G3286" s="86"/>
      <c r="H3286" s="86"/>
      <c r="I3286" s="57"/>
      <c r="J3286" s="71"/>
      <c r="K3286" s="71"/>
      <c r="L3286" s="57"/>
      <c r="M3286" s="86"/>
      <c r="N3286" s="67"/>
      <c r="O3286" s="67"/>
      <c r="P3286" s="67"/>
      <c r="Q3286" s="67"/>
      <c r="R3286" s="67"/>
      <c r="S3286" s="67"/>
      <c r="T3286" s="67"/>
      <c r="U3286" s="67"/>
      <c r="V3286" s="67"/>
      <c r="W3286" s="67"/>
      <c r="X3286" s="67"/>
      <c r="Y3286" s="67"/>
      <c r="Z3286" s="67"/>
      <c r="AA3286" s="67"/>
      <c r="AB3286" s="67"/>
      <c r="AC3286" s="67"/>
      <c r="AD3286" s="67"/>
      <c r="AE3286" s="67"/>
      <c r="AF3286" s="67"/>
      <c r="AG3286" s="67"/>
    </row>
    <row r="3287" spans="1:33" ht="14.5">
      <c r="A3287" s="85"/>
      <c r="B3287" s="86"/>
      <c r="C3287" s="85"/>
      <c r="D3287" s="86"/>
      <c r="E3287" s="86"/>
      <c r="F3287" s="86"/>
      <c r="G3287" s="86"/>
      <c r="H3287" s="86"/>
      <c r="I3287" s="57"/>
      <c r="J3287" s="71"/>
      <c r="K3287" s="71"/>
      <c r="L3287" s="57"/>
      <c r="M3287" s="86"/>
      <c r="N3287" s="67"/>
      <c r="O3287" s="67"/>
      <c r="P3287" s="67"/>
      <c r="Q3287" s="67"/>
      <c r="R3287" s="67"/>
      <c r="S3287" s="67"/>
      <c r="T3287" s="67"/>
      <c r="U3287" s="67"/>
      <c r="V3287" s="67"/>
      <c r="W3287" s="67"/>
      <c r="X3287" s="67"/>
      <c r="Y3287" s="67"/>
      <c r="Z3287" s="67"/>
      <c r="AA3287" s="67"/>
      <c r="AB3287" s="67"/>
      <c r="AC3287" s="67"/>
      <c r="AD3287" s="67"/>
      <c r="AE3287" s="67"/>
      <c r="AF3287" s="67"/>
      <c r="AG3287" s="67"/>
    </row>
    <row r="3288" spans="1:33" ht="14.5">
      <c r="A3288" s="85"/>
      <c r="B3288" s="86"/>
      <c r="C3288" s="85"/>
      <c r="D3288" s="86"/>
      <c r="E3288" s="86"/>
      <c r="F3288" s="86"/>
      <c r="G3288" s="86"/>
      <c r="H3288" s="86"/>
      <c r="I3288" s="57"/>
      <c r="J3288" s="71"/>
      <c r="K3288" s="71"/>
      <c r="L3288" s="57"/>
      <c r="M3288" s="86"/>
      <c r="N3288" s="67"/>
      <c r="O3288" s="67"/>
      <c r="P3288" s="67"/>
      <c r="Q3288" s="67"/>
      <c r="R3288" s="67"/>
      <c r="S3288" s="67"/>
      <c r="T3288" s="67"/>
      <c r="U3288" s="67"/>
      <c r="V3288" s="67"/>
      <c r="W3288" s="67"/>
      <c r="X3288" s="67"/>
      <c r="Y3288" s="67"/>
      <c r="Z3288" s="67"/>
      <c r="AA3288" s="67"/>
      <c r="AB3288" s="67"/>
      <c r="AC3288" s="67"/>
      <c r="AD3288" s="67"/>
      <c r="AE3288" s="67"/>
      <c r="AF3288" s="67"/>
      <c r="AG3288" s="67"/>
    </row>
    <row r="3289" spans="1:33" ht="14.5">
      <c r="A3289" s="85"/>
      <c r="B3289" s="86"/>
      <c r="C3289" s="85"/>
      <c r="D3289" s="86"/>
      <c r="E3289" s="86"/>
      <c r="F3289" s="86"/>
      <c r="G3289" s="86"/>
      <c r="H3289" s="86"/>
      <c r="I3289" s="57"/>
      <c r="J3289" s="71"/>
      <c r="K3289" s="71"/>
      <c r="L3289" s="57"/>
      <c r="M3289" s="86"/>
      <c r="N3289" s="67"/>
      <c r="O3289" s="67"/>
      <c r="P3289" s="67"/>
      <c r="Q3289" s="67"/>
      <c r="R3289" s="67"/>
      <c r="S3289" s="67"/>
      <c r="T3289" s="67"/>
      <c r="U3289" s="67"/>
      <c r="V3289" s="67"/>
      <c r="W3289" s="67"/>
      <c r="X3289" s="67"/>
      <c r="Y3289" s="67"/>
      <c r="Z3289" s="67"/>
      <c r="AA3289" s="67"/>
      <c r="AB3289" s="67"/>
      <c r="AC3289" s="67"/>
      <c r="AD3289" s="67"/>
      <c r="AE3289" s="67"/>
      <c r="AF3289" s="67"/>
      <c r="AG3289" s="67"/>
    </row>
    <row r="3290" spans="1:33" ht="14.5">
      <c r="A3290" s="85"/>
      <c r="B3290" s="86"/>
      <c r="C3290" s="85"/>
      <c r="D3290" s="86"/>
      <c r="E3290" s="86"/>
      <c r="F3290" s="86"/>
      <c r="G3290" s="86"/>
      <c r="H3290" s="86"/>
      <c r="I3290" s="57"/>
      <c r="J3290" s="71"/>
      <c r="K3290" s="71"/>
      <c r="L3290" s="57"/>
      <c r="M3290" s="86"/>
      <c r="N3290" s="67"/>
      <c r="O3290" s="67"/>
      <c r="P3290" s="67"/>
      <c r="Q3290" s="67"/>
      <c r="R3290" s="67"/>
      <c r="S3290" s="67"/>
      <c r="T3290" s="67"/>
      <c r="U3290" s="67"/>
      <c r="V3290" s="67"/>
      <c r="W3290" s="67"/>
      <c r="X3290" s="67"/>
      <c r="Y3290" s="67"/>
      <c r="Z3290" s="67"/>
      <c r="AA3290" s="67"/>
      <c r="AB3290" s="67"/>
      <c r="AC3290" s="67"/>
      <c r="AD3290" s="67"/>
      <c r="AE3290" s="67"/>
      <c r="AF3290" s="67"/>
      <c r="AG3290" s="67"/>
    </row>
    <row r="3291" spans="1:33" ht="14.5">
      <c r="A3291" s="85"/>
      <c r="B3291" s="86"/>
      <c r="C3291" s="85"/>
      <c r="D3291" s="86"/>
      <c r="E3291" s="86"/>
      <c r="F3291" s="86"/>
      <c r="G3291" s="86"/>
      <c r="H3291" s="86"/>
      <c r="I3291" s="57"/>
      <c r="J3291" s="71"/>
      <c r="K3291" s="71"/>
      <c r="L3291" s="57"/>
      <c r="M3291" s="86"/>
      <c r="N3291" s="67"/>
      <c r="O3291" s="67"/>
      <c r="P3291" s="67"/>
      <c r="Q3291" s="67"/>
      <c r="R3291" s="67"/>
      <c r="S3291" s="67"/>
      <c r="T3291" s="67"/>
      <c r="U3291" s="67"/>
      <c r="V3291" s="67"/>
      <c r="W3291" s="67"/>
      <c r="X3291" s="67"/>
      <c r="Y3291" s="67"/>
      <c r="Z3291" s="67"/>
      <c r="AA3291" s="67"/>
      <c r="AB3291" s="67"/>
      <c r="AC3291" s="67"/>
      <c r="AD3291" s="67"/>
      <c r="AE3291" s="67"/>
      <c r="AF3291" s="67"/>
      <c r="AG3291" s="67"/>
    </row>
    <row r="3292" spans="1:33" ht="14.5">
      <c r="A3292" s="85"/>
      <c r="B3292" s="86"/>
      <c r="C3292" s="85"/>
      <c r="D3292" s="86"/>
      <c r="E3292" s="86"/>
      <c r="F3292" s="86"/>
      <c r="G3292" s="86"/>
      <c r="H3292" s="86"/>
      <c r="I3292" s="57"/>
      <c r="J3292" s="71"/>
      <c r="K3292" s="71"/>
      <c r="L3292" s="57"/>
      <c r="M3292" s="86"/>
      <c r="N3292" s="67"/>
      <c r="O3292" s="67"/>
      <c r="P3292" s="67"/>
      <c r="Q3292" s="67"/>
      <c r="R3292" s="67"/>
      <c r="S3292" s="67"/>
      <c r="T3292" s="67"/>
      <c r="U3292" s="67"/>
      <c r="V3292" s="67"/>
      <c r="W3292" s="67"/>
      <c r="X3292" s="67"/>
      <c r="Y3292" s="67"/>
      <c r="Z3292" s="67"/>
      <c r="AA3292" s="67"/>
      <c r="AB3292" s="67"/>
      <c r="AC3292" s="67"/>
      <c r="AD3292" s="67"/>
      <c r="AE3292" s="67"/>
      <c r="AF3292" s="67"/>
      <c r="AG3292" s="67"/>
    </row>
    <row r="3293" spans="1:33" ht="14.5">
      <c r="A3293" s="85"/>
      <c r="B3293" s="86"/>
      <c r="C3293" s="85"/>
      <c r="D3293" s="86"/>
      <c r="E3293" s="86"/>
      <c r="F3293" s="86"/>
      <c r="G3293" s="86"/>
      <c r="H3293" s="86"/>
      <c r="I3293" s="57"/>
      <c r="J3293" s="71"/>
      <c r="K3293" s="71"/>
      <c r="L3293" s="57"/>
      <c r="M3293" s="86"/>
      <c r="N3293" s="67"/>
      <c r="O3293" s="67"/>
      <c r="P3293" s="67"/>
      <c r="Q3293" s="67"/>
      <c r="R3293" s="67"/>
      <c r="S3293" s="67"/>
      <c r="T3293" s="67"/>
      <c r="U3293" s="67"/>
      <c r="V3293" s="67"/>
      <c r="W3293" s="67"/>
      <c r="X3293" s="67"/>
      <c r="Y3293" s="67"/>
      <c r="Z3293" s="67"/>
      <c r="AA3293" s="67"/>
      <c r="AB3293" s="67"/>
      <c r="AC3293" s="67"/>
      <c r="AD3293" s="67"/>
      <c r="AE3293" s="67"/>
      <c r="AF3293" s="67"/>
      <c r="AG3293" s="67"/>
    </row>
    <row r="3294" spans="1:33" ht="14.5">
      <c r="A3294" s="85"/>
      <c r="B3294" s="86"/>
      <c r="C3294" s="85"/>
      <c r="D3294" s="86"/>
      <c r="E3294" s="86"/>
      <c r="F3294" s="86"/>
      <c r="G3294" s="86"/>
      <c r="H3294" s="86"/>
      <c r="I3294" s="57"/>
      <c r="J3294" s="71"/>
      <c r="K3294" s="71"/>
      <c r="L3294" s="57"/>
      <c r="M3294" s="86"/>
      <c r="N3294" s="67"/>
      <c r="O3294" s="67"/>
      <c r="P3294" s="67"/>
      <c r="Q3294" s="67"/>
      <c r="R3294" s="67"/>
      <c r="S3294" s="67"/>
      <c r="T3294" s="67"/>
      <c r="U3294" s="67"/>
      <c r="V3294" s="67"/>
      <c r="W3294" s="67"/>
      <c r="X3294" s="67"/>
      <c r="Y3294" s="67"/>
      <c r="Z3294" s="67"/>
      <c r="AA3294" s="67"/>
      <c r="AB3294" s="67"/>
      <c r="AC3294" s="67"/>
      <c r="AD3294" s="67"/>
      <c r="AE3294" s="67"/>
      <c r="AF3294" s="67"/>
      <c r="AG3294" s="67"/>
    </row>
    <row r="3295" spans="1:33" ht="14.5">
      <c r="A3295" s="85"/>
      <c r="B3295" s="86"/>
      <c r="C3295" s="85"/>
      <c r="D3295" s="86"/>
      <c r="E3295" s="86"/>
      <c r="F3295" s="86"/>
      <c r="G3295" s="86"/>
      <c r="H3295" s="86"/>
      <c r="I3295" s="57"/>
      <c r="J3295" s="71"/>
      <c r="K3295" s="71"/>
      <c r="L3295" s="57"/>
      <c r="M3295" s="86"/>
      <c r="N3295" s="67"/>
      <c r="O3295" s="67"/>
      <c r="P3295" s="67"/>
      <c r="Q3295" s="67"/>
      <c r="R3295" s="67"/>
      <c r="S3295" s="67"/>
      <c r="T3295" s="67"/>
      <c r="U3295" s="67"/>
      <c r="V3295" s="67"/>
      <c r="W3295" s="67"/>
      <c r="X3295" s="67"/>
      <c r="Y3295" s="67"/>
      <c r="Z3295" s="67"/>
      <c r="AA3295" s="67"/>
      <c r="AB3295" s="67"/>
      <c r="AC3295" s="67"/>
      <c r="AD3295" s="67"/>
      <c r="AE3295" s="67"/>
      <c r="AF3295" s="67"/>
      <c r="AG3295" s="67"/>
    </row>
    <row r="3296" spans="1:33" ht="14.5">
      <c r="A3296" s="85"/>
      <c r="B3296" s="86"/>
      <c r="C3296" s="85"/>
      <c r="D3296" s="86"/>
      <c r="E3296" s="86"/>
      <c r="F3296" s="86"/>
      <c r="G3296" s="86"/>
      <c r="H3296" s="86"/>
      <c r="I3296" s="57"/>
      <c r="J3296" s="71"/>
      <c r="K3296" s="71"/>
      <c r="L3296" s="57"/>
      <c r="M3296" s="86"/>
      <c r="N3296" s="67"/>
      <c r="O3296" s="67"/>
      <c r="P3296" s="67"/>
      <c r="Q3296" s="67"/>
      <c r="R3296" s="67"/>
      <c r="S3296" s="67"/>
      <c r="T3296" s="67"/>
      <c r="U3296" s="67"/>
      <c r="V3296" s="67"/>
      <c r="W3296" s="67"/>
      <c r="X3296" s="67"/>
      <c r="Y3296" s="67"/>
      <c r="Z3296" s="67"/>
      <c r="AA3296" s="67"/>
      <c r="AB3296" s="67"/>
      <c r="AC3296" s="67"/>
      <c r="AD3296" s="67"/>
      <c r="AE3296" s="67"/>
      <c r="AF3296" s="67"/>
      <c r="AG3296" s="67"/>
    </row>
    <row r="3297" spans="1:33" ht="14.5">
      <c r="A3297" s="85"/>
      <c r="B3297" s="86"/>
      <c r="C3297" s="85"/>
      <c r="D3297" s="86"/>
      <c r="E3297" s="86"/>
      <c r="F3297" s="86"/>
      <c r="G3297" s="86"/>
      <c r="H3297" s="86"/>
      <c r="I3297" s="57"/>
      <c r="J3297" s="71"/>
      <c r="K3297" s="71"/>
      <c r="L3297" s="57"/>
      <c r="M3297" s="86"/>
      <c r="N3297" s="67"/>
      <c r="O3297" s="67"/>
      <c r="P3297" s="67"/>
      <c r="Q3297" s="67"/>
      <c r="R3297" s="67"/>
      <c r="S3297" s="67"/>
      <c r="T3297" s="67"/>
      <c r="U3297" s="67"/>
      <c r="V3297" s="67"/>
      <c r="W3297" s="67"/>
      <c r="X3297" s="67"/>
      <c r="Y3297" s="67"/>
      <c r="Z3297" s="67"/>
      <c r="AA3297" s="67"/>
      <c r="AB3297" s="67"/>
      <c r="AC3297" s="67"/>
      <c r="AD3297" s="67"/>
      <c r="AE3297" s="67"/>
      <c r="AF3297" s="67"/>
      <c r="AG3297" s="67"/>
    </row>
    <row r="3298" spans="1:33" ht="14.5">
      <c r="A3298" s="85"/>
      <c r="B3298" s="86"/>
      <c r="C3298" s="85"/>
      <c r="D3298" s="86"/>
      <c r="E3298" s="86"/>
      <c r="F3298" s="86"/>
      <c r="G3298" s="86"/>
      <c r="H3298" s="86"/>
      <c r="I3298" s="57"/>
      <c r="J3298" s="71"/>
      <c r="K3298" s="71"/>
      <c r="L3298" s="57"/>
      <c r="M3298" s="86"/>
      <c r="N3298" s="67"/>
      <c r="O3298" s="67"/>
      <c r="P3298" s="67"/>
      <c r="Q3298" s="67"/>
      <c r="R3298" s="67"/>
      <c r="S3298" s="67"/>
      <c r="T3298" s="67"/>
      <c r="U3298" s="67"/>
      <c r="V3298" s="67"/>
      <c r="W3298" s="67"/>
      <c r="X3298" s="67"/>
      <c r="Y3298" s="67"/>
      <c r="Z3298" s="67"/>
      <c r="AA3298" s="67"/>
      <c r="AB3298" s="67"/>
      <c r="AC3298" s="67"/>
      <c r="AD3298" s="67"/>
      <c r="AE3298" s="67"/>
      <c r="AF3298" s="67"/>
      <c r="AG3298" s="67"/>
    </row>
    <row r="3299" spans="1:33" ht="14.5">
      <c r="A3299" s="85"/>
      <c r="B3299" s="86"/>
      <c r="C3299" s="85"/>
      <c r="D3299" s="86"/>
      <c r="E3299" s="86"/>
      <c r="F3299" s="86"/>
      <c r="G3299" s="86"/>
      <c r="H3299" s="86"/>
      <c r="I3299" s="57"/>
      <c r="J3299" s="71"/>
      <c r="K3299" s="71"/>
      <c r="L3299" s="57"/>
      <c r="M3299" s="86"/>
      <c r="N3299" s="67"/>
      <c r="O3299" s="67"/>
      <c r="P3299" s="67"/>
      <c r="Q3299" s="67"/>
      <c r="R3299" s="67"/>
      <c r="S3299" s="67"/>
      <c r="T3299" s="67"/>
      <c r="U3299" s="67"/>
      <c r="V3299" s="67"/>
      <c r="W3299" s="67"/>
      <c r="X3299" s="67"/>
      <c r="Y3299" s="67"/>
      <c r="Z3299" s="67"/>
      <c r="AA3299" s="67"/>
      <c r="AB3299" s="67"/>
      <c r="AC3299" s="67"/>
      <c r="AD3299" s="67"/>
      <c r="AE3299" s="67"/>
      <c r="AF3299" s="67"/>
      <c r="AG3299" s="67"/>
    </row>
    <row r="3300" spans="1:33" ht="14.5">
      <c r="A3300" s="85"/>
      <c r="B3300" s="86"/>
      <c r="C3300" s="85"/>
      <c r="D3300" s="86"/>
      <c r="E3300" s="86"/>
      <c r="F3300" s="86"/>
      <c r="G3300" s="86"/>
      <c r="H3300" s="86"/>
      <c r="I3300" s="57"/>
      <c r="J3300" s="71"/>
      <c r="K3300" s="71"/>
      <c r="L3300" s="57"/>
      <c r="M3300" s="86"/>
      <c r="N3300" s="67"/>
      <c r="O3300" s="67"/>
      <c r="P3300" s="67"/>
      <c r="Q3300" s="67"/>
      <c r="R3300" s="67"/>
      <c r="S3300" s="67"/>
      <c r="T3300" s="67"/>
      <c r="U3300" s="67"/>
      <c r="V3300" s="67"/>
      <c r="W3300" s="67"/>
      <c r="X3300" s="67"/>
      <c r="Y3300" s="67"/>
      <c r="Z3300" s="67"/>
      <c r="AA3300" s="67"/>
      <c r="AB3300" s="67"/>
      <c r="AC3300" s="67"/>
      <c r="AD3300" s="67"/>
      <c r="AE3300" s="67"/>
      <c r="AF3300" s="67"/>
      <c r="AG3300" s="67"/>
    </row>
    <row r="3301" spans="1:33" ht="14.5">
      <c r="A3301" s="85"/>
      <c r="B3301" s="86"/>
      <c r="C3301" s="85"/>
      <c r="D3301" s="86"/>
      <c r="E3301" s="86"/>
      <c r="F3301" s="86"/>
      <c r="G3301" s="86"/>
      <c r="H3301" s="86"/>
      <c r="I3301" s="57"/>
      <c r="J3301" s="71"/>
      <c r="K3301" s="71"/>
      <c r="L3301" s="57"/>
      <c r="M3301" s="86"/>
      <c r="N3301" s="67"/>
      <c r="O3301" s="67"/>
      <c r="P3301" s="67"/>
      <c r="Q3301" s="67"/>
      <c r="R3301" s="67"/>
      <c r="S3301" s="67"/>
      <c r="T3301" s="67"/>
      <c r="U3301" s="67"/>
      <c r="V3301" s="67"/>
      <c r="W3301" s="67"/>
      <c r="X3301" s="67"/>
      <c r="Y3301" s="67"/>
      <c r="Z3301" s="67"/>
      <c r="AA3301" s="67"/>
      <c r="AB3301" s="67"/>
      <c r="AC3301" s="67"/>
      <c r="AD3301" s="67"/>
      <c r="AE3301" s="67"/>
      <c r="AF3301" s="67"/>
      <c r="AG3301" s="67"/>
    </row>
    <row r="3302" spans="1:33" ht="14.5">
      <c r="A3302" s="85"/>
      <c r="B3302" s="86"/>
      <c r="C3302" s="85"/>
      <c r="D3302" s="86"/>
      <c r="E3302" s="86"/>
      <c r="F3302" s="86"/>
      <c r="G3302" s="86"/>
      <c r="H3302" s="86"/>
      <c r="I3302" s="57"/>
      <c r="J3302" s="71"/>
      <c r="K3302" s="71"/>
      <c r="L3302" s="57"/>
      <c r="M3302" s="86"/>
      <c r="N3302" s="67"/>
      <c r="O3302" s="67"/>
      <c r="P3302" s="67"/>
      <c r="Q3302" s="67"/>
      <c r="R3302" s="67"/>
      <c r="S3302" s="67"/>
      <c r="T3302" s="67"/>
      <c r="U3302" s="67"/>
      <c r="V3302" s="67"/>
      <c r="W3302" s="67"/>
      <c r="X3302" s="67"/>
      <c r="Y3302" s="67"/>
      <c r="Z3302" s="67"/>
      <c r="AA3302" s="67"/>
      <c r="AB3302" s="67"/>
      <c r="AC3302" s="67"/>
      <c r="AD3302" s="67"/>
      <c r="AE3302" s="67"/>
      <c r="AF3302" s="67"/>
      <c r="AG3302" s="67"/>
    </row>
    <row r="3303" spans="1:33" ht="14.5">
      <c r="A3303" s="85"/>
      <c r="B3303" s="86"/>
      <c r="C3303" s="85"/>
      <c r="D3303" s="86"/>
      <c r="E3303" s="86"/>
      <c r="F3303" s="86"/>
      <c r="G3303" s="86"/>
      <c r="H3303" s="86"/>
      <c r="I3303" s="57"/>
      <c r="J3303" s="71"/>
      <c r="K3303" s="71"/>
      <c r="L3303" s="57"/>
      <c r="M3303" s="86"/>
      <c r="N3303" s="67"/>
      <c r="O3303" s="67"/>
      <c r="P3303" s="67"/>
      <c r="Q3303" s="67"/>
      <c r="R3303" s="67"/>
      <c r="S3303" s="67"/>
      <c r="T3303" s="67"/>
      <c r="U3303" s="67"/>
      <c r="V3303" s="67"/>
      <c r="W3303" s="67"/>
      <c r="X3303" s="67"/>
      <c r="Y3303" s="67"/>
      <c r="Z3303" s="67"/>
      <c r="AA3303" s="67"/>
      <c r="AB3303" s="67"/>
      <c r="AC3303" s="67"/>
      <c r="AD3303" s="67"/>
      <c r="AE3303" s="67"/>
      <c r="AF3303" s="67"/>
      <c r="AG3303" s="67"/>
    </row>
    <row r="3304" spans="1:33" ht="14.5">
      <c r="A3304" s="85"/>
      <c r="B3304" s="86"/>
      <c r="C3304" s="85"/>
      <c r="D3304" s="86"/>
      <c r="E3304" s="86"/>
      <c r="F3304" s="86"/>
      <c r="G3304" s="86"/>
      <c r="H3304" s="86"/>
      <c r="I3304" s="57"/>
      <c r="J3304" s="71"/>
      <c r="K3304" s="71"/>
      <c r="L3304" s="57"/>
      <c r="M3304" s="86"/>
      <c r="N3304" s="67"/>
      <c r="O3304" s="67"/>
      <c r="P3304" s="67"/>
      <c r="Q3304" s="67"/>
      <c r="R3304" s="67"/>
      <c r="S3304" s="67"/>
      <c r="T3304" s="67"/>
      <c r="U3304" s="67"/>
      <c r="V3304" s="67"/>
      <c r="W3304" s="67"/>
      <c r="X3304" s="67"/>
      <c r="Y3304" s="67"/>
      <c r="Z3304" s="67"/>
      <c r="AA3304" s="67"/>
      <c r="AB3304" s="67"/>
      <c r="AC3304" s="67"/>
      <c r="AD3304" s="67"/>
      <c r="AE3304" s="67"/>
      <c r="AF3304" s="67"/>
      <c r="AG3304" s="67"/>
    </row>
    <row r="3305" spans="1:33" ht="14.5">
      <c r="A3305" s="85"/>
      <c r="B3305" s="86"/>
      <c r="C3305" s="85"/>
      <c r="D3305" s="86"/>
      <c r="E3305" s="86"/>
      <c r="F3305" s="86"/>
      <c r="G3305" s="86"/>
      <c r="H3305" s="86"/>
      <c r="I3305" s="57"/>
      <c r="J3305" s="71"/>
      <c r="K3305" s="71"/>
      <c r="L3305" s="57"/>
      <c r="M3305" s="86"/>
      <c r="N3305" s="67"/>
      <c r="O3305" s="67"/>
      <c r="P3305" s="67"/>
      <c r="Q3305" s="67"/>
      <c r="R3305" s="67"/>
      <c r="S3305" s="67"/>
      <c r="T3305" s="67"/>
      <c r="U3305" s="67"/>
      <c r="V3305" s="67"/>
      <c r="W3305" s="67"/>
      <c r="X3305" s="67"/>
      <c r="Y3305" s="67"/>
      <c r="Z3305" s="67"/>
      <c r="AA3305" s="67"/>
      <c r="AB3305" s="67"/>
      <c r="AC3305" s="67"/>
      <c r="AD3305" s="67"/>
      <c r="AE3305" s="67"/>
      <c r="AF3305" s="67"/>
      <c r="AG3305" s="67"/>
    </row>
    <row r="3306" spans="1:33" ht="14.5">
      <c r="A3306" s="85"/>
      <c r="B3306" s="86"/>
      <c r="C3306" s="85"/>
      <c r="D3306" s="86"/>
      <c r="E3306" s="86"/>
      <c r="F3306" s="86"/>
      <c r="G3306" s="86"/>
      <c r="H3306" s="86"/>
      <c r="I3306" s="57"/>
      <c r="J3306" s="71"/>
      <c r="K3306" s="71"/>
      <c r="L3306" s="57"/>
      <c r="M3306" s="86"/>
      <c r="N3306" s="67"/>
      <c r="O3306" s="67"/>
      <c r="P3306" s="67"/>
      <c r="Q3306" s="67"/>
      <c r="R3306" s="67"/>
      <c r="S3306" s="67"/>
      <c r="T3306" s="67"/>
      <c r="U3306" s="67"/>
      <c r="V3306" s="67"/>
      <c r="W3306" s="67"/>
      <c r="X3306" s="67"/>
      <c r="Y3306" s="67"/>
      <c r="Z3306" s="67"/>
      <c r="AA3306" s="67"/>
      <c r="AB3306" s="67"/>
      <c r="AC3306" s="67"/>
      <c r="AD3306" s="67"/>
      <c r="AE3306" s="67"/>
      <c r="AF3306" s="67"/>
      <c r="AG3306" s="67"/>
    </row>
    <row r="3307" spans="1:33" ht="14.5">
      <c r="A3307" s="85"/>
      <c r="B3307" s="86"/>
      <c r="C3307" s="85"/>
      <c r="D3307" s="86"/>
      <c r="E3307" s="86"/>
      <c r="F3307" s="86"/>
      <c r="G3307" s="86"/>
      <c r="H3307" s="86"/>
      <c r="I3307" s="57"/>
      <c r="J3307" s="71"/>
      <c r="K3307" s="71"/>
      <c r="L3307" s="57"/>
      <c r="M3307" s="86"/>
      <c r="N3307" s="67"/>
      <c r="O3307" s="67"/>
      <c r="P3307" s="67"/>
      <c r="Q3307" s="67"/>
      <c r="R3307" s="67"/>
      <c r="S3307" s="67"/>
      <c r="T3307" s="67"/>
      <c r="U3307" s="67"/>
      <c r="V3307" s="67"/>
      <c r="W3307" s="67"/>
      <c r="X3307" s="67"/>
      <c r="Y3307" s="67"/>
      <c r="Z3307" s="67"/>
      <c r="AA3307" s="67"/>
      <c r="AB3307" s="67"/>
      <c r="AC3307" s="67"/>
      <c r="AD3307" s="67"/>
      <c r="AE3307" s="67"/>
      <c r="AF3307" s="67"/>
      <c r="AG3307" s="67"/>
    </row>
    <row r="3308" spans="1:33" ht="14.5">
      <c r="A3308" s="85"/>
      <c r="B3308" s="86"/>
      <c r="C3308" s="85"/>
      <c r="D3308" s="86"/>
      <c r="E3308" s="86"/>
      <c r="F3308" s="86"/>
      <c r="G3308" s="86"/>
      <c r="H3308" s="86"/>
      <c r="I3308" s="57"/>
      <c r="J3308" s="71"/>
      <c r="K3308" s="71"/>
      <c r="L3308" s="57"/>
      <c r="M3308" s="86"/>
      <c r="N3308" s="67"/>
      <c r="O3308" s="67"/>
      <c r="P3308" s="67"/>
      <c r="Q3308" s="67"/>
      <c r="R3308" s="67"/>
      <c r="S3308" s="67"/>
      <c r="T3308" s="67"/>
      <c r="U3308" s="67"/>
      <c r="V3308" s="67"/>
      <c r="W3308" s="67"/>
      <c r="X3308" s="67"/>
      <c r="Y3308" s="67"/>
      <c r="Z3308" s="67"/>
      <c r="AA3308" s="67"/>
      <c r="AB3308" s="67"/>
      <c r="AC3308" s="67"/>
      <c r="AD3308" s="67"/>
      <c r="AE3308" s="67"/>
      <c r="AF3308" s="67"/>
      <c r="AG3308" s="67"/>
    </row>
    <row r="3309" spans="1:33" ht="14.5">
      <c r="A3309" s="85"/>
      <c r="B3309" s="86"/>
      <c r="C3309" s="85"/>
      <c r="D3309" s="86"/>
      <c r="E3309" s="86"/>
      <c r="F3309" s="86"/>
      <c r="G3309" s="86"/>
      <c r="H3309" s="86"/>
      <c r="I3309" s="57"/>
      <c r="J3309" s="71"/>
      <c r="K3309" s="71"/>
      <c r="L3309" s="57"/>
      <c r="M3309" s="86"/>
      <c r="N3309" s="67"/>
      <c r="O3309" s="67"/>
      <c r="P3309" s="67"/>
      <c r="Q3309" s="67"/>
      <c r="R3309" s="67"/>
      <c r="S3309" s="67"/>
      <c r="T3309" s="67"/>
      <c r="U3309" s="67"/>
      <c r="V3309" s="67"/>
      <c r="W3309" s="67"/>
      <c r="X3309" s="67"/>
      <c r="Y3309" s="67"/>
      <c r="Z3309" s="67"/>
      <c r="AA3309" s="67"/>
      <c r="AB3309" s="67"/>
      <c r="AC3309" s="67"/>
      <c r="AD3309" s="67"/>
      <c r="AE3309" s="67"/>
      <c r="AF3309" s="67"/>
      <c r="AG3309" s="67"/>
    </row>
    <row r="3310" spans="1:33" ht="14.5">
      <c r="A3310" s="85"/>
      <c r="B3310" s="86"/>
      <c r="C3310" s="85"/>
      <c r="D3310" s="86"/>
      <c r="E3310" s="86"/>
      <c r="F3310" s="86"/>
      <c r="G3310" s="86"/>
      <c r="H3310" s="86"/>
      <c r="I3310" s="57"/>
      <c r="J3310" s="71"/>
      <c r="K3310" s="71"/>
      <c r="L3310" s="57"/>
      <c r="M3310" s="86"/>
      <c r="N3310" s="67"/>
      <c r="O3310" s="67"/>
      <c r="P3310" s="67"/>
      <c r="Q3310" s="67"/>
      <c r="R3310" s="67"/>
      <c r="S3310" s="67"/>
      <c r="T3310" s="67"/>
      <c r="U3310" s="67"/>
      <c r="V3310" s="67"/>
      <c r="W3310" s="67"/>
      <c r="X3310" s="67"/>
      <c r="Y3310" s="67"/>
      <c r="Z3310" s="67"/>
      <c r="AA3310" s="67"/>
      <c r="AB3310" s="67"/>
      <c r="AC3310" s="67"/>
      <c r="AD3310" s="67"/>
      <c r="AE3310" s="67"/>
      <c r="AF3310" s="67"/>
      <c r="AG3310" s="67"/>
    </row>
    <row r="3311" spans="1:33" ht="14.5">
      <c r="A3311" s="85"/>
      <c r="B3311" s="86"/>
      <c r="C3311" s="85"/>
      <c r="D3311" s="86"/>
      <c r="E3311" s="86"/>
      <c r="F3311" s="86"/>
      <c r="G3311" s="86"/>
      <c r="H3311" s="86"/>
      <c r="I3311" s="57"/>
      <c r="J3311" s="71"/>
      <c r="K3311" s="71"/>
      <c r="L3311" s="57"/>
      <c r="M3311" s="86"/>
      <c r="N3311" s="67"/>
      <c r="O3311" s="67"/>
      <c r="P3311" s="67"/>
      <c r="Q3311" s="67"/>
      <c r="R3311" s="67"/>
      <c r="S3311" s="67"/>
      <c r="T3311" s="67"/>
      <c r="U3311" s="67"/>
      <c r="V3311" s="67"/>
      <c r="W3311" s="67"/>
      <c r="X3311" s="67"/>
      <c r="Y3311" s="67"/>
      <c r="Z3311" s="67"/>
      <c r="AA3311" s="67"/>
      <c r="AB3311" s="67"/>
      <c r="AC3311" s="67"/>
      <c r="AD3311" s="67"/>
      <c r="AE3311" s="67"/>
      <c r="AF3311" s="67"/>
      <c r="AG3311" s="67"/>
    </row>
    <row r="3312" spans="1:33" ht="14.5">
      <c r="A3312" s="85"/>
      <c r="B3312" s="86"/>
      <c r="C3312" s="85"/>
      <c r="D3312" s="86"/>
      <c r="E3312" s="86"/>
      <c r="F3312" s="86"/>
      <c r="G3312" s="86"/>
      <c r="H3312" s="86"/>
      <c r="I3312" s="57"/>
      <c r="J3312" s="71"/>
      <c r="K3312" s="71"/>
      <c r="L3312" s="57"/>
      <c r="M3312" s="86"/>
      <c r="N3312" s="67"/>
      <c r="O3312" s="67"/>
      <c r="P3312" s="67"/>
      <c r="Q3312" s="67"/>
      <c r="R3312" s="67"/>
      <c r="S3312" s="67"/>
      <c r="T3312" s="67"/>
      <c r="U3312" s="67"/>
      <c r="V3312" s="67"/>
      <c r="W3312" s="67"/>
      <c r="X3312" s="67"/>
      <c r="Y3312" s="67"/>
      <c r="Z3312" s="67"/>
      <c r="AA3312" s="67"/>
      <c r="AB3312" s="67"/>
      <c r="AC3312" s="67"/>
      <c r="AD3312" s="67"/>
      <c r="AE3312" s="67"/>
      <c r="AF3312" s="67"/>
      <c r="AG3312" s="67"/>
    </row>
    <row r="3313" spans="1:33" ht="14.5">
      <c r="A3313" s="85"/>
      <c r="B3313" s="86"/>
      <c r="C3313" s="85"/>
      <c r="D3313" s="86"/>
      <c r="E3313" s="86"/>
      <c r="F3313" s="86"/>
      <c r="G3313" s="86"/>
      <c r="H3313" s="86"/>
      <c r="I3313" s="57"/>
      <c r="J3313" s="71"/>
      <c r="K3313" s="71"/>
      <c r="L3313" s="57"/>
      <c r="M3313" s="86"/>
      <c r="N3313" s="67"/>
      <c r="O3313" s="67"/>
      <c r="P3313" s="67"/>
      <c r="Q3313" s="67"/>
      <c r="R3313" s="67"/>
      <c r="S3313" s="67"/>
      <c r="T3313" s="67"/>
      <c r="U3313" s="67"/>
      <c r="V3313" s="67"/>
      <c r="W3313" s="67"/>
      <c r="X3313" s="67"/>
      <c r="Y3313" s="67"/>
      <c r="Z3313" s="67"/>
      <c r="AA3313" s="67"/>
      <c r="AB3313" s="67"/>
      <c r="AC3313" s="67"/>
      <c r="AD3313" s="67"/>
      <c r="AE3313" s="67"/>
      <c r="AF3313" s="67"/>
      <c r="AG3313" s="67"/>
    </row>
    <row r="3314" spans="1:33" ht="14.5">
      <c r="A3314" s="85"/>
      <c r="B3314" s="86"/>
      <c r="C3314" s="85"/>
      <c r="D3314" s="86"/>
      <c r="E3314" s="86"/>
      <c r="F3314" s="86"/>
      <c r="G3314" s="86"/>
      <c r="H3314" s="86"/>
      <c r="I3314" s="57"/>
      <c r="J3314" s="71"/>
      <c r="K3314" s="71"/>
      <c r="L3314" s="57"/>
      <c r="M3314" s="86"/>
      <c r="N3314" s="67"/>
      <c r="O3314" s="67"/>
      <c r="P3314" s="67"/>
      <c r="Q3314" s="67"/>
      <c r="R3314" s="67"/>
      <c r="S3314" s="67"/>
      <c r="T3314" s="67"/>
      <c r="U3314" s="67"/>
      <c r="V3314" s="67"/>
      <c r="W3314" s="67"/>
      <c r="X3314" s="67"/>
      <c r="Y3314" s="67"/>
      <c r="Z3314" s="67"/>
      <c r="AA3314" s="67"/>
      <c r="AB3314" s="67"/>
      <c r="AC3314" s="67"/>
      <c r="AD3314" s="67"/>
      <c r="AE3314" s="67"/>
      <c r="AF3314" s="67"/>
      <c r="AG3314" s="67"/>
    </row>
    <row r="3315" spans="1:33" ht="14.5">
      <c r="A3315" s="85"/>
      <c r="B3315" s="86"/>
      <c r="C3315" s="85"/>
      <c r="D3315" s="86"/>
      <c r="E3315" s="86"/>
      <c r="F3315" s="86"/>
      <c r="G3315" s="86"/>
      <c r="H3315" s="86"/>
      <c r="I3315" s="57"/>
      <c r="J3315" s="71"/>
      <c r="K3315" s="71"/>
      <c r="L3315" s="57"/>
      <c r="M3315" s="86"/>
      <c r="N3315" s="67"/>
      <c r="O3315" s="67"/>
      <c r="P3315" s="67"/>
      <c r="Q3315" s="67"/>
      <c r="R3315" s="67"/>
      <c r="S3315" s="67"/>
      <c r="T3315" s="67"/>
      <c r="U3315" s="67"/>
      <c r="V3315" s="67"/>
      <c r="W3315" s="67"/>
      <c r="X3315" s="67"/>
      <c r="Y3315" s="67"/>
      <c r="Z3315" s="67"/>
      <c r="AA3315" s="67"/>
      <c r="AB3315" s="67"/>
      <c r="AC3315" s="67"/>
      <c r="AD3315" s="67"/>
      <c r="AE3315" s="67"/>
      <c r="AF3315" s="67"/>
      <c r="AG3315" s="67"/>
    </row>
    <row r="3316" spans="1:33" ht="14.5">
      <c r="A3316" s="85"/>
      <c r="B3316" s="86"/>
      <c r="C3316" s="85"/>
      <c r="D3316" s="86"/>
      <c r="E3316" s="86"/>
      <c r="F3316" s="86"/>
      <c r="G3316" s="86"/>
      <c r="H3316" s="86"/>
      <c r="I3316" s="57"/>
      <c r="J3316" s="71"/>
      <c r="K3316" s="71"/>
      <c r="L3316" s="57"/>
      <c r="M3316" s="86"/>
      <c r="N3316" s="67"/>
      <c r="O3316" s="67"/>
      <c r="P3316" s="67"/>
      <c r="Q3316" s="67"/>
      <c r="R3316" s="67"/>
      <c r="S3316" s="67"/>
      <c r="T3316" s="67"/>
      <c r="U3316" s="67"/>
      <c r="V3316" s="67"/>
      <c r="W3316" s="67"/>
      <c r="X3316" s="67"/>
      <c r="Y3316" s="67"/>
      <c r="Z3316" s="67"/>
      <c r="AA3316" s="67"/>
      <c r="AB3316" s="67"/>
      <c r="AC3316" s="67"/>
      <c r="AD3316" s="67"/>
      <c r="AE3316" s="67"/>
      <c r="AF3316" s="67"/>
      <c r="AG3316" s="67"/>
    </row>
    <row r="3317" spans="1:33" ht="14.5">
      <c r="A3317" s="85"/>
      <c r="B3317" s="86"/>
      <c r="C3317" s="85"/>
      <c r="D3317" s="86"/>
      <c r="E3317" s="86"/>
      <c r="F3317" s="86"/>
      <c r="G3317" s="86"/>
      <c r="H3317" s="86"/>
      <c r="I3317" s="57"/>
      <c r="J3317" s="71"/>
      <c r="K3317" s="71"/>
      <c r="L3317" s="57"/>
      <c r="M3317" s="86"/>
      <c r="N3317" s="67"/>
      <c r="O3317" s="67"/>
      <c r="P3317" s="67"/>
      <c r="Q3317" s="67"/>
      <c r="R3317" s="67"/>
      <c r="S3317" s="67"/>
      <c r="T3317" s="67"/>
      <c r="U3317" s="67"/>
      <c r="V3317" s="67"/>
      <c r="W3317" s="67"/>
      <c r="X3317" s="67"/>
      <c r="Y3317" s="67"/>
      <c r="Z3317" s="67"/>
      <c r="AA3317" s="67"/>
      <c r="AB3317" s="67"/>
      <c r="AC3317" s="67"/>
      <c r="AD3317" s="67"/>
      <c r="AE3317" s="67"/>
      <c r="AF3317" s="67"/>
      <c r="AG3317" s="67"/>
    </row>
    <row r="3318" spans="1:33" ht="14.5">
      <c r="A3318" s="85"/>
      <c r="B3318" s="86"/>
      <c r="C3318" s="85"/>
      <c r="D3318" s="86"/>
      <c r="E3318" s="86"/>
      <c r="F3318" s="86"/>
      <c r="G3318" s="86"/>
      <c r="H3318" s="86"/>
      <c r="I3318" s="57"/>
      <c r="J3318" s="71"/>
      <c r="K3318" s="71"/>
      <c r="L3318" s="57"/>
      <c r="M3318" s="86"/>
      <c r="N3318" s="67"/>
      <c r="O3318" s="67"/>
      <c r="P3318" s="67"/>
      <c r="Q3318" s="67"/>
      <c r="R3318" s="67"/>
      <c r="S3318" s="67"/>
      <c r="T3318" s="67"/>
      <c r="U3318" s="67"/>
      <c r="V3318" s="67"/>
      <c r="W3318" s="67"/>
      <c r="X3318" s="67"/>
      <c r="Y3318" s="67"/>
      <c r="Z3318" s="67"/>
      <c r="AA3318" s="67"/>
      <c r="AB3318" s="67"/>
      <c r="AC3318" s="67"/>
      <c r="AD3318" s="67"/>
      <c r="AE3318" s="67"/>
      <c r="AF3318" s="67"/>
      <c r="AG3318" s="67"/>
    </row>
    <row r="3319" spans="1:33" ht="14.5">
      <c r="A3319" s="85"/>
      <c r="B3319" s="86"/>
      <c r="C3319" s="85"/>
      <c r="D3319" s="86"/>
      <c r="E3319" s="86"/>
      <c r="F3319" s="86"/>
      <c r="G3319" s="86"/>
      <c r="H3319" s="86"/>
      <c r="I3319" s="57"/>
      <c r="J3319" s="71"/>
      <c r="K3319" s="71"/>
      <c r="L3319" s="57"/>
      <c r="M3319" s="86"/>
      <c r="N3319" s="67"/>
      <c r="O3319" s="67"/>
      <c r="P3319" s="67"/>
      <c r="Q3319" s="67"/>
      <c r="R3319" s="67"/>
      <c r="S3319" s="67"/>
      <c r="T3319" s="67"/>
      <c r="U3319" s="67"/>
      <c r="V3319" s="67"/>
      <c r="W3319" s="67"/>
      <c r="X3319" s="67"/>
      <c r="Y3319" s="67"/>
      <c r="Z3319" s="67"/>
      <c r="AA3319" s="67"/>
      <c r="AB3319" s="67"/>
      <c r="AC3319" s="67"/>
      <c r="AD3319" s="67"/>
      <c r="AE3319" s="67"/>
      <c r="AF3319" s="67"/>
      <c r="AG3319" s="67"/>
    </row>
    <row r="3320" spans="1:33" ht="14.5">
      <c r="A3320" s="85"/>
      <c r="B3320" s="86"/>
      <c r="C3320" s="85"/>
      <c r="D3320" s="86"/>
      <c r="E3320" s="86"/>
      <c r="F3320" s="86"/>
      <c r="G3320" s="86"/>
      <c r="H3320" s="86"/>
      <c r="I3320" s="57"/>
      <c r="J3320" s="71"/>
      <c r="K3320" s="71"/>
      <c r="L3320" s="57"/>
      <c r="M3320" s="86"/>
      <c r="N3320" s="67"/>
      <c r="O3320" s="67"/>
      <c r="P3320" s="67"/>
      <c r="Q3320" s="67"/>
      <c r="R3320" s="67"/>
      <c r="S3320" s="67"/>
      <c r="T3320" s="67"/>
      <c r="U3320" s="67"/>
      <c r="V3320" s="67"/>
      <c r="W3320" s="67"/>
      <c r="X3320" s="67"/>
      <c r="Y3320" s="67"/>
      <c r="Z3320" s="67"/>
      <c r="AA3320" s="67"/>
      <c r="AB3320" s="67"/>
      <c r="AC3320" s="67"/>
      <c r="AD3320" s="67"/>
      <c r="AE3320" s="67"/>
      <c r="AF3320" s="67"/>
      <c r="AG3320" s="67"/>
    </row>
    <row r="3321" spans="1:33" ht="14.5">
      <c r="A3321" s="85"/>
      <c r="B3321" s="86"/>
      <c r="C3321" s="85"/>
      <c r="D3321" s="86"/>
      <c r="E3321" s="86"/>
      <c r="F3321" s="86"/>
      <c r="G3321" s="86"/>
      <c r="H3321" s="86"/>
      <c r="I3321" s="57"/>
      <c r="J3321" s="71"/>
      <c r="K3321" s="71"/>
      <c r="L3321" s="57"/>
      <c r="M3321" s="86"/>
      <c r="N3321" s="67"/>
      <c r="O3321" s="67"/>
      <c r="P3321" s="67"/>
      <c r="Q3321" s="67"/>
      <c r="R3321" s="67"/>
      <c r="S3321" s="67"/>
      <c r="T3321" s="67"/>
      <c r="U3321" s="67"/>
      <c r="V3321" s="67"/>
      <c r="W3321" s="67"/>
      <c r="X3321" s="67"/>
      <c r="Y3321" s="67"/>
      <c r="Z3321" s="67"/>
      <c r="AA3321" s="67"/>
      <c r="AB3321" s="67"/>
      <c r="AC3321" s="67"/>
      <c r="AD3321" s="67"/>
      <c r="AE3321" s="67"/>
      <c r="AF3321" s="67"/>
      <c r="AG3321" s="67"/>
    </row>
    <row r="3322" spans="1:33" ht="14.5">
      <c r="A3322" s="85"/>
      <c r="B3322" s="86"/>
      <c r="C3322" s="85"/>
      <c r="D3322" s="86"/>
      <c r="E3322" s="86"/>
      <c r="F3322" s="86"/>
      <c r="G3322" s="86"/>
      <c r="H3322" s="86"/>
      <c r="I3322" s="57"/>
      <c r="J3322" s="71"/>
      <c r="K3322" s="71"/>
      <c r="L3322" s="57"/>
      <c r="M3322" s="86"/>
      <c r="N3322" s="67"/>
      <c r="O3322" s="67"/>
      <c r="P3322" s="67"/>
      <c r="Q3322" s="67"/>
      <c r="R3322" s="67"/>
      <c r="S3322" s="67"/>
      <c r="T3322" s="67"/>
      <c r="U3322" s="67"/>
      <c r="V3322" s="67"/>
      <c r="W3322" s="67"/>
      <c r="X3322" s="67"/>
      <c r="Y3322" s="67"/>
      <c r="Z3322" s="67"/>
      <c r="AA3322" s="67"/>
      <c r="AB3322" s="67"/>
      <c r="AC3322" s="67"/>
      <c r="AD3322" s="67"/>
      <c r="AE3322" s="67"/>
      <c r="AF3322" s="67"/>
      <c r="AG3322" s="67"/>
    </row>
    <row r="3323" spans="1:33" ht="14.5">
      <c r="A3323" s="85"/>
      <c r="B3323" s="86"/>
      <c r="C3323" s="85"/>
      <c r="D3323" s="86"/>
      <c r="E3323" s="86"/>
      <c r="F3323" s="86"/>
      <c r="G3323" s="86"/>
      <c r="H3323" s="86"/>
      <c r="I3323" s="57"/>
      <c r="J3323" s="71"/>
      <c r="K3323" s="71"/>
      <c r="L3323" s="57"/>
      <c r="M3323" s="86"/>
      <c r="N3323" s="67"/>
      <c r="O3323" s="67"/>
      <c r="P3323" s="67"/>
      <c r="Q3323" s="67"/>
      <c r="R3323" s="67"/>
      <c r="S3323" s="67"/>
      <c r="T3323" s="67"/>
      <c r="U3323" s="67"/>
      <c r="V3323" s="67"/>
      <c r="W3323" s="67"/>
      <c r="X3323" s="67"/>
      <c r="Y3323" s="67"/>
      <c r="Z3323" s="67"/>
      <c r="AA3323" s="67"/>
      <c r="AB3323" s="67"/>
      <c r="AC3323" s="67"/>
      <c r="AD3323" s="67"/>
      <c r="AE3323" s="67"/>
      <c r="AF3323" s="67"/>
      <c r="AG3323" s="67"/>
    </row>
    <row r="3324" spans="1:33" ht="14.5">
      <c r="A3324" s="85"/>
      <c r="B3324" s="86"/>
      <c r="C3324" s="85"/>
      <c r="D3324" s="86"/>
      <c r="E3324" s="86"/>
      <c r="F3324" s="86"/>
      <c r="G3324" s="86"/>
      <c r="H3324" s="86"/>
      <c r="I3324" s="57"/>
      <c r="J3324" s="71"/>
      <c r="K3324" s="71"/>
      <c r="L3324" s="57"/>
      <c r="M3324" s="86"/>
      <c r="N3324" s="67"/>
      <c r="O3324" s="67"/>
      <c r="P3324" s="67"/>
      <c r="Q3324" s="67"/>
      <c r="R3324" s="67"/>
      <c r="S3324" s="67"/>
      <c r="T3324" s="67"/>
      <c r="U3324" s="67"/>
      <c r="V3324" s="67"/>
      <c r="W3324" s="67"/>
      <c r="X3324" s="67"/>
      <c r="Y3324" s="67"/>
      <c r="Z3324" s="67"/>
      <c r="AA3324" s="67"/>
      <c r="AB3324" s="67"/>
      <c r="AC3324" s="67"/>
      <c r="AD3324" s="67"/>
      <c r="AE3324" s="67"/>
      <c r="AF3324" s="67"/>
      <c r="AG3324" s="67"/>
    </row>
    <row r="3325" spans="1:33" ht="14.5">
      <c r="A3325" s="85"/>
      <c r="B3325" s="86"/>
      <c r="C3325" s="85"/>
      <c r="D3325" s="86"/>
      <c r="E3325" s="86"/>
      <c r="F3325" s="86"/>
      <c r="G3325" s="86"/>
      <c r="H3325" s="86"/>
      <c r="I3325" s="57"/>
      <c r="J3325" s="71"/>
      <c r="K3325" s="71"/>
      <c r="L3325" s="57"/>
      <c r="M3325" s="86"/>
      <c r="N3325" s="67"/>
      <c r="O3325" s="67"/>
      <c r="P3325" s="67"/>
      <c r="Q3325" s="67"/>
      <c r="R3325" s="67"/>
      <c r="S3325" s="67"/>
      <c r="T3325" s="67"/>
      <c r="U3325" s="67"/>
      <c r="V3325" s="67"/>
      <c r="W3325" s="67"/>
      <c r="X3325" s="67"/>
      <c r="Y3325" s="67"/>
      <c r="Z3325" s="67"/>
      <c r="AA3325" s="67"/>
      <c r="AB3325" s="67"/>
      <c r="AC3325" s="67"/>
      <c r="AD3325" s="67"/>
      <c r="AE3325" s="67"/>
      <c r="AF3325" s="67"/>
      <c r="AG3325" s="67"/>
    </row>
    <row r="3326" spans="1:33" ht="14.5">
      <c r="A3326" s="85"/>
      <c r="B3326" s="86"/>
      <c r="C3326" s="85"/>
      <c r="D3326" s="86"/>
      <c r="E3326" s="86"/>
      <c r="F3326" s="86"/>
      <c r="G3326" s="86"/>
      <c r="H3326" s="86"/>
      <c r="I3326" s="57"/>
      <c r="J3326" s="71"/>
      <c r="K3326" s="71"/>
      <c r="L3326" s="57"/>
      <c r="M3326" s="86"/>
      <c r="N3326" s="67"/>
      <c r="O3326" s="67"/>
      <c r="P3326" s="67"/>
      <c r="Q3326" s="67"/>
      <c r="R3326" s="67"/>
      <c r="S3326" s="67"/>
      <c r="T3326" s="67"/>
      <c r="U3326" s="67"/>
      <c r="V3326" s="67"/>
      <c r="W3326" s="67"/>
      <c r="X3326" s="67"/>
      <c r="Y3326" s="67"/>
      <c r="Z3326" s="67"/>
      <c r="AA3326" s="67"/>
      <c r="AB3326" s="67"/>
      <c r="AC3326" s="67"/>
      <c r="AD3326" s="67"/>
      <c r="AE3326" s="67"/>
      <c r="AF3326" s="67"/>
      <c r="AG3326" s="67"/>
    </row>
    <row r="3327" spans="1:33" ht="14.5">
      <c r="A3327" s="85"/>
      <c r="B3327" s="86"/>
      <c r="C3327" s="85"/>
      <c r="D3327" s="86"/>
      <c r="E3327" s="86"/>
      <c r="F3327" s="86"/>
      <c r="G3327" s="86"/>
      <c r="H3327" s="86"/>
      <c r="I3327" s="57"/>
      <c r="J3327" s="71"/>
      <c r="K3327" s="71"/>
      <c r="L3327" s="57"/>
      <c r="M3327" s="86"/>
      <c r="N3327" s="67"/>
      <c r="O3327" s="67"/>
      <c r="P3327" s="67"/>
      <c r="Q3327" s="67"/>
      <c r="R3327" s="67"/>
      <c r="S3327" s="67"/>
      <c r="T3327" s="67"/>
      <c r="U3327" s="67"/>
      <c r="V3327" s="67"/>
      <c r="W3327" s="67"/>
      <c r="X3327" s="67"/>
      <c r="Y3327" s="67"/>
      <c r="Z3327" s="67"/>
      <c r="AA3327" s="67"/>
      <c r="AB3327" s="67"/>
      <c r="AC3327" s="67"/>
      <c r="AD3327" s="67"/>
      <c r="AE3327" s="67"/>
      <c r="AF3327" s="67"/>
      <c r="AG3327" s="67"/>
    </row>
    <row r="3328" spans="1:33" ht="14.5">
      <c r="A3328" s="85"/>
      <c r="B3328" s="86"/>
      <c r="C3328" s="85"/>
      <c r="D3328" s="86"/>
      <c r="E3328" s="86"/>
      <c r="F3328" s="86"/>
      <c r="G3328" s="86"/>
      <c r="H3328" s="86"/>
      <c r="I3328" s="57"/>
      <c r="J3328" s="71"/>
      <c r="K3328" s="71"/>
      <c r="L3328" s="57"/>
      <c r="M3328" s="86"/>
      <c r="N3328" s="67"/>
      <c r="O3328" s="67"/>
      <c r="P3328" s="67"/>
      <c r="Q3328" s="67"/>
      <c r="R3328" s="67"/>
      <c r="S3328" s="67"/>
      <c r="T3328" s="67"/>
      <c r="U3328" s="67"/>
      <c r="V3328" s="67"/>
      <c r="W3328" s="67"/>
      <c r="X3328" s="67"/>
      <c r="Y3328" s="67"/>
      <c r="Z3328" s="67"/>
      <c r="AA3328" s="67"/>
      <c r="AB3328" s="67"/>
      <c r="AC3328" s="67"/>
      <c r="AD3328" s="67"/>
      <c r="AE3328" s="67"/>
      <c r="AF3328" s="67"/>
      <c r="AG3328" s="67"/>
    </row>
    <row r="3329" spans="1:33" ht="14.5">
      <c r="A3329" s="85"/>
      <c r="B3329" s="86"/>
      <c r="C3329" s="85"/>
      <c r="D3329" s="86"/>
      <c r="E3329" s="86"/>
      <c r="F3329" s="86"/>
      <c r="G3329" s="86"/>
      <c r="H3329" s="86"/>
      <c r="I3329" s="57"/>
      <c r="J3329" s="71"/>
      <c r="K3329" s="71"/>
      <c r="L3329" s="57"/>
      <c r="M3329" s="86"/>
      <c r="N3329" s="67"/>
      <c r="O3329" s="67"/>
      <c r="P3329" s="67"/>
      <c r="Q3329" s="67"/>
      <c r="R3329" s="67"/>
      <c r="S3329" s="67"/>
      <c r="T3329" s="67"/>
      <c r="U3329" s="67"/>
      <c r="V3329" s="67"/>
      <c r="W3329" s="67"/>
      <c r="X3329" s="67"/>
      <c r="Y3329" s="67"/>
      <c r="Z3329" s="67"/>
      <c r="AA3329" s="67"/>
      <c r="AB3329" s="67"/>
      <c r="AC3329" s="67"/>
      <c r="AD3329" s="67"/>
      <c r="AE3329" s="67"/>
      <c r="AF3329" s="67"/>
      <c r="AG3329" s="67"/>
    </row>
    <row r="3330" spans="1:33" ht="14.5">
      <c r="A3330" s="85"/>
      <c r="B3330" s="86"/>
      <c r="C3330" s="85"/>
      <c r="D3330" s="86"/>
      <c r="E3330" s="86"/>
      <c r="F3330" s="86"/>
      <c r="G3330" s="86"/>
      <c r="H3330" s="86"/>
      <c r="I3330" s="57"/>
      <c r="J3330" s="71"/>
      <c r="K3330" s="71"/>
      <c r="L3330" s="57"/>
      <c r="M3330" s="86"/>
      <c r="N3330" s="67"/>
      <c r="O3330" s="67"/>
      <c r="P3330" s="67"/>
      <c r="Q3330" s="67"/>
      <c r="R3330" s="67"/>
      <c r="S3330" s="67"/>
      <c r="T3330" s="67"/>
      <c r="U3330" s="67"/>
      <c r="V3330" s="67"/>
      <c r="W3330" s="67"/>
      <c r="X3330" s="67"/>
      <c r="Y3330" s="67"/>
      <c r="Z3330" s="67"/>
      <c r="AA3330" s="67"/>
      <c r="AB3330" s="67"/>
      <c r="AC3330" s="67"/>
      <c r="AD3330" s="67"/>
      <c r="AE3330" s="67"/>
      <c r="AF3330" s="67"/>
      <c r="AG3330" s="67"/>
    </row>
    <row r="3331" spans="1:33" ht="14.5">
      <c r="A3331" s="85"/>
      <c r="B3331" s="86"/>
      <c r="C3331" s="85"/>
      <c r="D3331" s="86"/>
      <c r="E3331" s="86"/>
      <c r="F3331" s="86"/>
      <c r="G3331" s="86"/>
      <c r="H3331" s="86"/>
      <c r="I3331" s="57"/>
      <c r="J3331" s="71"/>
      <c r="K3331" s="71"/>
      <c r="L3331" s="57"/>
      <c r="M3331" s="86"/>
      <c r="N3331" s="67"/>
      <c r="O3331" s="67"/>
      <c r="P3331" s="67"/>
      <c r="Q3331" s="67"/>
      <c r="R3331" s="67"/>
      <c r="S3331" s="67"/>
      <c r="T3331" s="67"/>
      <c r="U3331" s="67"/>
      <c r="V3331" s="67"/>
      <c r="W3331" s="67"/>
      <c r="X3331" s="67"/>
      <c r="Y3331" s="67"/>
      <c r="Z3331" s="67"/>
      <c r="AA3331" s="67"/>
      <c r="AB3331" s="67"/>
      <c r="AC3331" s="67"/>
      <c r="AD3331" s="67"/>
      <c r="AE3331" s="67"/>
      <c r="AF3331" s="67"/>
      <c r="AG3331" s="67"/>
    </row>
    <row r="3332" spans="1:33" ht="14.5">
      <c r="A3332" s="85"/>
      <c r="B3332" s="86"/>
      <c r="C3332" s="85"/>
      <c r="D3332" s="86"/>
      <c r="E3332" s="86"/>
      <c r="F3332" s="86"/>
      <c r="G3332" s="86"/>
      <c r="H3332" s="86"/>
      <c r="I3332" s="57"/>
      <c r="J3332" s="71"/>
      <c r="K3332" s="71"/>
      <c r="L3332" s="57"/>
      <c r="M3332" s="86"/>
      <c r="N3332" s="67"/>
      <c r="O3332" s="67"/>
      <c r="P3332" s="67"/>
      <c r="Q3332" s="67"/>
      <c r="R3332" s="67"/>
      <c r="S3332" s="67"/>
      <c r="T3332" s="67"/>
      <c r="U3332" s="67"/>
      <c r="V3332" s="67"/>
      <c r="W3332" s="67"/>
      <c r="X3332" s="67"/>
      <c r="Y3332" s="67"/>
      <c r="Z3332" s="67"/>
      <c r="AA3332" s="67"/>
      <c r="AB3332" s="67"/>
      <c r="AC3332" s="67"/>
      <c r="AD3332" s="67"/>
      <c r="AE3332" s="67"/>
      <c r="AF3332" s="67"/>
      <c r="AG3332" s="67"/>
    </row>
    <row r="3333" spans="1:33" ht="14.5">
      <c r="A3333" s="85"/>
      <c r="B3333" s="86"/>
      <c r="C3333" s="85"/>
      <c r="D3333" s="86"/>
      <c r="E3333" s="86"/>
      <c r="F3333" s="86"/>
      <c r="G3333" s="86"/>
      <c r="H3333" s="86"/>
      <c r="I3333" s="57"/>
      <c r="J3333" s="71"/>
      <c r="K3333" s="71"/>
      <c r="L3333" s="57"/>
      <c r="M3333" s="86"/>
      <c r="N3333" s="67"/>
      <c r="O3333" s="67"/>
      <c r="P3333" s="67"/>
      <c r="Q3333" s="67"/>
      <c r="R3333" s="67"/>
      <c r="S3333" s="67"/>
      <c r="T3333" s="67"/>
      <c r="U3333" s="67"/>
      <c r="V3333" s="67"/>
      <c r="W3333" s="67"/>
      <c r="X3333" s="67"/>
      <c r="Y3333" s="67"/>
      <c r="Z3333" s="67"/>
      <c r="AA3333" s="67"/>
      <c r="AB3333" s="67"/>
      <c r="AC3333" s="67"/>
      <c r="AD3333" s="67"/>
      <c r="AE3333" s="67"/>
      <c r="AF3333" s="67"/>
      <c r="AG3333" s="67"/>
    </row>
    <row r="3334" spans="1:33" ht="14.5">
      <c r="A3334" s="85"/>
      <c r="B3334" s="86"/>
      <c r="C3334" s="85"/>
      <c r="D3334" s="86"/>
      <c r="E3334" s="86"/>
      <c r="F3334" s="86"/>
      <c r="G3334" s="86"/>
      <c r="H3334" s="86"/>
      <c r="I3334" s="57"/>
      <c r="J3334" s="71"/>
      <c r="K3334" s="71"/>
      <c r="L3334" s="57"/>
      <c r="M3334" s="86"/>
      <c r="N3334" s="67"/>
      <c r="O3334" s="67"/>
      <c r="P3334" s="67"/>
      <c r="Q3334" s="67"/>
      <c r="R3334" s="67"/>
      <c r="S3334" s="67"/>
      <c r="T3334" s="67"/>
      <c r="U3334" s="67"/>
      <c r="V3334" s="67"/>
      <c r="W3334" s="67"/>
      <c r="X3334" s="67"/>
      <c r="Y3334" s="67"/>
      <c r="Z3334" s="67"/>
      <c r="AA3334" s="67"/>
      <c r="AB3334" s="67"/>
      <c r="AC3334" s="67"/>
      <c r="AD3334" s="67"/>
      <c r="AE3334" s="67"/>
      <c r="AF3334" s="67"/>
      <c r="AG3334" s="67"/>
    </row>
    <row r="3335" spans="1:33" ht="14.5">
      <c r="A3335" s="85"/>
      <c r="B3335" s="86"/>
      <c r="C3335" s="85"/>
      <c r="D3335" s="86"/>
      <c r="E3335" s="86"/>
      <c r="F3335" s="86"/>
      <c r="G3335" s="86"/>
      <c r="H3335" s="86"/>
      <c r="I3335" s="57"/>
      <c r="J3335" s="71"/>
      <c r="K3335" s="71"/>
      <c r="L3335" s="57"/>
      <c r="M3335" s="86"/>
      <c r="N3335" s="67"/>
      <c r="O3335" s="67"/>
      <c r="P3335" s="67"/>
      <c r="Q3335" s="67"/>
      <c r="R3335" s="67"/>
      <c r="S3335" s="67"/>
      <c r="T3335" s="67"/>
      <c r="U3335" s="67"/>
      <c r="V3335" s="67"/>
      <c r="W3335" s="67"/>
      <c r="X3335" s="67"/>
      <c r="Y3335" s="67"/>
      <c r="Z3335" s="67"/>
      <c r="AA3335" s="67"/>
      <c r="AB3335" s="67"/>
      <c r="AC3335" s="67"/>
      <c r="AD3335" s="67"/>
      <c r="AE3335" s="67"/>
      <c r="AF3335" s="67"/>
      <c r="AG3335" s="67"/>
    </row>
    <row r="3336" spans="1:33" ht="14.5">
      <c r="A3336" s="85"/>
      <c r="B3336" s="86"/>
      <c r="C3336" s="85"/>
      <c r="D3336" s="86"/>
      <c r="E3336" s="86"/>
      <c r="F3336" s="86"/>
      <c r="G3336" s="86"/>
      <c r="H3336" s="86"/>
      <c r="I3336" s="57"/>
      <c r="J3336" s="71"/>
      <c r="K3336" s="71"/>
      <c r="L3336" s="57"/>
      <c r="M3336" s="86"/>
      <c r="N3336" s="67"/>
      <c r="O3336" s="67"/>
      <c r="P3336" s="67"/>
      <c r="Q3336" s="67"/>
      <c r="R3336" s="67"/>
      <c r="S3336" s="67"/>
      <c r="T3336" s="67"/>
      <c r="U3336" s="67"/>
      <c r="V3336" s="67"/>
      <c r="W3336" s="67"/>
      <c r="X3336" s="67"/>
      <c r="Y3336" s="67"/>
      <c r="Z3336" s="67"/>
      <c r="AA3336" s="67"/>
      <c r="AB3336" s="67"/>
      <c r="AC3336" s="67"/>
      <c r="AD3336" s="67"/>
      <c r="AE3336" s="67"/>
      <c r="AF3336" s="67"/>
      <c r="AG3336" s="67"/>
    </row>
    <row r="3337" spans="1:33" ht="14.5">
      <c r="A3337" s="85"/>
      <c r="B3337" s="86"/>
      <c r="C3337" s="85"/>
      <c r="D3337" s="86"/>
      <c r="E3337" s="86"/>
      <c r="F3337" s="86"/>
      <c r="G3337" s="86"/>
      <c r="H3337" s="86"/>
      <c r="I3337" s="57"/>
      <c r="J3337" s="71"/>
      <c r="K3337" s="71"/>
      <c r="L3337" s="57"/>
      <c r="M3337" s="86"/>
      <c r="N3337" s="67"/>
      <c r="O3337" s="67"/>
      <c r="P3337" s="67"/>
      <c r="Q3337" s="67"/>
      <c r="R3337" s="67"/>
      <c r="S3337" s="67"/>
      <c r="T3337" s="67"/>
      <c r="U3337" s="67"/>
      <c r="V3337" s="67"/>
      <c r="W3337" s="67"/>
      <c r="X3337" s="67"/>
      <c r="Y3337" s="67"/>
      <c r="Z3337" s="67"/>
      <c r="AA3337" s="67"/>
      <c r="AB3337" s="67"/>
      <c r="AC3337" s="67"/>
      <c r="AD3337" s="67"/>
      <c r="AE3337" s="67"/>
      <c r="AF3337" s="67"/>
      <c r="AG3337" s="67"/>
    </row>
    <row r="3338" spans="1:33" ht="14.5">
      <c r="A3338" s="85"/>
      <c r="B3338" s="86"/>
      <c r="C3338" s="85"/>
      <c r="D3338" s="86"/>
      <c r="E3338" s="86"/>
      <c r="F3338" s="86"/>
      <c r="G3338" s="86"/>
      <c r="H3338" s="86"/>
      <c r="I3338" s="57"/>
      <c r="J3338" s="71"/>
      <c r="K3338" s="71"/>
      <c r="L3338" s="57"/>
      <c r="M3338" s="86"/>
      <c r="N3338" s="67"/>
      <c r="O3338" s="67"/>
      <c r="P3338" s="67"/>
      <c r="Q3338" s="67"/>
      <c r="R3338" s="67"/>
      <c r="S3338" s="67"/>
      <c r="T3338" s="67"/>
      <c r="U3338" s="67"/>
      <c r="V3338" s="67"/>
      <c r="W3338" s="67"/>
      <c r="X3338" s="67"/>
      <c r="Y3338" s="67"/>
      <c r="Z3338" s="67"/>
      <c r="AA3338" s="67"/>
      <c r="AB3338" s="67"/>
      <c r="AC3338" s="67"/>
      <c r="AD3338" s="67"/>
      <c r="AE3338" s="67"/>
      <c r="AF3338" s="67"/>
      <c r="AG3338" s="67"/>
    </row>
    <row r="3339" spans="1:33" ht="14.5">
      <c r="A3339" s="85"/>
      <c r="B3339" s="86"/>
      <c r="C3339" s="85"/>
      <c r="D3339" s="86"/>
      <c r="E3339" s="86"/>
      <c r="F3339" s="86"/>
      <c r="G3339" s="86"/>
      <c r="H3339" s="86"/>
      <c r="I3339" s="57"/>
      <c r="J3339" s="71"/>
      <c r="K3339" s="71"/>
      <c r="L3339" s="57"/>
      <c r="M3339" s="86"/>
      <c r="N3339" s="67"/>
      <c r="O3339" s="67"/>
      <c r="P3339" s="67"/>
      <c r="Q3339" s="67"/>
      <c r="R3339" s="67"/>
      <c r="S3339" s="67"/>
      <c r="T3339" s="67"/>
      <c r="U3339" s="67"/>
      <c r="V3339" s="67"/>
      <c r="W3339" s="67"/>
      <c r="X3339" s="67"/>
      <c r="Y3339" s="67"/>
      <c r="Z3339" s="67"/>
      <c r="AA3339" s="67"/>
      <c r="AB3339" s="67"/>
      <c r="AC3339" s="67"/>
      <c r="AD3339" s="67"/>
      <c r="AE3339" s="67"/>
      <c r="AF3339" s="67"/>
      <c r="AG3339" s="67"/>
    </row>
    <row r="3340" spans="1:33" ht="14.5">
      <c r="A3340" s="85"/>
      <c r="B3340" s="86"/>
      <c r="C3340" s="85"/>
      <c r="D3340" s="86"/>
      <c r="E3340" s="86"/>
      <c r="F3340" s="86"/>
      <c r="G3340" s="86"/>
      <c r="H3340" s="86"/>
      <c r="I3340" s="57"/>
      <c r="J3340" s="71"/>
      <c r="K3340" s="71"/>
      <c r="L3340" s="57"/>
      <c r="M3340" s="86"/>
      <c r="N3340" s="67"/>
      <c r="O3340" s="67"/>
      <c r="P3340" s="67"/>
      <c r="Q3340" s="67"/>
      <c r="R3340" s="67"/>
      <c r="S3340" s="67"/>
      <c r="T3340" s="67"/>
      <c r="U3340" s="67"/>
      <c r="V3340" s="67"/>
      <c r="W3340" s="67"/>
      <c r="X3340" s="67"/>
      <c r="Y3340" s="67"/>
      <c r="Z3340" s="67"/>
      <c r="AA3340" s="67"/>
      <c r="AB3340" s="67"/>
      <c r="AC3340" s="67"/>
      <c r="AD3340" s="67"/>
      <c r="AE3340" s="67"/>
      <c r="AF3340" s="67"/>
      <c r="AG3340" s="67"/>
    </row>
    <row r="3341" spans="1:33" ht="14.5">
      <c r="A3341" s="85"/>
      <c r="B3341" s="86"/>
      <c r="C3341" s="85"/>
      <c r="D3341" s="86"/>
      <c r="E3341" s="86"/>
      <c r="F3341" s="86"/>
      <c r="G3341" s="86"/>
      <c r="H3341" s="86"/>
      <c r="I3341" s="57"/>
      <c r="J3341" s="71"/>
      <c r="K3341" s="71"/>
      <c r="L3341" s="57"/>
      <c r="M3341" s="86"/>
      <c r="N3341" s="67"/>
      <c r="O3341" s="67"/>
      <c r="P3341" s="67"/>
      <c r="Q3341" s="67"/>
      <c r="R3341" s="67"/>
      <c r="S3341" s="67"/>
      <c r="T3341" s="67"/>
      <c r="U3341" s="67"/>
      <c r="V3341" s="67"/>
      <c r="W3341" s="67"/>
      <c r="X3341" s="67"/>
      <c r="Y3341" s="67"/>
      <c r="Z3341" s="67"/>
      <c r="AA3341" s="67"/>
      <c r="AB3341" s="67"/>
      <c r="AC3341" s="67"/>
      <c r="AD3341" s="67"/>
      <c r="AE3341" s="67"/>
      <c r="AF3341" s="67"/>
      <c r="AG3341" s="67"/>
    </row>
    <row r="3342" spans="1:33" ht="14.5">
      <c r="A3342" s="85"/>
      <c r="B3342" s="86"/>
      <c r="C3342" s="85"/>
      <c r="D3342" s="86"/>
      <c r="E3342" s="86"/>
      <c r="F3342" s="86"/>
      <c r="G3342" s="86"/>
      <c r="H3342" s="86"/>
      <c r="I3342" s="57"/>
      <c r="J3342" s="71"/>
      <c r="K3342" s="71"/>
      <c r="L3342" s="57"/>
      <c r="M3342" s="86"/>
      <c r="N3342" s="67"/>
      <c r="O3342" s="67"/>
      <c r="P3342" s="67"/>
      <c r="Q3342" s="67"/>
      <c r="R3342" s="67"/>
      <c r="S3342" s="67"/>
      <c r="T3342" s="67"/>
      <c r="U3342" s="67"/>
      <c r="V3342" s="67"/>
      <c r="W3342" s="67"/>
      <c r="X3342" s="67"/>
      <c r="Y3342" s="67"/>
      <c r="Z3342" s="67"/>
      <c r="AA3342" s="67"/>
      <c r="AB3342" s="67"/>
      <c r="AC3342" s="67"/>
      <c r="AD3342" s="67"/>
      <c r="AE3342" s="67"/>
      <c r="AF3342" s="67"/>
      <c r="AG3342" s="67"/>
    </row>
    <row r="3343" spans="1:33" ht="14.5">
      <c r="A3343" s="85"/>
      <c r="B3343" s="86"/>
      <c r="C3343" s="85"/>
      <c r="D3343" s="86"/>
      <c r="E3343" s="86"/>
      <c r="F3343" s="86"/>
      <c r="G3343" s="86"/>
      <c r="H3343" s="86"/>
      <c r="I3343" s="57"/>
      <c r="J3343" s="71"/>
      <c r="K3343" s="71"/>
      <c r="L3343" s="57"/>
      <c r="M3343" s="86"/>
      <c r="N3343" s="67"/>
      <c r="O3343" s="67"/>
      <c r="P3343" s="67"/>
      <c r="Q3343" s="67"/>
      <c r="R3343" s="67"/>
      <c r="S3343" s="67"/>
      <c r="T3343" s="67"/>
      <c r="U3343" s="67"/>
      <c r="V3343" s="67"/>
      <c r="W3343" s="67"/>
      <c r="X3343" s="67"/>
      <c r="Y3343" s="67"/>
      <c r="Z3343" s="67"/>
      <c r="AA3343" s="67"/>
      <c r="AB3343" s="67"/>
      <c r="AC3343" s="67"/>
      <c r="AD3343" s="67"/>
      <c r="AE3343" s="67"/>
      <c r="AF3343" s="67"/>
      <c r="AG3343" s="67"/>
    </row>
    <row r="3344" spans="1:33" ht="14.5">
      <c r="A3344" s="85"/>
      <c r="B3344" s="86"/>
      <c r="C3344" s="85"/>
      <c r="D3344" s="86"/>
      <c r="E3344" s="86"/>
      <c r="F3344" s="86"/>
      <c r="G3344" s="86"/>
      <c r="H3344" s="86"/>
      <c r="I3344" s="57"/>
      <c r="J3344" s="71"/>
      <c r="K3344" s="71"/>
      <c r="L3344" s="57"/>
      <c r="M3344" s="86"/>
      <c r="N3344" s="67"/>
      <c r="O3344" s="67"/>
      <c r="P3344" s="67"/>
      <c r="Q3344" s="67"/>
      <c r="R3344" s="67"/>
      <c r="S3344" s="67"/>
      <c r="T3344" s="67"/>
      <c r="U3344" s="67"/>
      <c r="V3344" s="67"/>
      <c r="W3344" s="67"/>
      <c r="X3344" s="67"/>
      <c r="Y3344" s="67"/>
      <c r="Z3344" s="67"/>
      <c r="AA3344" s="67"/>
      <c r="AB3344" s="67"/>
      <c r="AC3344" s="67"/>
      <c r="AD3344" s="67"/>
      <c r="AE3344" s="67"/>
      <c r="AF3344" s="67"/>
      <c r="AG3344" s="67"/>
    </row>
    <row r="3345" spans="1:33" ht="14.5">
      <c r="A3345" s="85"/>
      <c r="B3345" s="86"/>
      <c r="C3345" s="85"/>
      <c r="D3345" s="86"/>
      <c r="E3345" s="86"/>
      <c r="F3345" s="86"/>
      <c r="G3345" s="86"/>
      <c r="H3345" s="86"/>
      <c r="I3345" s="57"/>
      <c r="J3345" s="71"/>
      <c r="K3345" s="71"/>
      <c r="L3345" s="57"/>
      <c r="M3345" s="86"/>
      <c r="N3345" s="67"/>
      <c r="O3345" s="67"/>
      <c r="P3345" s="67"/>
      <c r="Q3345" s="67"/>
      <c r="R3345" s="67"/>
      <c r="S3345" s="67"/>
      <c r="T3345" s="67"/>
      <c r="U3345" s="67"/>
      <c r="V3345" s="67"/>
      <c r="W3345" s="67"/>
      <c r="X3345" s="67"/>
      <c r="Y3345" s="67"/>
      <c r="Z3345" s="67"/>
      <c r="AA3345" s="67"/>
      <c r="AB3345" s="67"/>
      <c r="AC3345" s="67"/>
      <c r="AD3345" s="67"/>
      <c r="AE3345" s="67"/>
      <c r="AF3345" s="67"/>
      <c r="AG3345" s="67"/>
    </row>
    <row r="3346" spans="1:33" ht="14.5">
      <c r="A3346" s="85"/>
      <c r="B3346" s="86"/>
      <c r="C3346" s="85"/>
      <c r="D3346" s="86"/>
      <c r="E3346" s="86"/>
      <c r="F3346" s="86"/>
      <c r="G3346" s="86"/>
      <c r="H3346" s="86"/>
      <c r="I3346" s="57"/>
      <c r="J3346" s="71"/>
      <c r="K3346" s="71"/>
      <c r="L3346" s="57"/>
      <c r="M3346" s="86"/>
      <c r="N3346" s="67"/>
      <c r="O3346" s="67"/>
      <c r="P3346" s="67"/>
      <c r="Q3346" s="67"/>
      <c r="R3346" s="67"/>
      <c r="S3346" s="67"/>
      <c r="T3346" s="67"/>
      <c r="U3346" s="67"/>
      <c r="V3346" s="67"/>
      <c r="W3346" s="67"/>
      <c r="X3346" s="67"/>
      <c r="Y3346" s="67"/>
      <c r="Z3346" s="67"/>
      <c r="AA3346" s="67"/>
      <c r="AB3346" s="67"/>
      <c r="AC3346" s="67"/>
      <c r="AD3346" s="67"/>
      <c r="AE3346" s="67"/>
      <c r="AF3346" s="67"/>
      <c r="AG3346" s="67"/>
    </row>
    <row r="3347" spans="1:33" ht="14.5">
      <c r="A3347" s="85"/>
      <c r="B3347" s="86"/>
      <c r="C3347" s="85"/>
      <c r="D3347" s="86"/>
      <c r="E3347" s="86"/>
      <c r="F3347" s="86"/>
      <c r="G3347" s="86"/>
      <c r="H3347" s="86"/>
      <c r="I3347" s="57"/>
      <c r="J3347" s="71"/>
      <c r="K3347" s="71"/>
      <c r="L3347" s="57"/>
      <c r="M3347" s="86"/>
      <c r="N3347" s="67"/>
      <c r="O3347" s="67"/>
      <c r="P3347" s="67"/>
      <c r="Q3347" s="67"/>
      <c r="R3347" s="67"/>
      <c r="S3347" s="67"/>
      <c r="T3347" s="67"/>
      <c r="U3347" s="67"/>
      <c r="V3347" s="67"/>
      <c r="W3347" s="67"/>
      <c r="X3347" s="67"/>
      <c r="Y3347" s="67"/>
      <c r="Z3347" s="67"/>
      <c r="AA3347" s="67"/>
      <c r="AB3347" s="67"/>
      <c r="AC3347" s="67"/>
      <c r="AD3347" s="67"/>
      <c r="AE3347" s="67"/>
      <c r="AF3347" s="67"/>
      <c r="AG3347" s="67"/>
    </row>
    <row r="3348" spans="1:33" ht="14.5">
      <c r="A3348" s="85"/>
      <c r="B3348" s="86"/>
      <c r="C3348" s="85"/>
      <c r="D3348" s="86"/>
      <c r="E3348" s="86"/>
      <c r="F3348" s="86"/>
      <c r="G3348" s="86"/>
      <c r="H3348" s="86"/>
      <c r="I3348" s="57"/>
      <c r="J3348" s="71"/>
      <c r="K3348" s="71"/>
      <c r="L3348" s="57"/>
      <c r="M3348" s="86"/>
      <c r="N3348" s="67"/>
      <c r="O3348" s="67"/>
      <c r="P3348" s="67"/>
      <c r="Q3348" s="67"/>
      <c r="R3348" s="67"/>
      <c r="S3348" s="67"/>
      <c r="T3348" s="67"/>
      <c r="U3348" s="67"/>
      <c r="V3348" s="67"/>
      <c r="W3348" s="67"/>
      <c r="X3348" s="67"/>
      <c r="Y3348" s="67"/>
      <c r="Z3348" s="67"/>
      <c r="AA3348" s="67"/>
      <c r="AB3348" s="67"/>
      <c r="AC3348" s="67"/>
      <c r="AD3348" s="67"/>
      <c r="AE3348" s="67"/>
      <c r="AF3348" s="67"/>
      <c r="AG3348" s="67"/>
    </row>
    <row r="3349" spans="1:33" ht="14.5">
      <c r="A3349" s="85"/>
      <c r="B3349" s="86"/>
      <c r="C3349" s="85"/>
      <c r="D3349" s="86"/>
      <c r="E3349" s="86"/>
      <c r="F3349" s="86"/>
      <c r="G3349" s="86"/>
      <c r="H3349" s="86"/>
      <c r="I3349" s="57"/>
      <c r="J3349" s="71"/>
      <c r="K3349" s="71"/>
      <c r="L3349" s="57"/>
      <c r="M3349" s="86"/>
      <c r="N3349" s="67"/>
      <c r="O3349" s="67"/>
      <c r="P3349" s="67"/>
      <c r="Q3349" s="67"/>
      <c r="R3349" s="67"/>
      <c r="S3349" s="67"/>
      <c r="T3349" s="67"/>
      <c r="U3349" s="67"/>
      <c r="V3349" s="67"/>
      <c r="W3349" s="67"/>
      <c r="X3349" s="67"/>
      <c r="Y3349" s="67"/>
      <c r="Z3349" s="67"/>
      <c r="AA3349" s="67"/>
      <c r="AB3349" s="67"/>
      <c r="AC3349" s="67"/>
      <c r="AD3349" s="67"/>
      <c r="AE3349" s="67"/>
      <c r="AF3349" s="67"/>
      <c r="AG3349" s="67"/>
    </row>
    <row r="3350" spans="1:33" ht="14.5">
      <c r="A3350" s="85"/>
      <c r="B3350" s="86"/>
      <c r="C3350" s="85"/>
      <c r="D3350" s="86"/>
      <c r="E3350" s="86"/>
      <c r="F3350" s="86"/>
      <c r="G3350" s="86"/>
      <c r="H3350" s="86"/>
      <c r="I3350" s="57"/>
      <c r="J3350" s="71"/>
      <c r="K3350" s="71"/>
      <c r="L3350" s="57"/>
      <c r="M3350" s="86"/>
      <c r="N3350" s="67"/>
      <c r="O3350" s="67"/>
      <c r="P3350" s="67"/>
      <c r="Q3350" s="67"/>
      <c r="R3350" s="67"/>
      <c r="S3350" s="67"/>
      <c r="T3350" s="67"/>
      <c r="U3350" s="67"/>
      <c r="V3350" s="67"/>
      <c r="W3350" s="67"/>
      <c r="X3350" s="67"/>
      <c r="Y3350" s="67"/>
      <c r="Z3350" s="67"/>
      <c r="AA3350" s="67"/>
      <c r="AB3350" s="67"/>
      <c r="AC3350" s="67"/>
      <c r="AD3350" s="67"/>
      <c r="AE3350" s="67"/>
      <c r="AF3350" s="67"/>
      <c r="AG3350" s="67"/>
    </row>
    <row r="3351" spans="1:33" ht="14.5">
      <c r="A3351" s="85"/>
      <c r="B3351" s="86"/>
      <c r="C3351" s="85"/>
      <c r="D3351" s="86"/>
      <c r="E3351" s="86"/>
      <c r="F3351" s="86"/>
      <c r="G3351" s="86"/>
      <c r="H3351" s="86"/>
      <c r="I3351" s="57"/>
      <c r="J3351" s="71"/>
      <c r="K3351" s="71"/>
      <c r="L3351" s="57"/>
      <c r="M3351" s="86"/>
      <c r="N3351" s="67"/>
      <c r="O3351" s="67"/>
      <c r="P3351" s="67"/>
      <c r="Q3351" s="67"/>
      <c r="R3351" s="67"/>
      <c r="S3351" s="67"/>
      <c r="T3351" s="67"/>
      <c r="U3351" s="67"/>
      <c r="V3351" s="67"/>
      <c r="W3351" s="67"/>
      <c r="X3351" s="67"/>
      <c r="Y3351" s="67"/>
      <c r="Z3351" s="67"/>
      <c r="AA3351" s="67"/>
      <c r="AB3351" s="67"/>
      <c r="AC3351" s="67"/>
      <c r="AD3351" s="67"/>
      <c r="AE3351" s="67"/>
      <c r="AF3351" s="67"/>
      <c r="AG3351" s="67"/>
    </row>
    <row r="3352" spans="1:33" ht="14.5">
      <c r="A3352" s="85"/>
      <c r="B3352" s="86"/>
      <c r="C3352" s="85"/>
      <c r="D3352" s="86"/>
      <c r="E3352" s="86"/>
      <c r="F3352" s="86"/>
      <c r="G3352" s="86"/>
      <c r="H3352" s="86"/>
      <c r="I3352" s="57"/>
      <c r="J3352" s="71"/>
      <c r="K3352" s="71"/>
      <c r="L3352" s="57"/>
      <c r="M3352" s="86"/>
      <c r="N3352" s="67"/>
      <c r="O3352" s="67"/>
      <c r="P3352" s="67"/>
      <c r="Q3352" s="67"/>
      <c r="R3352" s="67"/>
      <c r="S3352" s="67"/>
      <c r="T3352" s="67"/>
      <c r="U3352" s="67"/>
      <c r="V3352" s="67"/>
      <c r="W3352" s="67"/>
      <c r="X3352" s="67"/>
      <c r="Y3352" s="67"/>
      <c r="Z3352" s="67"/>
      <c r="AA3352" s="67"/>
      <c r="AB3352" s="67"/>
      <c r="AC3352" s="67"/>
      <c r="AD3352" s="67"/>
      <c r="AE3352" s="67"/>
      <c r="AF3352" s="67"/>
      <c r="AG3352" s="67"/>
    </row>
    <row r="3353" spans="1:33" ht="14.5">
      <c r="A3353" s="85"/>
      <c r="B3353" s="86"/>
      <c r="C3353" s="85"/>
      <c r="D3353" s="86"/>
      <c r="E3353" s="86"/>
      <c r="F3353" s="86"/>
      <c r="G3353" s="86"/>
      <c r="H3353" s="86"/>
      <c r="I3353" s="57"/>
      <c r="J3353" s="71"/>
      <c r="K3353" s="71"/>
      <c r="L3353" s="57"/>
      <c r="M3353" s="86"/>
      <c r="N3353" s="67"/>
      <c r="O3353" s="67"/>
      <c r="P3353" s="67"/>
      <c r="Q3353" s="67"/>
      <c r="R3353" s="67"/>
      <c r="S3353" s="67"/>
      <c r="T3353" s="67"/>
      <c r="U3353" s="67"/>
      <c r="V3353" s="67"/>
      <c r="W3353" s="67"/>
      <c r="X3353" s="67"/>
      <c r="Y3353" s="67"/>
      <c r="Z3353" s="67"/>
      <c r="AA3353" s="67"/>
      <c r="AB3353" s="67"/>
      <c r="AC3353" s="67"/>
      <c r="AD3353" s="67"/>
      <c r="AE3353" s="67"/>
      <c r="AF3353" s="67"/>
      <c r="AG3353" s="67"/>
    </row>
    <row r="3354" spans="1:33" ht="14.5">
      <c r="A3354" s="85"/>
      <c r="B3354" s="86"/>
      <c r="C3354" s="85"/>
      <c r="D3354" s="86"/>
      <c r="E3354" s="86"/>
      <c r="F3354" s="86"/>
      <c r="G3354" s="86"/>
      <c r="H3354" s="86"/>
      <c r="I3354" s="57"/>
      <c r="J3354" s="71"/>
      <c r="K3354" s="71"/>
      <c r="L3354" s="57"/>
      <c r="M3354" s="86"/>
      <c r="N3354" s="67"/>
      <c r="O3354" s="67"/>
      <c r="P3354" s="67"/>
      <c r="Q3354" s="67"/>
      <c r="R3354" s="67"/>
      <c r="S3354" s="67"/>
      <c r="T3354" s="67"/>
      <c r="U3354" s="67"/>
      <c r="V3354" s="67"/>
      <c r="W3354" s="67"/>
      <c r="X3354" s="67"/>
      <c r="Y3354" s="67"/>
      <c r="Z3354" s="67"/>
      <c r="AA3354" s="67"/>
      <c r="AB3354" s="67"/>
      <c r="AC3354" s="67"/>
      <c r="AD3354" s="67"/>
      <c r="AE3354" s="67"/>
      <c r="AF3354" s="67"/>
      <c r="AG3354" s="67"/>
    </row>
    <row r="3355" spans="1:33" ht="14.5">
      <c r="A3355" s="85"/>
      <c r="B3355" s="86"/>
      <c r="C3355" s="85"/>
      <c r="D3355" s="86"/>
      <c r="E3355" s="86"/>
      <c r="F3355" s="86"/>
      <c r="G3355" s="86"/>
      <c r="H3355" s="86"/>
      <c r="I3355" s="57"/>
      <c r="J3355" s="71"/>
      <c r="K3355" s="71"/>
      <c r="L3355" s="57"/>
      <c r="M3355" s="86"/>
      <c r="N3355" s="67"/>
      <c r="O3355" s="67"/>
      <c r="P3355" s="67"/>
      <c r="Q3355" s="67"/>
      <c r="R3355" s="67"/>
      <c r="S3355" s="67"/>
      <c r="T3355" s="67"/>
      <c r="U3355" s="67"/>
      <c r="V3355" s="67"/>
      <c r="W3355" s="67"/>
      <c r="X3355" s="67"/>
      <c r="Y3355" s="67"/>
      <c r="Z3355" s="67"/>
      <c r="AA3355" s="67"/>
      <c r="AB3355" s="67"/>
      <c r="AC3355" s="67"/>
      <c r="AD3355" s="67"/>
      <c r="AE3355" s="67"/>
      <c r="AF3355" s="67"/>
      <c r="AG3355" s="67"/>
    </row>
    <row r="3356" spans="1:33" ht="14.5">
      <c r="A3356" s="85"/>
      <c r="B3356" s="86"/>
      <c r="C3356" s="85"/>
      <c r="D3356" s="86"/>
      <c r="E3356" s="86"/>
      <c r="F3356" s="86"/>
      <c r="G3356" s="86"/>
      <c r="H3356" s="86"/>
      <c r="I3356" s="57"/>
      <c r="J3356" s="71"/>
      <c r="K3356" s="71"/>
      <c r="L3356" s="57"/>
      <c r="M3356" s="86"/>
      <c r="N3356" s="67"/>
      <c r="O3356" s="67"/>
      <c r="P3356" s="67"/>
      <c r="Q3356" s="67"/>
      <c r="R3356" s="67"/>
      <c r="S3356" s="67"/>
      <c r="T3356" s="67"/>
      <c r="U3356" s="67"/>
      <c r="V3356" s="67"/>
      <c r="W3356" s="67"/>
      <c r="X3356" s="67"/>
      <c r="Y3356" s="67"/>
      <c r="Z3356" s="67"/>
      <c r="AA3356" s="67"/>
      <c r="AB3356" s="67"/>
      <c r="AC3356" s="67"/>
      <c r="AD3356" s="67"/>
      <c r="AE3356" s="67"/>
      <c r="AF3356" s="67"/>
      <c r="AG3356" s="67"/>
    </row>
    <row r="3357" spans="1:33" ht="14.5">
      <c r="A3357" s="85"/>
      <c r="B3357" s="86"/>
      <c r="C3357" s="85"/>
      <c r="D3357" s="86"/>
      <c r="E3357" s="86"/>
      <c r="F3357" s="86"/>
      <c r="G3357" s="86"/>
      <c r="H3357" s="86"/>
      <c r="I3357" s="57"/>
      <c r="J3357" s="71"/>
      <c r="K3357" s="71"/>
      <c r="L3357" s="57"/>
      <c r="M3357" s="86"/>
      <c r="N3357" s="67"/>
      <c r="O3357" s="67"/>
      <c r="P3357" s="67"/>
      <c r="Q3357" s="67"/>
      <c r="R3357" s="67"/>
      <c r="S3357" s="67"/>
      <c r="T3357" s="67"/>
      <c r="U3357" s="67"/>
      <c r="V3357" s="67"/>
      <c r="W3357" s="67"/>
      <c r="X3357" s="67"/>
      <c r="Y3357" s="67"/>
      <c r="Z3357" s="67"/>
      <c r="AA3357" s="67"/>
      <c r="AB3357" s="67"/>
      <c r="AC3357" s="67"/>
      <c r="AD3357" s="67"/>
      <c r="AE3357" s="67"/>
      <c r="AF3357" s="67"/>
      <c r="AG3357" s="67"/>
    </row>
    <row r="3358" spans="1:33" ht="14.5">
      <c r="A3358" s="85"/>
      <c r="B3358" s="86"/>
      <c r="C3358" s="85"/>
      <c r="D3358" s="86"/>
      <c r="E3358" s="86"/>
      <c r="F3358" s="86"/>
      <c r="G3358" s="86"/>
      <c r="H3358" s="86"/>
      <c r="I3358" s="57"/>
      <c r="J3358" s="71"/>
      <c r="K3358" s="71"/>
      <c r="L3358" s="57"/>
      <c r="M3358" s="86"/>
      <c r="N3358" s="67"/>
      <c r="O3358" s="67"/>
      <c r="P3358" s="67"/>
      <c r="Q3358" s="67"/>
      <c r="R3358" s="67"/>
      <c r="S3358" s="67"/>
      <c r="T3358" s="67"/>
      <c r="U3358" s="67"/>
      <c r="V3358" s="67"/>
      <c r="W3358" s="67"/>
      <c r="X3358" s="67"/>
      <c r="Y3358" s="67"/>
      <c r="Z3358" s="67"/>
      <c r="AA3358" s="67"/>
      <c r="AB3358" s="67"/>
      <c r="AC3358" s="67"/>
      <c r="AD3358" s="67"/>
      <c r="AE3358" s="67"/>
      <c r="AF3358" s="67"/>
      <c r="AG3358" s="67"/>
    </row>
    <row r="3359" spans="1:33" ht="14.5">
      <c r="A3359" s="85"/>
      <c r="B3359" s="86"/>
      <c r="C3359" s="85"/>
      <c r="D3359" s="86"/>
      <c r="E3359" s="86"/>
      <c r="F3359" s="86"/>
      <c r="G3359" s="86"/>
      <c r="H3359" s="86"/>
      <c r="I3359" s="57"/>
      <c r="J3359" s="71"/>
      <c r="K3359" s="71"/>
      <c r="L3359" s="57"/>
      <c r="M3359" s="86"/>
      <c r="N3359" s="67"/>
      <c r="O3359" s="67"/>
      <c r="P3359" s="67"/>
      <c r="Q3359" s="67"/>
      <c r="R3359" s="67"/>
      <c r="S3359" s="67"/>
      <c r="T3359" s="67"/>
      <c r="U3359" s="67"/>
      <c r="V3359" s="67"/>
      <c r="W3359" s="67"/>
      <c r="X3359" s="67"/>
      <c r="Y3359" s="67"/>
      <c r="Z3359" s="67"/>
      <c r="AA3359" s="67"/>
      <c r="AB3359" s="67"/>
      <c r="AC3359" s="67"/>
      <c r="AD3359" s="67"/>
      <c r="AE3359" s="67"/>
      <c r="AF3359" s="67"/>
      <c r="AG3359" s="67"/>
    </row>
    <row r="3360" spans="1:33" ht="14.5">
      <c r="A3360" s="85"/>
      <c r="B3360" s="86"/>
      <c r="C3360" s="85"/>
      <c r="D3360" s="86"/>
      <c r="E3360" s="86"/>
      <c r="F3360" s="86"/>
      <c r="G3360" s="86"/>
      <c r="H3360" s="86"/>
      <c r="I3360" s="57"/>
      <c r="J3360" s="71"/>
      <c r="K3360" s="71"/>
      <c r="L3360" s="57"/>
      <c r="M3360" s="86"/>
      <c r="N3360" s="67"/>
      <c r="O3360" s="67"/>
      <c r="P3360" s="67"/>
      <c r="Q3360" s="67"/>
      <c r="R3360" s="67"/>
      <c r="S3360" s="67"/>
      <c r="T3360" s="67"/>
      <c r="U3360" s="67"/>
      <c r="V3360" s="67"/>
      <c r="W3360" s="67"/>
      <c r="X3360" s="67"/>
      <c r="Y3360" s="67"/>
      <c r="Z3360" s="67"/>
      <c r="AA3360" s="67"/>
      <c r="AB3360" s="67"/>
      <c r="AC3360" s="67"/>
      <c r="AD3360" s="67"/>
      <c r="AE3360" s="67"/>
      <c r="AF3360" s="67"/>
      <c r="AG3360" s="67"/>
    </row>
    <row r="3361" spans="1:33" ht="14.5">
      <c r="A3361" s="85"/>
      <c r="B3361" s="86"/>
      <c r="C3361" s="85"/>
      <c r="D3361" s="86"/>
      <c r="E3361" s="86"/>
      <c r="F3361" s="86"/>
      <c r="G3361" s="86"/>
      <c r="H3361" s="86"/>
      <c r="I3361" s="57"/>
      <c r="J3361" s="71"/>
      <c r="K3361" s="71"/>
      <c r="L3361" s="57"/>
      <c r="M3361" s="86"/>
      <c r="N3361" s="67"/>
      <c r="O3361" s="67"/>
      <c r="P3361" s="67"/>
      <c r="Q3361" s="67"/>
      <c r="R3361" s="67"/>
      <c r="S3361" s="67"/>
      <c r="T3361" s="67"/>
      <c r="U3361" s="67"/>
      <c r="V3361" s="67"/>
      <c r="W3361" s="67"/>
      <c r="X3361" s="67"/>
      <c r="Y3361" s="67"/>
      <c r="Z3361" s="67"/>
      <c r="AA3361" s="67"/>
      <c r="AB3361" s="67"/>
      <c r="AC3361" s="67"/>
      <c r="AD3361" s="67"/>
      <c r="AE3361" s="67"/>
      <c r="AF3361" s="67"/>
      <c r="AG3361" s="67"/>
    </row>
    <row r="3362" spans="1:33" ht="14.5">
      <c r="A3362" s="85"/>
      <c r="B3362" s="86"/>
      <c r="C3362" s="85"/>
      <c r="D3362" s="86"/>
      <c r="E3362" s="86"/>
      <c r="F3362" s="86"/>
      <c r="G3362" s="86"/>
      <c r="H3362" s="86"/>
      <c r="I3362" s="57"/>
      <c r="J3362" s="71"/>
      <c r="K3362" s="71"/>
      <c r="L3362" s="57"/>
      <c r="M3362" s="86"/>
      <c r="N3362" s="67"/>
      <c r="O3362" s="67"/>
      <c r="P3362" s="67"/>
      <c r="Q3362" s="67"/>
      <c r="R3362" s="67"/>
      <c r="S3362" s="67"/>
      <c r="T3362" s="67"/>
      <c r="U3362" s="67"/>
      <c r="V3362" s="67"/>
      <c r="W3362" s="67"/>
      <c r="X3362" s="67"/>
      <c r="Y3362" s="67"/>
      <c r="Z3362" s="67"/>
      <c r="AA3362" s="67"/>
      <c r="AB3362" s="67"/>
      <c r="AC3362" s="67"/>
      <c r="AD3362" s="67"/>
      <c r="AE3362" s="67"/>
      <c r="AF3362" s="67"/>
      <c r="AG3362" s="67"/>
    </row>
    <row r="3363" spans="1:33" ht="14.5">
      <c r="A3363" s="85"/>
      <c r="B3363" s="86"/>
      <c r="C3363" s="85"/>
      <c r="D3363" s="86"/>
      <c r="E3363" s="86"/>
      <c r="F3363" s="86"/>
      <c r="G3363" s="86"/>
      <c r="H3363" s="86"/>
      <c r="I3363" s="57"/>
      <c r="J3363" s="71"/>
      <c r="K3363" s="71"/>
      <c r="L3363" s="57"/>
      <c r="M3363" s="86"/>
      <c r="N3363" s="67"/>
      <c r="O3363" s="67"/>
      <c r="P3363" s="67"/>
      <c r="Q3363" s="67"/>
      <c r="R3363" s="67"/>
      <c r="S3363" s="67"/>
      <c r="T3363" s="67"/>
      <c r="U3363" s="67"/>
      <c r="V3363" s="67"/>
      <c r="W3363" s="67"/>
      <c r="X3363" s="67"/>
      <c r="Y3363" s="67"/>
      <c r="Z3363" s="67"/>
      <c r="AA3363" s="67"/>
      <c r="AB3363" s="67"/>
      <c r="AC3363" s="67"/>
      <c r="AD3363" s="67"/>
      <c r="AE3363" s="67"/>
      <c r="AF3363" s="67"/>
      <c r="AG3363" s="67"/>
    </row>
    <row r="3364" spans="1:33" ht="14.5">
      <c r="A3364" s="85"/>
      <c r="B3364" s="86"/>
      <c r="C3364" s="85"/>
      <c r="D3364" s="86"/>
      <c r="E3364" s="86"/>
      <c r="F3364" s="86"/>
      <c r="G3364" s="86"/>
      <c r="H3364" s="86"/>
      <c r="I3364" s="57"/>
      <c r="J3364" s="71"/>
      <c r="K3364" s="71"/>
      <c r="L3364" s="57"/>
      <c r="M3364" s="86"/>
      <c r="N3364" s="67"/>
      <c r="O3364" s="67"/>
      <c r="P3364" s="67"/>
      <c r="Q3364" s="67"/>
      <c r="R3364" s="67"/>
      <c r="S3364" s="67"/>
      <c r="T3364" s="67"/>
      <c r="U3364" s="67"/>
      <c r="V3364" s="67"/>
      <c r="W3364" s="67"/>
      <c r="X3364" s="67"/>
      <c r="Y3364" s="67"/>
      <c r="Z3364" s="67"/>
      <c r="AA3364" s="67"/>
      <c r="AB3364" s="67"/>
      <c r="AC3364" s="67"/>
      <c r="AD3364" s="67"/>
      <c r="AE3364" s="67"/>
      <c r="AF3364" s="67"/>
      <c r="AG3364" s="67"/>
    </row>
    <row r="3365" spans="1:33" ht="14.5">
      <c r="A3365" s="85"/>
      <c r="B3365" s="86"/>
      <c r="C3365" s="85"/>
      <c r="D3365" s="86"/>
      <c r="E3365" s="86"/>
      <c r="F3365" s="86"/>
      <c r="G3365" s="86"/>
      <c r="H3365" s="86"/>
      <c r="I3365" s="57"/>
      <c r="J3365" s="71"/>
      <c r="K3365" s="71"/>
      <c r="L3365" s="57"/>
      <c r="M3365" s="86"/>
      <c r="N3365" s="67"/>
      <c r="O3365" s="67"/>
      <c r="P3365" s="67"/>
      <c r="Q3365" s="67"/>
      <c r="R3365" s="67"/>
      <c r="S3365" s="67"/>
      <c r="T3365" s="67"/>
      <c r="U3365" s="67"/>
      <c r="V3365" s="67"/>
      <c r="W3365" s="67"/>
      <c r="X3365" s="67"/>
      <c r="Y3365" s="67"/>
      <c r="Z3365" s="67"/>
      <c r="AA3365" s="67"/>
      <c r="AB3365" s="67"/>
      <c r="AC3365" s="67"/>
      <c r="AD3365" s="67"/>
      <c r="AE3365" s="67"/>
      <c r="AF3365" s="67"/>
      <c r="AG3365" s="67"/>
    </row>
    <row r="3366" spans="1:33" ht="14.5">
      <c r="A3366" s="85"/>
      <c r="B3366" s="86"/>
      <c r="C3366" s="85"/>
      <c r="D3366" s="86"/>
      <c r="E3366" s="86"/>
      <c r="F3366" s="86"/>
      <c r="G3366" s="86"/>
      <c r="H3366" s="86"/>
      <c r="I3366" s="57"/>
      <c r="J3366" s="71"/>
      <c r="K3366" s="71"/>
      <c r="L3366" s="57"/>
      <c r="M3366" s="86"/>
      <c r="N3366" s="67"/>
      <c r="O3366" s="67"/>
      <c r="P3366" s="67"/>
      <c r="Q3366" s="67"/>
      <c r="R3366" s="67"/>
      <c r="S3366" s="67"/>
      <c r="T3366" s="67"/>
      <c r="U3366" s="67"/>
      <c r="V3366" s="67"/>
      <c r="W3366" s="67"/>
      <c r="X3366" s="67"/>
      <c r="Y3366" s="67"/>
      <c r="Z3366" s="67"/>
      <c r="AA3366" s="67"/>
      <c r="AB3366" s="67"/>
      <c r="AC3366" s="67"/>
      <c r="AD3366" s="67"/>
      <c r="AE3366" s="67"/>
      <c r="AF3366" s="67"/>
      <c r="AG3366" s="67"/>
    </row>
    <row r="3367" spans="1:33" ht="14.5">
      <c r="A3367" s="85"/>
      <c r="B3367" s="86"/>
      <c r="C3367" s="85"/>
      <c r="D3367" s="86"/>
      <c r="E3367" s="86"/>
      <c r="F3367" s="86"/>
      <c r="G3367" s="86"/>
      <c r="H3367" s="86"/>
      <c r="I3367" s="57"/>
      <c r="J3367" s="71"/>
      <c r="K3367" s="71"/>
      <c r="L3367" s="57"/>
      <c r="M3367" s="86"/>
      <c r="N3367" s="67"/>
      <c r="O3367" s="67"/>
      <c r="P3367" s="67"/>
      <c r="Q3367" s="67"/>
      <c r="R3367" s="67"/>
      <c r="S3367" s="67"/>
      <c r="T3367" s="67"/>
      <c r="U3367" s="67"/>
      <c r="V3367" s="67"/>
      <c r="W3367" s="67"/>
      <c r="X3367" s="67"/>
      <c r="Y3367" s="67"/>
      <c r="Z3367" s="67"/>
      <c r="AA3367" s="67"/>
      <c r="AB3367" s="67"/>
      <c r="AC3367" s="67"/>
      <c r="AD3367" s="67"/>
      <c r="AE3367" s="67"/>
      <c r="AF3367" s="67"/>
      <c r="AG3367" s="67"/>
    </row>
    <row r="3368" spans="1:33" ht="14.5">
      <c r="A3368" s="85"/>
      <c r="B3368" s="86"/>
      <c r="C3368" s="85"/>
      <c r="D3368" s="86"/>
      <c r="E3368" s="86"/>
      <c r="F3368" s="86"/>
      <c r="G3368" s="86"/>
      <c r="H3368" s="86"/>
      <c r="I3368" s="57"/>
      <c r="J3368" s="71"/>
      <c r="K3368" s="71"/>
      <c r="L3368" s="57"/>
      <c r="M3368" s="86"/>
      <c r="N3368" s="67"/>
      <c r="O3368" s="67"/>
      <c r="P3368" s="67"/>
      <c r="Q3368" s="67"/>
      <c r="R3368" s="67"/>
      <c r="S3368" s="67"/>
      <c r="T3368" s="67"/>
      <c r="U3368" s="67"/>
      <c r="V3368" s="67"/>
      <c r="W3368" s="67"/>
      <c r="X3368" s="67"/>
      <c r="Y3368" s="67"/>
      <c r="Z3368" s="67"/>
      <c r="AA3368" s="67"/>
      <c r="AB3368" s="67"/>
      <c r="AC3368" s="67"/>
      <c r="AD3368" s="67"/>
      <c r="AE3368" s="67"/>
      <c r="AF3368" s="67"/>
      <c r="AG3368" s="67"/>
    </row>
    <row r="3369" spans="1:33" ht="14.5">
      <c r="A3369" s="85"/>
      <c r="B3369" s="86"/>
      <c r="C3369" s="85"/>
      <c r="D3369" s="86"/>
      <c r="E3369" s="86"/>
      <c r="F3369" s="86"/>
      <c r="G3369" s="86"/>
      <c r="H3369" s="86"/>
      <c r="I3369" s="57"/>
      <c r="J3369" s="71"/>
      <c r="K3369" s="71"/>
      <c r="L3369" s="57"/>
      <c r="M3369" s="86"/>
      <c r="N3369" s="67"/>
      <c r="O3369" s="67"/>
      <c r="P3369" s="67"/>
      <c r="Q3369" s="67"/>
      <c r="R3369" s="67"/>
      <c r="S3369" s="67"/>
      <c r="T3369" s="67"/>
      <c r="U3369" s="67"/>
      <c r="V3369" s="67"/>
      <c r="W3369" s="67"/>
      <c r="X3369" s="67"/>
      <c r="Y3369" s="67"/>
      <c r="Z3369" s="67"/>
      <c r="AA3369" s="67"/>
      <c r="AB3369" s="67"/>
      <c r="AC3369" s="67"/>
      <c r="AD3369" s="67"/>
      <c r="AE3369" s="67"/>
      <c r="AF3369" s="67"/>
      <c r="AG3369" s="67"/>
    </row>
    <row r="3370" spans="1:33" ht="14.5">
      <c r="A3370" s="26"/>
      <c r="B3370" s="2"/>
      <c r="C3370" s="85"/>
      <c r="D3370" s="2"/>
      <c r="E3370" s="2"/>
      <c r="F3370" s="86"/>
      <c r="G3370" s="2"/>
      <c r="H3370" s="2"/>
      <c r="I3370" s="57"/>
      <c r="J3370" s="2"/>
      <c r="K3370" s="141"/>
      <c r="L3370" s="57"/>
      <c r="M3370" s="141"/>
      <c r="N3370" s="1"/>
      <c r="O3370" s="1"/>
      <c r="P3370" s="1"/>
      <c r="Q3370" s="1"/>
      <c r="R3370" s="1"/>
      <c r="S3370" s="1"/>
      <c r="T3370" s="1"/>
      <c r="U3370" s="1"/>
      <c r="V3370" s="1"/>
      <c r="W3370" s="1"/>
      <c r="X3370" s="1"/>
      <c r="Y3370" s="1"/>
      <c r="Z3370" s="1"/>
      <c r="AA3370" s="1"/>
      <c r="AB3370" s="1"/>
      <c r="AC3370" s="1"/>
      <c r="AD3370" s="1"/>
      <c r="AE3370" s="1"/>
      <c r="AF3370" s="1"/>
      <c r="AG3370" s="67"/>
    </row>
    <row r="3371" spans="1:33" ht="14.5">
      <c r="A3371" s="26"/>
      <c r="B3371" s="2"/>
      <c r="C3371" s="85"/>
      <c r="D3371" s="2"/>
      <c r="E3371" s="2"/>
      <c r="F3371" s="86"/>
      <c r="G3371" s="2"/>
      <c r="H3371" s="2"/>
      <c r="I3371" s="57"/>
      <c r="J3371" s="2"/>
      <c r="K3371" s="141"/>
      <c r="L3371" s="57"/>
      <c r="M3371" s="141"/>
      <c r="N3371" s="1"/>
      <c r="O3371" s="1"/>
      <c r="P3371" s="1"/>
      <c r="Q3371" s="1"/>
      <c r="R3371" s="1"/>
      <c r="S3371" s="1"/>
      <c r="T3371" s="1"/>
      <c r="U3371" s="1"/>
      <c r="V3371" s="1"/>
      <c r="W3371" s="1"/>
      <c r="X3371" s="1"/>
      <c r="Y3371" s="1"/>
      <c r="Z3371" s="1"/>
      <c r="AA3371" s="1"/>
      <c r="AB3371" s="1"/>
      <c r="AC3371" s="1"/>
      <c r="AD3371" s="1"/>
      <c r="AE3371" s="1"/>
      <c r="AF3371" s="1"/>
      <c r="AG3371" s="67"/>
    </row>
  </sheetData>
  <autoFilter ref="I1:I3371" xr:uid="{00000000-0009-0000-0000-000002000000}"/>
  <customSheetViews>
    <customSheetView guid="{B4FB2A14-6550-4D06-B0CE-F4F4580E9ADF}" filter="1" showAutoFilter="1">
      <pageMargins left="0.7" right="0.7" top="0.75" bottom="0.75" header="0.3" footer="0.3"/>
      <autoFilter ref="I1:I3371" xr:uid="{D669AB67-F25F-45C7-A1E1-4527A2ACFB3B}"/>
      <extLst>
        <ext uri="GoogleSheetsCustomDataVersion1">
          <go:sheetsCustomData xmlns:go="http://customooxmlschemas.google.com/" filterViewId="2061582279"/>
        </ext>
      </extLst>
    </customSheetView>
    <customSheetView guid="{F893C500-A887-4231-8913-67A44D024AA3}" filter="1" showAutoFilter="1">
      <pageMargins left="0.7" right="0.7" top="0.75" bottom="0.75" header="0.3" footer="0.3"/>
      <autoFilter ref="I1:I3371" xr:uid="{8B033AD3-5AD4-4737-BCCA-728F26BC520C}">
        <filterColumn colId="0">
          <filters>
            <filter val="Fail"/>
          </filters>
        </filterColumn>
      </autoFilter>
      <extLst>
        <ext uri="GoogleSheetsCustomDataVersion1">
          <go:sheetsCustomData xmlns:go="http://customooxmlschemas.google.com/" filterViewId="1934919432"/>
        </ext>
      </extLst>
    </customSheetView>
    <customSheetView guid="{4884AE6C-05E7-41EA-BBCE-384BD408F806}" filter="1" showAutoFilter="1">
      <pageMargins left="0.7" right="0.7" top="0.75" bottom="0.75" header="0.3" footer="0.3"/>
      <autoFilter ref="K1:K3371" xr:uid="{DEF17243-4250-47A4-B97A-2373FDCEB33B}">
        <filterColumn colId="0">
          <filters blank="1"/>
        </filterColumn>
      </autoFilter>
      <extLst>
        <ext uri="GoogleSheetsCustomDataVersion1">
          <go:sheetsCustomData xmlns:go="http://customooxmlschemas.google.com/" filterViewId="1774589988"/>
        </ext>
      </extLst>
    </customSheetView>
    <customSheetView guid="{DC172B64-C118-4424-A5B4-277FD0A4325D}" filter="1" showAutoFilter="1">
      <pageMargins left="0.7" right="0.7" top="0.75" bottom="0.75" header="0.3" footer="0.3"/>
      <autoFilter ref="K1:K3371" xr:uid="{AB9370A1-DF8F-43A2-B35D-18691B8C6508}"/>
      <extLst>
        <ext uri="GoogleSheetsCustomDataVersion1">
          <go:sheetsCustomData xmlns:go="http://customooxmlschemas.google.com/" filterViewId="1447453436"/>
        </ext>
      </extLst>
    </customSheetView>
  </customSheetViews>
  <mergeCells count="212">
    <mergeCell ref="E1402:E1405"/>
    <mergeCell ref="E1409:E1421"/>
    <mergeCell ref="E1422:E1434"/>
    <mergeCell ref="E1338:E1343"/>
    <mergeCell ref="E1345:E1347"/>
    <mergeCell ref="E1348:E1353"/>
    <mergeCell ref="E1354:E1357"/>
    <mergeCell ref="E1377:E1378"/>
    <mergeCell ref="E1379:E1384"/>
    <mergeCell ref="E1385:E1389"/>
    <mergeCell ref="E1390:E1396"/>
    <mergeCell ref="E1398:E1400"/>
    <mergeCell ref="E1098:E1101"/>
    <mergeCell ref="E1102:E1105"/>
    <mergeCell ref="E1106:E1109"/>
    <mergeCell ref="E1110:E1113"/>
    <mergeCell ref="E1114:E1116"/>
    <mergeCell ref="E1117:E1120"/>
    <mergeCell ref="E1121:E1122"/>
    <mergeCell ref="E1321:E1331"/>
    <mergeCell ref="E1332:E1337"/>
    <mergeCell ref="E1503:E1505"/>
    <mergeCell ref="E1506:E1512"/>
    <mergeCell ref="E1701:E1702"/>
    <mergeCell ref="E1703:E1713"/>
    <mergeCell ref="E1714:E1725"/>
    <mergeCell ref="E1726:E1738"/>
    <mergeCell ref="E1740:E1742"/>
    <mergeCell ref="E1744:E1748"/>
    <mergeCell ref="B1816:B1831"/>
    <mergeCell ref="E1513:E1514"/>
    <mergeCell ref="E1515:E1524"/>
    <mergeCell ref="E1525:E1531"/>
    <mergeCell ref="E1532:E1538"/>
    <mergeCell ref="B1662:B1687"/>
    <mergeCell ref="E1688:E1692"/>
    <mergeCell ref="E1694:E1700"/>
    <mergeCell ref="E1358:E1368"/>
    <mergeCell ref="E1370:E1376"/>
    <mergeCell ref="D1297:D1408"/>
    <mergeCell ref="D1435:D1500"/>
    <mergeCell ref="D1981:D1984"/>
    <mergeCell ref="E1123:E1127"/>
    <mergeCell ref="E1128:E1129"/>
    <mergeCell ref="E1299:E1303"/>
    <mergeCell ref="E1304:E1310"/>
    <mergeCell ref="E1311:E1315"/>
    <mergeCell ref="E1316:E1320"/>
    <mergeCell ref="E1406:E1408"/>
    <mergeCell ref="E1435:E1439"/>
    <mergeCell ref="E1440:E1443"/>
    <mergeCell ref="E1444:E1448"/>
    <mergeCell ref="E1449:E1452"/>
    <mergeCell ref="E1453:E1456"/>
    <mergeCell ref="E1457:E1462"/>
    <mergeCell ref="E1463:E1468"/>
    <mergeCell ref="E1469:E1474"/>
    <mergeCell ref="E1475:E1482"/>
    <mergeCell ref="E1483:E1485"/>
    <mergeCell ref="E1486:E1488"/>
    <mergeCell ref="E1496:E1500"/>
    <mergeCell ref="E655:E658"/>
    <mergeCell ref="E659:E663"/>
    <mergeCell ref="E950:E953"/>
    <mergeCell ref="E954:E956"/>
    <mergeCell ref="E957:E959"/>
    <mergeCell ref="E960:E964"/>
    <mergeCell ref="E965:E968"/>
    <mergeCell ref="E969:E972"/>
    <mergeCell ref="E973:E975"/>
    <mergeCell ref="D664:D676"/>
    <mergeCell ref="E664:E676"/>
    <mergeCell ref="D677:D687"/>
    <mergeCell ref="E677:E687"/>
    <mergeCell ref="E688:E689"/>
    <mergeCell ref="D690:D695"/>
    <mergeCell ref="E690:E695"/>
    <mergeCell ref="D717:D723"/>
    <mergeCell ref="B950:B1129"/>
    <mergeCell ref="D1076:D1082"/>
    <mergeCell ref="D696:D702"/>
    <mergeCell ref="E696:E702"/>
    <mergeCell ref="D703:D709"/>
    <mergeCell ref="E703:E709"/>
    <mergeCell ref="D710:D716"/>
    <mergeCell ref="E710:E716"/>
    <mergeCell ref="E717:E723"/>
    <mergeCell ref="E976:E978"/>
    <mergeCell ref="E979:E981"/>
    <mergeCell ref="E982:E983"/>
    <mergeCell ref="E984:E985"/>
    <mergeCell ref="E986:E988"/>
    <mergeCell ref="E989:E990"/>
    <mergeCell ref="E991:E997"/>
    <mergeCell ref="E562:E567"/>
    <mergeCell ref="E568:E573"/>
    <mergeCell ref="E574:E577"/>
    <mergeCell ref="E1093:E1095"/>
    <mergeCell ref="E1096:E1097"/>
    <mergeCell ref="E998:E1001"/>
    <mergeCell ref="E1002:E1008"/>
    <mergeCell ref="E1009:E1010"/>
    <mergeCell ref="E1011:E1013"/>
    <mergeCell ref="E1076:E1082"/>
    <mergeCell ref="E1083:E1089"/>
    <mergeCell ref="E1090:E1092"/>
    <mergeCell ref="E578:E581"/>
    <mergeCell ref="E582:E597"/>
    <mergeCell ref="E598:E608"/>
    <mergeCell ref="E609:E619"/>
    <mergeCell ref="E620:E622"/>
    <mergeCell ref="E623:E628"/>
    <mergeCell ref="E629:E633"/>
    <mergeCell ref="E634:E636"/>
    <mergeCell ref="E637:E639"/>
    <mergeCell ref="E640:E642"/>
    <mergeCell ref="E643:E648"/>
    <mergeCell ref="E649:E654"/>
    <mergeCell ref="E513:E518"/>
    <mergeCell ref="E519:E525"/>
    <mergeCell ref="E526:E531"/>
    <mergeCell ref="E532:E536"/>
    <mergeCell ref="E537:E542"/>
    <mergeCell ref="E543:E548"/>
    <mergeCell ref="E549:E554"/>
    <mergeCell ref="E555:E558"/>
    <mergeCell ref="E559:E561"/>
    <mergeCell ref="E457:E462"/>
    <mergeCell ref="E463:E468"/>
    <mergeCell ref="E469:E473"/>
    <mergeCell ref="E474:E478"/>
    <mergeCell ref="E479:E483"/>
    <mergeCell ref="E484:E488"/>
    <mergeCell ref="E489:E493"/>
    <mergeCell ref="E494:E498"/>
    <mergeCell ref="E507:E512"/>
    <mergeCell ref="E291:E295"/>
    <mergeCell ref="E296:E300"/>
    <mergeCell ref="E415:E420"/>
    <mergeCell ref="E421:E422"/>
    <mergeCell ref="B423:B440"/>
    <mergeCell ref="E423:E440"/>
    <mergeCell ref="G423:G440"/>
    <mergeCell ref="E352:E363"/>
    <mergeCell ref="E364:E367"/>
    <mergeCell ref="B368:B422"/>
    <mergeCell ref="E368:E370"/>
    <mergeCell ref="E371:E372"/>
    <mergeCell ref="E373:E410"/>
    <mergeCell ref="G373:G410"/>
    <mergeCell ref="G421:G422"/>
    <mergeCell ref="E301:E306"/>
    <mergeCell ref="E307:E310"/>
    <mergeCell ref="E311:E314"/>
    <mergeCell ref="E315:E320"/>
    <mergeCell ref="E321:E326"/>
    <mergeCell ref="E327:E339"/>
    <mergeCell ref="E340:E351"/>
    <mergeCell ref="E238:E239"/>
    <mergeCell ref="E240:E244"/>
    <mergeCell ref="E245:E246"/>
    <mergeCell ref="E248:E257"/>
    <mergeCell ref="E258:E260"/>
    <mergeCell ref="E261:E267"/>
    <mergeCell ref="E268:E273"/>
    <mergeCell ref="E274:E279"/>
    <mergeCell ref="E280:E290"/>
    <mergeCell ref="E206:E208"/>
    <mergeCell ref="E209:E211"/>
    <mergeCell ref="E212:E213"/>
    <mergeCell ref="E214:E218"/>
    <mergeCell ref="E219:E222"/>
    <mergeCell ref="E223:E226"/>
    <mergeCell ref="E227:E230"/>
    <mergeCell ref="E231:E233"/>
    <mergeCell ref="E234:E237"/>
    <mergeCell ref="E155:E161"/>
    <mergeCell ref="E162:E168"/>
    <mergeCell ref="E169:E173"/>
    <mergeCell ref="E174:E182"/>
    <mergeCell ref="E183:E191"/>
    <mergeCell ref="E192:E193"/>
    <mergeCell ref="E194:E195"/>
    <mergeCell ref="E196:E198"/>
    <mergeCell ref="E199:E205"/>
    <mergeCell ref="E113:E114"/>
    <mergeCell ref="E115:E120"/>
    <mergeCell ref="E121:E126"/>
    <mergeCell ref="E127:E136"/>
    <mergeCell ref="E137:E140"/>
    <mergeCell ref="E141:E144"/>
    <mergeCell ref="E145:E146"/>
    <mergeCell ref="E147:E148"/>
    <mergeCell ref="E149:E154"/>
    <mergeCell ref="E84:E88"/>
    <mergeCell ref="E89:E92"/>
    <mergeCell ref="E93:E96"/>
    <mergeCell ref="E97:E99"/>
    <mergeCell ref="E100:E102"/>
    <mergeCell ref="E103:E105"/>
    <mergeCell ref="E106:E107"/>
    <mergeCell ref="E108:E109"/>
    <mergeCell ref="E110:E112"/>
    <mergeCell ref="D2:D71"/>
    <mergeCell ref="E2:E5"/>
    <mergeCell ref="E6:E42"/>
    <mergeCell ref="E44:E46"/>
    <mergeCell ref="E47:E71"/>
    <mergeCell ref="E72:E73"/>
    <mergeCell ref="E74:E77"/>
    <mergeCell ref="E78:E80"/>
    <mergeCell ref="E81:E83"/>
  </mergeCells>
  <conditionalFormatting sqref="I726">
    <cfRule type="cellIs" dxfId="45" priority="22" operator="equal">
      <formula>"N/A"</formula>
    </cfRule>
    <cfRule type="cellIs" dxfId="44" priority="21" operator="equal">
      <formula>"No"</formula>
    </cfRule>
    <cfRule type="cellIs" dxfId="43" priority="20" operator="equal">
      <formula>"Yes"</formula>
    </cfRule>
  </conditionalFormatting>
  <conditionalFormatting sqref="I728:I730">
    <cfRule type="cellIs" dxfId="42" priority="25" operator="equal">
      <formula>"N/A"</formula>
    </cfRule>
    <cfRule type="cellIs" dxfId="41" priority="23" operator="equal">
      <formula>"Yes"</formula>
    </cfRule>
    <cfRule type="cellIs" dxfId="40" priority="24" operator="equal">
      <formula>"No"</formula>
    </cfRule>
  </conditionalFormatting>
  <conditionalFormatting sqref="I733">
    <cfRule type="cellIs" dxfId="39" priority="26" operator="equal">
      <formula>"Yes"</formula>
    </cfRule>
    <cfRule type="cellIs" dxfId="38" priority="27" operator="equal">
      <formula>"No"</formula>
    </cfRule>
    <cfRule type="cellIs" dxfId="37" priority="28" operator="equal">
      <formula>"N/A"</formula>
    </cfRule>
  </conditionalFormatting>
  <conditionalFormatting sqref="I736:I737">
    <cfRule type="cellIs" dxfId="36" priority="29" operator="equal">
      <formula>"Yes"</formula>
    </cfRule>
    <cfRule type="cellIs" dxfId="35" priority="30" operator="equal">
      <formula>"No"</formula>
    </cfRule>
    <cfRule type="cellIs" dxfId="34" priority="31" operator="equal">
      <formula>"N/A"</formula>
    </cfRule>
  </conditionalFormatting>
  <conditionalFormatting sqref="I1528 I1530 I1581:I1583 I1593:I1595 I1603:I1605 I1619">
    <cfRule type="cellIs" dxfId="33" priority="4" operator="equal">
      <formula>"Yes"</formula>
    </cfRule>
    <cfRule type="cellIs" dxfId="32" priority="5" operator="equal">
      <formula>"No"</formula>
    </cfRule>
  </conditionalFormatting>
  <conditionalFormatting sqref="I1636">
    <cfRule type="cellIs" dxfId="31" priority="6" operator="equal">
      <formula>"Yes"</formula>
    </cfRule>
    <cfRule type="cellIs" dxfId="30" priority="7" operator="equal">
      <formula>"No"</formula>
    </cfRule>
  </conditionalFormatting>
  <conditionalFormatting sqref="I1638">
    <cfRule type="cellIs" dxfId="29" priority="8" operator="equal">
      <formula>"Yes"</formula>
    </cfRule>
    <cfRule type="cellIs" dxfId="28" priority="9" operator="equal">
      <formula>"No"</formula>
    </cfRule>
  </conditionalFormatting>
  <conditionalFormatting sqref="I1646">
    <cfRule type="cellIs" dxfId="27" priority="10" operator="equal">
      <formula>"Yes"</formula>
    </cfRule>
    <cfRule type="cellIs" dxfId="26" priority="11" operator="equal">
      <formula>"No"</formula>
    </cfRule>
  </conditionalFormatting>
  <conditionalFormatting sqref="I1648">
    <cfRule type="cellIs" dxfId="25" priority="12" operator="equal">
      <formula>"Yes"</formula>
    </cfRule>
    <cfRule type="cellIs" dxfId="24" priority="13" operator="equal">
      <formula>"No"</formula>
    </cfRule>
  </conditionalFormatting>
  <conditionalFormatting sqref="I1680:I1681">
    <cfRule type="cellIs" dxfId="23" priority="14" operator="equal">
      <formula>"Yes"</formula>
    </cfRule>
    <cfRule type="cellIs" dxfId="22" priority="15" operator="equal">
      <formula>"No"</formula>
    </cfRule>
  </conditionalFormatting>
  <conditionalFormatting sqref="I1824">
    <cfRule type="cellIs" dxfId="21" priority="19" operator="equal">
      <formula>"No"</formula>
    </cfRule>
    <cfRule type="cellIs" dxfId="20" priority="18" operator="equal">
      <formula>"Yes"</formula>
    </cfRule>
  </conditionalFormatting>
  <conditionalFormatting sqref="I1954">
    <cfRule type="cellIs" dxfId="19" priority="66" operator="equal">
      <formula>"No"</formula>
    </cfRule>
    <cfRule type="cellIs" dxfId="18" priority="65" operator="equal">
      <formula>"Yes"</formula>
    </cfRule>
  </conditionalFormatting>
  <conditionalFormatting sqref="L1:L698 L726 L728:L730 L733 L735:L737 L1064:L1690 L1693:L1748 I1741 L1751 L1753 L1758:L1764 L1766:L1768 K1769:K1770 L1771 L1773:L1781 L1786:L1795 L1797:L1799 L1805:L1806 L1808:L1948 K1825 L1995:L2078 L2194:L3352">
    <cfRule type="cellIs" dxfId="17" priority="2" operator="equal">
      <formula>"No"</formula>
    </cfRule>
    <cfRule type="cellIs" dxfId="16" priority="1" operator="equal">
      <formula>"Yes"</formula>
    </cfRule>
  </conditionalFormatting>
  <conditionalFormatting sqref="L2:L571 L726 L728:L730 L733 L735:L737">
    <cfRule type="cellIs" dxfId="15" priority="3" operator="equal">
      <formula>"N/A"</formula>
    </cfRule>
  </conditionalFormatting>
  <conditionalFormatting sqref="L1950:L1952">
    <cfRule type="cellIs" dxfId="14" priority="36" operator="equal">
      <formula>"No"</formula>
    </cfRule>
    <cfRule type="cellIs" dxfId="13" priority="35" operator="equal">
      <formula>"Yes"</formula>
    </cfRule>
  </conditionalFormatting>
  <conditionalFormatting sqref="L1955:L1981">
    <cfRule type="cellIs" dxfId="12" priority="37" operator="equal">
      <formula>"Yes"</formula>
    </cfRule>
    <cfRule type="cellIs" dxfId="11" priority="38" operator="equal">
      <formula>"No"</formula>
    </cfRule>
  </conditionalFormatting>
  <conditionalFormatting sqref="L1985:L1992">
    <cfRule type="cellIs" dxfId="10" priority="62" operator="equal">
      <formula>"No"</formula>
    </cfRule>
    <cfRule type="cellIs" dxfId="9" priority="61" operator="equal">
      <formula>"Yes"</formula>
    </cfRule>
  </conditionalFormatting>
  <hyperlinks>
    <hyperlink ref="G72" r:id="rId1" xr:uid="{00000000-0004-0000-0200-000000000000}"/>
    <hyperlink ref="G73" r:id="rId2" xr:uid="{00000000-0004-0000-0200-000001000000}"/>
    <hyperlink ref="G111" r:id="rId3" xr:uid="{00000000-0004-0000-0200-000002000000}"/>
    <hyperlink ref="G112" r:id="rId4" xr:uid="{00000000-0004-0000-0200-000003000000}"/>
    <hyperlink ref="G114" r:id="rId5" xr:uid="{00000000-0004-0000-0200-000004000000}"/>
    <hyperlink ref="G115" r:id="rId6" xr:uid="{00000000-0004-0000-0200-000005000000}"/>
    <hyperlink ref="G150" r:id="rId7" xr:uid="{00000000-0004-0000-0200-000006000000}"/>
    <hyperlink ref="G155" r:id="rId8" xr:uid="{00000000-0004-0000-0200-000007000000}"/>
    <hyperlink ref="G191" r:id="rId9" xr:uid="{00000000-0004-0000-0200-000008000000}"/>
    <hyperlink ref="G192" r:id="rId10" xr:uid="{00000000-0004-0000-0200-000009000000}"/>
    <hyperlink ref="G196" r:id="rId11" xr:uid="{00000000-0004-0000-0200-00000A000000}"/>
    <hyperlink ref="G197" r:id="rId12" xr:uid="{00000000-0004-0000-0200-00000B000000}"/>
    <hyperlink ref="G214" r:id="rId13" xr:uid="{00000000-0004-0000-0200-00000C000000}"/>
    <hyperlink ref="G215" r:id="rId14" xr:uid="{00000000-0004-0000-0200-00000D000000}"/>
    <hyperlink ref="G219" r:id="rId15" xr:uid="{00000000-0004-0000-0200-00000E000000}"/>
    <hyperlink ref="G220" r:id="rId16" xr:uid="{00000000-0004-0000-0200-00000F000000}"/>
    <hyperlink ref="G240" r:id="rId17" xr:uid="{00000000-0004-0000-0200-000010000000}"/>
    <hyperlink ref="G245" r:id="rId18" xr:uid="{00000000-0004-0000-0200-000011000000}"/>
    <hyperlink ref="G255" r:id="rId19" xr:uid="{00000000-0004-0000-0200-000012000000}"/>
    <hyperlink ref="H258" r:id="rId20" xr:uid="{00000000-0004-0000-0200-000013000000}"/>
    <hyperlink ref="G260" r:id="rId21" xr:uid="{00000000-0004-0000-0200-000014000000}"/>
    <hyperlink ref="H263" r:id="rId22" xr:uid="{00000000-0004-0000-0200-000015000000}"/>
    <hyperlink ref="G267" r:id="rId23" xr:uid="{00000000-0004-0000-0200-000016000000}"/>
    <hyperlink ref="G268" r:id="rId24" xr:uid="{00000000-0004-0000-0200-000017000000}"/>
    <hyperlink ref="G272" r:id="rId25" xr:uid="{00000000-0004-0000-0200-000018000000}"/>
    <hyperlink ref="G273" r:id="rId26" xr:uid="{00000000-0004-0000-0200-000019000000}"/>
    <hyperlink ref="G274" r:id="rId27" xr:uid="{00000000-0004-0000-0200-00001A000000}"/>
    <hyperlink ref="G278" r:id="rId28" xr:uid="{00000000-0004-0000-0200-00001B000000}"/>
    <hyperlink ref="G279" r:id="rId29" xr:uid="{00000000-0004-0000-0200-00001C000000}"/>
    <hyperlink ref="G302" r:id="rId30" xr:uid="{00000000-0004-0000-0200-00001D000000}"/>
    <hyperlink ref="G307" r:id="rId31" xr:uid="{00000000-0004-0000-0200-00001E000000}"/>
    <hyperlink ref="G344" r:id="rId32" xr:uid="{00000000-0004-0000-0200-00001F000000}"/>
    <hyperlink ref="G345" r:id="rId33" xr:uid="{00000000-0004-0000-0200-000020000000}"/>
    <hyperlink ref="G346" r:id="rId34" xr:uid="{00000000-0004-0000-0200-000021000000}"/>
    <hyperlink ref="G349" r:id="rId35" xr:uid="{00000000-0004-0000-0200-000022000000}"/>
    <hyperlink ref="G350" r:id="rId36" xr:uid="{00000000-0004-0000-0200-000023000000}"/>
    <hyperlink ref="G351" r:id="rId37" xr:uid="{00000000-0004-0000-0200-000024000000}"/>
    <hyperlink ref="G356" r:id="rId38" xr:uid="{00000000-0004-0000-0200-000025000000}"/>
    <hyperlink ref="G357" r:id="rId39" xr:uid="{00000000-0004-0000-0200-000026000000}"/>
    <hyperlink ref="G358" r:id="rId40" xr:uid="{00000000-0004-0000-0200-000027000000}"/>
    <hyperlink ref="G361" r:id="rId41" xr:uid="{00000000-0004-0000-0200-000028000000}"/>
    <hyperlink ref="G362" r:id="rId42" xr:uid="{00000000-0004-0000-0200-000029000000}"/>
    <hyperlink ref="G363" r:id="rId43" xr:uid="{00000000-0004-0000-0200-00002A000000}"/>
    <hyperlink ref="K394" r:id="rId44" xr:uid="{00000000-0004-0000-0200-00002B000000}"/>
    <hyperlink ref="K398" r:id="rId45" xr:uid="{00000000-0004-0000-0200-00002C000000}"/>
    <hyperlink ref="K428" r:id="rId46" xr:uid="{00000000-0004-0000-0200-00002D000000}"/>
    <hyperlink ref="K436" r:id="rId47" xr:uid="{00000000-0004-0000-0200-00002E000000}"/>
    <hyperlink ref="K437" r:id="rId48" xr:uid="{00000000-0004-0000-0200-00002F000000}"/>
    <hyperlink ref="K438" r:id="rId49" xr:uid="{00000000-0004-0000-0200-000030000000}"/>
    <hyperlink ref="G508" r:id="rId50" xr:uid="{00000000-0004-0000-0200-000031000000}"/>
    <hyperlink ref="G513" r:id="rId51" xr:uid="{00000000-0004-0000-0200-000032000000}"/>
    <hyperlink ref="G521" r:id="rId52" xr:uid="{00000000-0004-0000-0200-000033000000}"/>
    <hyperlink ref="G526" r:id="rId53" xr:uid="{00000000-0004-0000-0200-000034000000}"/>
    <hyperlink ref="G528" r:id="rId54" xr:uid="{00000000-0004-0000-0200-000035000000}"/>
    <hyperlink ref="G531" r:id="rId55" xr:uid="{00000000-0004-0000-0200-000036000000}"/>
    <hyperlink ref="G533" r:id="rId56" xr:uid="{00000000-0004-0000-0200-000037000000}"/>
    <hyperlink ref="G538" r:id="rId57" xr:uid="{00000000-0004-0000-0200-000038000000}"/>
    <hyperlink ref="G540" r:id="rId58" xr:uid="{00000000-0004-0000-0200-000039000000}"/>
    <hyperlink ref="G543" r:id="rId59" xr:uid="{00000000-0004-0000-0200-00003A000000}"/>
    <hyperlink ref="G544" r:id="rId60" xr:uid="{00000000-0004-0000-0200-00003B000000}"/>
    <hyperlink ref="G545" r:id="rId61" xr:uid="{00000000-0004-0000-0200-00003C000000}"/>
    <hyperlink ref="G549" r:id="rId62" xr:uid="{00000000-0004-0000-0200-00003D000000}"/>
    <hyperlink ref="G557" r:id="rId63" xr:uid="{00000000-0004-0000-0200-00003E000000}"/>
    <hyperlink ref="G562" r:id="rId64" xr:uid="{00000000-0004-0000-0200-00003F000000}"/>
    <hyperlink ref="G618" r:id="rId65" xr:uid="{00000000-0004-0000-0200-000040000000}"/>
    <hyperlink ref="G623" r:id="rId66" xr:uid="{00000000-0004-0000-0200-000041000000}"/>
    <hyperlink ref="G638" r:id="rId67" xr:uid="{00000000-0004-0000-0200-000042000000}"/>
    <hyperlink ref="G643" r:id="rId68" xr:uid="{00000000-0004-0000-0200-000043000000}"/>
    <hyperlink ref="G670" r:id="rId69" xr:uid="{00000000-0004-0000-0200-000044000000}"/>
    <hyperlink ref="G673" r:id="rId70" xr:uid="{00000000-0004-0000-0200-000045000000}"/>
    <hyperlink ref="G677" r:id="rId71" xr:uid="{00000000-0004-0000-0200-000046000000}"/>
    <hyperlink ref="G678" r:id="rId72" xr:uid="{00000000-0004-0000-0200-000047000000}"/>
    <hyperlink ref="G681" r:id="rId73" xr:uid="{00000000-0004-0000-0200-000048000000}"/>
    <hyperlink ref="G683" r:id="rId74" xr:uid="{00000000-0004-0000-0200-000049000000}"/>
    <hyperlink ref="G689" r:id="rId75" xr:uid="{00000000-0004-0000-0200-00004A000000}"/>
    <hyperlink ref="G732" r:id="rId76" xr:uid="{00000000-0004-0000-0200-00004B000000}"/>
    <hyperlink ref="G738" r:id="rId77" xr:uid="{00000000-0004-0000-0200-00004C000000}"/>
    <hyperlink ref="K796" r:id="rId78" xr:uid="{00000000-0004-0000-0200-00004D000000}"/>
    <hyperlink ref="K936" r:id="rId79" xr:uid="{00000000-0004-0000-0200-00004E000000}"/>
    <hyperlink ref="K937" r:id="rId80" xr:uid="{00000000-0004-0000-0200-00004F000000}"/>
    <hyperlink ref="K938" r:id="rId81" xr:uid="{00000000-0004-0000-0200-000050000000}"/>
    <hyperlink ref="K1051" r:id="rId82" xr:uid="{00000000-0004-0000-0200-000051000000}"/>
    <hyperlink ref="K1060" r:id="rId83" xr:uid="{00000000-0004-0000-0200-000052000000}"/>
    <hyperlink ref="K1067" r:id="rId84" xr:uid="{00000000-0004-0000-0200-000053000000}"/>
    <hyperlink ref="G1098" r:id="rId85" xr:uid="{00000000-0004-0000-0200-000054000000}"/>
    <hyperlink ref="G1099" r:id="rId86" xr:uid="{00000000-0004-0000-0200-000055000000}"/>
    <hyperlink ref="G1102" r:id="rId87" xr:uid="{00000000-0004-0000-0200-000056000000}"/>
    <hyperlink ref="G1103" r:id="rId88" xr:uid="{00000000-0004-0000-0200-000057000000}"/>
    <hyperlink ref="G1107" r:id="rId89" xr:uid="{00000000-0004-0000-0200-000058000000}"/>
    <hyperlink ref="G1123" r:id="rId90" xr:uid="{00000000-0004-0000-0200-000059000000}"/>
    <hyperlink ref="G1128" r:id="rId91" xr:uid="{00000000-0004-0000-0200-00005A000000}"/>
    <hyperlink ref="K1182" r:id="rId92" xr:uid="{00000000-0004-0000-0200-00005B000000}"/>
    <hyperlink ref="K1286" r:id="rId93" xr:uid="{00000000-0004-0000-0200-00005C000000}"/>
    <hyperlink ref="H1401" r:id="rId94" xr:uid="{00000000-0004-0000-0200-00005D000000}"/>
    <hyperlink ref="J1579" r:id="rId95" xr:uid="{00000000-0004-0000-0200-00005E000000}"/>
    <hyperlink ref="K1634" r:id="rId96" xr:uid="{00000000-0004-0000-0200-00005F000000}"/>
    <hyperlink ref="K1683" r:id="rId97" xr:uid="{00000000-0004-0000-0200-000060000000}"/>
    <hyperlink ref="G1816" r:id="rId98" xr:uid="{00000000-0004-0000-0200-000061000000}"/>
    <hyperlink ref="G1817" r:id="rId99" xr:uid="{00000000-0004-0000-0200-000062000000}"/>
    <hyperlink ref="G1818" r:id="rId100" xr:uid="{00000000-0004-0000-0200-000063000000}"/>
    <hyperlink ref="G1819" r:id="rId101" xr:uid="{00000000-0004-0000-0200-000064000000}"/>
    <hyperlink ref="G1820" r:id="rId102" xr:uid="{00000000-0004-0000-0200-000065000000}"/>
    <hyperlink ref="G1821" r:id="rId103" xr:uid="{00000000-0004-0000-0200-000066000000}"/>
    <hyperlink ref="G1822" r:id="rId104" xr:uid="{00000000-0004-0000-0200-000067000000}"/>
    <hyperlink ref="G1823" r:id="rId105" xr:uid="{00000000-0004-0000-0200-000068000000}"/>
    <hyperlink ref="G1824" r:id="rId106" xr:uid="{00000000-0004-0000-0200-000069000000}"/>
    <hyperlink ref="G1825" r:id="rId107" xr:uid="{00000000-0004-0000-0200-00006A000000}"/>
    <hyperlink ref="G1826" r:id="rId108" xr:uid="{00000000-0004-0000-0200-00006B000000}"/>
    <hyperlink ref="G1827" r:id="rId109" xr:uid="{00000000-0004-0000-0200-00006C000000}"/>
    <hyperlink ref="G1830" r:id="rId110" xr:uid="{00000000-0004-0000-0200-00006D000000}"/>
    <hyperlink ref="G1831" r:id="rId111" xr:uid="{00000000-0004-0000-0200-00006E000000}"/>
    <hyperlink ref="G1898" r:id="rId112" xr:uid="{00000000-0004-0000-0200-00006F000000}"/>
    <hyperlink ref="G1899" r:id="rId113" xr:uid="{00000000-0004-0000-0200-000070000000}"/>
    <hyperlink ref="K1909" r:id="rId114" xr:uid="{00000000-0004-0000-0200-000071000000}"/>
    <hyperlink ref="K1914" r:id="rId115" xr:uid="{00000000-0004-0000-0200-000072000000}"/>
    <hyperlink ref="K1954" r:id="rId116" xr:uid="{00000000-0004-0000-0200-000073000000}"/>
    <hyperlink ref="G1985" r:id="rId117" xr:uid="{00000000-0004-0000-0200-000074000000}"/>
    <hyperlink ref="K2038" r:id="rId118" xr:uid="{00000000-0004-0000-0200-000075000000}"/>
    <hyperlink ref="K2052" r:id="rId119" xr:uid="{00000000-0004-0000-0200-000076000000}"/>
    <hyperlink ref="K2054" r:id="rId120" xr:uid="{00000000-0004-0000-0200-000077000000}"/>
    <hyperlink ref="K2057" r:id="rId121" xr:uid="{00000000-0004-0000-0200-000078000000}"/>
    <hyperlink ref="K2076" r:id="rId122" xr:uid="{00000000-0004-0000-0200-000079000000}"/>
    <hyperlink ref="K2078" r:id="rId123" xr:uid="{00000000-0004-0000-0200-00007A000000}"/>
    <hyperlink ref="K2091" r:id="rId124" xr:uid="{00000000-0004-0000-0200-00007B000000}"/>
    <hyperlink ref="K2092" r:id="rId125" xr:uid="{00000000-0004-0000-0200-00007C000000}"/>
    <hyperlink ref="K2106" r:id="rId126" xr:uid="{00000000-0004-0000-0200-00007D000000}"/>
    <hyperlink ref="K2109" r:id="rId127" xr:uid="{00000000-0004-0000-0200-00007E000000}"/>
    <hyperlink ref="K2112" r:id="rId128" xr:uid="{00000000-0004-0000-0200-00007F000000}"/>
    <hyperlink ref="K2116" r:id="rId129" xr:uid="{00000000-0004-0000-0200-000080000000}"/>
    <hyperlink ref="K2120" r:id="rId130" xr:uid="{00000000-0004-0000-0200-000081000000}"/>
    <hyperlink ref="K2131" r:id="rId131" xr:uid="{00000000-0004-0000-0200-000082000000}"/>
    <hyperlink ref="K2132" r:id="rId132" xr:uid="{00000000-0004-0000-0200-000083000000}"/>
    <hyperlink ref="K2140" r:id="rId133" xr:uid="{00000000-0004-0000-0200-000084000000}"/>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1853"/>
  <sheetViews>
    <sheetView workbookViewId="0">
      <pane ySplit="1" topLeftCell="A2" activePane="bottomLeft" state="frozen"/>
      <selection pane="bottomLeft" activeCell="B3" sqref="B3"/>
    </sheetView>
  </sheetViews>
  <sheetFormatPr defaultColWidth="14.453125" defaultRowHeight="15" customHeight="1"/>
  <cols>
    <col min="1" max="1" width="14.08984375" customWidth="1"/>
    <col min="2" max="3" width="19.54296875" customWidth="1"/>
    <col min="4" max="4" width="30" customWidth="1"/>
    <col min="5" max="5" width="19.54296875" customWidth="1"/>
    <col min="6" max="6" width="29" customWidth="1"/>
    <col min="7" max="7" width="30.453125" customWidth="1"/>
    <col min="8" max="8" width="23.453125" customWidth="1"/>
    <col min="9" max="10" width="19.54296875" customWidth="1"/>
    <col min="11" max="11" width="33" customWidth="1"/>
    <col min="12" max="31" width="19.54296875" customWidth="1"/>
  </cols>
  <sheetData>
    <row r="1" spans="1:31" ht="25.5" customHeight="1">
      <c r="A1" s="237" t="s">
        <v>187</v>
      </c>
      <c r="B1" s="238" t="s">
        <v>188</v>
      </c>
      <c r="C1" s="237" t="s">
        <v>189</v>
      </c>
      <c r="D1" s="238" t="s">
        <v>190</v>
      </c>
      <c r="E1" s="238" t="s">
        <v>191</v>
      </c>
      <c r="F1" s="238" t="s">
        <v>192</v>
      </c>
      <c r="G1" s="238" t="s">
        <v>193</v>
      </c>
      <c r="H1" s="238" t="s">
        <v>194</v>
      </c>
      <c r="I1" s="63" t="s">
        <v>5092</v>
      </c>
      <c r="J1" s="63" t="s">
        <v>196</v>
      </c>
      <c r="K1" s="239" t="s">
        <v>197</v>
      </c>
      <c r="L1" s="177"/>
      <c r="M1" s="177"/>
      <c r="N1" s="177"/>
      <c r="O1" s="177"/>
      <c r="P1" s="177"/>
      <c r="Q1" s="177"/>
      <c r="R1" s="177"/>
      <c r="S1" s="177"/>
      <c r="T1" s="177"/>
      <c r="U1" s="177"/>
      <c r="V1" s="177"/>
      <c r="W1" s="177"/>
      <c r="X1" s="177"/>
      <c r="Y1" s="177"/>
      <c r="Z1" s="177"/>
      <c r="AA1" s="177"/>
      <c r="AB1" s="177"/>
      <c r="AC1" s="177"/>
      <c r="AD1" s="177"/>
      <c r="AE1" s="177"/>
    </row>
    <row r="2" spans="1:31" ht="125.25" customHeight="1">
      <c r="A2" s="240" t="s">
        <v>5093</v>
      </c>
      <c r="B2" s="240" t="s">
        <v>5094</v>
      </c>
      <c r="C2" s="85" t="s">
        <v>5095</v>
      </c>
      <c r="D2" s="240" t="s">
        <v>5096</v>
      </c>
      <c r="E2" s="240" t="s">
        <v>5097</v>
      </c>
      <c r="F2" s="240" t="s">
        <v>5098</v>
      </c>
      <c r="G2" s="240" t="s">
        <v>5099</v>
      </c>
      <c r="H2" s="240" t="s">
        <v>5100</v>
      </c>
      <c r="I2" s="70" t="s">
        <v>11</v>
      </c>
      <c r="J2" s="85"/>
      <c r="K2" s="241"/>
      <c r="L2" s="177"/>
      <c r="M2" s="177"/>
      <c r="N2" s="177"/>
      <c r="O2" s="177"/>
      <c r="P2" s="177"/>
      <c r="Q2" s="177"/>
      <c r="R2" s="177"/>
      <c r="S2" s="177"/>
      <c r="T2" s="177"/>
      <c r="U2" s="177"/>
      <c r="V2" s="177"/>
      <c r="W2" s="177"/>
      <c r="X2" s="177"/>
      <c r="Y2" s="177"/>
      <c r="Z2" s="177"/>
      <c r="AA2" s="177"/>
      <c r="AB2" s="177"/>
      <c r="AC2" s="177"/>
      <c r="AD2" s="177"/>
      <c r="AE2" s="177"/>
    </row>
    <row r="3" spans="1:31" ht="125.25" customHeight="1">
      <c r="A3" s="240" t="s">
        <v>5093</v>
      </c>
      <c r="B3" s="240" t="s">
        <v>5094</v>
      </c>
      <c r="C3" s="85" t="s">
        <v>5101</v>
      </c>
      <c r="D3" s="240"/>
      <c r="E3" s="240" t="s">
        <v>5097</v>
      </c>
      <c r="F3" s="240" t="s">
        <v>5102</v>
      </c>
      <c r="G3" s="240" t="s">
        <v>5103</v>
      </c>
      <c r="H3" s="240" t="s">
        <v>5104</v>
      </c>
      <c r="I3" s="70" t="s">
        <v>11</v>
      </c>
      <c r="J3" s="85"/>
      <c r="K3" s="241"/>
      <c r="L3" s="177"/>
      <c r="M3" s="177"/>
      <c r="N3" s="177"/>
      <c r="O3" s="177"/>
      <c r="P3" s="177"/>
      <c r="Q3" s="177"/>
      <c r="R3" s="177"/>
      <c r="S3" s="177"/>
      <c r="T3" s="177"/>
      <c r="U3" s="177"/>
      <c r="V3" s="177"/>
      <c r="W3" s="177"/>
      <c r="X3" s="177"/>
      <c r="Y3" s="177"/>
      <c r="Z3" s="177"/>
      <c r="AA3" s="177"/>
      <c r="AB3" s="177"/>
      <c r="AC3" s="177"/>
      <c r="AD3" s="177"/>
      <c r="AE3" s="177"/>
    </row>
    <row r="4" spans="1:31" ht="125.25" customHeight="1">
      <c r="A4" s="240" t="s">
        <v>5093</v>
      </c>
      <c r="B4" s="240" t="s">
        <v>5094</v>
      </c>
      <c r="C4" s="85" t="s">
        <v>5105</v>
      </c>
      <c r="D4" s="240"/>
      <c r="E4" s="240" t="s">
        <v>5097</v>
      </c>
      <c r="F4" s="240" t="s">
        <v>5106</v>
      </c>
      <c r="G4" s="240" t="s">
        <v>5103</v>
      </c>
      <c r="H4" s="240" t="s">
        <v>5107</v>
      </c>
      <c r="I4" s="70" t="s">
        <v>11</v>
      </c>
      <c r="J4" s="85"/>
      <c r="K4" s="241"/>
      <c r="L4" s="177"/>
      <c r="M4" s="177"/>
      <c r="N4" s="177"/>
      <c r="O4" s="177"/>
      <c r="P4" s="177"/>
      <c r="Q4" s="177"/>
      <c r="R4" s="177"/>
      <c r="S4" s="177"/>
      <c r="T4" s="177"/>
      <c r="U4" s="177"/>
      <c r="V4" s="177"/>
      <c r="W4" s="177"/>
      <c r="X4" s="177"/>
      <c r="Y4" s="177"/>
      <c r="Z4" s="177"/>
      <c r="AA4" s="177"/>
      <c r="AB4" s="177"/>
      <c r="AC4" s="177"/>
      <c r="AD4" s="177"/>
      <c r="AE4" s="177"/>
    </row>
    <row r="5" spans="1:31" ht="125.25" customHeight="1">
      <c r="A5" s="240" t="s">
        <v>5093</v>
      </c>
      <c r="B5" s="240" t="s">
        <v>5094</v>
      </c>
      <c r="C5" s="85" t="s">
        <v>5108</v>
      </c>
      <c r="D5" s="240"/>
      <c r="E5" s="240" t="s">
        <v>5109</v>
      </c>
      <c r="F5" s="240" t="s">
        <v>5110</v>
      </c>
      <c r="G5" s="240" t="s">
        <v>5103</v>
      </c>
      <c r="H5" s="240" t="s">
        <v>5111</v>
      </c>
      <c r="I5" s="70" t="s">
        <v>11</v>
      </c>
      <c r="J5" s="85"/>
      <c r="K5" s="241"/>
      <c r="L5" s="177"/>
      <c r="M5" s="177"/>
      <c r="N5" s="177"/>
      <c r="O5" s="177"/>
      <c r="P5" s="177"/>
      <c r="Q5" s="177"/>
      <c r="R5" s="177"/>
      <c r="S5" s="177"/>
      <c r="T5" s="177"/>
      <c r="U5" s="177"/>
      <c r="V5" s="177"/>
      <c r="W5" s="177"/>
      <c r="X5" s="177"/>
      <c r="Y5" s="177"/>
      <c r="Z5" s="177"/>
      <c r="AA5" s="177"/>
      <c r="AB5" s="177"/>
      <c r="AC5" s="177"/>
      <c r="AD5" s="177"/>
      <c r="AE5" s="177"/>
    </row>
    <row r="6" spans="1:31" ht="125.25" customHeight="1">
      <c r="A6" s="240" t="s">
        <v>5093</v>
      </c>
      <c r="B6" s="240" t="s">
        <v>5094</v>
      </c>
      <c r="C6" s="85" t="s">
        <v>5112</v>
      </c>
      <c r="D6" s="240"/>
      <c r="E6" s="240"/>
      <c r="F6" s="240" t="s">
        <v>5113</v>
      </c>
      <c r="G6" s="240" t="s">
        <v>5103</v>
      </c>
      <c r="H6" s="240" t="s">
        <v>5114</v>
      </c>
      <c r="I6" s="70" t="s">
        <v>11</v>
      </c>
      <c r="J6" s="85"/>
      <c r="K6" s="241"/>
      <c r="L6" s="177"/>
      <c r="M6" s="177"/>
      <c r="N6" s="177"/>
      <c r="O6" s="177"/>
      <c r="P6" s="177"/>
      <c r="Q6" s="177"/>
      <c r="R6" s="177"/>
      <c r="S6" s="177"/>
      <c r="T6" s="177"/>
      <c r="U6" s="177"/>
      <c r="V6" s="177"/>
      <c r="W6" s="177"/>
      <c r="X6" s="177"/>
      <c r="Y6" s="177"/>
      <c r="Z6" s="177"/>
      <c r="AA6" s="177"/>
      <c r="AB6" s="177"/>
      <c r="AC6" s="177"/>
      <c r="AD6" s="177"/>
      <c r="AE6" s="177"/>
    </row>
    <row r="7" spans="1:31" ht="125.25" customHeight="1">
      <c r="A7" s="240" t="s">
        <v>5093</v>
      </c>
      <c r="B7" s="240" t="s">
        <v>5094</v>
      </c>
      <c r="C7" s="85" t="s">
        <v>5115</v>
      </c>
      <c r="D7" s="240"/>
      <c r="E7" s="240"/>
      <c r="F7" s="240" t="s">
        <v>5116</v>
      </c>
      <c r="G7" s="240" t="s">
        <v>5103</v>
      </c>
      <c r="H7" s="240" t="s">
        <v>5117</v>
      </c>
      <c r="I7" s="70" t="s">
        <v>11</v>
      </c>
      <c r="J7" s="85"/>
      <c r="K7" s="242"/>
      <c r="L7" s="177"/>
      <c r="M7" s="177"/>
      <c r="N7" s="177"/>
      <c r="O7" s="177"/>
      <c r="P7" s="177"/>
      <c r="Q7" s="177"/>
      <c r="R7" s="177"/>
      <c r="S7" s="177"/>
      <c r="T7" s="177"/>
      <c r="U7" s="177"/>
      <c r="V7" s="177"/>
      <c r="W7" s="177"/>
      <c r="X7" s="177"/>
      <c r="Y7" s="177"/>
      <c r="Z7" s="177"/>
      <c r="AA7" s="177"/>
      <c r="AB7" s="177"/>
      <c r="AC7" s="177"/>
      <c r="AD7" s="177"/>
      <c r="AE7" s="177"/>
    </row>
    <row r="8" spans="1:31" ht="125.25" customHeight="1">
      <c r="A8" s="240" t="s">
        <v>5093</v>
      </c>
      <c r="B8" s="240" t="s">
        <v>5094</v>
      </c>
      <c r="C8" s="85" t="s">
        <v>5118</v>
      </c>
      <c r="D8" s="240"/>
      <c r="E8" s="240"/>
      <c r="F8" s="240" t="s">
        <v>5119</v>
      </c>
      <c r="G8" s="240" t="s">
        <v>5103</v>
      </c>
      <c r="H8" s="240" t="s">
        <v>5120</v>
      </c>
      <c r="I8" s="70" t="s">
        <v>11</v>
      </c>
      <c r="J8" s="85"/>
      <c r="K8" s="241"/>
      <c r="L8" s="177"/>
      <c r="M8" s="177"/>
      <c r="N8" s="177"/>
      <c r="O8" s="177"/>
      <c r="P8" s="177"/>
      <c r="Q8" s="177"/>
      <c r="R8" s="177"/>
      <c r="S8" s="177"/>
      <c r="T8" s="177"/>
      <c r="U8" s="177"/>
      <c r="V8" s="177"/>
      <c r="W8" s="177"/>
      <c r="X8" s="177"/>
      <c r="Y8" s="177"/>
      <c r="Z8" s="177"/>
      <c r="AA8" s="177"/>
      <c r="AB8" s="177"/>
      <c r="AC8" s="177"/>
      <c r="AD8" s="177"/>
      <c r="AE8" s="177"/>
    </row>
    <row r="9" spans="1:31" ht="125.25" customHeight="1">
      <c r="A9" s="240" t="s">
        <v>5093</v>
      </c>
      <c r="B9" s="240" t="s">
        <v>5094</v>
      </c>
      <c r="C9" s="85" t="s">
        <v>5121</v>
      </c>
      <c r="D9" s="240"/>
      <c r="E9" s="240"/>
      <c r="F9" s="240" t="s">
        <v>5122</v>
      </c>
      <c r="G9" s="240" t="s">
        <v>5103</v>
      </c>
      <c r="H9" s="240" t="s">
        <v>5123</v>
      </c>
      <c r="I9" s="70" t="s">
        <v>11</v>
      </c>
      <c r="J9" s="85"/>
      <c r="K9" s="241"/>
      <c r="L9" s="177"/>
      <c r="M9" s="177"/>
      <c r="N9" s="177"/>
      <c r="O9" s="177"/>
      <c r="P9" s="177"/>
      <c r="Q9" s="177"/>
      <c r="R9" s="177"/>
      <c r="S9" s="177"/>
      <c r="T9" s="177"/>
      <c r="U9" s="177"/>
      <c r="V9" s="177"/>
      <c r="W9" s="177"/>
      <c r="X9" s="177"/>
      <c r="Y9" s="177"/>
      <c r="Z9" s="177"/>
      <c r="AA9" s="177"/>
      <c r="AB9" s="177"/>
      <c r="AC9" s="177"/>
      <c r="AD9" s="177"/>
      <c r="AE9" s="177"/>
    </row>
    <row r="10" spans="1:31" ht="125.25" customHeight="1">
      <c r="A10" s="240" t="s">
        <v>5093</v>
      </c>
      <c r="B10" s="240" t="s">
        <v>5094</v>
      </c>
      <c r="C10" s="85" t="s">
        <v>5124</v>
      </c>
      <c r="D10" s="240"/>
      <c r="E10" s="240"/>
      <c r="F10" s="240" t="s">
        <v>5125</v>
      </c>
      <c r="G10" s="240" t="s">
        <v>5103</v>
      </c>
      <c r="H10" s="240" t="s">
        <v>5126</v>
      </c>
      <c r="I10" s="70" t="s">
        <v>11</v>
      </c>
      <c r="J10" s="85"/>
      <c r="K10" s="241"/>
      <c r="L10" s="177"/>
      <c r="M10" s="177"/>
      <c r="N10" s="177"/>
      <c r="O10" s="177"/>
      <c r="P10" s="177"/>
      <c r="Q10" s="177"/>
      <c r="R10" s="177"/>
      <c r="S10" s="177"/>
      <c r="T10" s="177"/>
      <c r="U10" s="177"/>
      <c r="V10" s="177"/>
      <c r="W10" s="177"/>
      <c r="X10" s="177"/>
      <c r="Y10" s="177"/>
      <c r="Z10" s="177"/>
      <c r="AA10" s="177"/>
      <c r="AB10" s="177"/>
      <c r="AC10" s="177"/>
      <c r="AD10" s="177"/>
      <c r="AE10" s="177"/>
    </row>
    <row r="11" spans="1:31" ht="125.25" customHeight="1">
      <c r="A11" s="240" t="s">
        <v>5093</v>
      </c>
      <c r="B11" s="240" t="s">
        <v>5094</v>
      </c>
      <c r="C11" s="85" t="s">
        <v>5127</v>
      </c>
      <c r="D11" s="240"/>
      <c r="E11" s="240"/>
      <c r="F11" s="240" t="s">
        <v>5128</v>
      </c>
      <c r="G11" s="240" t="s">
        <v>5103</v>
      </c>
      <c r="H11" s="240" t="s">
        <v>5126</v>
      </c>
      <c r="I11" s="70" t="s">
        <v>11</v>
      </c>
      <c r="J11" s="85"/>
      <c r="K11" s="241"/>
      <c r="L11" s="177"/>
      <c r="M11" s="177"/>
      <c r="N11" s="177"/>
      <c r="O11" s="177"/>
      <c r="P11" s="177"/>
      <c r="Q11" s="177"/>
      <c r="R11" s="177"/>
      <c r="S11" s="177"/>
      <c r="T11" s="177"/>
      <c r="U11" s="177"/>
      <c r="V11" s="177"/>
      <c r="W11" s="177"/>
      <c r="X11" s="177"/>
      <c r="Y11" s="177"/>
      <c r="Z11" s="177"/>
      <c r="AA11" s="177"/>
      <c r="AB11" s="177"/>
      <c r="AC11" s="177"/>
      <c r="AD11" s="177"/>
      <c r="AE11" s="177"/>
    </row>
    <row r="12" spans="1:31" ht="125.25" customHeight="1">
      <c r="A12" s="240" t="s">
        <v>5093</v>
      </c>
      <c r="B12" s="240" t="s">
        <v>5094</v>
      </c>
      <c r="C12" s="85" t="s">
        <v>5129</v>
      </c>
      <c r="D12" s="240"/>
      <c r="E12" s="240"/>
      <c r="F12" s="240" t="s">
        <v>5130</v>
      </c>
      <c r="G12" s="240" t="s">
        <v>5103</v>
      </c>
      <c r="H12" s="240" t="s">
        <v>5131</v>
      </c>
      <c r="I12" s="70" t="s">
        <v>11</v>
      </c>
      <c r="J12" s="85"/>
      <c r="K12" s="241"/>
      <c r="L12" s="177"/>
      <c r="M12" s="177"/>
      <c r="N12" s="177"/>
      <c r="O12" s="177"/>
      <c r="P12" s="177"/>
      <c r="Q12" s="177"/>
      <c r="R12" s="177"/>
      <c r="S12" s="177"/>
      <c r="T12" s="177"/>
      <c r="U12" s="177"/>
      <c r="V12" s="177"/>
      <c r="W12" s="177"/>
      <c r="X12" s="177"/>
      <c r="Y12" s="177"/>
      <c r="Z12" s="177"/>
      <c r="AA12" s="177"/>
      <c r="AB12" s="177"/>
      <c r="AC12" s="177"/>
      <c r="AD12" s="177"/>
      <c r="AE12" s="177"/>
    </row>
    <row r="13" spans="1:31" ht="125.25" customHeight="1">
      <c r="A13" s="240" t="s">
        <v>5093</v>
      </c>
      <c r="B13" s="240" t="s">
        <v>5094</v>
      </c>
      <c r="C13" s="85" t="s">
        <v>5132</v>
      </c>
      <c r="D13" s="240"/>
      <c r="E13" s="240"/>
      <c r="F13" s="240" t="s">
        <v>5133</v>
      </c>
      <c r="G13" s="240" t="s">
        <v>5103</v>
      </c>
      <c r="H13" s="240" t="s">
        <v>5134</v>
      </c>
      <c r="I13" s="70" t="s">
        <v>11</v>
      </c>
      <c r="J13" s="85"/>
      <c r="K13" s="241"/>
      <c r="L13" s="177"/>
      <c r="M13" s="177"/>
      <c r="N13" s="177"/>
      <c r="O13" s="177"/>
      <c r="P13" s="177"/>
      <c r="Q13" s="177"/>
      <c r="R13" s="177"/>
      <c r="S13" s="177"/>
      <c r="T13" s="177"/>
      <c r="U13" s="177"/>
      <c r="V13" s="177"/>
      <c r="W13" s="177"/>
      <c r="X13" s="177"/>
      <c r="Y13" s="177"/>
      <c r="Z13" s="177"/>
      <c r="AA13" s="177"/>
      <c r="AB13" s="177"/>
      <c r="AC13" s="177"/>
      <c r="AD13" s="177"/>
      <c r="AE13" s="177"/>
    </row>
    <row r="14" spans="1:31" ht="125.25" customHeight="1">
      <c r="A14" s="240" t="s">
        <v>5093</v>
      </c>
      <c r="B14" s="240" t="s">
        <v>5094</v>
      </c>
      <c r="C14" s="85" t="s">
        <v>5135</v>
      </c>
      <c r="D14" s="240"/>
      <c r="E14" s="240"/>
      <c r="F14" s="240" t="s">
        <v>5136</v>
      </c>
      <c r="G14" s="240" t="s">
        <v>5103</v>
      </c>
      <c r="H14" s="240" t="s">
        <v>5137</v>
      </c>
      <c r="I14" s="70" t="s">
        <v>11</v>
      </c>
      <c r="J14" s="85"/>
      <c r="K14" s="241"/>
      <c r="L14" s="177"/>
      <c r="M14" s="177"/>
      <c r="N14" s="177"/>
      <c r="O14" s="177"/>
      <c r="P14" s="177"/>
      <c r="Q14" s="177"/>
      <c r="R14" s="177"/>
      <c r="S14" s="177"/>
      <c r="T14" s="177"/>
      <c r="U14" s="177"/>
      <c r="V14" s="177"/>
      <c r="W14" s="177"/>
      <c r="X14" s="177"/>
      <c r="Y14" s="177"/>
      <c r="Z14" s="177"/>
      <c r="AA14" s="177"/>
      <c r="AB14" s="177"/>
      <c r="AC14" s="177"/>
      <c r="AD14" s="177"/>
      <c r="AE14" s="177"/>
    </row>
    <row r="15" spans="1:31" ht="125.25" customHeight="1">
      <c r="A15" s="240" t="s">
        <v>5093</v>
      </c>
      <c r="B15" s="240" t="s">
        <v>5094</v>
      </c>
      <c r="C15" s="85" t="s">
        <v>5138</v>
      </c>
      <c r="D15" s="240"/>
      <c r="E15" s="240"/>
      <c r="F15" s="240" t="s">
        <v>5139</v>
      </c>
      <c r="G15" s="240" t="s">
        <v>5103</v>
      </c>
      <c r="H15" s="240" t="s">
        <v>5140</v>
      </c>
      <c r="I15" s="70" t="s">
        <v>11</v>
      </c>
      <c r="J15" s="85"/>
      <c r="K15" s="241"/>
      <c r="L15" s="177"/>
      <c r="M15" s="177"/>
      <c r="N15" s="177"/>
      <c r="O15" s="177"/>
      <c r="P15" s="177"/>
      <c r="Q15" s="177"/>
      <c r="R15" s="177"/>
      <c r="S15" s="177"/>
      <c r="T15" s="177"/>
      <c r="U15" s="177"/>
      <c r="V15" s="177"/>
      <c r="W15" s="177"/>
      <c r="X15" s="177"/>
      <c r="Y15" s="177"/>
      <c r="Z15" s="177"/>
      <c r="AA15" s="177"/>
      <c r="AB15" s="177"/>
      <c r="AC15" s="177"/>
      <c r="AD15" s="177"/>
      <c r="AE15" s="177"/>
    </row>
    <row r="16" spans="1:31" ht="125.25" customHeight="1">
      <c r="A16" s="240" t="s">
        <v>5093</v>
      </c>
      <c r="B16" s="240" t="s">
        <v>5094</v>
      </c>
      <c r="C16" s="85" t="s">
        <v>5141</v>
      </c>
      <c r="D16" s="240"/>
      <c r="E16" s="240"/>
      <c r="F16" s="240" t="s">
        <v>5142</v>
      </c>
      <c r="G16" s="240" t="s">
        <v>5103</v>
      </c>
      <c r="H16" s="240" t="s">
        <v>5143</v>
      </c>
      <c r="I16" s="70" t="s">
        <v>11</v>
      </c>
      <c r="J16" s="85"/>
      <c r="K16" s="243"/>
      <c r="L16" s="177"/>
      <c r="M16" s="177"/>
      <c r="N16" s="177"/>
      <c r="O16" s="177"/>
      <c r="P16" s="177"/>
      <c r="Q16" s="177"/>
      <c r="R16" s="177"/>
      <c r="S16" s="177"/>
      <c r="T16" s="177"/>
      <c r="U16" s="177"/>
      <c r="V16" s="177"/>
      <c r="W16" s="177"/>
      <c r="X16" s="177"/>
      <c r="Y16" s="177"/>
      <c r="Z16" s="177"/>
      <c r="AA16" s="177"/>
      <c r="AB16" s="177"/>
      <c r="AC16" s="177"/>
      <c r="AD16" s="177"/>
      <c r="AE16" s="177"/>
    </row>
    <row r="17" spans="1:31" ht="125.25" customHeight="1">
      <c r="A17" s="240" t="s">
        <v>5093</v>
      </c>
      <c r="B17" s="240" t="s">
        <v>5094</v>
      </c>
      <c r="C17" s="85" t="s">
        <v>5144</v>
      </c>
      <c r="D17" s="240"/>
      <c r="E17" s="240"/>
      <c r="F17" s="240" t="s">
        <v>5145</v>
      </c>
      <c r="G17" s="240" t="s">
        <v>5103</v>
      </c>
      <c r="H17" s="240" t="s">
        <v>5143</v>
      </c>
      <c r="I17" s="70" t="s">
        <v>11</v>
      </c>
      <c r="J17" s="85"/>
      <c r="K17" s="243"/>
      <c r="L17" s="177"/>
      <c r="M17" s="177"/>
      <c r="N17" s="177"/>
      <c r="O17" s="177"/>
      <c r="P17" s="177"/>
      <c r="Q17" s="177"/>
      <c r="R17" s="177"/>
      <c r="S17" s="177"/>
      <c r="T17" s="177"/>
      <c r="U17" s="177"/>
      <c r="V17" s="177"/>
      <c r="W17" s="177"/>
      <c r="X17" s="177"/>
      <c r="Y17" s="177"/>
      <c r="Z17" s="177"/>
      <c r="AA17" s="177"/>
      <c r="AB17" s="177"/>
      <c r="AC17" s="177"/>
      <c r="AD17" s="177"/>
      <c r="AE17" s="177"/>
    </row>
    <row r="18" spans="1:31" ht="125.25" customHeight="1">
      <c r="A18" s="240" t="s">
        <v>5093</v>
      </c>
      <c r="B18" s="240" t="s">
        <v>5094</v>
      </c>
      <c r="C18" s="85" t="s">
        <v>5146</v>
      </c>
      <c r="D18" s="240"/>
      <c r="E18" s="240"/>
      <c r="F18" s="240" t="s">
        <v>5147</v>
      </c>
      <c r="G18" s="240" t="s">
        <v>5103</v>
      </c>
      <c r="H18" s="240" t="s">
        <v>5143</v>
      </c>
      <c r="I18" s="70" t="s">
        <v>11</v>
      </c>
      <c r="J18" s="85"/>
      <c r="K18" s="243"/>
      <c r="L18" s="177"/>
      <c r="M18" s="177"/>
      <c r="N18" s="177"/>
      <c r="O18" s="177"/>
      <c r="P18" s="177"/>
      <c r="Q18" s="177"/>
      <c r="R18" s="177"/>
      <c r="S18" s="177"/>
      <c r="T18" s="177"/>
      <c r="U18" s="177"/>
      <c r="V18" s="177"/>
      <c r="W18" s="177"/>
      <c r="X18" s="177"/>
      <c r="Y18" s="177"/>
      <c r="Z18" s="177"/>
      <c r="AA18" s="177"/>
      <c r="AB18" s="177"/>
      <c r="AC18" s="177"/>
      <c r="AD18" s="177"/>
      <c r="AE18" s="177"/>
    </row>
    <row r="19" spans="1:31" ht="125.25" customHeight="1">
      <c r="A19" s="240" t="s">
        <v>5093</v>
      </c>
      <c r="B19" s="240" t="s">
        <v>5094</v>
      </c>
      <c r="C19" s="85" t="s">
        <v>5148</v>
      </c>
      <c r="D19" s="240"/>
      <c r="E19" s="240"/>
      <c r="F19" s="240" t="s">
        <v>5149</v>
      </c>
      <c r="G19" s="240" t="s">
        <v>5103</v>
      </c>
      <c r="H19" s="240" t="s">
        <v>5143</v>
      </c>
      <c r="I19" s="70" t="s">
        <v>11</v>
      </c>
      <c r="J19" s="85"/>
      <c r="K19" s="243"/>
      <c r="L19" s="177"/>
      <c r="M19" s="177"/>
      <c r="N19" s="177"/>
      <c r="O19" s="177"/>
      <c r="P19" s="177"/>
      <c r="Q19" s="177"/>
      <c r="R19" s="177"/>
      <c r="S19" s="177"/>
      <c r="T19" s="177"/>
      <c r="U19" s="177"/>
      <c r="V19" s="177"/>
      <c r="W19" s="177"/>
      <c r="X19" s="177"/>
      <c r="Y19" s="177"/>
      <c r="Z19" s="177"/>
      <c r="AA19" s="177"/>
      <c r="AB19" s="177"/>
      <c r="AC19" s="177"/>
      <c r="AD19" s="177"/>
      <c r="AE19" s="177"/>
    </row>
    <row r="20" spans="1:31" ht="125.25" customHeight="1">
      <c r="A20" s="240" t="s">
        <v>5093</v>
      </c>
      <c r="B20" s="240" t="s">
        <v>5094</v>
      </c>
      <c r="C20" s="85" t="s">
        <v>5150</v>
      </c>
      <c r="D20" s="240"/>
      <c r="E20" s="240"/>
      <c r="F20" s="240" t="s">
        <v>5151</v>
      </c>
      <c r="G20" s="240" t="s">
        <v>5103</v>
      </c>
      <c r="H20" s="240" t="s">
        <v>5152</v>
      </c>
      <c r="I20" s="70" t="s">
        <v>11</v>
      </c>
      <c r="J20" s="85"/>
      <c r="K20" s="241"/>
      <c r="L20" s="177"/>
      <c r="M20" s="177"/>
      <c r="N20" s="177"/>
      <c r="O20" s="177"/>
      <c r="P20" s="177"/>
      <c r="Q20" s="177"/>
      <c r="R20" s="177"/>
      <c r="S20" s="177"/>
      <c r="T20" s="177"/>
      <c r="U20" s="177"/>
      <c r="V20" s="177"/>
      <c r="W20" s="177"/>
      <c r="X20" s="177"/>
      <c r="Y20" s="177"/>
      <c r="Z20" s="177"/>
      <c r="AA20" s="177"/>
      <c r="AB20" s="177"/>
      <c r="AC20" s="177"/>
      <c r="AD20" s="177"/>
      <c r="AE20" s="177"/>
    </row>
    <row r="21" spans="1:31" ht="125.25" customHeight="1">
      <c r="A21" s="240" t="s">
        <v>5093</v>
      </c>
      <c r="B21" s="240" t="s">
        <v>5094</v>
      </c>
      <c r="C21" s="85" t="s">
        <v>5153</v>
      </c>
      <c r="D21" s="240"/>
      <c r="E21" s="240"/>
      <c r="F21" s="240" t="s">
        <v>5154</v>
      </c>
      <c r="G21" s="240" t="s">
        <v>5103</v>
      </c>
      <c r="H21" s="240" t="s">
        <v>5152</v>
      </c>
      <c r="I21" s="70" t="s">
        <v>11</v>
      </c>
      <c r="J21" s="85"/>
      <c r="K21" s="241"/>
      <c r="L21" s="177"/>
      <c r="M21" s="177"/>
      <c r="N21" s="177"/>
      <c r="O21" s="177"/>
      <c r="P21" s="177"/>
      <c r="Q21" s="177"/>
      <c r="R21" s="177"/>
      <c r="S21" s="177"/>
      <c r="T21" s="177"/>
      <c r="U21" s="177"/>
      <c r="V21" s="177"/>
      <c r="W21" s="177"/>
      <c r="X21" s="177"/>
      <c r="Y21" s="177"/>
      <c r="Z21" s="177"/>
      <c r="AA21" s="177"/>
      <c r="AB21" s="177"/>
      <c r="AC21" s="177"/>
      <c r="AD21" s="177"/>
      <c r="AE21" s="177"/>
    </row>
    <row r="22" spans="1:31" ht="125.25" customHeight="1">
      <c r="A22" s="240" t="s">
        <v>5093</v>
      </c>
      <c r="B22" s="240" t="s">
        <v>5094</v>
      </c>
      <c r="C22" s="85" t="s">
        <v>5155</v>
      </c>
      <c r="D22" s="240"/>
      <c r="E22" s="240"/>
      <c r="F22" s="240" t="s">
        <v>5156</v>
      </c>
      <c r="G22" s="240" t="s">
        <v>5103</v>
      </c>
      <c r="H22" s="240" t="s">
        <v>5157</v>
      </c>
      <c r="I22" s="70" t="s">
        <v>11</v>
      </c>
      <c r="J22" s="85"/>
      <c r="K22" s="241"/>
      <c r="L22" s="177"/>
      <c r="M22" s="177"/>
      <c r="N22" s="177"/>
      <c r="O22" s="177"/>
      <c r="P22" s="177"/>
      <c r="Q22" s="177"/>
      <c r="R22" s="177"/>
      <c r="S22" s="177"/>
      <c r="T22" s="177"/>
      <c r="U22" s="177"/>
      <c r="V22" s="177"/>
      <c r="W22" s="177"/>
      <c r="X22" s="177"/>
      <c r="Y22" s="177"/>
      <c r="Z22" s="177"/>
      <c r="AA22" s="177"/>
      <c r="AB22" s="177"/>
      <c r="AC22" s="177"/>
      <c r="AD22" s="177"/>
      <c r="AE22" s="177"/>
    </row>
    <row r="23" spans="1:31" ht="125.25" customHeight="1">
      <c r="A23" s="240" t="s">
        <v>5093</v>
      </c>
      <c r="B23" s="240" t="s">
        <v>5094</v>
      </c>
      <c r="C23" s="85" t="s">
        <v>5158</v>
      </c>
      <c r="D23" s="240"/>
      <c r="E23" s="240"/>
      <c r="F23" s="240" t="s">
        <v>5159</v>
      </c>
      <c r="G23" s="240" t="s">
        <v>5103</v>
      </c>
      <c r="H23" s="240" t="s">
        <v>5157</v>
      </c>
      <c r="I23" s="70" t="s">
        <v>11</v>
      </c>
      <c r="J23" s="85"/>
      <c r="K23" s="241"/>
      <c r="L23" s="177"/>
      <c r="M23" s="177"/>
      <c r="N23" s="177"/>
      <c r="O23" s="177"/>
      <c r="P23" s="177"/>
      <c r="Q23" s="177"/>
      <c r="R23" s="177"/>
      <c r="S23" s="177"/>
      <c r="T23" s="177"/>
      <c r="U23" s="177"/>
      <c r="V23" s="177"/>
      <c r="W23" s="177"/>
      <c r="X23" s="177"/>
      <c r="Y23" s="177"/>
      <c r="Z23" s="177"/>
      <c r="AA23" s="177"/>
      <c r="AB23" s="177"/>
      <c r="AC23" s="177"/>
      <c r="AD23" s="177"/>
      <c r="AE23" s="177"/>
    </row>
    <row r="24" spans="1:31" ht="125.25" customHeight="1">
      <c r="A24" s="240" t="s">
        <v>5093</v>
      </c>
      <c r="B24" s="240" t="s">
        <v>5094</v>
      </c>
      <c r="C24" s="85" t="s">
        <v>5160</v>
      </c>
      <c r="D24" s="240"/>
      <c r="E24" s="240"/>
      <c r="F24" s="240" t="s">
        <v>5161</v>
      </c>
      <c r="G24" s="240" t="s">
        <v>5103</v>
      </c>
      <c r="H24" s="240" t="s">
        <v>5162</v>
      </c>
      <c r="I24" s="70" t="s">
        <v>11</v>
      </c>
      <c r="J24" s="85"/>
      <c r="K24" s="241"/>
      <c r="L24" s="177"/>
      <c r="M24" s="177"/>
      <c r="N24" s="177"/>
      <c r="O24" s="177"/>
      <c r="P24" s="177"/>
      <c r="Q24" s="177"/>
      <c r="R24" s="177"/>
      <c r="S24" s="177"/>
      <c r="T24" s="177"/>
      <c r="U24" s="177"/>
      <c r="V24" s="177"/>
      <c r="W24" s="177"/>
      <c r="X24" s="177"/>
      <c r="Y24" s="177"/>
      <c r="Z24" s="177"/>
      <c r="AA24" s="177"/>
      <c r="AB24" s="177"/>
      <c r="AC24" s="177"/>
      <c r="AD24" s="177"/>
      <c r="AE24" s="177"/>
    </row>
    <row r="25" spans="1:31" ht="125.25" customHeight="1">
      <c r="A25" s="240" t="s">
        <v>5093</v>
      </c>
      <c r="B25" s="240" t="s">
        <v>5094</v>
      </c>
      <c r="C25" s="85" t="s">
        <v>5163</v>
      </c>
      <c r="D25" s="240"/>
      <c r="E25" s="240"/>
      <c r="F25" s="240" t="s">
        <v>5164</v>
      </c>
      <c r="G25" s="240" t="s">
        <v>5165</v>
      </c>
      <c r="H25" s="240" t="s">
        <v>5166</v>
      </c>
      <c r="I25" s="70" t="s">
        <v>11</v>
      </c>
      <c r="J25" s="85"/>
      <c r="K25" s="241"/>
      <c r="L25" s="177"/>
      <c r="M25" s="177"/>
      <c r="N25" s="177"/>
      <c r="O25" s="177"/>
      <c r="P25" s="177"/>
      <c r="Q25" s="177"/>
      <c r="R25" s="177"/>
      <c r="S25" s="177"/>
      <c r="T25" s="177"/>
      <c r="U25" s="177"/>
      <c r="V25" s="177"/>
      <c r="W25" s="177"/>
      <c r="X25" s="177"/>
      <c r="Y25" s="177"/>
      <c r="Z25" s="177"/>
      <c r="AA25" s="177"/>
      <c r="AB25" s="177"/>
      <c r="AC25" s="177"/>
      <c r="AD25" s="177"/>
      <c r="AE25" s="177"/>
    </row>
    <row r="26" spans="1:31" ht="125.25" customHeight="1">
      <c r="A26" s="240" t="s">
        <v>5093</v>
      </c>
      <c r="B26" s="240" t="s">
        <v>5094</v>
      </c>
      <c r="C26" s="85" t="s">
        <v>5167</v>
      </c>
      <c r="D26" s="240"/>
      <c r="E26" s="240"/>
      <c r="F26" s="240" t="s">
        <v>5168</v>
      </c>
      <c r="G26" s="240" t="s">
        <v>5169</v>
      </c>
      <c r="H26" s="240" t="s">
        <v>5166</v>
      </c>
      <c r="I26" s="70" t="s">
        <v>11</v>
      </c>
      <c r="J26" s="85"/>
      <c r="K26" s="241"/>
      <c r="L26" s="177"/>
      <c r="M26" s="177"/>
      <c r="N26" s="177"/>
      <c r="O26" s="177"/>
      <c r="P26" s="177"/>
      <c r="Q26" s="177"/>
      <c r="R26" s="177"/>
      <c r="S26" s="177"/>
      <c r="T26" s="177"/>
      <c r="U26" s="177"/>
      <c r="V26" s="177"/>
      <c r="W26" s="177"/>
      <c r="X26" s="177"/>
      <c r="Y26" s="177"/>
      <c r="Z26" s="177"/>
      <c r="AA26" s="177"/>
      <c r="AB26" s="177"/>
      <c r="AC26" s="177"/>
      <c r="AD26" s="177"/>
      <c r="AE26" s="177"/>
    </row>
    <row r="27" spans="1:31" ht="125.25" customHeight="1">
      <c r="A27" s="240" t="s">
        <v>5093</v>
      </c>
      <c r="B27" s="240" t="s">
        <v>5094</v>
      </c>
      <c r="C27" s="85" t="s">
        <v>5170</v>
      </c>
      <c r="D27" s="240"/>
      <c r="E27" s="240"/>
      <c r="F27" s="240" t="s">
        <v>5171</v>
      </c>
      <c r="G27" s="240" t="s">
        <v>5169</v>
      </c>
      <c r="H27" s="240" t="s">
        <v>5172</v>
      </c>
      <c r="I27" s="70" t="s">
        <v>11</v>
      </c>
      <c r="J27" s="85"/>
      <c r="K27" s="241"/>
      <c r="L27" s="177"/>
      <c r="M27" s="177"/>
      <c r="N27" s="177"/>
      <c r="O27" s="177"/>
      <c r="P27" s="177"/>
      <c r="Q27" s="177"/>
      <c r="R27" s="177"/>
      <c r="S27" s="177"/>
      <c r="T27" s="177"/>
      <c r="U27" s="177"/>
      <c r="V27" s="177"/>
      <c r="W27" s="177"/>
      <c r="X27" s="177"/>
      <c r="Y27" s="177"/>
      <c r="Z27" s="177"/>
      <c r="AA27" s="177"/>
      <c r="AB27" s="177"/>
      <c r="AC27" s="177"/>
      <c r="AD27" s="177"/>
      <c r="AE27" s="177"/>
    </row>
    <row r="28" spans="1:31" ht="125.25" customHeight="1">
      <c r="A28" s="240" t="s">
        <v>5093</v>
      </c>
      <c r="B28" s="240" t="s">
        <v>5094</v>
      </c>
      <c r="C28" s="85" t="s">
        <v>5173</v>
      </c>
      <c r="D28" s="240"/>
      <c r="E28" s="240"/>
      <c r="F28" s="240" t="s">
        <v>5174</v>
      </c>
      <c r="G28" s="240" t="s">
        <v>5103</v>
      </c>
      <c r="H28" s="240" t="s">
        <v>5175</v>
      </c>
      <c r="I28" s="70" t="s">
        <v>11</v>
      </c>
      <c r="J28" s="85"/>
      <c r="K28" s="241"/>
      <c r="L28" s="177"/>
      <c r="M28" s="177"/>
      <c r="N28" s="177"/>
      <c r="O28" s="177"/>
      <c r="P28" s="177"/>
      <c r="Q28" s="177"/>
      <c r="R28" s="177"/>
      <c r="S28" s="177"/>
      <c r="T28" s="177"/>
      <c r="U28" s="177"/>
      <c r="V28" s="177"/>
      <c r="W28" s="177"/>
      <c r="X28" s="177"/>
      <c r="Y28" s="177"/>
      <c r="Z28" s="177"/>
      <c r="AA28" s="177"/>
      <c r="AB28" s="177"/>
      <c r="AC28" s="177"/>
      <c r="AD28" s="177"/>
      <c r="AE28" s="177"/>
    </row>
    <row r="29" spans="1:31" ht="125.25" customHeight="1">
      <c r="A29" s="240" t="s">
        <v>5093</v>
      </c>
      <c r="B29" s="240" t="s">
        <v>5094</v>
      </c>
      <c r="C29" s="85" t="s">
        <v>5176</v>
      </c>
      <c r="D29" s="240"/>
      <c r="E29" s="240"/>
      <c r="F29" s="240" t="s">
        <v>5177</v>
      </c>
      <c r="G29" s="240" t="s">
        <v>5103</v>
      </c>
      <c r="H29" s="240" t="s">
        <v>5178</v>
      </c>
      <c r="I29" s="70" t="s">
        <v>11</v>
      </c>
      <c r="J29" s="85"/>
      <c r="K29" s="241"/>
      <c r="L29" s="177"/>
      <c r="M29" s="177"/>
      <c r="N29" s="177"/>
      <c r="O29" s="177"/>
      <c r="P29" s="177"/>
      <c r="Q29" s="177"/>
      <c r="R29" s="177"/>
      <c r="S29" s="177"/>
      <c r="T29" s="177"/>
      <c r="U29" s="177"/>
      <c r="V29" s="177"/>
      <c r="W29" s="177"/>
      <c r="X29" s="177"/>
      <c r="Y29" s="177"/>
      <c r="Z29" s="177"/>
      <c r="AA29" s="177"/>
      <c r="AB29" s="177"/>
      <c r="AC29" s="177"/>
      <c r="AD29" s="177"/>
      <c r="AE29" s="177"/>
    </row>
    <row r="30" spans="1:31" ht="125.25" customHeight="1">
      <c r="A30" s="240" t="s">
        <v>5093</v>
      </c>
      <c r="B30" s="240" t="s">
        <v>5094</v>
      </c>
      <c r="C30" s="85" t="s">
        <v>5179</v>
      </c>
      <c r="D30" s="240"/>
      <c r="E30" s="240"/>
      <c r="F30" s="240" t="s">
        <v>5180</v>
      </c>
      <c r="G30" s="240"/>
      <c r="H30" s="240" t="s">
        <v>5181</v>
      </c>
      <c r="I30" s="70" t="s">
        <v>11</v>
      </c>
      <c r="J30" s="85"/>
      <c r="K30" s="241"/>
      <c r="L30" s="177"/>
      <c r="M30" s="177"/>
      <c r="N30" s="177"/>
      <c r="O30" s="177"/>
      <c r="P30" s="177"/>
      <c r="Q30" s="177"/>
      <c r="R30" s="177"/>
      <c r="S30" s="177"/>
      <c r="T30" s="177"/>
      <c r="U30" s="177"/>
      <c r="V30" s="177"/>
      <c r="W30" s="177"/>
      <c r="X30" s="177"/>
      <c r="Y30" s="177"/>
      <c r="Z30" s="177"/>
      <c r="AA30" s="177"/>
      <c r="AB30" s="177"/>
      <c r="AC30" s="177"/>
      <c r="AD30" s="177"/>
      <c r="AE30" s="177"/>
    </row>
    <row r="31" spans="1:31" ht="125.25" customHeight="1">
      <c r="A31" s="240" t="s">
        <v>5093</v>
      </c>
      <c r="B31" s="240" t="s">
        <v>5094</v>
      </c>
      <c r="C31" s="85" t="s">
        <v>5182</v>
      </c>
      <c r="D31" s="240"/>
      <c r="E31" s="240"/>
      <c r="F31" s="240" t="s">
        <v>5183</v>
      </c>
      <c r="G31" s="240" t="s">
        <v>5103</v>
      </c>
      <c r="H31" s="240" t="s">
        <v>5184</v>
      </c>
      <c r="I31" s="70" t="s">
        <v>11</v>
      </c>
      <c r="J31" s="85"/>
      <c r="K31" s="241"/>
      <c r="L31" s="177"/>
      <c r="M31" s="177"/>
      <c r="N31" s="177"/>
      <c r="O31" s="177"/>
      <c r="P31" s="177"/>
      <c r="Q31" s="177"/>
      <c r="R31" s="177"/>
      <c r="S31" s="177"/>
      <c r="T31" s="177"/>
      <c r="U31" s="177"/>
      <c r="V31" s="177"/>
      <c r="W31" s="177"/>
      <c r="X31" s="177"/>
      <c r="Y31" s="177"/>
      <c r="Z31" s="177"/>
      <c r="AA31" s="177"/>
      <c r="AB31" s="177"/>
      <c r="AC31" s="177"/>
      <c r="AD31" s="177"/>
      <c r="AE31" s="177"/>
    </row>
    <row r="32" spans="1:31" ht="125.25" customHeight="1">
      <c r="A32" s="240" t="s">
        <v>5093</v>
      </c>
      <c r="B32" s="240" t="s">
        <v>5094</v>
      </c>
      <c r="C32" s="85" t="s">
        <v>5185</v>
      </c>
      <c r="D32" s="240"/>
      <c r="E32" s="240"/>
      <c r="F32" s="240" t="s">
        <v>5186</v>
      </c>
      <c r="G32" s="240" t="s">
        <v>5187</v>
      </c>
      <c r="H32" s="240" t="s">
        <v>5188</v>
      </c>
      <c r="I32" s="70" t="s">
        <v>11</v>
      </c>
      <c r="J32" s="85"/>
      <c r="K32" s="241"/>
      <c r="L32" s="177"/>
      <c r="M32" s="177"/>
      <c r="N32" s="177"/>
      <c r="O32" s="177"/>
      <c r="P32" s="177"/>
      <c r="Q32" s="177"/>
      <c r="R32" s="177"/>
      <c r="S32" s="177"/>
      <c r="T32" s="177"/>
      <c r="U32" s="177"/>
      <c r="V32" s="177"/>
      <c r="W32" s="177"/>
      <c r="X32" s="177"/>
      <c r="Y32" s="177"/>
      <c r="Z32" s="177"/>
      <c r="AA32" s="177"/>
      <c r="AB32" s="177"/>
      <c r="AC32" s="177"/>
      <c r="AD32" s="177"/>
      <c r="AE32" s="177"/>
    </row>
    <row r="33" spans="1:31" ht="125.25" customHeight="1">
      <c r="A33" s="240" t="s">
        <v>5093</v>
      </c>
      <c r="B33" s="240" t="s">
        <v>5094</v>
      </c>
      <c r="C33" s="85" t="s">
        <v>5189</v>
      </c>
      <c r="D33" s="240"/>
      <c r="E33" s="240"/>
      <c r="F33" s="240" t="s">
        <v>5190</v>
      </c>
      <c r="G33" s="240" t="s">
        <v>5187</v>
      </c>
      <c r="H33" s="240" t="s">
        <v>5191</v>
      </c>
      <c r="I33" s="70" t="s">
        <v>11</v>
      </c>
      <c r="J33" s="85"/>
      <c r="K33" s="241"/>
      <c r="L33" s="177"/>
      <c r="M33" s="177"/>
      <c r="N33" s="177"/>
      <c r="O33" s="177"/>
      <c r="P33" s="177"/>
      <c r="Q33" s="177"/>
      <c r="R33" s="177"/>
      <c r="S33" s="177"/>
      <c r="T33" s="177"/>
      <c r="U33" s="177"/>
      <c r="V33" s="177"/>
      <c r="W33" s="177"/>
      <c r="X33" s="177"/>
      <c r="Y33" s="177"/>
      <c r="Z33" s="177"/>
      <c r="AA33" s="177"/>
      <c r="AB33" s="177"/>
      <c r="AC33" s="177"/>
      <c r="AD33" s="177"/>
      <c r="AE33" s="177"/>
    </row>
    <row r="34" spans="1:31" ht="125.25" customHeight="1">
      <c r="A34" s="240" t="s">
        <v>5093</v>
      </c>
      <c r="B34" s="240" t="s">
        <v>5094</v>
      </c>
      <c r="C34" s="85" t="s">
        <v>5192</v>
      </c>
      <c r="D34" s="240"/>
      <c r="E34" s="240"/>
      <c r="F34" s="240" t="s">
        <v>5193</v>
      </c>
      <c r="G34" s="240" t="s">
        <v>5187</v>
      </c>
      <c r="H34" s="240" t="s">
        <v>5194</v>
      </c>
      <c r="I34" s="70" t="s">
        <v>11</v>
      </c>
      <c r="J34" s="85"/>
      <c r="K34" s="241"/>
      <c r="L34" s="177"/>
      <c r="M34" s="177"/>
      <c r="N34" s="177"/>
      <c r="O34" s="177"/>
      <c r="P34" s="177"/>
      <c r="Q34" s="177"/>
      <c r="R34" s="177"/>
      <c r="S34" s="177"/>
      <c r="T34" s="177"/>
      <c r="U34" s="177"/>
      <c r="V34" s="177"/>
      <c r="W34" s="177"/>
      <c r="X34" s="177"/>
      <c r="Y34" s="177"/>
      <c r="Z34" s="177"/>
      <c r="AA34" s="177"/>
      <c r="AB34" s="177"/>
      <c r="AC34" s="177"/>
      <c r="AD34" s="177"/>
      <c r="AE34" s="177"/>
    </row>
    <row r="35" spans="1:31" ht="125.25" customHeight="1">
      <c r="A35" s="240" t="s">
        <v>5093</v>
      </c>
      <c r="B35" s="240" t="s">
        <v>5094</v>
      </c>
      <c r="C35" s="85" t="s">
        <v>5195</v>
      </c>
      <c r="D35" s="240"/>
      <c r="E35" s="240"/>
      <c r="F35" s="240" t="s">
        <v>5196</v>
      </c>
      <c r="G35" s="240" t="s">
        <v>5187</v>
      </c>
      <c r="H35" s="240" t="s">
        <v>5194</v>
      </c>
      <c r="I35" s="70" t="s">
        <v>11</v>
      </c>
      <c r="J35" s="85"/>
      <c r="K35" s="241"/>
      <c r="L35" s="177"/>
      <c r="M35" s="177"/>
      <c r="N35" s="177"/>
      <c r="O35" s="177"/>
      <c r="P35" s="177"/>
      <c r="Q35" s="177"/>
      <c r="R35" s="177"/>
      <c r="S35" s="177"/>
      <c r="T35" s="177"/>
      <c r="U35" s="177"/>
      <c r="V35" s="177"/>
      <c r="W35" s="177"/>
      <c r="X35" s="177"/>
      <c r="Y35" s="177"/>
      <c r="Z35" s="177"/>
      <c r="AA35" s="177"/>
      <c r="AB35" s="177"/>
      <c r="AC35" s="177"/>
      <c r="AD35" s="177"/>
      <c r="AE35" s="177"/>
    </row>
    <row r="36" spans="1:31" ht="125.25" customHeight="1">
      <c r="A36" s="240" t="s">
        <v>5093</v>
      </c>
      <c r="B36" s="240" t="s">
        <v>5094</v>
      </c>
      <c r="C36" s="85" t="s">
        <v>5197</v>
      </c>
      <c r="D36" s="240"/>
      <c r="E36" s="240"/>
      <c r="F36" s="240" t="s">
        <v>5198</v>
      </c>
      <c r="G36" s="240" t="s">
        <v>5187</v>
      </c>
      <c r="H36" s="240" t="s">
        <v>5199</v>
      </c>
      <c r="I36" s="70" t="s">
        <v>11</v>
      </c>
      <c r="J36" s="85"/>
      <c r="K36" s="241"/>
      <c r="L36" s="177"/>
      <c r="M36" s="177"/>
      <c r="N36" s="177"/>
      <c r="O36" s="177"/>
      <c r="P36" s="177"/>
      <c r="Q36" s="177"/>
      <c r="R36" s="177"/>
      <c r="S36" s="177"/>
      <c r="T36" s="177"/>
      <c r="U36" s="177"/>
      <c r="V36" s="177"/>
      <c r="W36" s="177"/>
      <c r="X36" s="177"/>
      <c r="Y36" s="177"/>
      <c r="Z36" s="177"/>
      <c r="AA36" s="177"/>
      <c r="AB36" s="177"/>
      <c r="AC36" s="177"/>
      <c r="AD36" s="177"/>
      <c r="AE36" s="177"/>
    </row>
    <row r="37" spans="1:31" ht="125.25" customHeight="1">
      <c r="A37" s="240" t="s">
        <v>5093</v>
      </c>
      <c r="B37" s="240" t="s">
        <v>5094</v>
      </c>
      <c r="C37" s="85" t="s">
        <v>5200</v>
      </c>
      <c r="D37" s="240"/>
      <c r="E37" s="240"/>
      <c r="F37" s="240" t="s">
        <v>5201</v>
      </c>
      <c r="G37" s="240" t="s">
        <v>5187</v>
      </c>
      <c r="H37" s="240" t="s">
        <v>5202</v>
      </c>
      <c r="I37" s="70" t="s">
        <v>11</v>
      </c>
      <c r="J37" s="85"/>
      <c r="K37" s="241"/>
      <c r="L37" s="177"/>
      <c r="M37" s="177"/>
      <c r="N37" s="177"/>
      <c r="O37" s="177"/>
      <c r="P37" s="177"/>
      <c r="Q37" s="177"/>
      <c r="R37" s="177"/>
      <c r="S37" s="177"/>
      <c r="T37" s="177"/>
      <c r="U37" s="177"/>
      <c r="V37" s="177"/>
      <c r="W37" s="177"/>
      <c r="X37" s="177"/>
      <c r="Y37" s="177"/>
      <c r="Z37" s="177"/>
      <c r="AA37" s="177"/>
      <c r="AB37" s="177"/>
      <c r="AC37" s="177"/>
      <c r="AD37" s="177"/>
      <c r="AE37" s="177"/>
    </row>
    <row r="38" spans="1:31" ht="125.25" customHeight="1">
      <c r="A38" s="240" t="s">
        <v>5093</v>
      </c>
      <c r="B38" s="240" t="s">
        <v>5094</v>
      </c>
      <c r="C38" s="85" t="s">
        <v>5203</v>
      </c>
      <c r="D38" s="240" t="s">
        <v>5204</v>
      </c>
      <c r="E38" s="240"/>
      <c r="F38" s="240" t="s">
        <v>5205</v>
      </c>
      <c r="G38" s="240" t="s">
        <v>5187</v>
      </c>
      <c r="H38" s="240" t="s">
        <v>5206</v>
      </c>
      <c r="I38" s="70" t="s">
        <v>11</v>
      </c>
      <c r="J38" s="85"/>
      <c r="K38" s="241"/>
      <c r="L38" s="177"/>
      <c r="M38" s="177"/>
      <c r="N38" s="177"/>
      <c r="O38" s="177"/>
      <c r="P38" s="177"/>
      <c r="Q38" s="177"/>
      <c r="R38" s="177"/>
      <c r="S38" s="177"/>
      <c r="T38" s="177"/>
      <c r="U38" s="177"/>
      <c r="V38" s="177"/>
      <c r="W38" s="177"/>
      <c r="X38" s="177"/>
      <c r="Y38" s="177"/>
      <c r="Z38" s="177"/>
      <c r="AA38" s="177"/>
      <c r="AB38" s="177"/>
      <c r="AC38" s="177"/>
      <c r="AD38" s="177"/>
      <c r="AE38" s="177"/>
    </row>
    <row r="39" spans="1:31" ht="125.25" customHeight="1">
      <c r="A39" s="240" t="s">
        <v>5093</v>
      </c>
      <c r="B39" s="240" t="s">
        <v>5094</v>
      </c>
      <c r="C39" s="85" t="s">
        <v>5207</v>
      </c>
      <c r="D39" s="240"/>
      <c r="E39" s="240"/>
      <c r="F39" s="240" t="s">
        <v>5208</v>
      </c>
      <c r="G39" s="240" t="s">
        <v>5187</v>
      </c>
      <c r="H39" s="240" t="s">
        <v>5202</v>
      </c>
      <c r="I39" s="70" t="s">
        <v>11</v>
      </c>
      <c r="J39" s="85"/>
      <c r="K39" s="241"/>
      <c r="L39" s="177"/>
      <c r="M39" s="177"/>
      <c r="N39" s="177"/>
      <c r="O39" s="177"/>
      <c r="P39" s="177"/>
      <c r="Q39" s="177"/>
      <c r="R39" s="177"/>
      <c r="S39" s="177"/>
      <c r="T39" s="177"/>
      <c r="U39" s="177"/>
      <c r="V39" s="177"/>
      <c r="W39" s="177"/>
      <c r="X39" s="177"/>
      <c r="Y39" s="177"/>
      <c r="Z39" s="177"/>
      <c r="AA39" s="177"/>
      <c r="AB39" s="177"/>
      <c r="AC39" s="177"/>
      <c r="AD39" s="177"/>
      <c r="AE39" s="177"/>
    </row>
    <row r="40" spans="1:31" ht="125.25" customHeight="1">
      <c r="A40" s="240" t="s">
        <v>5093</v>
      </c>
      <c r="B40" s="240" t="s">
        <v>5094</v>
      </c>
      <c r="C40" s="85" t="s">
        <v>5209</v>
      </c>
      <c r="D40" s="240"/>
      <c r="E40" s="240"/>
      <c r="F40" s="240" t="s">
        <v>5210</v>
      </c>
      <c r="G40" s="240" t="s">
        <v>5187</v>
      </c>
      <c r="H40" s="240" t="s">
        <v>5206</v>
      </c>
      <c r="I40" s="70" t="s">
        <v>11</v>
      </c>
      <c r="J40" s="85"/>
      <c r="K40" s="241"/>
      <c r="L40" s="177"/>
      <c r="M40" s="177"/>
      <c r="N40" s="177"/>
      <c r="O40" s="177"/>
      <c r="P40" s="177"/>
      <c r="Q40" s="177"/>
      <c r="R40" s="177"/>
      <c r="S40" s="177"/>
      <c r="T40" s="177"/>
      <c r="U40" s="177"/>
      <c r="V40" s="177"/>
      <c r="W40" s="177"/>
      <c r="X40" s="177"/>
      <c r="Y40" s="177"/>
      <c r="Z40" s="177"/>
      <c r="AA40" s="177"/>
      <c r="AB40" s="177"/>
      <c r="AC40" s="177"/>
      <c r="AD40" s="177"/>
      <c r="AE40" s="177"/>
    </row>
    <row r="41" spans="1:31" ht="125.25" customHeight="1">
      <c r="A41" s="240" t="s">
        <v>5093</v>
      </c>
      <c r="B41" s="240" t="s">
        <v>5094</v>
      </c>
      <c r="C41" s="85" t="s">
        <v>5211</v>
      </c>
      <c r="D41" s="240"/>
      <c r="E41" s="240"/>
      <c r="F41" s="240" t="s">
        <v>5212</v>
      </c>
      <c r="G41" s="240" t="s">
        <v>5187</v>
      </c>
      <c r="H41" s="240" t="s">
        <v>5202</v>
      </c>
      <c r="I41" s="70" t="s">
        <v>11</v>
      </c>
      <c r="J41" s="85"/>
      <c r="K41" s="241"/>
      <c r="L41" s="177"/>
      <c r="M41" s="177"/>
      <c r="N41" s="177"/>
      <c r="O41" s="177"/>
      <c r="P41" s="177"/>
      <c r="Q41" s="177"/>
      <c r="R41" s="177"/>
      <c r="S41" s="177"/>
      <c r="T41" s="177"/>
      <c r="U41" s="177"/>
      <c r="V41" s="177"/>
      <c r="W41" s="177"/>
      <c r="X41" s="177"/>
      <c r="Y41" s="177"/>
      <c r="Z41" s="177"/>
      <c r="AA41" s="177"/>
      <c r="AB41" s="177"/>
      <c r="AC41" s="177"/>
      <c r="AD41" s="177"/>
      <c r="AE41" s="177"/>
    </row>
    <row r="42" spans="1:31" ht="125.25" customHeight="1">
      <c r="A42" s="240" t="s">
        <v>5093</v>
      </c>
      <c r="B42" s="240" t="s">
        <v>5094</v>
      </c>
      <c r="C42" s="85" t="s">
        <v>5213</v>
      </c>
      <c r="D42" s="240"/>
      <c r="E42" s="240"/>
      <c r="F42" s="240" t="s">
        <v>5214</v>
      </c>
      <c r="G42" s="240" t="s">
        <v>5187</v>
      </c>
      <c r="H42" s="240" t="s">
        <v>5215</v>
      </c>
      <c r="I42" s="70" t="s">
        <v>11</v>
      </c>
      <c r="J42" s="85"/>
      <c r="K42" s="241"/>
      <c r="L42" s="177"/>
      <c r="M42" s="177"/>
      <c r="N42" s="177"/>
      <c r="O42" s="177"/>
      <c r="P42" s="177"/>
      <c r="Q42" s="177"/>
      <c r="R42" s="177"/>
      <c r="S42" s="177"/>
      <c r="T42" s="177"/>
      <c r="U42" s="177"/>
      <c r="V42" s="177"/>
      <c r="W42" s="177"/>
      <c r="X42" s="177"/>
      <c r="Y42" s="177"/>
      <c r="Z42" s="177"/>
      <c r="AA42" s="177"/>
      <c r="AB42" s="177"/>
      <c r="AC42" s="177"/>
      <c r="AD42" s="177"/>
      <c r="AE42" s="177"/>
    </row>
    <row r="43" spans="1:31" ht="125.25" customHeight="1">
      <c r="A43" s="240" t="s">
        <v>5093</v>
      </c>
      <c r="B43" s="240" t="s">
        <v>5094</v>
      </c>
      <c r="C43" s="85" t="s">
        <v>5216</v>
      </c>
      <c r="D43" s="240"/>
      <c r="E43" s="240"/>
      <c r="F43" s="240" t="s">
        <v>5217</v>
      </c>
      <c r="G43" s="240" t="s">
        <v>5187</v>
      </c>
      <c r="H43" s="240" t="s">
        <v>5218</v>
      </c>
      <c r="I43" s="70" t="s">
        <v>11</v>
      </c>
      <c r="J43" s="85"/>
      <c r="K43" s="241"/>
      <c r="L43" s="177"/>
      <c r="M43" s="177"/>
      <c r="N43" s="177"/>
      <c r="O43" s="177"/>
      <c r="P43" s="177"/>
      <c r="Q43" s="177"/>
      <c r="R43" s="177"/>
      <c r="S43" s="177"/>
      <c r="T43" s="177"/>
      <c r="U43" s="177"/>
      <c r="V43" s="177"/>
      <c r="W43" s="177"/>
      <c r="X43" s="177"/>
      <c r="Y43" s="177"/>
      <c r="Z43" s="177"/>
      <c r="AA43" s="177"/>
      <c r="AB43" s="177"/>
      <c r="AC43" s="177"/>
      <c r="AD43" s="177"/>
      <c r="AE43" s="177"/>
    </row>
    <row r="44" spans="1:31" ht="125.25" customHeight="1">
      <c r="A44" s="240" t="s">
        <v>5093</v>
      </c>
      <c r="B44" s="240" t="s">
        <v>5094</v>
      </c>
      <c r="C44" s="85" t="s">
        <v>5219</v>
      </c>
      <c r="D44" s="240"/>
      <c r="E44" s="240"/>
      <c r="F44" s="240" t="s">
        <v>5220</v>
      </c>
      <c r="G44" s="240" t="s">
        <v>5187</v>
      </c>
      <c r="H44" s="240" t="s">
        <v>5221</v>
      </c>
      <c r="I44" s="70" t="s">
        <v>11</v>
      </c>
      <c r="J44" s="85"/>
      <c r="K44" s="241"/>
      <c r="L44" s="177"/>
      <c r="M44" s="177"/>
      <c r="N44" s="177"/>
      <c r="O44" s="177"/>
      <c r="P44" s="177"/>
      <c r="Q44" s="177"/>
      <c r="R44" s="177"/>
      <c r="S44" s="177"/>
      <c r="T44" s="177"/>
      <c r="U44" s="177"/>
      <c r="V44" s="177"/>
      <c r="W44" s="177"/>
      <c r="X44" s="177"/>
      <c r="Y44" s="177"/>
      <c r="Z44" s="177"/>
      <c r="AA44" s="177"/>
      <c r="AB44" s="177"/>
      <c r="AC44" s="177"/>
      <c r="AD44" s="177"/>
      <c r="AE44" s="177"/>
    </row>
    <row r="45" spans="1:31" ht="125.25" customHeight="1">
      <c r="A45" s="240" t="s">
        <v>5093</v>
      </c>
      <c r="B45" s="240" t="s">
        <v>5094</v>
      </c>
      <c r="C45" s="85" t="s">
        <v>5222</v>
      </c>
      <c r="D45" s="240"/>
      <c r="E45" s="240"/>
      <c r="F45" s="240" t="s">
        <v>5223</v>
      </c>
      <c r="G45" s="240" t="s">
        <v>5187</v>
      </c>
      <c r="H45" s="240" t="s">
        <v>5224</v>
      </c>
      <c r="I45" s="70" t="s">
        <v>11</v>
      </c>
      <c r="J45" s="85"/>
      <c r="K45" s="241"/>
      <c r="L45" s="177"/>
      <c r="M45" s="177"/>
      <c r="N45" s="177"/>
      <c r="O45" s="177"/>
      <c r="P45" s="177"/>
      <c r="Q45" s="177"/>
      <c r="R45" s="177"/>
      <c r="S45" s="177"/>
      <c r="T45" s="177"/>
      <c r="U45" s="177"/>
      <c r="V45" s="177"/>
      <c r="W45" s="177"/>
      <c r="X45" s="177"/>
      <c r="Y45" s="177"/>
      <c r="Z45" s="177"/>
      <c r="AA45" s="177"/>
      <c r="AB45" s="177"/>
      <c r="AC45" s="177"/>
      <c r="AD45" s="177"/>
      <c r="AE45" s="177"/>
    </row>
    <row r="46" spans="1:31" ht="125.25" customHeight="1">
      <c r="A46" s="240" t="s">
        <v>5093</v>
      </c>
      <c r="B46" s="240" t="s">
        <v>5094</v>
      </c>
      <c r="C46" s="85" t="s">
        <v>5225</v>
      </c>
      <c r="D46" s="240"/>
      <c r="E46" s="240"/>
      <c r="F46" s="240" t="s">
        <v>5226</v>
      </c>
      <c r="G46" s="240" t="s">
        <v>5187</v>
      </c>
      <c r="H46" s="240" t="s">
        <v>5227</v>
      </c>
      <c r="I46" s="70" t="s">
        <v>11</v>
      </c>
      <c r="J46" s="85"/>
      <c r="K46" s="241"/>
      <c r="L46" s="177"/>
      <c r="M46" s="177"/>
      <c r="N46" s="177"/>
      <c r="O46" s="177"/>
      <c r="P46" s="177"/>
      <c r="Q46" s="177"/>
      <c r="R46" s="177"/>
      <c r="S46" s="177"/>
      <c r="T46" s="177"/>
      <c r="U46" s="177"/>
      <c r="V46" s="177"/>
      <c r="W46" s="177"/>
      <c r="X46" s="177"/>
      <c r="Y46" s="177"/>
      <c r="Z46" s="177"/>
      <c r="AA46" s="177"/>
      <c r="AB46" s="177"/>
      <c r="AC46" s="177"/>
      <c r="AD46" s="177"/>
      <c r="AE46" s="177"/>
    </row>
    <row r="47" spans="1:31" ht="125.25" customHeight="1">
      <c r="A47" s="240" t="s">
        <v>5093</v>
      </c>
      <c r="B47" s="240" t="s">
        <v>5094</v>
      </c>
      <c r="C47" s="85" t="s">
        <v>5228</v>
      </c>
      <c r="D47" s="240"/>
      <c r="E47" s="240"/>
      <c r="F47" s="240" t="s">
        <v>5229</v>
      </c>
      <c r="G47" s="240" t="s">
        <v>5230</v>
      </c>
      <c r="H47" s="240" t="s">
        <v>5231</v>
      </c>
      <c r="I47" s="70" t="s">
        <v>11</v>
      </c>
      <c r="J47" s="85"/>
      <c r="K47" s="241"/>
      <c r="L47" s="177"/>
      <c r="M47" s="177"/>
      <c r="N47" s="177"/>
      <c r="O47" s="177"/>
      <c r="P47" s="177"/>
      <c r="Q47" s="177"/>
      <c r="R47" s="177"/>
      <c r="S47" s="177"/>
      <c r="T47" s="177"/>
      <c r="U47" s="177"/>
      <c r="V47" s="177"/>
      <c r="W47" s="177"/>
      <c r="X47" s="177"/>
      <c r="Y47" s="177"/>
      <c r="Z47" s="177"/>
      <c r="AA47" s="177"/>
      <c r="AB47" s="177"/>
      <c r="AC47" s="177"/>
      <c r="AD47" s="177"/>
      <c r="AE47" s="177"/>
    </row>
    <row r="48" spans="1:31" ht="125.25" customHeight="1">
      <c r="A48" s="240" t="s">
        <v>5093</v>
      </c>
      <c r="B48" s="240" t="s">
        <v>5094</v>
      </c>
      <c r="C48" s="85" t="s">
        <v>5232</v>
      </c>
      <c r="D48" s="240"/>
      <c r="E48" s="240"/>
      <c r="F48" s="240" t="s">
        <v>5233</v>
      </c>
      <c r="G48" s="240" t="s">
        <v>5187</v>
      </c>
      <c r="H48" s="240" t="s">
        <v>5234</v>
      </c>
      <c r="I48" s="70" t="s">
        <v>11</v>
      </c>
      <c r="J48" s="85"/>
      <c r="K48" s="241"/>
      <c r="L48" s="177"/>
      <c r="M48" s="177"/>
      <c r="N48" s="177"/>
      <c r="O48" s="177"/>
      <c r="P48" s="177"/>
      <c r="Q48" s="177"/>
      <c r="R48" s="177"/>
      <c r="S48" s="177"/>
      <c r="T48" s="177"/>
      <c r="U48" s="177"/>
      <c r="V48" s="177"/>
      <c r="W48" s="177"/>
      <c r="X48" s="177"/>
      <c r="Y48" s="177"/>
      <c r="Z48" s="177"/>
      <c r="AA48" s="177"/>
      <c r="AB48" s="177"/>
      <c r="AC48" s="177"/>
      <c r="AD48" s="177"/>
      <c r="AE48" s="177"/>
    </row>
    <row r="49" spans="1:31" ht="125.25" customHeight="1">
      <c r="A49" s="240" t="s">
        <v>5093</v>
      </c>
      <c r="B49" s="240" t="s">
        <v>5094</v>
      </c>
      <c r="C49" s="85" t="s">
        <v>5235</v>
      </c>
      <c r="D49" s="240"/>
      <c r="E49" s="240"/>
      <c r="F49" s="240" t="s">
        <v>5236</v>
      </c>
      <c r="G49" s="240" t="s">
        <v>5187</v>
      </c>
      <c r="H49" s="240" t="s">
        <v>5237</v>
      </c>
      <c r="I49" s="70" t="s">
        <v>11</v>
      </c>
      <c r="J49" s="85"/>
      <c r="K49" s="241"/>
      <c r="L49" s="177"/>
      <c r="M49" s="177"/>
      <c r="N49" s="177"/>
      <c r="O49" s="177"/>
      <c r="P49" s="177"/>
      <c r="Q49" s="177"/>
      <c r="R49" s="177"/>
      <c r="S49" s="177"/>
      <c r="T49" s="177"/>
      <c r="U49" s="177"/>
      <c r="V49" s="177"/>
      <c r="W49" s="177"/>
      <c r="X49" s="177"/>
      <c r="Y49" s="177"/>
      <c r="Z49" s="177"/>
      <c r="AA49" s="177"/>
      <c r="AB49" s="177"/>
      <c r="AC49" s="177"/>
      <c r="AD49" s="177"/>
      <c r="AE49" s="177"/>
    </row>
    <row r="50" spans="1:31" ht="125.25" customHeight="1">
      <c r="A50" s="240" t="s">
        <v>5093</v>
      </c>
      <c r="B50" s="240" t="s">
        <v>5094</v>
      </c>
      <c r="C50" s="85" t="s">
        <v>5238</v>
      </c>
      <c r="D50" s="240"/>
      <c r="E50" s="240"/>
      <c r="F50" s="240" t="s">
        <v>5239</v>
      </c>
      <c r="G50" s="240" t="s">
        <v>5187</v>
      </c>
      <c r="H50" s="240" t="s">
        <v>5240</v>
      </c>
      <c r="I50" s="70" t="s">
        <v>11</v>
      </c>
      <c r="J50" s="85"/>
      <c r="K50" s="241"/>
      <c r="L50" s="177"/>
      <c r="M50" s="177"/>
      <c r="N50" s="177"/>
      <c r="O50" s="177"/>
      <c r="P50" s="177"/>
      <c r="Q50" s="177"/>
      <c r="R50" s="177"/>
      <c r="S50" s="177"/>
      <c r="T50" s="177"/>
      <c r="U50" s="177"/>
      <c r="V50" s="177"/>
      <c r="W50" s="177"/>
      <c r="X50" s="177"/>
      <c r="Y50" s="177"/>
      <c r="Z50" s="177"/>
      <c r="AA50" s="177"/>
      <c r="AB50" s="177"/>
      <c r="AC50" s="177"/>
      <c r="AD50" s="177"/>
      <c r="AE50" s="177"/>
    </row>
    <row r="51" spans="1:31" ht="125.25" customHeight="1">
      <c r="A51" s="240" t="s">
        <v>5093</v>
      </c>
      <c r="B51" s="240" t="s">
        <v>5094</v>
      </c>
      <c r="C51" s="85" t="s">
        <v>5241</v>
      </c>
      <c r="D51" s="240"/>
      <c r="E51" s="240"/>
      <c r="F51" s="240" t="s">
        <v>5242</v>
      </c>
      <c r="G51" s="240" t="s">
        <v>5187</v>
      </c>
      <c r="H51" s="240" t="s">
        <v>5240</v>
      </c>
      <c r="I51" s="70" t="s">
        <v>11</v>
      </c>
      <c r="J51" s="85"/>
      <c r="K51" s="241"/>
      <c r="L51" s="177"/>
      <c r="M51" s="177"/>
      <c r="N51" s="177"/>
      <c r="O51" s="177"/>
      <c r="P51" s="177"/>
      <c r="Q51" s="177"/>
      <c r="R51" s="177"/>
      <c r="S51" s="177"/>
      <c r="T51" s="177"/>
      <c r="U51" s="177"/>
      <c r="V51" s="177"/>
      <c r="W51" s="177"/>
      <c r="X51" s="177"/>
      <c r="Y51" s="177"/>
      <c r="Z51" s="177"/>
      <c r="AA51" s="177"/>
      <c r="AB51" s="177"/>
      <c r="AC51" s="177"/>
      <c r="AD51" s="177"/>
      <c r="AE51" s="177"/>
    </row>
    <row r="52" spans="1:31" ht="125.25" customHeight="1">
      <c r="A52" s="240" t="s">
        <v>5093</v>
      </c>
      <c r="B52" s="240" t="s">
        <v>5094</v>
      </c>
      <c r="C52" s="85" t="s">
        <v>5243</v>
      </c>
      <c r="D52" s="240"/>
      <c r="E52" s="240"/>
      <c r="F52" s="240" t="s">
        <v>5244</v>
      </c>
      <c r="G52" s="240" t="s">
        <v>5187</v>
      </c>
      <c r="H52" s="240" t="s">
        <v>5240</v>
      </c>
      <c r="I52" s="70" t="s">
        <v>11</v>
      </c>
      <c r="J52" s="85"/>
      <c r="K52" s="241"/>
      <c r="L52" s="177"/>
      <c r="M52" s="177"/>
      <c r="N52" s="177"/>
      <c r="O52" s="177"/>
      <c r="P52" s="177"/>
      <c r="Q52" s="177"/>
      <c r="R52" s="177"/>
      <c r="S52" s="177"/>
      <c r="T52" s="177"/>
      <c r="U52" s="177"/>
      <c r="V52" s="177"/>
      <c r="W52" s="177"/>
      <c r="X52" s="177"/>
      <c r="Y52" s="177"/>
      <c r="Z52" s="177"/>
      <c r="AA52" s="177"/>
      <c r="AB52" s="177"/>
      <c r="AC52" s="177"/>
      <c r="AD52" s="177"/>
      <c r="AE52" s="177"/>
    </row>
    <row r="53" spans="1:31" ht="125.25" customHeight="1">
      <c r="A53" s="240" t="s">
        <v>5093</v>
      </c>
      <c r="B53" s="240" t="s">
        <v>5094</v>
      </c>
      <c r="C53" s="85" t="s">
        <v>5245</v>
      </c>
      <c r="D53" s="240"/>
      <c r="E53" s="240"/>
      <c r="F53" s="240" t="s">
        <v>5246</v>
      </c>
      <c r="G53" s="240" t="s">
        <v>5187</v>
      </c>
      <c r="H53" s="240" t="s">
        <v>5247</v>
      </c>
      <c r="I53" s="70" t="s">
        <v>11</v>
      </c>
      <c r="J53" s="85"/>
      <c r="K53" s="241"/>
      <c r="L53" s="177"/>
      <c r="M53" s="177"/>
      <c r="N53" s="177"/>
      <c r="O53" s="177"/>
      <c r="P53" s="177"/>
      <c r="Q53" s="177"/>
      <c r="R53" s="177"/>
      <c r="S53" s="177"/>
      <c r="T53" s="177"/>
      <c r="U53" s="177"/>
      <c r="V53" s="177"/>
      <c r="W53" s="177"/>
      <c r="X53" s="177"/>
      <c r="Y53" s="177"/>
      <c r="Z53" s="177"/>
      <c r="AA53" s="177"/>
      <c r="AB53" s="177"/>
      <c r="AC53" s="177"/>
      <c r="AD53" s="177"/>
      <c r="AE53" s="177"/>
    </row>
    <row r="54" spans="1:31" ht="125.25" customHeight="1">
      <c r="A54" s="240" t="s">
        <v>5093</v>
      </c>
      <c r="B54" s="240" t="s">
        <v>5094</v>
      </c>
      <c r="C54" s="85" t="s">
        <v>5248</v>
      </c>
      <c r="D54" s="240"/>
      <c r="E54" s="240"/>
      <c r="F54" s="240" t="s">
        <v>5249</v>
      </c>
      <c r="G54" s="240" t="s">
        <v>5187</v>
      </c>
      <c r="H54" s="240" t="s">
        <v>5250</v>
      </c>
      <c r="I54" s="70" t="s">
        <v>11</v>
      </c>
      <c r="J54" s="85"/>
      <c r="K54" s="241"/>
      <c r="L54" s="177"/>
      <c r="M54" s="177"/>
      <c r="N54" s="177"/>
      <c r="O54" s="177"/>
      <c r="P54" s="177"/>
      <c r="Q54" s="177"/>
      <c r="R54" s="177"/>
      <c r="S54" s="177"/>
      <c r="T54" s="177"/>
      <c r="U54" s="177"/>
      <c r="V54" s="177"/>
      <c r="W54" s="177"/>
      <c r="X54" s="177"/>
      <c r="Y54" s="177"/>
      <c r="Z54" s="177"/>
      <c r="AA54" s="177"/>
      <c r="AB54" s="177"/>
      <c r="AC54" s="177"/>
      <c r="AD54" s="177"/>
      <c r="AE54" s="177"/>
    </row>
    <row r="55" spans="1:31" ht="125.25" customHeight="1">
      <c r="A55" s="240" t="s">
        <v>5093</v>
      </c>
      <c r="B55" s="240" t="s">
        <v>5094</v>
      </c>
      <c r="C55" s="85" t="s">
        <v>5251</v>
      </c>
      <c r="D55" s="240"/>
      <c r="E55" s="240"/>
      <c r="F55" s="240" t="s">
        <v>5252</v>
      </c>
      <c r="G55" s="240" t="s">
        <v>5187</v>
      </c>
      <c r="H55" s="240" t="s">
        <v>5253</v>
      </c>
      <c r="I55" s="70" t="s">
        <v>11</v>
      </c>
      <c r="J55" s="85"/>
      <c r="K55" s="241"/>
      <c r="L55" s="177"/>
      <c r="M55" s="177"/>
      <c r="N55" s="177"/>
      <c r="O55" s="177"/>
      <c r="P55" s="177"/>
      <c r="Q55" s="177"/>
      <c r="R55" s="177"/>
      <c r="S55" s="177"/>
      <c r="T55" s="177"/>
      <c r="U55" s="177"/>
      <c r="V55" s="177"/>
      <c r="W55" s="177"/>
      <c r="X55" s="177"/>
      <c r="Y55" s="177"/>
      <c r="Z55" s="177"/>
      <c r="AA55" s="177"/>
      <c r="AB55" s="177"/>
      <c r="AC55" s="177"/>
      <c r="AD55" s="177"/>
      <c r="AE55" s="177"/>
    </row>
    <row r="56" spans="1:31" ht="125.25" customHeight="1">
      <c r="A56" s="240" t="s">
        <v>5093</v>
      </c>
      <c r="B56" s="240" t="s">
        <v>5094</v>
      </c>
      <c r="C56" s="85" t="s">
        <v>5254</v>
      </c>
      <c r="D56" s="240"/>
      <c r="E56" s="240"/>
      <c r="F56" s="240" t="s">
        <v>5255</v>
      </c>
      <c r="G56" s="240" t="s">
        <v>5187</v>
      </c>
      <c r="H56" s="240" t="s">
        <v>5256</v>
      </c>
      <c r="I56" s="70" t="s">
        <v>11</v>
      </c>
      <c r="J56" s="85"/>
      <c r="K56" s="241"/>
      <c r="L56" s="177"/>
      <c r="M56" s="177"/>
      <c r="N56" s="177"/>
      <c r="O56" s="177"/>
      <c r="P56" s="177"/>
      <c r="Q56" s="177"/>
      <c r="R56" s="177"/>
      <c r="S56" s="177"/>
      <c r="T56" s="177"/>
      <c r="U56" s="177"/>
      <c r="V56" s="177"/>
      <c r="W56" s="177"/>
      <c r="X56" s="177"/>
      <c r="Y56" s="177"/>
      <c r="Z56" s="177"/>
      <c r="AA56" s="177"/>
      <c r="AB56" s="177"/>
      <c r="AC56" s="177"/>
      <c r="AD56" s="177"/>
      <c r="AE56" s="177"/>
    </row>
    <row r="57" spans="1:31" ht="125.25" customHeight="1">
      <c r="A57" s="240" t="s">
        <v>5093</v>
      </c>
      <c r="B57" s="240" t="s">
        <v>5094</v>
      </c>
      <c r="C57" s="85" t="s">
        <v>5257</v>
      </c>
      <c r="D57" s="240"/>
      <c r="E57" s="240"/>
      <c r="F57" s="240" t="s">
        <v>5258</v>
      </c>
      <c r="G57" s="240" t="s">
        <v>5187</v>
      </c>
      <c r="H57" s="240" t="s">
        <v>5256</v>
      </c>
      <c r="I57" s="70" t="s">
        <v>11</v>
      </c>
      <c r="J57" s="85"/>
      <c r="K57" s="241"/>
      <c r="L57" s="177"/>
      <c r="M57" s="177"/>
      <c r="N57" s="177"/>
      <c r="O57" s="177"/>
      <c r="P57" s="177"/>
      <c r="Q57" s="177"/>
      <c r="R57" s="177"/>
      <c r="S57" s="177"/>
      <c r="T57" s="177"/>
      <c r="U57" s="177"/>
      <c r="V57" s="177"/>
      <c r="W57" s="177"/>
      <c r="X57" s="177"/>
      <c r="Y57" s="177"/>
      <c r="Z57" s="177"/>
      <c r="AA57" s="177"/>
      <c r="AB57" s="177"/>
      <c r="AC57" s="177"/>
      <c r="AD57" s="177"/>
      <c r="AE57" s="177"/>
    </row>
    <row r="58" spans="1:31" ht="125.25" customHeight="1">
      <c r="A58" s="240" t="s">
        <v>5093</v>
      </c>
      <c r="B58" s="240" t="s">
        <v>5094</v>
      </c>
      <c r="C58" s="85" t="s">
        <v>5259</v>
      </c>
      <c r="D58" s="240"/>
      <c r="E58" s="240"/>
      <c r="F58" s="240" t="s">
        <v>5260</v>
      </c>
      <c r="G58" s="240" t="s">
        <v>5187</v>
      </c>
      <c r="H58" s="240" t="s">
        <v>5261</v>
      </c>
      <c r="I58" s="70" t="s">
        <v>11</v>
      </c>
      <c r="J58" s="85"/>
      <c r="K58" s="241"/>
      <c r="L58" s="177"/>
      <c r="M58" s="177"/>
      <c r="N58" s="177"/>
      <c r="O58" s="177"/>
      <c r="P58" s="177"/>
      <c r="Q58" s="177"/>
      <c r="R58" s="177"/>
      <c r="S58" s="177"/>
      <c r="T58" s="177"/>
      <c r="U58" s="177"/>
      <c r="V58" s="177"/>
      <c r="W58" s="177"/>
      <c r="X58" s="177"/>
      <c r="Y58" s="177"/>
      <c r="Z58" s="177"/>
      <c r="AA58" s="177"/>
      <c r="AB58" s="177"/>
      <c r="AC58" s="177"/>
      <c r="AD58" s="177"/>
      <c r="AE58" s="177"/>
    </row>
    <row r="59" spans="1:31" ht="125.25" customHeight="1">
      <c r="A59" s="240" t="s">
        <v>5093</v>
      </c>
      <c r="B59" s="240" t="s">
        <v>5094</v>
      </c>
      <c r="C59" s="85" t="s">
        <v>5262</v>
      </c>
      <c r="D59" s="240"/>
      <c r="E59" s="240"/>
      <c r="F59" s="240" t="s">
        <v>5263</v>
      </c>
      <c r="G59" s="240" t="s">
        <v>5187</v>
      </c>
      <c r="H59" s="240" t="s">
        <v>5264</v>
      </c>
      <c r="I59" s="70" t="s">
        <v>11</v>
      </c>
      <c r="J59" s="85"/>
      <c r="K59" s="241"/>
      <c r="L59" s="177"/>
      <c r="M59" s="177"/>
      <c r="N59" s="177"/>
      <c r="O59" s="177"/>
      <c r="P59" s="177"/>
      <c r="Q59" s="177"/>
      <c r="R59" s="177"/>
      <c r="S59" s="177"/>
      <c r="T59" s="177"/>
      <c r="U59" s="177"/>
      <c r="V59" s="177"/>
      <c r="W59" s="177"/>
      <c r="X59" s="177"/>
      <c r="Y59" s="177"/>
      <c r="Z59" s="177"/>
      <c r="AA59" s="177"/>
      <c r="AB59" s="177"/>
      <c r="AC59" s="177"/>
      <c r="AD59" s="177"/>
      <c r="AE59" s="177"/>
    </row>
    <row r="60" spans="1:31" ht="125.25" customHeight="1">
      <c r="A60" s="240" t="s">
        <v>5093</v>
      </c>
      <c r="B60" s="240" t="s">
        <v>5094</v>
      </c>
      <c r="C60" s="85" t="s">
        <v>5265</v>
      </c>
      <c r="D60" s="240"/>
      <c r="E60" s="240"/>
      <c r="F60" s="240" t="s">
        <v>5266</v>
      </c>
      <c r="G60" s="240" t="s">
        <v>5267</v>
      </c>
      <c r="H60" s="240" t="s">
        <v>5268</v>
      </c>
      <c r="I60" s="70" t="s">
        <v>11</v>
      </c>
      <c r="J60" s="85"/>
      <c r="K60" s="241"/>
      <c r="L60" s="177"/>
      <c r="M60" s="177"/>
      <c r="N60" s="177"/>
      <c r="O60" s="177"/>
      <c r="P60" s="177"/>
      <c r="Q60" s="177"/>
      <c r="R60" s="177"/>
      <c r="S60" s="177"/>
      <c r="T60" s="177"/>
      <c r="U60" s="177"/>
      <c r="V60" s="177"/>
      <c r="W60" s="177"/>
      <c r="X60" s="177"/>
      <c r="Y60" s="177"/>
      <c r="Z60" s="177"/>
      <c r="AA60" s="177"/>
      <c r="AB60" s="177"/>
      <c r="AC60" s="177"/>
      <c r="AD60" s="177"/>
      <c r="AE60" s="177"/>
    </row>
    <row r="61" spans="1:31" ht="125.25" customHeight="1">
      <c r="A61" s="240" t="s">
        <v>5093</v>
      </c>
      <c r="B61" s="240" t="s">
        <v>5094</v>
      </c>
      <c r="C61" s="85" t="s">
        <v>5269</v>
      </c>
      <c r="D61" s="240"/>
      <c r="E61" s="240"/>
      <c r="F61" s="240" t="s">
        <v>5270</v>
      </c>
      <c r="G61" s="240" t="s">
        <v>5267</v>
      </c>
      <c r="H61" s="240" t="s">
        <v>5271</v>
      </c>
      <c r="I61" s="70" t="s">
        <v>11</v>
      </c>
      <c r="J61" s="85"/>
      <c r="K61" s="241"/>
      <c r="L61" s="177"/>
      <c r="M61" s="177"/>
      <c r="N61" s="177"/>
      <c r="O61" s="177"/>
      <c r="P61" s="177"/>
      <c r="Q61" s="177"/>
      <c r="R61" s="177"/>
      <c r="S61" s="177"/>
      <c r="T61" s="177"/>
      <c r="U61" s="177"/>
      <c r="V61" s="177"/>
      <c r="W61" s="177"/>
      <c r="X61" s="177"/>
      <c r="Y61" s="177"/>
      <c r="Z61" s="177"/>
      <c r="AA61" s="177"/>
      <c r="AB61" s="177"/>
      <c r="AC61" s="177"/>
      <c r="AD61" s="177"/>
      <c r="AE61" s="177"/>
    </row>
    <row r="62" spans="1:31" ht="125.25" customHeight="1">
      <c r="A62" s="240" t="s">
        <v>5093</v>
      </c>
      <c r="B62" s="240" t="s">
        <v>5094</v>
      </c>
      <c r="C62" s="85" t="s">
        <v>5272</v>
      </c>
      <c r="D62" s="240"/>
      <c r="E62" s="240"/>
      <c r="F62" s="240" t="s">
        <v>5273</v>
      </c>
      <c r="G62" s="240" t="s">
        <v>5267</v>
      </c>
      <c r="H62" s="240" t="s">
        <v>5274</v>
      </c>
      <c r="I62" s="70" t="s">
        <v>11</v>
      </c>
      <c r="J62" s="85"/>
      <c r="K62" s="241"/>
      <c r="L62" s="177"/>
      <c r="M62" s="177"/>
      <c r="N62" s="177"/>
      <c r="O62" s="177"/>
      <c r="P62" s="177"/>
      <c r="Q62" s="177"/>
      <c r="R62" s="177"/>
      <c r="S62" s="177"/>
      <c r="T62" s="177"/>
      <c r="U62" s="177"/>
      <c r="V62" s="177"/>
      <c r="W62" s="177"/>
      <c r="X62" s="177"/>
      <c r="Y62" s="177"/>
      <c r="Z62" s="177"/>
      <c r="AA62" s="177"/>
      <c r="AB62" s="177"/>
      <c r="AC62" s="177"/>
      <c r="AD62" s="177"/>
      <c r="AE62" s="177"/>
    </row>
    <row r="63" spans="1:31" ht="125.25" customHeight="1">
      <c r="A63" s="240" t="s">
        <v>5093</v>
      </c>
      <c r="B63" s="240" t="s">
        <v>5094</v>
      </c>
      <c r="C63" s="85" t="s">
        <v>5275</v>
      </c>
      <c r="D63" s="240"/>
      <c r="E63" s="240" t="s">
        <v>5276</v>
      </c>
      <c r="F63" s="240" t="s">
        <v>5277</v>
      </c>
      <c r="G63" s="240" t="s">
        <v>5267</v>
      </c>
      <c r="H63" s="240" t="s">
        <v>5278</v>
      </c>
      <c r="I63" s="70" t="s">
        <v>11</v>
      </c>
      <c r="J63" s="85"/>
      <c r="K63" s="241"/>
      <c r="L63" s="177"/>
      <c r="M63" s="177"/>
      <c r="N63" s="177"/>
      <c r="O63" s="177"/>
      <c r="P63" s="177"/>
      <c r="Q63" s="177"/>
      <c r="R63" s="177"/>
      <c r="S63" s="177"/>
      <c r="T63" s="177"/>
      <c r="U63" s="177"/>
      <c r="V63" s="177"/>
      <c r="W63" s="177"/>
      <c r="X63" s="177"/>
      <c r="Y63" s="177"/>
      <c r="Z63" s="177"/>
      <c r="AA63" s="177"/>
      <c r="AB63" s="177"/>
      <c r="AC63" s="177"/>
      <c r="AD63" s="177"/>
      <c r="AE63" s="177"/>
    </row>
    <row r="64" spans="1:31" ht="125.25" customHeight="1">
      <c r="A64" s="240" t="s">
        <v>5093</v>
      </c>
      <c r="B64" s="240" t="s">
        <v>5094</v>
      </c>
      <c r="C64" s="85" t="s">
        <v>5279</v>
      </c>
      <c r="D64" s="240"/>
      <c r="E64" s="240"/>
      <c r="F64" s="240" t="s">
        <v>5280</v>
      </c>
      <c r="G64" s="240" t="s">
        <v>5267</v>
      </c>
      <c r="H64" s="240" t="s">
        <v>5281</v>
      </c>
      <c r="I64" s="70" t="s">
        <v>11</v>
      </c>
      <c r="J64" s="85"/>
      <c r="K64" s="241"/>
      <c r="L64" s="177"/>
      <c r="M64" s="177"/>
      <c r="N64" s="177"/>
      <c r="O64" s="177"/>
      <c r="P64" s="177"/>
      <c r="Q64" s="177"/>
      <c r="R64" s="177"/>
      <c r="S64" s="177"/>
      <c r="T64" s="177"/>
      <c r="U64" s="177"/>
      <c r="V64" s="177"/>
      <c r="W64" s="177"/>
      <c r="X64" s="177"/>
      <c r="Y64" s="177"/>
      <c r="Z64" s="177"/>
      <c r="AA64" s="177"/>
      <c r="AB64" s="177"/>
      <c r="AC64" s="177"/>
      <c r="AD64" s="177"/>
      <c r="AE64" s="177"/>
    </row>
    <row r="65" spans="1:31" ht="125.25" customHeight="1">
      <c r="A65" s="240" t="s">
        <v>5093</v>
      </c>
      <c r="B65" s="240" t="s">
        <v>5094</v>
      </c>
      <c r="C65" s="85" t="s">
        <v>5282</v>
      </c>
      <c r="D65" s="240"/>
      <c r="E65" s="240"/>
      <c r="F65" s="240" t="s">
        <v>5283</v>
      </c>
      <c r="G65" s="240" t="s">
        <v>5267</v>
      </c>
      <c r="H65" s="240" t="s">
        <v>5284</v>
      </c>
      <c r="I65" s="70" t="s">
        <v>11</v>
      </c>
      <c r="J65" s="85"/>
      <c r="K65" s="241"/>
      <c r="L65" s="177"/>
      <c r="M65" s="177"/>
      <c r="N65" s="177"/>
      <c r="O65" s="177"/>
      <c r="P65" s="177"/>
      <c r="Q65" s="177"/>
      <c r="R65" s="177"/>
      <c r="S65" s="177"/>
      <c r="T65" s="177"/>
      <c r="U65" s="177"/>
      <c r="V65" s="177"/>
      <c r="W65" s="177"/>
      <c r="X65" s="177"/>
      <c r="Y65" s="177"/>
      <c r="Z65" s="177"/>
      <c r="AA65" s="177"/>
      <c r="AB65" s="177"/>
      <c r="AC65" s="177"/>
      <c r="AD65" s="177"/>
      <c r="AE65" s="177"/>
    </row>
    <row r="66" spans="1:31" ht="125.25" customHeight="1">
      <c r="A66" s="240" t="s">
        <v>5093</v>
      </c>
      <c r="B66" s="240" t="s">
        <v>5094</v>
      </c>
      <c r="C66" s="85" t="s">
        <v>5285</v>
      </c>
      <c r="D66" s="240"/>
      <c r="E66" s="240"/>
      <c r="F66" s="240" t="s">
        <v>5286</v>
      </c>
      <c r="G66" s="240" t="s">
        <v>5267</v>
      </c>
      <c r="H66" s="240" t="s">
        <v>5287</v>
      </c>
      <c r="I66" s="70" t="s">
        <v>11</v>
      </c>
      <c r="J66" s="85"/>
      <c r="K66" s="241"/>
      <c r="L66" s="177"/>
      <c r="M66" s="177"/>
      <c r="N66" s="177"/>
      <c r="O66" s="177"/>
      <c r="P66" s="177"/>
      <c r="Q66" s="177"/>
      <c r="R66" s="177"/>
      <c r="S66" s="177"/>
      <c r="T66" s="177"/>
      <c r="U66" s="177"/>
      <c r="V66" s="177"/>
      <c r="W66" s="177"/>
      <c r="X66" s="177"/>
      <c r="Y66" s="177"/>
      <c r="Z66" s="177"/>
      <c r="AA66" s="177"/>
      <c r="AB66" s="177"/>
      <c r="AC66" s="177"/>
      <c r="AD66" s="177"/>
      <c r="AE66" s="177"/>
    </row>
    <row r="67" spans="1:31" ht="125.25" customHeight="1">
      <c r="A67" s="240" t="s">
        <v>5093</v>
      </c>
      <c r="B67" s="240" t="s">
        <v>5094</v>
      </c>
      <c r="C67" s="85" t="s">
        <v>5288</v>
      </c>
      <c r="D67" s="240"/>
      <c r="E67" s="240"/>
      <c r="F67" s="240" t="s">
        <v>5289</v>
      </c>
      <c r="G67" s="240" t="s">
        <v>5267</v>
      </c>
      <c r="H67" s="240" t="s">
        <v>5290</v>
      </c>
      <c r="I67" s="70" t="s">
        <v>11</v>
      </c>
      <c r="J67" s="85"/>
      <c r="K67" s="241"/>
      <c r="L67" s="177"/>
      <c r="M67" s="177"/>
      <c r="N67" s="177"/>
      <c r="O67" s="177"/>
      <c r="P67" s="177"/>
      <c r="Q67" s="177"/>
      <c r="R67" s="177"/>
      <c r="S67" s="177"/>
      <c r="T67" s="177"/>
      <c r="U67" s="177"/>
      <c r="V67" s="177"/>
      <c r="W67" s="177"/>
      <c r="X67" s="177"/>
      <c r="Y67" s="177"/>
      <c r="Z67" s="177"/>
      <c r="AA67" s="177"/>
      <c r="AB67" s="177"/>
      <c r="AC67" s="177"/>
      <c r="AD67" s="177"/>
      <c r="AE67" s="177"/>
    </row>
    <row r="68" spans="1:31" ht="125.25" customHeight="1">
      <c r="A68" s="240" t="s">
        <v>5093</v>
      </c>
      <c r="B68" s="240" t="s">
        <v>5094</v>
      </c>
      <c r="C68" s="85" t="s">
        <v>5291</v>
      </c>
      <c r="D68" s="240"/>
      <c r="E68" s="240"/>
      <c r="F68" s="240" t="s">
        <v>5292</v>
      </c>
      <c r="G68" s="240" t="s">
        <v>5267</v>
      </c>
      <c r="H68" s="240" t="s">
        <v>5293</v>
      </c>
      <c r="I68" s="70" t="s">
        <v>11</v>
      </c>
      <c r="J68" s="85"/>
      <c r="K68" s="241"/>
      <c r="L68" s="177"/>
      <c r="M68" s="177"/>
      <c r="N68" s="177"/>
      <c r="O68" s="177"/>
      <c r="P68" s="177"/>
      <c r="Q68" s="177"/>
      <c r="R68" s="177"/>
      <c r="S68" s="177"/>
      <c r="T68" s="177"/>
      <c r="U68" s="177"/>
      <c r="V68" s="177"/>
      <c r="W68" s="177"/>
      <c r="X68" s="177"/>
      <c r="Y68" s="177"/>
      <c r="Z68" s="177"/>
      <c r="AA68" s="177"/>
      <c r="AB68" s="177"/>
      <c r="AC68" s="177"/>
      <c r="AD68" s="177"/>
      <c r="AE68" s="177"/>
    </row>
    <row r="69" spans="1:31" ht="125.25" customHeight="1">
      <c r="A69" s="240" t="s">
        <v>5093</v>
      </c>
      <c r="B69" s="240" t="s">
        <v>5094</v>
      </c>
      <c r="C69" s="85" t="s">
        <v>5294</v>
      </c>
      <c r="D69" s="240"/>
      <c r="E69" s="240"/>
      <c r="F69" s="240" t="s">
        <v>5295</v>
      </c>
      <c r="G69" s="240" t="s">
        <v>5267</v>
      </c>
      <c r="H69" s="240" t="s">
        <v>5296</v>
      </c>
      <c r="I69" s="70" t="s">
        <v>11</v>
      </c>
      <c r="J69" s="85"/>
      <c r="K69" s="241"/>
      <c r="L69" s="177"/>
      <c r="M69" s="177"/>
      <c r="N69" s="177"/>
      <c r="O69" s="177"/>
      <c r="P69" s="177"/>
      <c r="Q69" s="177"/>
      <c r="R69" s="177"/>
      <c r="S69" s="177"/>
      <c r="T69" s="177"/>
      <c r="U69" s="177"/>
      <c r="V69" s="177"/>
      <c r="W69" s="177"/>
      <c r="X69" s="177"/>
      <c r="Y69" s="177"/>
      <c r="Z69" s="177"/>
      <c r="AA69" s="177"/>
      <c r="AB69" s="177"/>
      <c r="AC69" s="177"/>
      <c r="AD69" s="177"/>
      <c r="AE69" s="177"/>
    </row>
    <row r="70" spans="1:31" ht="125.25" customHeight="1">
      <c r="A70" s="240" t="s">
        <v>5093</v>
      </c>
      <c r="B70" s="240" t="s">
        <v>5094</v>
      </c>
      <c r="C70" s="85" t="s">
        <v>5297</v>
      </c>
      <c r="D70" s="240"/>
      <c r="E70" s="240"/>
      <c r="F70" s="240" t="s">
        <v>5298</v>
      </c>
      <c r="G70" s="240" t="s">
        <v>5267</v>
      </c>
      <c r="H70" s="240" t="s">
        <v>5299</v>
      </c>
      <c r="I70" s="70" t="s">
        <v>11</v>
      </c>
      <c r="J70" s="85"/>
      <c r="K70" s="241"/>
      <c r="L70" s="177"/>
      <c r="M70" s="177"/>
      <c r="N70" s="177"/>
      <c r="O70" s="177"/>
      <c r="P70" s="177"/>
      <c r="Q70" s="177"/>
      <c r="R70" s="177"/>
      <c r="S70" s="177"/>
      <c r="T70" s="177"/>
      <c r="U70" s="177"/>
      <c r="V70" s="177"/>
      <c r="W70" s="177"/>
      <c r="X70" s="177"/>
      <c r="Y70" s="177"/>
      <c r="Z70" s="177"/>
      <c r="AA70" s="177"/>
      <c r="AB70" s="177"/>
      <c r="AC70" s="177"/>
      <c r="AD70" s="177"/>
      <c r="AE70" s="177"/>
    </row>
    <row r="71" spans="1:31" ht="125.25" customHeight="1">
      <c r="A71" s="240" t="s">
        <v>5093</v>
      </c>
      <c r="B71" s="240" t="s">
        <v>5094</v>
      </c>
      <c r="C71" s="85" t="s">
        <v>5300</v>
      </c>
      <c r="D71" s="240"/>
      <c r="E71" s="240"/>
      <c r="F71" s="240" t="s">
        <v>5301</v>
      </c>
      <c r="G71" s="240" t="s">
        <v>5267</v>
      </c>
      <c r="H71" s="240" t="s">
        <v>5302</v>
      </c>
      <c r="I71" s="70" t="s">
        <v>11</v>
      </c>
      <c r="J71" s="85"/>
      <c r="K71" s="241"/>
      <c r="L71" s="177"/>
      <c r="M71" s="177"/>
      <c r="N71" s="177"/>
      <c r="O71" s="177"/>
      <c r="P71" s="177"/>
      <c r="Q71" s="177"/>
      <c r="R71" s="177"/>
      <c r="S71" s="177"/>
      <c r="T71" s="177"/>
      <c r="U71" s="177"/>
      <c r="V71" s="177"/>
      <c r="W71" s="177"/>
      <c r="X71" s="177"/>
      <c r="Y71" s="177"/>
      <c r="Z71" s="177"/>
      <c r="AA71" s="177"/>
      <c r="AB71" s="177"/>
      <c r="AC71" s="177"/>
      <c r="AD71" s="177"/>
      <c r="AE71" s="177"/>
    </row>
    <row r="72" spans="1:31" ht="125.25" customHeight="1">
      <c r="A72" s="240" t="s">
        <v>5093</v>
      </c>
      <c r="B72" s="240" t="s">
        <v>5094</v>
      </c>
      <c r="C72" s="85" t="s">
        <v>5303</v>
      </c>
      <c r="D72" s="240"/>
      <c r="E72" s="240" t="s">
        <v>5304</v>
      </c>
      <c r="F72" s="240" t="s">
        <v>5305</v>
      </c>
      <c r="G72" s="240" t="s">
        <v>5267</v>
      </c>
      <c r="H72" s="240" t="s">
        <v>5306</v>
      </c>
      <c r="I72" s="70" t="s">
        <v>11</v>
      </c>
      <c r="J72" s="85"/>
      <c r="K72" s="241"/>
      <c r="L72" s="177"/>
      <c r="M72" s="177"/>
      <c r="N72" s="177"/>
      <c r="O72" s="177"/>
      <c r="P72" s="177"/>
      <c r="Q72" s="177"/>
      <c r="R72" s="177"/>
      <c r="S72" s="177"/>
      <c r="T72" s="177"/>
      <c r="U72" s="177"/>
      <c r="V72" s="177"/>
      <c r="W72" s="177"/>
      <c r="X72" s="177"/>
      <c r="Y72" s="177"/>
      <c r="Z72" s="177"/>
      <c r="AA72" s="177"/>
      <c r="AB72" s="177"/>
      <c r="AC72" s="177"/>
      <c r="AD72" s="177"/>
      <c r="AE72" s="177"/>
    </row>
    <row r="73" spans="1:31" ht="125.25" customHeight="1">
      <c r="A73" s="240" t="s">
        <v>5093</v>
      </c>
      <c r="B73" s="240" t="s">
        <v>5094</v>
      </c>
      <c r="C73" s="85" t="s">
        <v>5307</v>
      </c>
      <c r="D73" s="240"/>
      <c r="E73" s="240"/>
      <c r="F73" s="240" t="s">
        <v>5308</v>
      </c>
      <c r="G73" s="240" t="s">
        <v>5267</v>
      </c>
      <c r="H73" s="240" t="s">
        <v>5309</v>
      </c>
      <c r="I73" s="70" t="s">
        <v>11</v>
      </c>
      <c r="J73" s="85"/>
      <c r="K73" s="241"/>
      <c r="L73" s="177"/>
      <c r="M73" s="177"/>
      <c r="N73" s="177"/>
      <c r="O73" s="177"/>
      <c r="P73" s="177"/>
      <c r="Q73" s="177"/>
      <c r="R73" s="177"/>
      <c r="S73" s="177"/>
      <c r="T73" s="177"/>
      <c r="U73" s="177"/>
      <c r="V73" s="177"/>
      <c r="W73" s="177"/>
      <c r="X73" s="177"/>
      <c r="Y73" s="177"/>
      <c r="Z73" s="177"/>
      <c r="AA73" s="177"/>
      <c r="AB73" s="177"/>
      <c r="AC73" s="177"/>
      <c r="AD73" s="177"/>
      <c r="AE73" s="177"/>
    </row>
    <row r="74" spans="1:31" ht="125.25" customHeight="1">
      <c r="A74" s="240" t="s">
        <v>5093</v>
      </c>
      <c r="B74" s="240" t="s">
        <v>5094</v>
      </c>
      <c r="C74" s="85" t="s">
        <v>5310</v>
      </c>
      <c r="D74" s="240"/>
      <c r="E74" s="240"/>
      <c r="F74" s="240" t="s">
        <v>5311</v>
      </c>
      <c r="G74" s="240" t="s">
        <v>5267</v>
      </c>
      <c r="H74" s="240" t="s">
        <v>5312</v>
      </c>
      <c r="I74" s="70" t="s">
        <v>11</v>
      </c>
      <c r="J74" s="85"/>
      <c r="K74" s="241"/>
      <c r="L74" s="177"/>
      <c r="M74" s="177"/>
      <c r="N74" s="177"/>
      <c r="O74" s="177"/>
      <c r="P74" s="177"/>
      <c r="Q74" s="177"/>
      <c r="R74" s="177"/>
      <c r="S74" s="177"/>
      <c r="T74" s="177"/>
      <c r="U74" s="177"/>
      <c r="V74" s="177"/>
      <c r="W74" s="177"/>
      <c r="X74" s="177"/>
      <c r="Y74" s="177"/>
      <c r="Z74" s="177"/>
      <c r="AA74" s="177"/>
      <c r="AB74" s="177"/>
      <c r="AC74" s="177"/>
      <c r="AD74" s="177"/>
      <c r="AE74" s="177"/>
    </row>
    <row r="75" spans="1:31" ht="125.25" customHeight="1">
      <c r="A75" s="240" t="s">
        <v>5093</v>
      </c>
      <c r="B75" s="240" t="s">
        <v>5094</v>
      </c>
      <c r="C75" s="85" t="s">
        <v>5313</v>
      </c>
      <c r="D75" s="240"/>
      <c r="E75" s="240"/>
      <c r="F75" s="240" t="s">
        <v>5314</v>
      </c>
      <c r="G75" s="240" t="s">
        <v>5267</v>
      </c>
      <c r="H75" s="240" t="s">
        <v>5315</v>
      </c>
      <c r="I75" s="70" t="s">
        <v>11</v>
      </c>
      <c r="J75" s="85"/>
      <c r="K75" s="241"/>
      <c r="L75" s="177"/>
      <c r="M75" s="177"/>
      <c r="N75" s="177"/>
      <c r="O75" s="177"/>
      <c r="P75" s="177"/>
      <c r="Q75" s="177"/>
      <c r="R75" s="177"/>
      <c r="S75" s="177"/>
      <c r="T75" s="177"/>
      <c r="U75" s="177"/>
      <c r="V75" s="177"/>
      <c r="W75" s="177"/>
      <c r="X75" s="177"/>
      <c r="Y75" s="177"/>
      <c r="Z75" s="177"/>
      <c r="AA75" s="177"/>
      <c r="AB75" s="177"/>
      <c r="AC75" s="177"/>
      <c r="AD75" s="177"/>
      <c r="AE75" s="177"/>
    </row>
    <row r="76" spans="1:31" ht="125.25" customHeight="1">
      <c r="A76" s="240" t="s">
        <v>5093</v>
      </c>
      <c r="B76" s="240" t="s">
        <v>5094</v>
      </c>
      <c r="C76" s="85" t="s">
        <v>5316</v>
      </c>
      <c r="D76" s="240"/>
      <c r="E76" s="240"/>
      <c r="F76" s="240" t="s">
        <v>5317</v>
      </c>
      <c r="G76" s="240" t="s">
        <v>5267</v>
      </c>
      <c r="H76" s="240" t="s">
        <v>5306</v>
      </c>
      <c r="I76" s="70" t="s">
        <v>11</v>
      </c>
      <c r="J76" s="85"/>
      <c r="K76" s="241"/>
      <c r="L76" s="177"/>
      <c r="M76" s="177"/>
      <c r="N76" s="177"/>
      <c r="O76" s="177"/>
      <c r="P76" s="177"/>
      <c r="Q76" s="177"/>
      <c r="R76" s="177"/>
      <c r="S76" s="177"/>
      <c r="T76" s="177"/>
      <c r="U76" s="177"/>
      <c r="V76" s="177"/>
      <c r="W76" s="177"/>
      <c r="X76" s="177"/>
      <c r="Y76" s="177"/>
      <c r="Z76" s="177"/>
      <c r="AA76" s="177"/>
      <c r="AB76" s="177"/>
      <c r="AC76" s="177"/>
      <c r="AD76" s="177"/>
      <c r="AE76" s="177"/>
    </row>
    <row r="77" spans="1:31" ht="125.25" customHeight="1">
      <c r="A77" s="240" t="s">
        <v>5093</v>
      </c>
      <c r="B77" s="240" t="s">
        <v>5094</v>
      </c>
      <c r="C77" s="85" t="s">
        <v>5318</v>
      </c>
      <c r="D77" s="240"/>
      <c r="E77" s="240"/>
      <c r="F77" s="240" t="s">
        <v>5319</v>
      </c>
      <c r="G77" s="240" t="s">
        <v>5267</v>
      </c>
      <c r="H77" s="240" t="s">
        <v>5320</v>
      </c>
      <c r="I77" s="70" t="s">
        <v>11</v>
      </c>
      <c r="J77" s="85"/>
      <c r="K77" s="241"/>
      <c r="L77" s="177"/>
      <c r="M77" s="177"/>
      <c r="N77" s="177"/>
      <c r="O77" s="177"/>
      <c r="P77" s="177"/>
      <c r="Q77" s="177"/>
      <c r="R77" s="177"/>
      <c r="S77" s="177"/>
      <c r="T77" s="177"/>
      <c r="U77" s="177"/>
      <c r="V77" s="177"/>
      <c r="W77" s="177"/>
      <c r="X77" s="177"/>
      <c r="Y77" s="177"/>
      <c r="Z77" s="177"/>
      <c r="AA77" s="177"/>
      <c r="AB77" s="177"/>
      <c r="AC77" s="177"/>
      <c r="AD77" s="177"/>
      <c r="AE77" s="177"/>
    </row>
    <row r="78" spans="1:31" ht="125.25" customHeight="1">
      <c r="A78" s="240" t="s">
        <v>5093</v>
      </c>
      <c r="B78" s="240" t="s">
        <v>5094</v>
      </c>
      <c r="C78" s="85" t="s">
        <v>5321</v>
      </c>
      <c r="D78" s="240"/>
      <c r="E78" s="240"/>
      <c r="F78" s="240" t="s">
        <v>5322</v>
      </c>
      <c r="G78" s="240" t="s">
        <v>5267</v>
      </c>
      <c r="H78" s="240" t="s">
        <v>5315</v>
      </c>
      <c r="I78" s="70" t="s">
        <v>11</v>
      </c>
      <c r="J78" s="85"/>
      <c r="K78" s="241"/>
      <c r="L78" s="177"/>
      <c r="M78" s="177"/>
      <c r="N78" s="177"/>
      <c r="O78" s="177"/>
      <c r="P78" s="177"/>
      <c r="Q78" s="177"/>
      <c r="R78" s="177"/>
      <c r="S78" s="177"/>
      <c r="T78" s="177"/>
      <c r="U78" s="177"/>
      <c r="V78" s="177"/>
      <c r="W78" s="177"/>
      <c r="X78" s="177"/>
      <c r="Y78" s="177"/>
      <c r="Z78" s="177"/>
      <c r="AA78" s="177"/>
      <c r="AB78" s="177"/>
      <c r="AC78" s="177"/>
      <c r="AD78" s="177"/>
      <c r="AE78" s="177"/>
    </row>
    <row r="79" spans="1:31" ht="125.25" customHeight="1">
      <c r="A79" s="240" t="s">
        <v>5093</v>
      </c>
      <c r="B79" s="240" t="s">
        <v>5094</v>
      </c>
      <c r="C79" s="85" t="s">
        <v>5323</v>
      </c>
      <c r="D79" s="240"/>
      <c r="E79" s="240"/>
      <c r="F79" s="240" t="s">
        <v>5324</v>
      </c>
      <c r="G79" s="240" t="s">
        <v>5267</v>
      </c>
      <c r="H79" s="240" t="s">
        <v>5325</v>
      </c>
      <c r="I79" s="70" t="s">
        <v>11</v>
      </c>
      <c r="J79" s="85"/>
      <c r="K79" s="241"/>
      <c r="L79" s="177"/>
      <c r="M79" s="177"/>
      <c r="N79" s="177"/>
      <c r="O79" s="177"/>
      <c r="P79" s="177"/>
      <c r="Q79" s="177"/>
      <c r="R79" s="177"/>
      <c r="S79" s="177"/>
      <c r="T79" s="177"/>
      <c r="U79" s="177"/>
      <c r="V79" s="177"/>
      <c r="W79" s="177"/>
      <c r="X79" s="177"/>
      <c r="Y79" s="177"/>
      <c r="Z79" s="177"/>
      <c r="AA79" s="177"/>
      <c r="AB79" s="177"/>
      <c r="AC79" s="177"/>
      <c r="AD79" s="177"/>
      <c r="AE79" s="177"/>
    </row>
    <row r="80" spans="1:31" ht="125.25" customHeight="1">
      <c r="A80" s="240" t="s">
        <v>5093</v>
      </c>
      <c r="B80" s="240" t="s">
        <v>5094</v>
      </c>
      <c r="C80" s="85" t="s">
        <v>5326</v>
      </c>
      <c r="D80" s="240"/>
      <c r="E80" s="240"/>
      <c r="F80" s="240" t="s">
        <v>5327</v>
      </c>
      <c r="G80" s="240" t="s">
        <v>5267</v>
      </c>
      <c r="H80" s="240" t="s">
        <v>5328</v>
      </c>
      <c r="I80" s="70" t="s">
        <v>11</v>
      </c>
      <c r="J80" s="85"/>
      <c r="K80" s="241"/>
      <c r="L80" s="177"/>
      <c r="M80" s="177"/>
      <c r="N80" s="177"/>
      <c r="O80" s="177"/>
      <c r="P80" s="177"/>
      <c r="Q80" s="177"/>
      <c r="R80" s="177"/>
      <c r="S80" s="177"/>
      <c r="T80" s="177"/>
      <c r="U80" s="177"/>
      <c r="V80" s="177"/>
      <c r="W80" s="177"/>
      <c r="X80" s="177"/>
      <c r="Y80" s="177"/>
      <c r="Z80" s="177"/>
      <c r="AA80" s="177"/>
      <c r="AB80" s="177"/>
      <c r="AC80" s="177"/>
      <c r="AD80" s="177"/>
      <c r="AE80" s="177"/>
    </row>
    <row r="81" spans="1:31" ht="125.25" customHeight="1">
      <c r="A81" s="240" t="s">
        <v>5093</v>
      </c>
      <c r="B81" s="240" t="s">
        <v>5094</v>
      </c>
      <c r="C81" s="85" t="s">
        <v>5329</v>
      </c>
      <c r="D81" s="240"/>
      <c r="E81" s="240"/>
      <c r="F81" s="240" t="s">
        <v>5330</v>
      </c>
      <c r="G81" s="240" t="s">
        <v>5267</v>
      </c>
      <c r="H81" s="240" t="s">
        <v>5331</v>
      </c>
      <c r="I81" s="70" t="s">
        <v>11</v>
      </c>
      <c r="J81" s="85"/>
      <c r="K81" s="241"/>
      <c r="L81" s="177"/>
      <c r="M81" s="177"/>
      <c r="N81" s="177"/>
      <c r="O81" s="177"/>
      <c r="P81" s="177"/>
      <c r="Q81" s="177"/>
      <c r="R81" s="177"/>
      <c r="S81" s="177"/>
      <c r="T81" s="177"/>
      <c r="U81" s="177"/>
      <c r="V81" s="177"/>
      <c r="W81" s="177"/>
      <c r="X81" s="177"/>
      <c r="Y81" s="177"/>
      <c r="Z81" s="177"/>
      <c r="AA81" s="177"/>
      <c r="AB81" s="177"/>
      <c r="AC81" s="177"/>
      <c r="AD81" s="177"/>
      <c r="AE81" s="177"/>
    </row>
    <row r="82" spans="1:31" ht="125.25" customHeight="1">
      <c r="A82" s="240" t="s">
        <v>5093</v>
      </c>
      <c r="B82" s="240" t="s">
        <v>5094</v>
      </c>
      <c r="C82" s="85" t="s">
        <v>5332</v>
      </c>
      <c r="D82" s="240"/>
      <c r="E82" s="240"/>
      <c r="F82" s="240" t="s">
        <v>5333</v>
      </c>
      <c r="G82" s="240" t="s">
        <v>5267</v>
      </c>
      <c r="H82" s="240" t="s">
        <v>5334</v>
      </c>
      <c r="I82" s="70" t="s">
        <v>11</v>
      </c>
      <c r="J82" s="85"/>
      <c r="K82" s="241"/>
      <c r="L82" s="177"/>
      <c r="M82" s="177"/>
      <c r="N82" s="177"/>
      <c r="O82" s="177"/>
      <c r="P82" s="177"/>
      <c r="Q82" s="177"/>
      <c r="R82" s="177"/>
      <c r="S82" s="177"/>
      <c r="T82" s="177"/>
      <c r="U82" s="177"/>
      <c r="V82" s="177"/>
      <c r="W82" s="177"/>
      <c r="X82" s="177"/>
      <c r="Y82" s="177"/>
      <c r="Z82" s="177"/>
      <c r="AA82" s="177"/>
      <c r="AB82" s="177"/>
      <c r="AC82" s="177"/>
      <c r="AD82" s="177"/>
      <c r="AE82" s="177"/>
    </row>
    <row r="83" spans="1:31" ht="125.25" customHeight="1">
      <c r="A83" s="240" t="s">
        <v>5093</v>
      </c>
      <c r="B83" s="240" t="s">
        <v>5094</v>
      </c>
      <c r="C83" s="85" t="s">
        <v>5335</v>
      </c>
      <c r="D83" s="240"/>
      <c r="E83" s="240"/>
      <c r="F83" s="240" t="s">
        <v>5336</v>
      </c>
      <c r="G83" s="240" t="s">
        <v>5267</v>
      </c>
      <c r="H83" s="240" t="s">
        <v>5337</v>
      </c>
      <c r="I83" s="70" t="s">
        <v>11</v>
      </c>
      <c r="J83" s="85"/>
      <c r="K83" s="241"/>
      <c r="L83" s="177"/>
      <c r="M83" s="177"/>
      <c r="N83" s="177"/>
      <c r="O83" s="177"/>
      <c r="P83" s="177"/>
      <c r="Q83" s="177"/>
      <c r="R83" s="177"/>
      <c r="S83" s="177"/>
      <c r="T83" s="177"/>
      <c r="U83" s="177"/>
      <c r="V83" s="177"/>
      <c r="W83" s="177"/>
      <c r="X83" s="177"/>
      <c r="Y83" s="177"/>
      <c r="Z83" s="177"/>
      <c r="AA83" s="177"/>
      <c r="AB83" s="177"/>
      <c r="AC83" s="177"/>
      <c r="AD83" s="177"/>
      <c r="AE83" s="177"/>
    </row>
    <row r="84" spans="1:31" ht="125.25" customHeight="1">
      <c r="A84" s="240" t="s">
        <v>5093</v>
      </c>
      <c r="B84" s="240" t="s">
        <v>5094</v>
      </c>
      <c r="C84" s="85" t="s">
        <v>5338</v>
      </c>
      <c r="D84" s="240"/>
      <c r="E84" s="240"/>
      <c r="F84" s="240" t="s">
        <v>5339</v>
      </c>
      <c r="G84" s="240" t="s">
        <v>5267</v>
      </c>
      <c r="H84" s="240" t="s">
        <v>5340</v>
      </c>
      <c r="I84" s="70" t="s">
        <v>11</v>
      </c>
      <c r="J84" s="85"/>
      <c r="K84" s="241"/>
      <c r="L84" s="177"/>
      <c r="M84" s="177"/>
      <c r="N84" s="177"/>
      <c r="O84" s="177"/>
      <c r="P84" s="177"/>
      <c r="Q84" s="177"/>
      <c r="R84" s="177"/>
      <c r="S84" s="177"/>
      <c r="T84" s="177"/>
      <c r="U84" s="177"/>
      <c r="V84" s="177"/>
      <c r="W84" s="177"/>
      <c r="X84" s="177"/>
      <c r="Y84" s="177"/>
      <c r="Z84" s="177"/>
      <c r="AA84" s="177"/>
      <c r="AB84" s="177"/>
      <c r="AC84" s="177"/>
      <c r="AD84" s="177"/>
      <c r="AE84" s="177"/>
    </row>
    <row r="85" spans="1:31" ht="125.25" customHeight="1">
      <c r="A85" s="240" t="s">
        <v>5093</v>
      </c>
      <c r="B85" s="240" t="s">
        <v>5094</v>
      </c>
      <c r="C85" s="85" t="s">
        <v>5341</v>
      </c>
      <c r="D85" s="240"/>
      <c r="E85" s="240"/>
      <c r="F85" s="240" t="s">
        <v>5342</v>
      </c>
      <c r="G85" s="240" t="s">
        <v>5267</v>
      </c>
      <c r="H85" s="240" t="s">
        <v>5343</v>
      </c>
      <c r="I85" s="70" t="s">
        <v>11</v>
      </c>
      <c r="J85" s="85"/>
      <c r="K85" s="241"/>
      <c r="L85" s="177"/>
      <c r="M85" s="177"/>
      <c r="N85" s="177"/>
      <c r="O85" s="177"/>
      <c r="P85" s="177"/>
      <c r="Q85" s="177"/>
      <c r="R85" s="177"/>
      <c r="S85" s="177"/>
      <c r="T85" s="177"/>
      <c r="U85" s="177"/>
      <c r="V85" s="177"/>
      <c r="W85" s="177"/>
      <c r="X85" s="177"/>
      <c r="Y85" s="177"/>
      <c r="Z85" s="177"/>
      <c r="AA85" s="177"/>
      <c r="AB85" s="177"/>
      <c r="AC85" s="177"/>
      <c r="AD85" s="177"/>
      <c r="AE85" s="177"/>
    </row>
    <row r="86" spans="1:31" ht="125.25" customHeight="1">
      <c r="A86" s="240" t="s">
        <v>5093</v>
      </c>
      <c r="B86" s="240" t="s">
        <v>5094</v>
      </c>
      <c r="C86" s="85" t="s">
        <v>5344</v>
      </c>
      <c r="D86" s="240"/>
      <c r="E86" s="240"/>
      <c r="F86" s="240" t="s">
        <v>5345</v>
      </c>
      <c r="G86" s="240" t="s">
        <v>5267</v>
      </c>
      <c r="H86" s="240" t="s">
        <v>5346</v>
      </c>
      <c r="I86" s="70" t="s">
        <v>11</v>
      </c>
      <c r="J86" s="85"/>
      <c r="K86" s="241"/>
      <c r="L86" s="177"/>
      <c r="M86" s="177"/>
      <c r="N86" s="177"/>
      <c r="O86" s="177"/>
      <c r="P86" s="177"/>
      <c r="Q86" s="177"/>
      <c r="R86" s="177"/>
      <c r="S86" s="177"/>
      <c r="T86" s="177"/>
      <c r="U86" s="177"/>
      <c r="V86" s="177"/>
      <c r="W86" s="177"/>
      <c r="X86" s="177"/>
      <c r="Y86" s="177"/>
      <c r="Z86" s="177"/>
      <c r="AA86" s="177"/>
      <c r="AB86" s="177"/>
      <c r="AC86" s="177"/>
      <c r="AD86" s="177"/>
      <c r="AE86" s="177"/>
    </row>
    <row r="87" spans="1:31" ht="125.25" customHeight="1">
      <c r="A87" s="240" t="s">
        <v>5093</v>
      </c>
      <c r="B87" s="240" t="s">
        <v>5094</v>
      </c>
      <c r="C87" s="85" t="s">
        <v>5347</v>
      </c>
      <c r="D87" s="240"/>
      <c r="E87" s="240"/>
      <c r="F87" s="240" t="s">
        <v>5348</v>
      </c>
      <c r="G87" s="240" t="s">
        <v>5267</v>
      </c>
      <c r="H87" s="240" t="s">
        <v>5349</v>
      </c>
      <c r="I87" s="70" t="s">
        <v>11</v>
      </c>
      <c r="J87" s="85"/>
      <c r="K87" s="241"/>
      <c r="L87" s="177"/>
      <c r="M87" s="177"/>
      <c r="N87" s="177"/>
      <c r="O87" s="177"/>
      <c r="P87" s="177"/>
      <c r="Q87" s="177"/>
      <c r="R87" s="177"/>
      <c r="S87" s="177"/>
      <c r="T87" s="177"/>
      <c r="U87" s="177"/>
      <c r="V87" s="177"/>
      <c r="W87" s="177"/>
      <c r="X87" s="177"/>
      <c r="Y87" s="177"/>
      <c r="Z87" s="177"/>
      <c r="AA87" s="177"/>
      <c r="AB87" s="177"/>
      <c r="AC87" s="177"/>
      <c r="AD87" s="177"/>
      <c r="AE87" s="177"/>
    </row>
    <row r="88" spans="1:31" ht="125.25" customHeight="1">
      <c r="A88" s="240" t="s">
        <v>5093</v>
      </c>
      <c r="B88" s="240" t="s">
        <v>5094</v>
      </c>
      <c r="C88" s="85" t="s">
        <v>5350</v>
      </c>
      <c r="D88" s="240"/>
      <c r="E88" s="240"/>
      <c r="F88" s="240" t="s">
        <v>5351</v>
      </c>
      <c r="G88" s="240" t="s">
        <v>5267</v>
      </c>
      <c r="H88" s="240" t="s">
        <v>5352</v>
      </c>
      <c r="I88" s="70" t="s">
        <v>11</v>
      </c>
      <c r="J88" s="85"/>
      <c r="K88" s="241"/>
      <c r="L88" s="177"/>
      <c r="M88" s="177"/>
      <c r="N88" s="177"/>
      <c r="O88" s="177"/>
      <c r="P88" s="177"/>
      <c r="Q88" s="177"/>
      <c r="R88" s="177"/>
      <c r="S88" s="177"/>
      <c r="T88" s="177"/>
      <c r="U88" s="177"/>
      <c r="V88" s="177"/>
      <c r="W88" s="177"/>
      <c r="X88" s="177"/>
      <c r="Y88" s="177"/>
      <c r="Z88" s="177"/>
      <c r="AA88" s="177"/>
      <c r="AB88" s="177"/>
      <c r="AC88" s="177"/>
      <c r="AD88" s="177"/>
      <c r="AE88" s="177"/>
    </row>
    <row r="89" spans="1:31" ht="125.25" customHeight="1">
      <c r="A89" s="240" t="s">
        <v>5093</v>
      </c>
      <c r="B89" s="240" t="s">
        <v>5094</v>
      </c>
      <c r="C89" s="85" t="s">
        <v>5353</v>
      </c>
      <c r="D89" s="240"/>
      <c r="E89" s="240"/>
      <c r="F89" s="240" t="s">
        <v>5354</v>
      </c>
      <c r="G89" s="240" t="s">
        <v>5267</v>
      </c>
      <c r="H89" s="240" t="s">
        <v>5355</v>
      </c>
      <c r="I89" s="70" t="s">
        <v>11</v>
      </c>
      <c r="J89" s="85"/>
      <c r="K89" s="241"/>
      <c r="L89" s="177"/>
      <c r="M89" s="177"/>
      <c r="N89" s="177"/>
      <c r="O89" s="177"/>
      <c r="P89" s="177"/>
      <c r="Q89" s="177"/>
      <c r="R89" s="177"/>
      <c r="S89" s="177"/>
      <c r="T89" s="177"/>
      <c r="U89" s="177"/>
      <c r="V89" s="177"/>
      <c r="W89" s="177"/>
      <c r="X89" s="177"/>
      <c r="Y89" s="177"/>
      <c r="Z89" s="177"/>
      <c r="AA89" s="177"/>
      <c r="AB89" s="177"/>
      <c r="AC89" s="177"/>
      <c r="AD89" s="177"/>
      <c r="AE89" s="177"/>
    </row>
    <row r="90" spans="1:31" ht="125.25" customHeight="1">
      <c r="A90" s="240" t="s">
        <v>5093</v>
      </c>
      <c r="B90" s="240" t="s">
        <v>5094</v>
      </c>
      <c r="C90" s="85" t="s">
        <v>5356</v>
      </c>
      <c r="D90" s="240"/>
      <c r="E90" s="240"/>
      <c r="F90" s="240" t="s">
        <v>5357</v>
      </c>
      <c r="G90" s="240" t="s">
        <v>5267</v>
      </c>
      <c r="H90" s="240" t="s">
        <v>5358</v>
      </c>
      <c r="I90" s="70" t="s">
        <v>11</v>
      </c>
      <c r="J90" s="85"/>
      <c r="K90" s="241"/>
      <c r="L90" s="177"/>
      <c r="M90" s="177"/>
      <c r="N90" s="177"/>
      <c r="O90" s="177"/>
      <c r="P90" s="177"/>
      <c r="Q90" s="177"/>
      <c r="R90" s="177"/>
      <c r="S90" s="177"/>
      <c r="T90" s="177"/>
      <c r="U90" s="177"/>
      <c r="V90" s="177"/>
      <c r="W90" s="177"/>
      <c r="X90" s="177"/>
      <c r="Y90" s="177"/>
      <c r="Z90" s="177"/>
      <c r="AA90" s="177"/>
      <c r="AB90" s="177"/>
      <c r="AC90" s="177"/>
      <c r="AD90" s="177"/>
      <c r="AE90" s="177"/>
    </row>
    <row r="91" spans="1:31" ht="125.25" customHeight="1">
      <c r="A91" s="240" t="s">
        <v>5093</v>
      </c>
      <c r="B91" s="240" t="s">
        <v>5094</v>
      </c>
      <c r="C91" s="85" t="s">
        <v>5359</v>
      </c>
      <c r="D91" s="240"/>
      <c r="E91" s="240"/>
      <c r="F91" s="240" t="s">
        <v>5360</v>
      </c>
      <c r="G91" s="240" t="s">
        <v>5267</v>
      </c>
      <c r="H91" s="240" t="s">
        <v>5361</v>
      </c>
      <c r="I91" s="70" t="s">
        <v>11</v>
      </c>
      <c r="J91" s="85"/>
      <c r="K91" s="241"/>
      <c r="L91" s="177"/>
      <c r="M91" s="177"/>
      <c r="N91" s="177"/>
      <c r="O91" s="177"/>
      <c r="P91" s="177"/>
      <c r="Q91" s="177"/>
      <c r="R91" s="177"/>
      <c r="S91" s="177"/>
      <c r="T91" s="177"/>
      <c r="U91" s="177"/>
      <c r="V91" s="177"/>
      <c r="W91" s="177"/>
      <c r="X91" s="177"/>
      <c r="Y91" s="177"/>
      <c r="Z91" s="177"/>
      <c r="AA91" s="177"/>
      <c r="AB91" s="177"/>
      <c r="AC91" s="177"/>
      <c r="AD91" s="177"/>
      <c r="AE91" s="177"/>
    </row>
    <row r="92" spans="1:31" ht="125.25" customHeight="1">
      <c r="A92" s="240" t="s">
        <v>5093</v>
      </c>
      <c r="B92" s="240" t="s">
        <v>5094</v>
      </c>
      <c r="C92" s="85" t="s">
        <v>5362</v>
      </c>
      <c r="D92" s="240"/>
      <c r="E92" s="240"/>
      <c r="F92" s="240" t="s">
        <v>5363</v>
      </c>
      <c r="G92" s="240" t="s">
        <v>5267</v>
      </c>
      <c r="H92" s="240" t="s">
        <v>5364</v>
      </c>
      <c r="I92" s="70" t="s">
        <v>11</v>
      </c>
      <c r="J92" s="85"/>
      <c r="K92" s="241"/>
      <c r="L92" s="177"/>
      <c r="M92" s="177"/>
      <c r="N92" s="177"/>
      <c r="O92" s="177"/>
      <c r="P92" s="177"/>
      <c r="Q92" s="177"/>
      <c r="R92" s="177"/>
      <c r="S92" s="177"/>
      <c r="T92" s="177"/>
      <c r="U92" s="177"/>
      <c r="V92" s="177"/>
      <c r="W92" s="177"/>
      <c r="X92" s="177"/>
      <c r="Y92" s="177"/>
      <c r="Z92" s="177"/>
      <c r="AA92" s="177"/>
      <c r="AB92" s="177"/>
      <c r="AC92" s="177"/>
      <c r="AD92" s="177"/>
      <c r="AE92" s="177"/>
    </row>
    <row r="93" spans="1:31" ht="125.25" customHeight="1">
      <c r="A93" s="240" t="s">
        <v>5093</v>
      </c>
      <c r="B93" s="240" t="s">
        <v>5094</v>
      </c>
      <c r="C93" s="85" t="s">
        <v>5365</v>
      </c>
      <c r="D93" s="240"/>
      <c r="E93" s="240"/>
      <c r="F93" s="240" t="s">
        <v>5366</v>
      </c>
      <c r="G93" s="240" t="s">
        <v>5367</v>
      </c>
      <c r="H93" s="240" t="s">
        <v>5368</v>
      </c>
      <c r="I93" s="70" t="s">
        <v>11</v>
      </c>
      <c r="J93" s="85"/>
      <c r="K93" s="241"/>
      <c r="L93" s="177"/>
      <c r="M93" s="177"/>
      <c r="N93" s="177"/>
      <c r="O93" s="177"/>
      <c r="P93" s="177"/>
      <c r="Q93" s="177"/>
      <c r="R93" s="177"/>
      <c r="S93" s="177"/>
      <c r="T93" s="177"/>
      <c r="U93" s="177"/>
      <c r="V93" s="177"/>
      <c r="W93" s="177"/>
      <c r="X93" s="177"/>
      <c r="Y93" s="177"/>
      <c r="Z93" s="177"/>
      <c r="AA93" s="177"/>
      <c r="AB93" s="177"/>
      <c r="AC93" s="177"/>
      <c r="AD93" s="177"/>
      <c r="AE93" s="177"/>
    </row>
    <row r="94" spans="1:31" ht="125.25" customHeight="1">
      <c r="A94" s="240" t="s">
        <v>5093</v>
      </c>
      <c r="B94" s="240" t="s">
        <v>5094</v>
      </c>
      <c r="C94" s="85" t="s">
        <v>5369</v>
      </c>
      <c r="D94" s="240"/>
      <c r="E94" s="240"/>
      <c r="F94" s="240" t="s">
        <v>5370</v>
      </c>
      <c r="G94" s="240" t="s">
        <v>5267</v>
      </c>
      <c r="H94" s="240" t="s">
        <v>5371</v>
      </c>
      <c r="I94" s="70" t="s">
        <v>11</v>
      </c>
      <c r="J94" s="85"/>
      <c r="K94" s="241"/>
      <c r="L94" s="177"/>
      <c r="M94" s="177"/>
      <c r="N94" s="177"/>
      <c r="O94" s="177"/>
      <c r="P94" s="177"/>
      <c r="Q94" s="177"/>
      <c r="R94" s="177"/>
      <c r="S94" s="177"/>
      <c r="T94" s="177"/>
      <c r="U94" s="177"/>
      <c r="V94" s="177"/>
      <c r="W94" s="177"/>
      <c r="X94" s="177"/>
      <c r="Y94" s="177"/>
      <c r="Z94" s="177"/>
      <c r="AA94" s="177"/>
      <c r="AB94" s="177"/>
      <c r="AC94" s="177"/>
      <c r="AD94" s="177"/>
      <c r="AE94" s="177"/>
    </row>
    <row r="95" spans="1:31" ht="125.25" customHeight="1">
      <c r="A95" s="240" t="s">
        <v>5093</v>
      </c>
      <c r="B95" s="240" t="s">
        <v>5094</v>
      </c>
      <c r="C95" s="85" t="s">
        <v>5372</v>
      </c>
      <c r="D95" s="240"/>
      <c r="E95" s="240"/>
      <c r="F95" s="240" t="s">
        <v>5373</v>
      </c>
      <c r="G95" s="240" t="s">
        <v>5374</v>
      </c>
      <c r="H95" s="240" t="s">
        <v>5368</v>
      </c>
      <c r="I95" s="70" t="s">
        <v>11</v>
      </c>
      <c r="J95" s="85"/>
      <c r="K95" s="241"/>
      <c r="L95" s="177"/>
      <c r="M95" s="177"/>
      <c r="N95" s="177"/>
      <c r="O95" s="177"/>
      <c r="P95" s="177"/>
      <c r="Q95" s="177"/>
      <c r="R95" s="177"/>
      <c r="S95" s="177"/>
      <c r="T95" s="177"/>
      <c r="U95" s="177"/>
      <c r="V95" s="177"/>
      <c r="W95" s="177"/>
      <c r="X95" s="177"/>
      <c r="Y95" s="177"/>
      <c r="Z95" s="177"/>
      <c r="AA95" s="177"/>
      <c r="AB95" s="177"/>
      <c r="AC95" s="177"/>
      <c r="AD95" s="177"/>
      <c r="AE95" s="177"/>
    </row>
    <row r="96" spans="1:31" ht="125.25" customHeight="1">
      <c r="A96" s="240" t="s">
        <v>5093</v>
      </c>
      <c r="B96" s="240" t="s">
        <v>5094</v>
      </c>
      <c r="C96" s="85" t="s">
        <v>5375</v>
      </c>
      <c r="D96" s="240"/>
      <c r="E96" s="240"/>
      <c r="F96" s="240" t="s">
        <v>5376</v>
      </c>
      <c r="G96" s="240" t="s">
        <v>5267</v>
      </c>
      <c r="H96" s="240" t="s">
        <v>5172</v>
      </c>
      <c r="I96" s="70" t="s">
        <v>11</v>
      </c>
      <c r="J96" s="85"/>
      <c r="K96" s="241"/>
      <c r="L96" s="177"/>
      <c r="M96" s="177"/>
      <c r="N96" s="177"/>
      <c r="O96" s="177"/>
      <c r="P96" s="177"/>
      <c r="Q96" s="177"/>
      <c r="R96" s="177"/>
      <c r="S96" s="177"/>
      <c r="T96" s="177"/>
      <c r="U96" s="177"/>
      <c r="V96" s="177"/>
      <c r="W96" s="177"/>
      <c r="X96" s="177"/>
      <c r="Y96" s="177"/>
      <c r="Z96" s="177"/>
      <c r="AA96" s="177"/>
      <c r="AB96" s="177"/>
      <c r="AC96" s="177"/>
      <c r="AD96" s="177"/>
      <c r="AE96" s="177"/>
    </row>
    <row r="97" spans="1:31" ht="125.25" customHeight="1">
      <c r="A97" s="240" t="s">
        <v>5093</v>
      </c>
      <c r="B97" s="240" t="s">
        <v>5094</v>
      </c>
      <c r="C97" s="85" t="s">
        <v>5377</v>
      </c>
      <c r="D97" s="240"/>
      <c r="E97" s="240"/>
      <c r="F97" s="240" t="s">
        <v>5378</v>
      </c>
      <c r="G97" s="240" t="s">
        <v>5267</v>
      </c>
      <c r="H97" s="240" t="s">
        <v>5379</v>
      </c>
      <c r="I97" s="70" t="s">
        <v>11</v>
      </c>
      <c r="J97" s="85"/>
      <c r="K97" s="241"/>
      <c r="L97" s="177"/>
      <c r="M97" s="177"/>
      <c r="N97" s="177"/>
      <c r="O97" s="177"/>
      <c r="P97" s="177"/>
      <c r="Q97" s="177"/>
      <c r="R97" s="177"/>
      <c r="S97" s="177"/>
      <c r="T97" s="177"/>
      <c r="U97" s="177"/>
      <c r="V97" s="177"/>
      <c r="W97" s="177"/>
      <c r="X97" s="177"/>
      <c r="Y97" s="177"/>
      <c r="Z97" s="177"/>
      <c r="AA97" s="177"/>
      <c r="AB97" s="177"/>
      <c r="AC97" s="177"/>
      <c r="AD97" s="177"/>
      <c r="AE97" s="177"/>
    </row>
    <row r="98" spans="1:31" ht="125.25" customHeight="1">
      <c r="A98" s="240" t="s">
        <v>5093</v>
      </c>
      <c r="B98" s="240" t="s">
        <v>5094</v>
      </c>
      <c r="C98" s="85" t="s">
        <v>5380</v>
      </c>
      <c r="D98" s="240"/>
      <c r="E98" s="240"/>
      <c r="F98" s="240" t="s">
        <v>5381</v>
      </c>
      <c r="G98" s="240" t="s">
        <v>5382</v>
      </c>
      <c r="H98" s="240" t="s">
        <v>5383</v>
      </c>
      <c r="I98" s="70" t="s">
        <v>11</v>
      </c>
      <c r="J98" s="85"/>
      <c r="K98" s="241"/>
      <c r="L98" s="177"/>
      <c r="M98" s="177"/>
      <c r="N98" s="177"/>
      <c r="O98" s="177"/>
      <c r="P98" s="177"/>
      <c r="Q98" s="177"/>
      <c r="R98" s="177"/>
      <c r="S98" s="177"/>
      <c r="T98" s="177"/>
      <c r="U98" s="177"/>
      <c r="V98" s="177"/>
      <c r="W98" s="177"/>
      <c r="X98" s="177"/>
      <c r="Y98" s="177"/>
      <c r="Z98" s="177"/>
      <c r="AA98" s="177"/>
      <c r="AB98" s="177"/>
      <c r="AC98" s="177"/>
      <c r="AD98" s="177"/>
      <c r="AE98" s="177"/>
    </row>
    <row r="99" spans="1:31" ht="125.25" customHeight="1">
      <c r="A99" s="240" t="s">
        <v>5093</v>
      </c>
      <c r="B99" s="240" t="s">
        <v>5094</v>
      </c>
      <c r="C99" s="85" t="s">
        <v>5384</v>
      </c>
      <c r="D99" s="240"/>
      <c r="E99" s="240"/>
      <c r="F99" s="240" t="s">
        <v>5385</v>
      </c>
      <c r="G99" s="240" t="s">
        <v>5382</v>
      </c>
      <c r="H99" s="240" t="s">
        <v>5386</v>
      </c>
      <c r="I99" s="70" t="s">
        <v>11</v>
      </c>
      <c r="J99" s="85"/>
      <c r="K99" s="241"/>
      <c r="L99" s="177"/>
      <c r="M99" s="177"/>
      <c r="N99" s="177"/>
      <c r="O99" s="177"/>
      <c r="P99" s="177"/>
      <c r="Q99" s="177"/>
      <c r="R99" s="177"/>
      <c r="S99" s="177"/>
      <c r="T99" s="177"/>
      <c r="U99" s="177"/>
      <c r="V99" s="177"/>
      <c r="W99" s="177"/>
      <c r="X99" s="177"/>
      <c r="Y99" s="177"/>
      <c r="Z99" s="177"/>
      <c r="AA99" s="177"/>
      <c r="AB99" s="177"/>
      <c r="AC99" s="177"/>
      <c r="AD99" s="177"/>
      <c r="AE99" s="177"/>
    </row>
    <row r="100" spans="1:31" ht="125.25" customHeight="1">
      <c r="A100" s="240" t="s">
        <v>5093</v>
      </c>
      <c r="B100" s="240" t="s">
        <v>5094</v>
      </c>
      <c r="C100" s="85" t="s">
        <v>5387</v>
      </c>
      <c r="D100" s="240"/>
      <c r="E100" s="240"/>
      <c r="F100" s="240" t="s">
        <v>5388</v>
      </c>
      <c r="G100" s="240" t="s">
        <v>5267</v>
      </c>
      <c r="H100" s="240" t="s">
        <v>5389</v>
      </c>
      <c r="I100" s="70" t="s">
        <v>11</v>
      </c>
      <c r="J100" s="85"/>
      <c r="K100" s="241"/>
      <c r="L100" s="177"/>
      <c r="M100" s="177"/>
      <c r="N100" s="177"/>
      <c r="O100" s="177"/>
      <c r="P100" s="177"/>
      <c r="Q100" s="177"/>
      <c r="R100" s="177"/>
      <c r="S100" s="177"/>
      <c r="T100" s="177"/>
      <c r="U100" s="177"/>
      <c r="V100" s="177"/>
      <c r="W100" s="177"/>
      <c r="X100" s="177"/>
      <c r="Y100" s="177"/>
      <c r="Z100" s="177"/>
      <c r="AA100" s="177"/>
      <c r="AB100" s="177"/>
      <c r="AC100" s="177"/>
      <c r="AD100" s="177"/>
      <c r="AE100" s="177"/>
    </row>
    <row r="101" spans="1:31" ht="125.25" customHeight="1">
      <c r="A101" s="240" t="s">
        <v>5093</v>
      </c>
      <c r="B101" s="240" t="s">
        <v>5094</v>
      </c>
      <c r="C101" s="85" t="s">
        <v>5390</v>
      </c>
      <c r="D101" s="240"/>
      <c r="E101" s="240"/>
      <c r="F101" s="240" t="s">
        <v>5391</v>
      </c>
      <c r="G101" s="240" t="s">
        <v>5267</v>
      </c>
      <c r="H101" s="240" t="s">
        <v>5389</v>
      </c>
      <c r="I101" s="70" t="s">
        <v>11</v>
      </c>
      <c r="J101" s="85"/>
      <c r="K101" s="241"/>
      <c r="L101" s="177"/>
      <c r="M101" s="177"/>
      <c r="N101" s="177"/>
      <c r="O101" s="177"/>
      <c r="P101" s="177"/>
      <c r="Q101" s="177"/>
      <c r="R101" s="177"/>
      <c r="S101" s="177"/>
      <c r="T101" s="177"/>
      <c r="U101" s="177"/>
      <c r="V101" s="177"/>
      <c r="W101" s="177"/>
      <c r="X101" s="177"/>
      <c r="Y101" s="177"/>
      <c r="Z101" s="177"/>
      <c r="AA101" s="177"/>
      <c r="AB101" s="177"/>
      <c r="AC101" s="177"/>
      <c r="AD101" s="177"/>
      <c r="AE101" s="177"/>
    </row>
    <row r="102" spans="1:31" ht="125.25" customHeight="1">
      <c r="A102" s="240" t="s">
        <v>5093</v>
      </c>
      <c r="B102" s="240" t="s">
        <v>5094</v>
      </c>
      <c r="C102" s="85" t="s">
        <v>5392</v>
      </c>
      <c r="D102" s="240"/>
      <c r="E102" s="240"/>
      <c r="F102" s="240" t="s">
        <v>5393</v>
      </c>
      <c r="G102" s="240" t="s">
        <v>5267</v>
      </c>
      <c r="H102" s="240" t="s">
        <v>5394</v>
      </c>
      <c r="I102" s="70" t="s">
        <v>11</v>
      </c>
      <c r="J102" s="85"/>
      <c r="K102" s="241"/>
      <c r="L102" s="177"/>
      <c r="M102" s="177"/>
      <c r="N102" s="177"/>
      <c r="O102" s="177"/>
      <c r="P102" s="177"/>
      <c r="Q102" s="177"/>
      <c r="R102" s="177"/>
      <c r="S102" s="177"/>
      <c r="T102" s="177"/>
      <c r="U102" s="177"/>
      <c r="V102" s="177"/>
      <c r="W102" s="177"/>
      <c r="X102" s="177"/>
      <c r="Y102" s="177"/>
      <c r="Z102" s="177"/>
      <c r="AA102" s="177"/>
      <c r="AB102" s="177"/>
      <c r="AC102" s="177"/>
      <c r="AD102" s="177"/>
      <c r="AE102" s="177"/>
    </row>
    <row r="103" spans="1:31" ht="125.25" customHeight="1">
      <c r="A103" s="240" t="s">
        <v>5093</v>
      </c>
      <c r="B103" s="240" t="s">
        <v>5094</v>
      </c>
      <c r="C103" s="85" t="s">
        <v>5395</v>
      </c>
      <c r="D103" s="240"/>
      <c r="E103" s="240"/>
      <c r="F103" s="240" t="s">
        <v>5396</v>
      </c>
      <c r="G103" s="240" t="s">
        <v>5267</v>
      </c>
      <c r="H103" s="240" t="s">
        <v>5397</v>
      </c>
      <c r="I103" s="70" t="s">
        <v>11</v>
      </c>
      <c r="J103" s="85"/>
      <c r="K103" s="241"/>
      <c r="L103" s="177"/>
      <c r="M103" s="177"/>
      <c r="N103" s="177"/>
      <c r="O103" s="177"/>
      <c r="P103" s="177"/>
      <c r="Q103" s="177"/>
      <c r="R103" s="177"/>
      <c r="S103" s="177"/>
      <c r="T103" s="177"/>
      <c r="U103" s="177"/>
      <c r="V103" s="177"/>
      <c r="W103" s="177"/>
      <c r="X103" s="177"/>
      <c r="Y103" s="177"/>
      <c r="Z103" s="177"/>
      <c r="AA103" s="177"/>
      <c r="AB103" s="177"/>
      <c r="AC103" s="177"/>
      <c r="AD103" s="177"/>
      <c r="AE103" s="177"/>
    </row>
    <row r="104" spans="1:31" ht="125.25" customHeight="1">
      <c r="A104" s="240" t="s">
        <v>5093</v>
      </c>
      <c r="B104" s="240" t="s">
        <v>5094</v>
      </c>
      <c r="C104" s="85" t="s">
        <v>5398</v>
      </c>
      <c r="D104" s="240" t="s">
        <v>5399</v>
      </c>
      <c r="E104" s="240"/>
      <c r="F104" s="240" t="s">
        <v>5400</v>
      </c>
      <c r="G104" s="240" t="s">
        <v>5401</v>
      </c>
      <c r="H104" s="240" t="s">
        <v>5402</v>
      </c>
      <c r="I104" s="70" t="s">
        <v>11</v>
      </c>
      <c r="J104" s="85"/>
      <c r="K104" s="241"/>
      <c r="L104" s="177"/>
      <c r="M104" s="177"/>
      <c r="N104" s="177"/>
      <c r="O104" s="177"/>
      <c r="P104" s="177"/>
      <c r="Q104" s="177"/>
      <c r="R104" s="177"/>
      <c r="S104" s="177"/>
      <c r="T104" s="177"/>
      <c r="U104" s="177"/>
      <c r="V104" s="177"/>
      <c r="W104" s="177"/>
      <c r="X104" s="177"/>
      <c r="Y104" s="177"/>
      <c r="Z104" s="177"/>
      <c r="AA104" s="177"/>
      <c r="AB104" s="177"/>
      <c r="AC104" s="177"/>
      <c r="AD104" s="177"/>
      <c r="AE104" s="177"/>
    </row>
    <row r="105" spans="1:31" ht="125.25" customHeight="1">
      <c r="A105" s="240" t="s">
        <v>5093</v>
      </c>
      <c r="B105" s="240" t="s">
        <v>5094</v>
      </c>
      <c r="C105" s="85" t="s">
        <v>5403</v>
      </c>
      <c r="D105" s="240"/>
      <c r="E105" s="240"/>
      <c r="F105" s="240" t="s">
        <v>5098</v>
      </c>
      <c r="G105" s="240" t="s">
        <v>5401</v>
      </c>
      <c r="H105" s="240" t="s">
        <v>5404</v>
      </c>
      <c r="I105" s="70" t="s">
        <v>11</v>
      </c>
      <c r="J105" s="85"/>
      <c r="K105" s="241"/>
      <c r="L105" s="177"/>
      <c r="M105" s="177"/>
      <c r="N105" s="177"/>
      <c r="O105" s="177"/>
      <c r="P105" s="177"/>
      <c r="Q105" s="177"/>
      <c r="R105" s="177"/>
      <c r="S105" s="177"/>
      <c r="T105" s="177"/>
      <c r="U105" s="177"/>
      <c r="V105" s="177"/>
      <c r="W105" s="177"/>
      <c r="X105" s="177"/>
      <c r="Y105" s="177"/>
      <c r="Z105" s="177"/>
      <c r="AA105" s="177"/>
      <c r="AB105" s="177"/>
      <c r="AC105" s="177"/>
      <c r="AD105" s="177"/>
      <c r="AE105" s="177"/>
    </row>
    <row r="106" spans="1:31" ht="125.25" customHeight="1">
      <c r="A106" s="240" t="s">
        <v>5093</v>
      </c>
      <c r="B106" s="240" t="s">
        <v>5094</v>
      </c>
      <c r="C106" s="85" t="s">
        <v>5405</v>
      </c>
      <c r="D106" s="240"/>
      <c r="E106" s="240"/>
      <c r="F106" s="240" t="s">
        <v>5406</v>
      </c>
      <c r="G106" s="240" t="s">
        <v>5407</v>
      </c>
      <c r="H106" s="240" t="s">
        <v>5408</v>
      </c>
      <c r="I106" s="70" t="s">
        <v>11</v>
      </c>
      <c r="J106" s="85"/>
      <c r="K106" s="241"/>
      <c r="L106" s="177"/>
      <c r="M106" s="177"/>
      <c r="N106" s="177"/>
      <c r="O106" s="177"/>
      <c r="P106" s="177"/>
      <c r="Q106" s="177"/>
      <c r="R106" s="177"/>
      <c r="S106" s="177"/>
      <c r="T106" s="177"/>
      <c r="U106" s="177"/>
      <c r="V106" s="177"/>
      <c r="W106" s="177"/>
      <c r="X106" s="177"/>
      <c r="Y106" s="177"/>
      <c r="Z106" s="177"/>
      <c r="AA106" s="177"/>
      <c r="AB106" s="177"/>
      <c r="AC106" s="177"/>
      <c r="AD106" s="177"/>
      <c r="AE106" s="177"/>
    </row>
    <row r="107" spans="1:31" ht="125.25" customHeight="1">
      <c r="A107" s="240" t="s">
        <v>5093</v>
      </c>
      <c r="B107" s="240" t="s">
        <v>5094</v>
      </c>
      <c r="C107" s="85" t="s">
        <v>5409</v>
      </c>
      <c r="D107" s="240"/>
      <c r="E107" s="240"/>
      <c r="F107" s="240" t="s">
        <v>5400</v>
      </c>
      <c r="G107" s="240" t="s">
        <v>5410</v>
      </c>
      <c r="H107" s="240" t="s">
        <v>5411</v>
      </c>
      <c r="I107" s="70" t="s">
        <v>11</v>
      </c>
      <c r="J107" s="85"/>
      <c r="K107" s="241"/>
      <c r="L107" s="177"/>
      <c r="M107" s="177"/>
      <c r="N107" s="177"/>
      <c r="O107" s="177"/>
      <c r="P107" s="177"/>
      <c r="Q107" s="177"/>
      <c r="R107" s="177"/>
      <c r="S107" s="177"/>
      <c r="T107" s="177"/>
      <c r="U107" s="177"/>
      <c r="V107" s="177"/>
      <c r="W107" s="177"/>
      <c r="X107" s="177"/>
      <c r="Y107" s="177"/>
      <c r="Z107" s="177"/>
      <c r="AA107" s="177"/>
      <c r="AB107" s="177"/>
      <c r="AC107" s="177"/>
      <c r="AD107" s="177"/>
      <c r="AE107" s="177"/>
    </row>
    <row r="108" spans="1:31" ht="125.25" customHeight="1">
      <c r="A108" s="240" t="s">
        <v>5093</v>
      </c>
      <c r="B108" s="240" t="s">
        <v>5094</v>
      </c>
      <c r="C108" s="85" t="s">
        <v>5412</v>
      </c>
      <c r="D108" s="240"/>
      <c r="E108" s="240"/>
      <c r="F108" s="240" t="s">
        <v>5413</v>
      </c>
      <c r="G108" s="240" t="s">
        <v>5414</v>
      </c>
      <c r="H108" s="240" t="s">
        <v>5415</v>
      </c>
      <c r="I108" s="70" t="s">
        <v>11</v>
      </c>
      <c r="J108" s="85"/>
      <c r="K108" s="241"/>
      <c r="L108" s="177"/>
      <c r="M108" s="177"/>
      <c r="N108" s="177"/>
      <c r="O108" s="177"/>
      <c r="P108" s="177"/>
      <c r="Q108" s="177"/>
      <c r="R108" s="177"/>
      <c r="S108" s="177"/>
      <c r="T108" s="177"/>
      <c r="U108" s="177"/>
      <c r="V108" s="177"/>
      <c r="W108" s="177"/>
      <c r="X108" s="177"/>
      <c r="Y108" s="177"/>
      <c r="Z108" s="177"/>
      <c r="AA108" s="177"/>
      <c r="AB108" s="177"/>
      <c r="AC108" s="177"/>
      <c r="AD108" s="177"/>
      <c r="AE108" s="177"/>
    </row>
    <row r="109" spans="1:31" ht="125.25" customHeight="1">
      <c r="A109" s="240" t="s">
        <v>5093</v>
      </c>
      <c r="B109" s="240" t="s">
        <v>5094</v>
      </c>
      <c r="C109" s="85" t="s">
        <v>5416</v>
      </c>
      <c r="D109" s="240"/>
      <c r="E109" s="240"/>
      <c r="F109" s="240" t="s">
        <v>5417</v>
      </c>
      <c r="G109" s="240" t="s">
        <v>5418</v>
      </c>
      <c r="H109" s="240" t="s">
        <v>5419</v>
      </c>
      <c r="I109" s="70" t="s">
        <v>11</v>
      </c>
      <c r="J109" s="85"/>
      <c r="K109" s="242"/>
      <c r="L109" s="177"/>
      <c r="M109" s="177"/>
      <c r="N109" s="177"/>
      <c r="O109" s="177"/>
      <c r="P109" s="177"/>
      <c r="Q109" s="177"/>
      <c r="R109" s="177"/>
      <c r="S109" s="177"/>
      <c r="T109" s="177"/>
      <c r="U109" s="177"/>
      <c r="V109" s="177"/>
      <c r="W109" s="177"/>
      <c r="X109" s="177"/>
      <c r="Y109" s="177"/>
      <c r="Z109" s="177"/>
      <c r="AA109" s="177"/>
      <c r="AB109" s="177"/>
      <c r="AC109" s="177"/>
      <c r="AD109" s="177"/>
      <c r="AE109" s="177"/>
    </row>
    <row r="110" spans="1:31" ht="125.25" customHeight="1">
      <c r="A110" s="240" t="s">
        <v>5093</v>
      </c>
      <c r="B110" s="240" t="s">
        <v>5094</v>
      </c>
      <c r="C110" s="85" t="s">
        <v>5420</v>
      </c>
      <c r="D110" s="240"/>
      <c r="E110" s="240"/>
      <c r="F110" s="240" t="s">
        <v>5421</v>
      </c>
      <c r="G110" s="240" t="s">
        <v>5422</v>
      </c>
      <c r="H110" s="240" t="s">
        <v>5423</v>
      </c>
      <c r="I110" s="70" t="s">
        <v>11</v>
      </c>
      <c r="J110" s="85"/>
      <c r="K110" s="241"/>
      <c r="L110" s="177"/>
      <c r="M110" s="177"/>
      <c r="N110" s="177"/>
      <c r="O110" s="177"/>
      <c r="P110" s="177"/>
      <c r="Q110" s="177"/>
      <c r="R110" s="177"/>
      <c r="S110" s="177"/>
      <c r="T110" s="177"/>
      <c r="U110" s="177"/>
      <c r="V110" s="177"/>
      <c r="W110" s="177"/>
      <c r="X110" s="177"/>
      <c r="Y110" s="177"/>
      <c r="Z110" s="177"/>
      <c r="AA110" s="177"/>
      <c r="AB110" s="177"/>
      <c r="AC110" s="177"/>
      <c r="AD110" s="177"/>
      <c r="AE110" s="177"/>
    </row>
    <row r="111" spans="1:31" ht="125.25" customHeight="1">
      <c r="A111" s="240" t="s">
        <v>5093</v>
      </c>
      <c r="B111" s="240" t="s">
        <v>5094</v>
      </c>
      <c r="C111" s="85" t="s">
        <v>5424</v>
      </c>
      <c r="D111" s="240"/>
      <c r="E111" s="240"/>
      <c r="F111" s="240" t="s">
        <v>5425</v>
      </c>
      <c r="G111" s="240" t="s">
        <v>5426</v>
      </c>
      <c r="H111" s="240" t="s">
        <v>5427</v>
      </c>
      <c r="I111" s="70" t="s">
        <v>11</v>
      </c>
      <c r="J111" s="85"/>
      <c r="K111" s="241"/>
      <c r="L111" s="177"/>
      <c r="M111" s="177"/>
      <c r="N111" s="177"/>
      <c r="O111" s="177"/>
      <c r="P111" s="177"/>
      <c r="Q111" s="177"/>
      <c r="R111" s="177"/>
      <c r="S111" s="177"/>
      <c r="T111" s="177"/>
      <c r="U111" s="177"/>
      <c r="V111" s="177"/>
      <c r="W111" s="177"/>
      <c r="X111" s="177"/>
      <c r="Y111" s="177"/>
      <c r="Z111" s="177"/>
      <c r="AA111" s="177"/>
      <c r="AB111" s="177"/>
      <c r="AC111" s="177"/>
      <c r="AD111" s="177"/>
      <c r="AE111" s="177"/>
    </row>
    <row r="112" spans="1:31" ht="125.25" customHeight="1">
      <c r="A112" s="240" t="s">
        <v>5093</v>
      </c>
      <c r="B112" s="240" t="s">
        <v>5094</v>
      </c>
      <c r="C112" s="85" t="s">
        <v>5428</v>
      </c>
      <c r="D112" s="240"/>
      <c r="E112" s="240"/>
      <c r="F112" s="240" t="s">
        <v>5429</v>
      </c>
      <c r="G112" s="240" t="s">
        <v>5430</v>
      </c>
      <c r="H112" s="240" t="s">
        <v>5427</v>
      </c>
      <c r="I112" s="70" t="s">
        <v>11</v>
      </c>
      <c r="J112" s="85"/>
      <c r="K112" s="241"/>
      <c r="L112" s="177"/>
      <c r="M112" s="177"/>
      <c r="N112" s="177"/>
      <c r="O112" s="177"/>
      <c r="P112" s="177"/>
      <c r="Q112" s="177"/>
      <c r="R112" s="177"/>
      <c r="S112" s="177"/>
      <c r="T112" s="177"/>
      <c r="U112" s="177"/>
      <c r="V112" s="177"/>
      <c r="W112" s="177"/>
      <c r="X112" s="177"/>
      <c r="Y112" s="177"/>
      <c r="Z112" s="177"/>
      <c r="AA112" s="177"/>
      <c r="AB112" s="177"/>
      <c r="AC112" s="177"/>
      <c r="AD112" s="177"/>
      <c r="AE112" s="177"/>
    </row>
    <row r="113" spans="1:31" ht="125.25" customHeight="1">
      <c r="A113" s="240" t="s">
        <v>5093</v>
      </c>
      <c r="B113" s="240" t="s">
        <v>5094</v>
      </c>
      <c r="C113" s="85" t="s">
        <v>5431</v>
      </c>
      <c r="D113" s="240"/>
      <c r="E113" s="240"/>
      <c r="F113" s="240" t="s">
        <v>5432</v>
      </c>
      <c r="G113" s="240" t="s">
        <v>5433</v>
      </c>
      <c r="H113" s="240" t="s">
        <v>5434</v>
      </c>
      <c r="I113" s="70" t="s">
        <v>11</v>
      </c>
      <c r="J113" s="85"/>
      <c r="K113" s="241"/>
      <c r="L113" s="177"/>
      <c r="M113" s="177"/>
      <c r="N113" s="177"/>
      <c r="O113" s="177"/>
      <c r="P113" s="177"/>
      <c r="Q113" s="177"/>
      <c r="R113" s="177"/>
      <c r="S113" s="177"/>
      <c r="T113" s="177"/>
      <c r="U113" s="177"/>
      <c r="V113" s="177"/>
      <c r="W113" s="177"/>
      <c r="X113" s="177"/>
      <c r="Y113" s="177"/>
      <c r="Z113" s="177"/>
      <c r="AA113" s="177"/>
      <c r="AB113" s="177"/>
      <c r="AC113" s="177"/>
      <c r="AD113" s="177"/>
      <c r="AE113" s="177"/>
    </row>
    <row r="114" spans="1:31" ht="125.25" customHeight="1">
      <c r="A114" s="240" t="s">
        <v>5093</v>
      </c>
      <c r="B114" s="240" t="s">
        <v>5094</v>
      </c>
      <c r="C114" s="85" t="s">
        <v>5435</v>
      </c>
      <c r="D114" s="240"/>
      <c r="E114" s="240"/>
      <c r="F114" s="240" t="s">
        <v>5436</v>
      </c>
      <c r="G114" s="240" t="s">
        <v>5437</v>
      </c>
      <c r="H114" s="240" t="s">
        <v>5423</v>
      </c>
      <c r="I114" s="70" t="s">
        <v>11</v>
      </c>
      <c r="J114" s="85"/>
      <c r="K114" s="241"/>
      <c r="L114" s="177"/>
      <c r="M114" s="177"/>
      <c r="N114" s="177"/>
      <c r="O114" s="177"/>
      <c r="P114" s="177"/>
      <c r="Q114" s="177"/>
      <c r="R114" s="177"/>
      <c r="S114" s="177"/>
      <c r="T114" s="177"/>
      <c r="U114" s="177"/>
      <c r="V114" s="177"/>
      <c r="W114" s="177"/>
      <c r="X114" s="177"/>
      <c r="Y114" s="177"/>
      <c r="Z114" s="177"/>
      <c r="AA114" s="177"/>
      <c r="AB114" s="177"/>
      <c r="AC114" s="177"/>
      <c r="AD114" s="177"/>
      <c r="AE114" s="177"/>
    </row>
    <row r="115" spans="1:31" ht="125.25" customHeight="1">
      <c r="A115" s="240" t="s">
        <v>5093</v>
      </c>
      <c r="B115" s="240" t="s">
        <v>5094</v>
      </c>
      <c r="C115" s="85" t="s">
        <v>5438</v>
      </c>
      <c r="D115" s="240"/>
      <c r="E115" s="240"/>
      <c r="F115" s="240" t="s">
        <v>5439</v>
      </c>
      <c r="G115" s="240" t="s">
        <v>5440</v>
      </c>
      <c r="H115" s="240" t="s">
        <v>5441</v>
      </c>
      <c r="I115" s="70" t="s">
        <v>11</v>
      </c>
      <c r="J115" s="85"/>
      <c r="K115" s="241"/>
      <c r="L115" s="177"/>
      <c r="M115" s="177"/>
      <c r="N115" s="177"/>
      <c r="O115" s="177"/>
      <c r="P115" s="177"/>
      <c r="Q115" s="177"/>
      <c r="R115" s="177"/>
      <c r="S115" s="177"/>
      <c r="T115" s="177"/>
      <c r="U115" s="177"/>
      <c r="V115" s="177"/>
      <c r="W115" s="177"/>
      <c r="X115" s="177"/>
      <c r="Y115" s="177"/>
      <c r="Z115" s="177"/>
      <c r="AA115" s="177"/>
      <c r="AB115" s="177"/>
      <c r="AC115" s="177"/>
      <c r="AD115" s="177"/>
      <c r="AE115" s="177"/>
    </row>
    <row r="116" spans="1:31" ht="125.25" customHeight="1">
      <c r="A116" s="240" t="s">
        <v>5093</v>
      </c>
      <c r="B116" s="240" t="s">
        <v>5094</v>
      </c>
      <c r="C116" s="85" t="s">
        <v>5442</v>
      </c>
      <c r="D116" s="240"/>
      <c r="E116" s="240"/>
      <c r="F116" s="240" t="s">
        <v>5443</v>
      </c>
      <c r="G116" s="240" t="s">
        <v>5440</v>
      </c>
      <c r="H116" s="240" t="s">
        <v>5444</v>
      </c>
      <c r="I116" s="70" t="s">
        <v>11</v>
      </c>
      <c r="J116" s="85"/>
      <c r="K116" s="241"/>
      <c r="L116" s="177"/>
      <c r="M116" s="177"/>
      <c r="N116" s="177"/>
      <c r="O116" s="177"/>
      <c r="P116" s="177"/>
      <c r="Q116" s="177"/>
      <c r="R116" s="177"/>
      <c r="S116" s="177"/>
      <c r="T116" s="177"/>
      <c r="U116" s="177"/>
      <c r="V116" s="177"/>
      <c r="W116" s="177"/>
      <c r="X116" s="177"/>
      <c r="Y116" s="177"/>
      <c r="Z116" s="177"/>
      <c r="AA116" s="177"/>
      <c r="AB116" s="177"/>
      <c r="AC116" s="177"/>
      <c r="AD116" s="177"/>
      <c r="AE116" s="177"/>
    </row>
    <row r="117" spans="1:31" ht="125.25" customHeight="1">
      <c r="A117" s="240" t="s">
        <v>5093</v>
      </c>
      <c r="B117" s="240" t="s">
        <v>5094</v>
      </c>
      <c r="C117" s="85" t="s">
        <v>5445</v>
      </c>
      <c r="D117" s="240"/>
      <c r="E117" s="240"/>
      <c r="F117" s="240" t="s">
        <v>5446</v>
      </c>
      <c r="G117" s="240" t="s">
        <v>5440</v>
      </c>
      <c r="H117" s="240" t="s">
        <v>5447</v>
      </c>
      <c r="I117" s="70" t="s">
        <v>11</v>
      </c>
      <c r="J117" s="85"/>
      <c r="K117" s="244" t="s">
        <v>5448</v>
      </c>
      <c r="L117" s="177"/>
      <c r="M117" s="177"/>
      <c r="N117" s="177"/>
      <c r="O117" s="177"/>
      <c r="P117" s="177"/>
      <c r="Q117" s="177"/>
      <c r="R117" s="177"/>
      <c r="S117" s="177"/>
      <c r="T117" s="177"/>
      <c r="U117" s="177"/>
      <c r="V117" s="177"/>
      <c r="W117" s="177"/>
      <c r="X117" s="177"/>
      <c r="Y117" s="177"/>
      <c r="Z117" s="177"/>
      <c r="AA117" s="177"/>
      <c r="AB117" s="177"/>
      <c r="AC117" s="177"/>
      <c r="AD117" s="177"/>
      <c r="AE117" s="177"/>
    </row>
    <row r="118" spans="1:31" ht="125.25" customHeight="1">
      <c r="A118" s="240" t="s">
        <v>5093</v>
      </c>
      <c r="B118" s="240" t="s">
        <v>5094</v>
      </c>
      <c r="C118" s="85" t="s">
        <v>5449</v>
      </c>
      <c r="D118" s="240"/>
      <c r="E118" s="240"/>
      <c r="F118" s="240" t="s">
        <v>5450</v>
      </c>
      <c r="G118" s="240" t="s">
        <v>5440</v>
      </c>
      <c r="H118" s="240" t="s">
        <v>5451</v>
      </c>
      <c r="I118" s="70" t="s">
        <v>11</v>
      </c>
      <c r="J118" s="85"/>
      <c r="K118" s="241"/>
      <c r="L118" s="177"/>
      <c r="M118" s="177"/>
      <c r="N118" s="177"/>
      <c r="O118" s="177"/>
      <c r="P118" s="177"/>
      <c r="Q118" s="177"/>
      <c r="R118" s="177"/>
      <c r="S118" s="177"/>
      <c r="T118" s="177"/>
      <c r="U118" s="177"/>
      <c r="V118" s="177"/>
      <c r="W118" s="177"/>
      <c r="X118" s="177"/>
      <c r="Y118" s="177"/>
      <c r="Z118" s="177"/>
      <c r="AA118" s="177"/>
      <c r="AB118" s="177"/>
      <c r="AC118" s="177"/>
      <c r="AD118" s="177"/>
      <c r="AE118" s="177"/>
    </row>
    <row r="119" spans="1:31" ht="125.25" customHeight="1">
      <c r="A119" s="240" t="s">
        <v>5093</v>
      </c>
      <c r="B119" s="240" t="s">
        <v>5094</v>
      </c>
      <c r="C119" s="85" t="s">
        <v>5452</v>
      </c>
      <c r="D119" s="240"/>
      <c r="E119" s="240"/>
      <c r="F119" s="240" t="s">
        <v>5453</v>
      </c>
      <c r="G119" s="240" t="s">
        <v>5440</v>
      </c>
      <c r="H119" s="240" t="s">
        <v>5454</v>
      </c>
      <c r="I119" s="70" t="s">
        <v>11</v>
      </c>
      <c r="J119" s="85"/>
      <c r="K119" s="241"/>
      <c r="L119" s="177"/>
      <c r="M119" s="177"/>
      <c r="N119" s="177"/>
      <c r="O119" s="177"/>
      <c r="P119" s="177"/>
      <c r="Q119" s="177"/>
      <c r="R119" s="177"/>
      <c r="S119" s="177"/>
      <c r="T119" s="177"/>
      <c r="U119" s="177"/>
      <c r="V119" s="177"/>
      <c r="W119" s="177"/>
      <c r="X119" s="177"/>
      <c r="Y119" s="177"/>
      <c r="Z119" s="177"/>
      <c r="AA119" s="177"/>
      <c r="AB119" s="177"/>
      <c r="AC119" s="177"/>
      <c r="AD119" s="177"/>
      <c r="AE119" s="177"/>
    </row>
    <row r="120" spans="1:31" ht="125.25" customHeight="1">
      <c r="A120" s="240" t="s">
        <v>5093</v>
      </c>
      <c r="B120" s="240" t="s">
        <v>5094</v>
      </c>
      <c r="C120" s="85" t="s">
        <v>5455</v>
      </c>
      <c r="D120" s="240"/>
      <c r="E120" s="240"/>
      <c r="F120" s="240" t="s">
        <v>5456</v>
      </c>
      <c r="G120" s="240"/>
      <c r="H120" s="240" t="s">
        <v>5457</v>
      </c>
      <c r="I120" s="70" t="s">
        <v>11</v>
      </c>
      <c r="J120" s="85"/>
      <c r="K120" s="241"/>
      <c r="L120" s="177"/>
      <c r="M120" s="177"/>
      <c r="N120" s="177"/>
      <c r="O120" s="177"/>
      <c r="P120" s="177"/>
      <c r="Q120" s="177"/>
      <c r="R120" s="177"/>
      <c r="S120" s="177"/>
      <c r="T120" s="177"/>
      <c r="U120" s="177"/>
      <c r="V120" s="177"/>
      <c r="W120" s="177"/>
      <c r="X120" s="177"/>
      <c r="Y120" s="177"/>
      <c r="Z120" s="177"/>
      <c r="AA120" s="177"/>
      <c r="AB120" s="177"/>
      <c r="AC120" s="177"/>
      <c r="AD120" s="177"/>
      <c r="AE120" s="177"/>
    </row>
    <row r="121" spans="1:31" ht="125.25" customHeight="1">
      <c r="A121" s="240" t="s">
        <v>5093</v>
      </c>
      <c r="B121" s="240" t="s">
        <v>5094</v>
      </c>
      <c r="C121" s="85" t="s">
        <v>5458</v>
      </c>
      <c r="D121" s="240"/>
      <c r="E121" s="240"/>
      <c r="F121" s="240" t="s">
        <v>5459</v>
      </c>
      <c r="G121" s="240"/>
      <c r="H121" s="240" t="s">
        <v>5460</v>
      </c>
      <c r="I121" s="70" t="s">
        <v>11</v>
      </c>
      <c r="J121" s="85"/>
      <c r="K121" s="241"/>
      <c r="L121" s="177"/>
      <c r="M121" s="177"/>
      <c r="N121" s="177"/>
      <c r="O121" s="177"/>
      <c r="P121" s="177"/>
      <c r="Q121" s="177"/>
      <c r="R121" s="177"/>
      <c r="S121" s="177"/>
      <c r="T121" s="177"/>
      <c r="U121" s="177"/>
      <c r="V121" s="177"/>
      <c r="W121" s="177"/>
      <c r="X121" s="177"/>
      <c r="Y121" s="177"/>
      <c r="Z121" s="177"/>
      <c r="AA121" s="177"/>
      <c r="AB121" s="177"/>
      <c r="AC121" s="177"/>
      <c r="AD121" s="177"/>
      <c r="AE121" s="177"/>
    </row>
    <row r="122" spans="1:31" ht="125.25" customHeight="1">
      <c r="A122" s="240" t="s">
        <v>5093</v>
      </c>
      <c r="B122" s="240" t="s">
        <v>5094</v>
      </c>
      <c r="C122" s="85" t="s">
        <v>5461</v>
      </c>
      <c r="D122" s="240"/>
      <c r="E122" s="240"/>
      <c r="F122" s="240" t="s">
        <v>5462</v>
      </c>
      <c r="G122" s="240"/>
      <c r="H122" s="240" t="s">
        <v>5457</v>
      </c>
      <c r="I122" s="70" t="s">
        <v>11</v>
      </c>
      <c r="J122" s="85"/>
      <c r="K122" s="241"/>
      <c r="L122" s="177"/>
      <c r="M122" s="177"/>
      <c r="N122" s="177"/>
      <c r="O122" s="177"/>
      <c r="P122" s="177"/>
      <c r="Q122" s="177"/>
      <c r="R122" s="177"/>
      <c r="S122" s="177"/>
      <c r="T122" s="177"/>
      <c r="U122" s="177"/>
      <c r="V122" s="177"/>
      <c r="W122" s="177"/>
      <c r="X122" s="177"/>
      <c r="Y122" s="177"/>
      <c r="Z122" s="177"/>
      <c r="AA122" s="177"/>
      <c r="AB122" s="177"/>
      <c r="AC122" s="177"/>
      <c r="AD122" s="177"/>
      <c r="AE122" s="177"/>
    </row>
    <row r="123" spans="1:31" ht="125.25" customHeight="1">
      <c r="A123" s="240" t="s">
        <v>5093</v>
      </c>
      <c r="B123" s="240" t="s">
        <v>5094</v>
      </c>
      <c r="C123" s="85" t="s">
        <v>5463</v>
      </c>
      <c r="D123" s="240"/>
      <c r="E123" s="240"/>
      <c r="F123" s="240" t="s">
        <v>5459</v>
      </c>
      <c r="G123" s="240"/>
      <c r="H123" s="240" t="s">
        <v>5460</v>
      </c>
      <c r="I123" s="70" t="s">
        <v>11</v>
      </c>
      <c r="J123" s="85"/>
      <c r="K123" s="241"/>
      <c r="L123" s="177"/>
      <c r="M123" s="177"/>
      <c r="N123" s="177"/>
      <c r="O123" s="177"/>
      <c r="P123" s="177"/>
      <c r="Q123" s="177"/>
      <c r="R123" s="177"/>
      <c r="S123" s="177"/>
      <c r="T123" s="177"/>
      <c r="U123" s="177"/>
      <c r="V123" s="177"/>
      <c r="W123" s="177"/>
      <c r="X123" s="177"/>
      <c r="Y123" s="177"/>
      <c r="Z123" s="177"/>
      <c r="AA123" s="177"/>
      <c r="AB123" s="177"/>
      <c r="AC123" s="177"/>
      <c r="AD123" s="177"/>
      <c r="AE123" s="177"/>
    </row>
    <row r="124" spans="1:31" ht="125.25" customHeight="1">
      <c r="A124" s="240" t="s">
        <v>5093</v>
      </c>
      <c r="B124" s="240" t="s">
        <v>5094</v>
      </c>
      <c r="C124" s="85" t="s">
        <v>5464</v>
      </c>
      <c r="D124" s="240"/>
      <c r="E124" s="240"/>
      <c r="F124" s="240" t="s">
        <v>5465</v>
      </c>
      <c r="G124" s="240"/>
      <c r="H124" s="240" t="s">
        <v>5457</v>
      </c>
      <c r="I124" s="70" t="s">
        <v>11</v>
      </c>
      <c r="J124" s="85"/>
      <c r="K124" s="241"/>
      <c r="L124" s="177"/>
      <c r="M124" s="177"/>
      <c r="N124" s="177"/>
      <c r="O124" s="177"/>
      <c r="P124" s="177"/>
      <c r="Q124" s="177"/>
      <c r="R124" s="177"/>
      <c r="S124" s="177"/>
      <c r="T124" s="177"/>
      <c r="U124" s="177"/>
      <c r="V124" s="177"/>
      <c r="W124" s="177"/>
      <c r="X124" s="177"/>
      <c r="Y124" s="177"/>
      <c r="Z124" s="177"/>
      <c r="AA124" s="177"/>
      <c r="AB124" s="177"/>
      <c r="AC124" s="177"/>
      <c r="AD124" s="177"/>
      <c r="AE124" s="177"/>
    </row>
    <row r="125" spans="1:31" ht="125.25" customHeight="1">
      <c r="A125" s="240" t="s">
        <v>5093</v>
      </c>
      <c r="B125" s="240" t="s">
        <v>5094</v>
      </c>
      <c r="C125" s="85" t="s">
        <v>5466</v>
      </c>
      <c r="D125" s="240"/>
      <c r="E125" s="240"/>
      <c r="F125" s="240" t="s">
        <v>5459</v>
      </c>
      <c r="G125" s="240"/>
      <c r="H125" s="240" t="s">
        <v>5460</v>
      </c>
      <c r="I125" s="70" t="s">
        <v>11</v>
      </c>
      <c r="J125" s="85"/>
      <c r="K125" s="241"/>
      <c r="L125" s="177"/>
      <c r="M125" s="177"/>
      <c r="N125" s="177"/>
      <c r="O125" s="177"/>
      <c r="P125" s="177"/>
      <c r="Q125" s="177"/>
      <c r="R125" s="177"/>
      <c r="S125" s="177"/>
      <c r="T125" s="177"/>
      <c r="U125" s="177"/>
      <c r="V125" s="177"/>
      <c r="W125" s="177"/>
      <c r="X125" s="177"/>
      <c r="Y125" s="177"/>
      <c r="Z125" s="177"/>
      <c r="AA125" s="177"/>
      <c r="AB125" s="177"/>
      <c r="AC125" s="177"/>
      <c r="AD125" s="177"/>
      <c r="AE125" s="177"/>
    </row>
    <row r="126" spans="1:31" ht="125.25" customHeight="1">
      <c r="A126" s="240" t="s">
        <v>5093</v>
      </c>
      <c r="B126" s="240" t="s">
        <v>5094</v>
      </c>
      <c r="C126" s="85" t="s">
        <v>5467</v>
      </c>
      <c r="D126" s="240"/>
      <c r="E126" s="240"/>
      <c r="F126" s="240" t="s">
        <v>5468</v>
      </c>
      <c r="G126" s="240"/>
      <c r="H126" s="240" t="s">
        <v>5457</v>
      </c>
      <c r="I126" s="70" t="s">
        <v>11</v>
      </c>
      <c r="J126" s="85"/>
      <c r="K126" s="241"/>
      <c r="L126" s="177"/>
      <c r="M126" s="177"/>
      <c r="N126" s="177"/>
      <c r="O126" s="177"/>
      <c r="P126" s="177"/>
      <c r="Q126" s="177"/>
      <c r="R126" s="177"/>
      <c r="S126" s="177"/>
      <c r="T126" s="177"/>
      <c r="U126" s="177"/>
      <c r="V126" s="177"/>
      <c r="W126" s="177"/>
      <c r="X126" s="177"/>
      <c r="Y126" s="177"/>
      <c r="Z126" s="177"/>
      <c r="AA126" s="177"/>
      <c r="AB126" s="177"/>
      <c r="AC126" s="177"/>
      <c r="AD126" s="177"/>
      <c r="AE126" s="177"/>
    </row>
    <row r="127" spans="1:31" ht="125.25" customHeight="1">
      <c r="A127" s="240" t="s">
        <v>5093</v>
      </c>
      <c r="B127" s="240" t="s">
        <v>5094</v>
      </c>
      <c r="C127" s="85" t="s">
        <v>5469</v>
      </c>
      <c r="D127" s="240"/>
      <c r="E127" s="240"/>
      <c r="F127" s="240" t="s">
        <v>5459</v>
      </c>
      <c r="G127" s="240"/>
      <c r="H127" s="240" t="s">
        <v>5460</v>
      </c>
      <c r="I127" s="70" t="s">
        <v>11</v>
      </c>
      <c r="J127" s="85"/>
      <c r="K127" s="241"/>
      <c r="L127" s="177"/>
      <c r="M127" s="177"/>
      <c r="N127" s="177"/>
      <c r="O127" s="177"/>
      <c r="P127" s="177"/>
      <c r="Q127" s="177"/>
      <c r="R127" s="177"/>
      <c r="S127" s="177"/>
      <c r="T127" s="177"/>
      <c r="U127" s="177"/>
      <c r="V127" s="177"/>
      <c r="W127" s="177"/>
      <c r="X127" s="177"/>
      <c r="Y127" s="177"/>
      <c r="Z127" s="177"/>
      <c r="AA127" s="177"/>
      <c r="AB127" s="177"/>
      <c r="AC127" s="177"/>
      <c r="AD127" s="177"/>
      <c r="AE127" s="177"/>
    </row>
    <row r="128" spans="1:31" ht="125.25" customHeight="1">
      <c r="A128" s="240" t="s">
        <v>5093</v>
      </c>
      <c r="B128" s="240" t="s">
        <v>5094</v>
      </c>
      <c r="C128" s="85" t="s">
        <v>5470</v>
      </c>
      <c r="D128" s="240"/>
      <c r="E128" s="240"/>
      <c r="F128" s="240" t="s">
        <v>5471</v>
      </c>
      <c r="G128" s="240"/>
      <c r="H128" s="240" t="s">
        <v>5472</v>
      </c>
      <c r="I128" s="70" t="s">
        <v>11</v>
      </c>
      <c r="J128" s="85"/>
      <c r="K128" s="241"/>
      <c r="L128" s="177"/>
      <c r="M128" s="177"/>
      <c r="N128" s="177"/>
      <c r="O128" s="177"/>
      <c r="P128" s="177"/>
      <c r="Q128" s="177"/>
      <c r="R128" s="177"/>
      <c r="S128" s="177"/>
      <c r="T128" s="177"/>
      <c r="U128" s="177"/>
      <c r="V128" s="177"/>
      <c r="W128" s="177"/>
      <c r="X128" s="177"/>
      <c r="Y128" s="177"/>
      <c r="Z128" s="177"/>
      <c r="AA128" s="177"/>
      <c r="AB128" s="177"/>
      <c r="AC128" s="177"/>
      <c r="AD128" s="177"/>
      <c r="AE128" s="177"/>
    </row>
    <row r="129" spans="1:31" ht="125.25" customHeight="1">
      <c r="A129" s="240" t="s">
        <v>5093</v>
      </c>
      <c r="B129" s="240" t="s">
        <v>5094</v>
      </c>
      <c r="C129" s="85" t="s">
        <v>5473</v>
      </c>
      <c r="D129" s="240"/>
      <c r="E129" s="240"/>
      <c r="F129" s="240" t="s">
        <v>5459</v>
      </c>
      <c r="G129" s="240"/>
      <c r="H129" s="240" t="s">
        <v>5460</v>
      </c>
      <c r="I129" s="70" t="s">
        <v>11</v>
      </c>
      <c r="J129" s="85"/>
      <c r="K129" s="241"/>
      <c r="L129" s="177"/>
      <c r="M129" s="177"/>
      <c r="N129" s="177"/>
      <c r="O129" s="177"/>
      <c r="P129" s="177"/>
      <c r="Q129" s="177"/>
      <c r="R129" s="177"/>
      <c r="S129" s="177"/>
      <c r="T129" s="177"/>
      <c r="U129" s="177"/>
      <c r="V129" s="177"/>
      <c r="W129" s="177"/>
      <c r="X129" s="177"/>
      <c r="Y129" s="177"/>
      <c r="Z129" s="177"/>
      <c r="AA129" s="177"/>
      <c r="AB129" s="177"/>
      <c r="AC129" s="177"/>
      <c r="AD129" s="177"/>
      <c r="AE129" s="177"/>
    </row>
    <row r="130" spans="1:31" ht="125.25" customHeight="1">
      <c r="A130" s="240" t="s">
        <v>5093</v>
      </c>
      <c r="B130" s="240" t="s">
        <v>5094</v>
      </c>
      <c r="C130" s="85" t="s">
        <v>5474</v>
      </c>
      <c r="D130" s="240"/>
      <c r="E130" s="240"/>
      <c r="F130" s="240" t="s">
        <v>5475</v>
      </c>
      <c r="G130" s="240"/>
      <c r="H130" s="240" t="s">
        <v>5472</v>
      </c>
      <c r="I130" s="70" t="s">
        <v>11</v>
      </c>
      <c r="J130" s="85"/>
      <c r="K130" s="241"/>
      <c r="L130" s="177"/>
      <c r="M130" s="177"/>
      <c r="N130" s="177"/>
      <c r="O130" s="177"/>
      <c r="P130" s="177"/>
      <c r="Q130" s="177"/>
      <c r="R130" s="177"/>
      <c r="S130" s="177"/>
      <c r="T130" s="177"/>
      <c r="U130" s="177"/>
      <c r="V130" s="177"/>
      <c r="W130" s="177"/>
      <c r="X130" s="177"/>
      <c r="Y130" s="177"/>
      <c r="Z130" s="177"/>
      <c r="AA130" s="177"/>
      <c r="AB130" s="177"/>
      <c r="AC130" s="177"/>
      <c r="AD130" s="177"/>
      <c r="AE130" s="177"/>
    </row>
    <row r="131" spans="1:31" ht="125.25" customHeight="1">
      <c r="A131" s="240" t="s">
        <v>5093</v>
      </c>
      <c r="B131" s="240" t="s">
        <v>5094</v>
      </c>
      <c r="C131" s="85" t="s">
        <v>5476</v>
      </c>
      <c r="D131" s="240"/>
      <c r="E131" s="240"/>
      <c r="F131" s="240" t="s">
        <v>5459</v>
      </c>
      <c r="G131" s="240"/>
      <c r="H131" s="240" t="s">
        <v>5460</v>
      </c>
      <c r="I131" s="70" t="s">
        <v>11</v>
      </c>
      <c r="J131" s="85"/>
      <c r="K131" s="241"/>
      <c r="L131" s="177"/>
      <c r="M131" s="177"/>
      <c r="N131" s="177"/>
      <c r="O131" s="177"/>
      <c r="P131" s="177"/>
      <c r="Q131" s="177"/>
      <c r="R131" s="177"/>
      <c r="S131" s="177"/>
      <c r="T131" s="177"/>
      <c r="U131" s="177"/>
      <c r="V131" s="177"/>
      <c r="W131" s="177"/>
      <c r="X131" s="177"/>
      <c r="Y131" s="177"/>
      <c r="Z131" s="177"/>
      <c r="AA131" s="177"/>
      <c r="AB131" s="177"/>
      <c r="AC131" s="177"/>
      <c r="AD131" s="177"/>
      <c r="AE131" s="177"/>
    </row>
    <row r="132" spans="1:31" ht="125.25" customHeight="1">
      <c r="A132" s="240" t="s">
        <v>5093</v>
      </c>
      <c r="B132" s="240" t="s">
        <v>5094</v>
      </c>
      <c r="C132" s="85" t="s">
        <v>5477</v>
      </c>
      <c r="D132" s="240"/>
      <c r="E132" s="240"/>
      <c r="F132" s="240" t="s">
        <v>5478</v>
      </c>
      <c r="G132" s="240"/>
      <c r="H132" s="240" t="s">
        <v>5472</v>
      </c>
      <c r="I132" s="70" t="s">
        <v>11</v>
      </c>
      <c r="J132" s="85"/>
      <c r="K132" s="241"/>
      <c r="L132" s="177"/>
      <c r="M132" s="177"/>
      <c r="N132" s="177"/>
      <c r="O132" s="177"/>
      <c r="P132" s="177"/>
      <c r="Q132" s="177"/>
      <c r="R132" s="177"/>
      <c r="S132" s="177"/>
      <c r="T132" s="177"/>
      <c r="U132" s="177"/>
      <c r="V132" s="177"/>
      <c r="W132" s="177"/>
      <c r="X132" s="177"/>
      <c r="Y132" s="177"/>
      <c r="Z132" s="177"/>
      <c r="AA132" s="177"/>
      <c r="AB132" s="177"/>
      <c r="AC132" s="177"/>
      <c r="AD132" s="177"/>
      <c r="AE132" s="177"/>
    </row>
    <row r="133" spans="1:31" ht="125.25" customHeight="1">
      <c r="A133" s="240" t="s">
        <v>5093</v>
      </c>
      <c r="B133" s="240" t="s">
        <v>5094</v>
      </c>
      <c r="C133" s="85" t="s">
        <v>5479</v>
      </c>
      <c r="D133" s="240"/>
      <c r="E133" s="240"/>
      <c r="F133" s="240" t="s">
        <v>5459</v>
      </c>
      <c r="G133" s="240"/>
      <c r="H133" s="240" t="s">
        <v>5460</v>
      </c>
      <c r="I133" s="70" t="s">
        <v>11</v>
      </c>
      <c r="J133" s="85"/>
      <c r="K133" s="241"/>
      <c r="L133" s="177"/>
      <c r="M133" s="177"/>
      <c r="N133" s="177"/>
      <c r="O133" s="177"/>
      <c r="P133" s="177"/>
      <c r="Q133" s="177"/>
      <c r="R133" s="177"/>
      <c r="S133" s="177"/>
      <c r="T133" s="177"/>
      <c r="U133" s="177"/>
      <c r="V133" s="177"/>
      <c r="W133" s="177"/>
      <c r="X133" s="177"/>
      <c r="Y133" s="177"/>
      <c r="Z133" s="177"/>
      <c r="AA133" s="177"/>
      <c r="AB133" s="177"/>
      <c r="AC133" s="177"/>
      <c r="AD133" s="177"/>
      <c r="AE133" s="177"/>
    </row>
    <row r="134" spans="1:31" ht="125.25" customHeight="1">
      <c r="A134" s="240" t="s">
        <v>5093</v>
      </c>
      <c r="B134" s="240" t="s">
        <v>5094</v>
      </c>
      <c r="C134" s="85" t="s">
        <v>5480</v>
      </c>
      <c r="D134" s="240"/>
      <c r="E134" s="240"/>
      <c r="F134" s="240" t="s">
        <v>5481</v>
      </c>
      <c r="G134" s="240"/>
      <c r="H134" s="240" t="s">
        <v>5472</v>
      </c>
      <c r="I134" s="70" t="s">
        <v>11</v>
      </c>
      <c r="J134" s="85"/>
      <c r="K134" s="241"/>
      <c r="L134" s="177"/>
      <c r="M134" s="177"/>
      <c r="N134" s="177"/>
      <c r="O134" s="177"/>
      <c r="P134" s="177"/>
      <c r="Q134" s="177"/>
      <c r="R134" s="177"/>
      <c r="S134" s="177"/>
      <c r="T134" s="177"/>
      <c r="U134" s="177"/>
      <c r="V134" s="177"/>
      <c r="W134" s="177"/>
      <c r="X134" s="177"/>
      <c r="Y134" s="177"/>
      <c r="Z134" s="177"/>
      <c r="AA134" s="177"/>
      <c r="AB134" s="177"/>
      <c r="AC134" s="177"/>
      <c r="AD134" s="177"/>
      <c r="AE134" s="177"/>
    </row>
    <row r="135" spans="1:31" ht="125.25" customHeight="1">
      <c r="A135" s="240" t="s">
        <v>5093</v>
      </c>
      <c r="B135" s="240" t="s">
        <v>5094</v>
      </c>
      <c r="C135" s="85" t="s">
        <v>5482</v>
      </c>
      <c r="D135" s="240"/>
      <c r="E135" s="240"/>
      <c r="F135" s="240" t="s">
        <v>5459</v>
      </c>
      <c r="G135" s="240"/>
      <c r="H135" s="240" t="s">
        <v>5460</v>
      </c>
      <c r="I135" s="70" t="s">
        <v>11</v>
      </c>
      <c r="J135" s="85"/>
      <c r="K135" s="241"/>
      <c r="L135" s="177"/>
      <c r="M135" s="177"/>
      <c r="N135" s="177"/>
      <c r="O135" s="177"/>
      <c r="P135" s="177"/>
      <c r="Q135" s="177"/>
      <c r="R135" s="177"/>
      <c r="S135" s="177"/>
      <c r="T135" s="177"/>
      <c r="U135" s="177"/>
      <c r="V135" s="177"/>
      <c r="W135" s="177"/>
      <c r="X135" s="177"/>
      <c r="Y135" s="177"/>
      <c r="Z135" s="177"/>
      <c r="AA135" s="177"/>
      <c r="AB135" s="177"/>
      <c r="AC135" s="177"/>
      <c r="AD135" s="177"/>
      <c r="AE135" s="177"/>
    </row>
    <row r="136" spans="1:31" ht="125.25" customHeight="1">
      <c r="A136" s="240" t="s">
        <v>5093</v>
      </c>
      <c r="B136" s="240" t="s">
        <v>5094</v>
      </c>
      <c r="C136" s="85" t="s">
        <v>5483</v>
      </c>
      <c r="D136" s="240"/>
      <c r="E136" s="240"/>
      <c r="F136" s="240" t="s">
        <v>5484</v>
      </c>
      <c r="G136" s="240"/>
      <c r="H136" s="240" t="s">
        <v>5472</v>
      </c>
      <c r="I136" s="70" t="s">
        <v>11</v>
      </c>
      <c r="J136" s="85"/>
      <c r="K136" s="241"/>
      <c r="L136" s="177"/>
      <c r="M136" s="177"/>
      <c r="N136" s="177"/>
      <c r="O136" s="177"/>
      <c r="P136" s="177"/>
      <c r="Q136" s="177"/>
      <c r="R136" s="177"/>
      <c r="S136" s="177"/>
      <c r="T136" s="177"/>
      <c r="U136" s="177"/>
      <c r="V136" s="177"/>
      <c r="W136" s="177"/>
      <c r="X136" s="177"/>
      <c r="Y136" s="177"/>
      <c r="Z136" s="177"/>
      <c r="AA136" s="177"/>
      <c r="AB136" s="177"/>
      <c r="AC136" s="177"/>
      <c r="AD136" s="177"/>
      <c r="AE136" s="177"/>
    </row>
    <row r="137" spans="1:31" ht="125.25" customHeight="1">
      <c r="A137" s="240" t="s">
        <v>5093</v>
      </c>
      <c r="B137" s="240" t="s">
        <v>5094</v>
      </c>
      <c r="C137" s="85" t="s">
        <v>5485</v>
      </c>
      <c r="D137" s="240"/>
      <c r="E137" s="240"/>
      <c r="F137" s="240" t="s">
        <v>5459</v>
      </c>
      <c r="G137" s="240"/>
      <c r="H137" s="240" t="s">
        <v>5460</v>
      </c>
      <c r="I137" s="70" t="s">
        <v>11</v>
      </c>
      <c r="J137" s="85"/>
      <c r="K137" s="241"/>
      <c r="L137" s="177"/>
      <c r="M137" s="177"/>
      <c r="N137" s="177"/>
      <c r="O137" s="177"/>
      <c r="P137" s="177"/>
      <c r="Q137" s="177"/>
      <c r="R137" s="177"/>
      <c r="S137" s="177"/>
      <c r="T137" s="177"/>
      <c r="U137" s="177"/>
      <c r="V137" s="177"/>
      <c r="W137" s="177"/>
      <c r="X137" s="177"/>
      <c r="Y137" s="177"/>
      <c r="Z137" s="177"/>
      <c r="AA137" s="177"/>
      <c r="AB137" s="177"/>
      <c r="AC137" s="177"/>
      <c r="AD137" s="177"/>
      <c r="AE137" s="177"/>
    </row>
    <row r="138" spans="1:31" ht="125.25" customHeight="1">
      <c r="A138" s="240" t="s">
        <v>5093</v>
      </c>
      <c r="B138" s="240" t="s">
        <v>5094</v>
      </c>
      <c r="C138" s="85" t="s">
        <v>5486</v>
      </c>
      <c r="D138" s="240"/>
      <c r="E138" s="240"/>
      <c r="F138" s="240" t="s">
        <v>5487</v>
      </c>
      <c r="G138" s="240"/>
      <c r="H138" s="240" t="s">
        <v>5488</v>
      </c>
      <c r="I138" s="70" t="s">
        <v>11</v>
      </c>
      <c r="J138" s="85"/>
      <c r="K138" s="241"/>
      <c r="L138" s="177"/>
      <c r="M138" s="177"/>
      <c r="N138" s="177"/>
      <c r="O138" s="177"/>
      <c r="P138" s="177"/>
      <c r="Q138" s="177"/>
      <c r="R138" s="177"/>
      <c r="S138" s="177"/>
      <c r="T138" s="177"/>
      <c r="U138" s="177"/>
      <c r="V138" s="177"/>
      <c r="W138" s="177"/>
      <c r="X138" s="177"/>
      <c r="Y138" s="177"/>
      <c r="Z138" s="177"/>
      <c r="AA138" s="177"/>
      <c r="AB138" s="177"/>
      <c r="AC138" s="177"/>
      <c r="AD138" s="177"/>
      <c r="AE138" s="177"/>
    </row>
    <row r="139" spans="1:31" ht="125.25" customHeight="1">
      <c r="A139" s="240" t="s">
        <v>5093</v>
      </c>
      <c r="B139" s="240" t="s">
        <v>5094</v>
      </c>
      <c r="C139" s="85" t="s">
        <v>5489</v>
      </c>
      <c r="D139" s="240"/>
      <c r="E139" s="240"/>
      <c r="F139" s="240" t="s">
        <v>5490</v>
      </c>
      <c r="G139" s="240" t="s">
        <v>5491</v>
      </c>
      <c r="H139" s="240" t="s">
        <v>5492</v>
      </c>
      <c r="I139" s="70" t="s">
        <v>11</v>
      </c>
      <c r="J139" s="85"/>
      <c r="K139" s="241"/>
      <c r="L139" s="177"/>
      <c r="M139" s="177"/>
      <c r="N139" s="177"/>
      <c r="O139" s="177"/>
      <c r="P139" s="177"/>
      <c r="Q139" s="177"/>
      <c r="R139" s="177"/>
      <c r="S139" s="177"/>
      <c r="T139" s="177"/>
      <c r="U139" s="177"/>
      <c r="V139" s="177"/>
      <c r="W139" s="177"/>
      <c r="X139" s="177"/>
      <c r="Y139" s="177"/>
      <c r="Z139" s="177"/>
      <c r="AA139" s="177"/>
      <c r="AB139" s="177"/>
      <c r="AC139" s="177"/>
      <c r="AD139" s="177"/>
      <c r="AE139" s="177"/>
    </row>
    <row r="140" spans="1:31" ht="125.25" customHeight="1">
      <c r="A140" s="240" t="s">
        <v>5093</v>
      </c>
      <c r="B140" s="240" t="s">
        <v>5094</v>
      </c>
      <c r="C140" s="85" t="s">
        <v>5493</v>
      </c>
      <c r="D140" s="240"/>
      <c r="E140" s="240"/>
      <c r="F140" s="240" t="s">
        <v>5413</v>
      </c>
      <c r="G140" s="240" t="s">
        <v>5491</v>
      </c>
      <c r="H140" s="240" t="s">
        <v>5494</v>
      </c>
      <c r="I140" s="70" t="s">
        <v>11</v>
      </c>
      <c r="J140" s="85"/>
      <c r="K140" s="241"/>
      <c r="L140" s="177"/>
      <c r="M140" s="177"/>
      <c r="N140" s="177"/>
      <c r="O140" s="177"/>
      <c r="P140" s="177"/>
      <c r="Q140" s="177"/>
      <c r="R140" s="177"/>
      <c r="S140" s="177"/>
      <c r="T140" s="177"/>
      <c r="U140" s="177"/>
      <c r="V140" s="177"/>
      <c r="W140" s="177"/>
      <c r="X140" s="177"/>
      <c r="Y140" s="177"/>
      <c r="Z140" s="177"/>
      <c r="AA140" s="177"/>
      <c r="AB140" s="177"/>
      <c r="AC140" s="177"/>
      <c r="AD140" s="177"/>
      <c r="AE140" s="177"/>
    </row>
    <row r="141" spans="1:31" ht="125.25" customHeight="1">
      <c r="A141" s="240" t="s">
        <v>5093</v>
      </c>
      <c r="B141" s="240" t="s">
        <v>5094</v>
      </c>
      <c r="C141" s="85" t="s">
        <v>5495</v>
      </c>
      <c r="D141" s="240"/>
      <c r="E141" s="240"/>
      <c r="F141" s="240" t="s">
        <v>5496</v>
      </c>
      <c r="G141" s="240" t="s">
        <v>5187</v>
      </c>
      <c r="H141" s="240" t="s">
        <v>5497</v>
      </c>
      <c r="I141" s="70" t="s">
        <v>11</v>
      </c>
      <c r="J141" s="85"/>
      <c r="K141" s="241"/>
      <c r="L141" s="177"/>
      <c r="M141" s="177"/>
      <c r="N141" s="177"/>
      <c r="O141" s="177"/>
      <c r="P141" s="177"/>
      <c r="Q141" s="177"/>
      <c r="R141" s="177"/>
      <c r="S141" s="177"/>
      <c r="T141" s="177"/>
      <c r="U141" s="177"/>
      <c r="V141" s="177"/>
      <c r="W141" s="177"/>
      <c r="X141" s="177"/>
      <c r="Y141" s="177"/>
      <c r="Z141" s="177"/>
      <c r="AA141" s="177"/>
      <c r="AB141" s="177"/>
      <c r="AC141" s="177"/>
      <c r="AD141" s="177"/>
      <c r="AE141" s="177"/>
    </row>
    <row r="142" spans="1:31" ht="125.25" customHeight="1">
      <c r="A142" s="240" t="s">
        <v>5093</v>
      </c>
      <c r="B142" s="240" t="s">
        <v>5094</v>
      </c>
      <c r="C142" s="85" t="s">
        <v>5498</v>
      </c>
      <c r="D142" s="240"/>
      <c r="E142" s="240"/>
      <c r="F142" s="240" t="s">
        <v>5499</v>
      </c>
      <c r="G142" s="240" t="s">
        <v>5187</v>
      </c>
      <c r="H142" s="240" t="s">
        <v>5500</v>
      </c>
      <c r="I142" s="70" t="s">
        <v>11</v>
      </c>
      <c r="J142" s="85"/>
      <c r="K142" s="241"/>
      <c r="L142" s="177"/>
      <c r="M142" s="177"/>
      <c r="N142" s="177"/>
      <c r="O142" s="177"/>
      <c r="P142" s="177"/>
      <c r="Q142" s="177"/>
      <c r="R142" s="177"/>
      <c r="S142" s="177"/>
      <c r="T142" s="177"/>
      <c r="U142" s="177"/>
      <c r="V142" s="177"/>
      <c r="W142" s="177"/>
      <c r="X142" s="177"/>
      <c r="Y142" s="177"/>
      <c r="Z142" s="177"/>
      <c r="AA142" s="177"/>
      <c r="AB142" s="177"/>
      <c r="AC142" s="177"/>
      <c r="AD142" s="177"/>
      <c r="AE142" s="177"/>
    </row>
    <row r="143" spans="1:31" ht="125.25" customHeight="1">
      <c r="A143" s="240" t="s">
        <v>5093</v>
      </c>
      <c r="B143" s="240" t="s">
        <v>5094</v>
      </c>
      <c r="C143" s="85" t="s">
        <v>5501</v>
      </c>
      <c r="D143" s="240"/>
      <c r="E143" s="240"/>
      <c r="F143" s="240" t="s">
        <v>5502</v>
      </c>
      <c r="G143" s="240" t="s">
        <v>5267</v>
      </c>
      <c r="H143" s="240" t="s">
        <v>5503</v>
      </c>
      <c r="I143" s="70" t="s">
        <v>11</v>
      </c>
      <c r="J143" s="85"/>
      <c r="K143" s="241"/>
      <c r="L143" s="177"/>
      <c r="M143" s="177"/>
      <c r="N143" s="177"/>
      <c r="O143" s="177"/>
      <c r="P143" s="177"/>
      <c r="Q143" s="177"/>
      <c r="R143" s="177"/>
      <c r="S143" s="177"/>
      <c r="T143" s="177"/>
      <c r="U143" s="177"/>
      <c r="V143" s="177"/>
      <c r="W143" s="177"/>
      <c r="X143" s="177"/>
      <c r="Y143" s="177"/>
      <c r="Z143" s="177"/>
      <c r="AA143" s="177"/>
      <c r="AB143" s="177"/>
      <c r="AC143" s="177"/>
      <c r="AD143" s="177"/>
      <c r="AE143" s="177"/>
    </row>
    <row r="144" spans="1:31" ht="125.25" customHeight="1">
      <c r="A144" s="240" t="s">
        <v>5093</v>
      </c>
      <c r="B144" s="240" t="s">
        <v>5094</v>
      </c>
      <c r="C144" s="85" t="s">
        <v>5504</v>
      </c>
      <c r="D144" s="240"/>
      <c r="E144" s="240"/>
      <c r="F144" s="240" t="s">
        <v>5505</v>
      </c>
      <c r="G144" s="240" t="s">
        <v>5267</v>
      </c>
      <c r="H144" s="240" t="s">
        <v>5506</v>
      </c>
      <c r="I144" s="70" t="s">
        <v>11</v>
      </c>
      <c r="J144" s="85"/>
      <c r="K144" s="241"/>
      <c r="L144" s="177"/>
      <c r="M144" s="177"/>
      <c r="N144" s="177"/>
      <c r="O144" s="177"/>
      <c r="P144" s="177"/>
      <c r="Q144" s="177"/>
      <c r="R144" s="177"/>
      <c r="S144" s="177"/>
      <c r="T144" s="177"/>
      <c r="U144" s="177"/>
      <c r="V144" s="177"/>
      <c r="W144" s="177"/>
      <c r="X144" s="177"/>
      <c r="Y144" s="177"/>
      <c r="Z144" s="177"/>
      <c r="AA144" s="177"/>
      <c r="AB144" s="177"/>
      <c r="AC144" s="177"/>
      <c r="AD144" s="177"/>
      <c r="AE144" s="177"/>
    </row>
    <row r="145" spans="1:31" ht="125.25" customHeight="1">
      <c r="A145" s="240" t="s">
        <v>5093</v>
      </c>
      <c r="B145" s="240" t="s">
        <v>5094</v>
      </c>
      <c r="C145" s="85" t="s">
        <v>5507</v>
      </c>
      <c r="D145" s="240"/>
      <c r="E145" s="240"/>
      <c r="F145" s="240" t="s">
        <v>5508</v>
      </c>
      <c r="G145" s="240" t="s">
        <v>5267</v>
      </c>
      <c r="H145" s="240" t="s">
        <v>5509</v>
      </c>
      <c r="I145" s="70" t="s">
        <v>11</v>
      </c>
      <c r="J145" s="85"/>
      <c r="K145" s="241"/>
      <c r="L145" s="177"/>
      <c r="M145" s="177"/>
      <c r="N145" s="177"/>
      <c r="O145" s="177"/>
      <c r="P145" s="177"/>
      <c r="Q145" s="177"/>
      <c r="R145" s="177"/>
      <c r="S145" s="177"/>
      <c r="T145" s="177"/>
      <c r="U145" s="177"/>
      <c r="V145" s="177"/>
      <c r="W145" s="177"/>
      <c r="X145" s="177"/>
      <c r="Y145" s="177"/>
      <c r="Z145" s="177"/>
      <c r="AA145" s="177"/>
      <c r="AB145" s="177"/>
      <c r="AC145" s="177"/>
      <c r="AD145" s="177"/>
      <c r="AE145" s="177"/>
    </row>
    <row r="146" spans="1:31" ht="125.25" customHeight="1">
      <c r="A146" s="240" t="s">
        <v>5510</v>
      </c>
      <c r="B146" s="240" t="s">
        <v>2116</v>
      </c>
      <c r="C146" s="85" t="s">
        <v>5511</v>
      </c>
      <c r="D146" s="240" t="s">
        <v>5512</v>
      </c>
      <c r="E146" s="240" t="s">
        <v>5097</v>
      </c>
      <c r="F146" s="240" t="s">
        <v>5098</v>
      </c>
      <c r="G146" s="240" t="s">
        <v>5099</v>
      </c>
      <c r="H146" s="240" t="s">
        <v>5513</v>
      </c>
      <c r="I146" s="70" t="s">
        <v>11</v>
      </c>
      <c r="J146" s="85"/>
      <c r="K146" s="241"/>
      <c r="L146" s="177"/>
      <c r="M146" s="177"/>
      <c r="N146" s="177"/>
      <c r="O146" s="177"/>
      <c r="P146" s="177"/>
      <c r="Q146" s="177"/>
      <c r="R146" s="177"/>
      <c r="S146" s="177"/>
      <c r="T146" s="177"/>
      <c r="U146" s="177"/>
      <c r="V146" s="177"/>
      <c r="W146" s="177"/>
      <c r="X146" s="177"/>
      <c r="Y146" s="177"/>
      <c r="Z146" s="177"/>
      <c r="AA146" s="177"/>
      <c r="AB146" s="177"/>
      <c r="AC146" s="177"/>
      <c r="AD146" s="177"/>
      <c r="AE146" s="177"/>
    </row>
    <row r="147" spans="1:31" ht="125.25" customHeight="1">
      <c r="A147" s="240" t="s">
        <v>5510</v>
      </c>
      <c r="B147" s="240" t="s">
        <v>2116</v>
      </c>
      <c r="C147" s="85" t="s">
        <v>5514</v>
      </c>
      <c r="D147" s="240"/>
      <c r="E147" s="240"/>
      <c r="F147" s="240" t="s">
        <v>5515</v>
      </c>
      <c r="G147" s="240" t="s">
        <v>5099</v>
      </c>
      <c r="H147" s="240" t="s">
        <v>5516</v>
      </c>
      <c r="I147" s="70" t="s">
        <v>11</v>
      </c>
      <c r="J147" s="85"/>
      <c r="K147" s="241"/>
      <c r="L147" s="177"/>
      <c r="M147" s="177"/>
      <c r="N147" s="177"/>
      <c r="O147" s="177"/>
      <c r="P147" s="177"/>
      <c r="Q147" s="177"/>
      <c r="R147" s="177"/>
      <c r="S147" s="177"/>
      <c r="T147" s="177"/>
      <c r="U147" s="177"/>
      <c r="V147" s="177"/>
      <c r="W147" s="177"/>
      <c r="X147" s="177"/>
      <c r="Y147" s="177"/>
      <c r="Z147" s="177"/>
      <c r="AA147" s="177"/>
      <c r="AB147" s="177"/>
      <c r="AC147" s="177"/>
      <c r="AD147" s="177"/>
      <c r="AE147" s="177"/>
    </row>
    <row r="148" spans="1:31" ht="125.25" customHeight="1">
      <c r="A148" s="240" t="s">
        <v>5510</v>
      </c>
      <c r="B148" s="240" t="s">
        <v>2116</v>
      </c>
      <c r="C148" s="85" t="s">
        <v>5517</v>
      </c>
      <c r="D148" s="240"/>
      <c r="E148" s="240" t="s">
        <v>5518</v>
      </c>
      <c r="F148" s="240" t="s">
        <v>5519</v>
      </c>
      <c r="G148" s="240" t="s">
        <v>5099</v>
      </c>
      <c r="H148" s="240" t="s">
        <v>5111</v>
      </c>
      <c r="I148" s="70" t="s">
        <v>11</v>
      </c>
      <c r="J148" s="85"/>
      <c r="K148" s="241"/>
      <c r="L148" s="177"/>
      <c r="M148" s="177"/>
      <c r="N148" s="177"/>
      <c r="O148" s="177"/>
      <c r="P148" s="177"/>
      <c r="Q148" s="177"/>
      <c r="R148" s="177"/>
      <c r="S148" s="177"/>
      <c r="T148" s="177"/>
      <c r="U148" s="177"/>
      <c r="V148" s="177"/>
      <c r="W148" s="177"/>
      <c r="X148" s="177"/>
      <c r="Y148" s="177"/>
      <c r="Z148" s="177"/>
      <c r="AA148" s="177"/>
      <c r="AB148" s="177"/>
      <c r="AC148" s="177"/>
      <c r="AD148" s="177"/>
      <c r="AE148" s="177"/>
    </row>
    <row r="149" spans="1:31" ht="125.25" customHeight="1">
      <c r="A149" s="240" t="s">
        <v>5510</v>
      </c>
      <c r="B149" s="240" t="s">
        <v>2116</v>
      </c>
      <c r="C149" s="85" t="s">
        <v>5520</v>
      </c>
      <c r="D149" s="240"/>
      <c r="E149" s="240"/>
      <c r="F149" s="240" t="s">
        <v>5521</v>
      </c>
      <c r="G149" s="240" t="s">
        <v>5099</v>
      </c>
      <c r="H149" s="240" t="s">
        <v>5522</v>
      </c>
      <c r="I149" s="70" t="s">
        <v>11</v>
      </c>
      <c r="J149" s="85"/>
      <c r="K149" s="241"/>
      <c r="L149" s="177"/>
      <c r="M149" s="177"/>
      <c r="N149" s="177"/>
      <c r="O149" s="177"/>
      <c r="P149" s="177"/>
      <c r="Q149" s="177"/>
      <c r="R149" s="177"/>
      <c r="S149" s="177"/>
      <c r="T149" s="177"/>
      <c r="U149" s="177"/>
      <c r="V149" s="177"/>
      <c r="W149" s="177"/>
      <c r="X149" s="177"/>
      <c r="Y149" s="177"/>
      <c r="Z149" s="177"/>
      <c r="AA149" s="177"/>
      <c r="AB149" s="177"/>
      <c r="AC149" s="177"/>
      <c r="AD149" s="177"/>
      <c r="AE149" s="177"/>
    </row>
    <row r="150" spans="1:31" ht="125.25" customHeight="1">
      <c r="A150" s="240" t="s">
        <v>5510</v>
      </c>
      <c r="B150" s="240" t="s">
        <v>2116</v>
      </c>
      <c r="C150" s="85" t="s">
        <v>5523</v>
      </c>
      <c r="D150" s="240"/>
      <c r="E150" s="240"/>
      <c r="F150" s="240" t="s">
        <v>5524</v>
      </c>
      <c r="G150" s="240" t="s">
        <v>5099</v>
      </c>
      <c r="H150" s="240" t="s">
        <v>5114</v>
      </c>
      <c r="I150" s="70" t="s">
        <v>11</v>
      </c>
      <c r="J150" s="85"/>
      <c r="K150" s="241"/>
      <c r="L150" s="177"/>
      <c r="M150" s="177"/>
      <c r="N150" s="177"/>
      <c r="O150" s="177"/>
      <c r="P150" s="177"/>
      <c r="Q150" s="177"/>
      <c r="R150" s="177"/>
      <c r="S150" s="177"/>
      <c r="T150" s="177"/>
      <c r="U150" s="177"/>
      <c r="V150" s="177"/>
      <c r="W150" s="177"/>
      <c r="X150" s="177"/>
      <c r="Y150" s="177"/>
      <c r="Z150" s="177"/>
      <c r="AA150" s="177"/>
      <c r="AB150" s="177"/>
      <c r="AC150" s="177"/>
      <c r="AD150" s="177"/>
      <c r="AE150" s="177"/>
    </row>
    <row r="151" spans="1:31" ht="125.25" customHeight="1">
      <c r="A151" s="240" t="s">
        <v>5510</v>
      </c>
      <c r="B151" s="240" t="s">
        <v>2116</v>
      </c>
      <c r="C151" s="85" t="s">
        <v>5525</v>
      </c>
      <c r="D151" s="240"/>
      <c r="E151" s="240"/>
      <c r="F151" s="240" t="s">
        <v>5526</v>
      </c>
      <c r="G151" s="240" t="s">
        <v>5099</v>
      </c>
      <c r="H151" s="240" t="s">
        <v>5527</v>
      </c>
      <c r="I151" s="70" t="s">
        <v>11</v>
      </c>
      <c r="J151" s="85"/>
      <c r="K151" s="241"/>
      <c r="L151" s="177"/>
      <c r="M151" s="177"/>
      <c r="N151" s="177"/>
      <c r="O151" s="177"/>
      <c r="P151" s="177"/>
      <c r="Q151" s="177"/>
      <c r="R151" s="177"/>
      <c r="S151" s="177"/>
      <c r="T151" s="177"/>
      <c r="U151" s="177"/>
      <c r="V151" s="177"/>
      <c r="W151" s="177"/>
      <c r="X151" s="177"/>
      <c r="Y151" s="177"/>
      <c r="Z151" s="177"/>
      <c r="AA151" s="177"/>
      <c r="AB151" s="177"/>
      <c r="AC151" s="177"/>
      <c r="AD151" s="177"/>
      <c r="AE151" s="177"/>
    </row>
    <row r="152" spans="1:31" ht="125.25" customHeight="1">
      <c r="A152" s="240" t="s">
        <v>5510</v>
      </c>
      <c r="B152" s="240" t="s">
        <v>2116</v>
      </c>
      <c r="C152" s="85" t="s">
        <v>5528</v>
      </c>
      <c r="D152" s="240"/>
      <c r="E152" s="240"/>
      <c r="F152" s="240" t="s">
        <v>5116</v>
      </c>
      <c r="G152" s="240" t="s">
        <v>5529</v>
      </c>
      <c r="H152" s="240" t="s">
        <v>5530</v>
      </c>
      <c r="I152" s="70" t="s">
        <v>11</v>
      </c>
      <c r="J152" s="85"/>
      <c r="K152" s="242"/>
      <c r="L152" s="177"/>
      <c r="M152" s="177"/>
      <c r="N152" s="177"/>
      <c r="O152" s="177"/>
      <c r="P152" s="177"/>
      <c r="Q152" s="177"/>
      <c r="R152" s="177"/>
      <c r="S152" s="177"/>
      <c r="T152" s="177"/>
      <c r="U152" s="177"/>
      <c r="V152" s="177"/>
      <c r="W152" s="177"/>
      <c r="X152" s="177"/>
      <c r="Y152" s="177"/>
      <c r="Z152" s="177"/>
      <c r="AA152" s="177"/>
      <c r="AB152" s="177"/>
      <c r="AC152" s="177"/>
      <c r="AD152" s="177"/>
      <c r="AE152" s="177"/>
    </row>
    <row r="153" spans="1:31" ht="125.25" customHeight="1">
      <c r="A153" s="240" t="s">
        <v>5510</v>
      </c>
      <c r="B153" s="240" t="s">
        <v>2116</v>
      </c>
      <c r="C153" s="85" t="s">
        <v>5531</v>
      </c>
      <c r="D153" s="240"/>
      <c r="E153" s="240"/>
      <c r="F153" s="240" t="s">
        <v>5130</v>
      </c>
      <c r="G153" s="240" t="s">
        <v>5099</v>
      </c>
      <c r="H153" s="240" t="s">
        <v>5131</v>
      </c>
      <c r="I153" s="70" t="s">
        <v>11</v>
      </c>
      <c r="J153" s="85"/>
      <c r="K153" s="241"/>
      <c r="L153" s="177"/>
      <c r="M153" s="177"/>
      <c r="N153" s="177"/>
      <c r="O153" s="177"/>
      <c r="P153" s="177"/>
      <c r="Q153" s="177"/>
      <c r="R153" s="177"/>
      <c r="S153" s="177"/>
      <c r="T153" s="177"/>
      <c r="U153" s="177"/>
      <c r="V153" s="177"/>
      <c r="W153" s="177"/>
      <c r="X153" s="177"/>
      <c r="Y153" s="177"/>
      <c r="Z153" s="177"/>
      <c r="AA153" s="177"/>
      <c r="AB153" s="177"/>
      <c r="AC153" s="177"/>
      <c r="AD153" s="177"/>
      <c r="AE153" s="177"/>
    </row>
    <row r="154" spans="1:31" ht="125.25" customHeight="1">
      <c r="A154" s="240" t="s">
        <v>5510</v>
      </c>
      <c r="B154" s="240" t="s">
        <v>2116</v>
      </c>
      <c r="C154" s="85" t="s">
        <v>5532</v>
      </c>
      <c r="D154" s="240"/>
      <c r="E154" s="240"/>
      <c r="F154" s="240" t="s">
        <v>5133</v>
      </c>
      <c r="G154" s="240" t="s">
        <v>5099</v>
      </c>
      <c r="H154" s="240" t="s">
        <v>5134</v>
      </c>
      <c r="I154" s="70" t="s">
        <v>11</v>
      </c>
      <c r="J154" s="85"/>
      <c r="K154" s="241"/>
      <c r="L154" s="177"/>
      <c r="M154" s="177"/>
      <c r="N154" s="177"/>
      <c r="O154" s="177"/>
      <c r="P154" s="177"/>
      <c r="Q154" s="177"/>
      <c r="R154" s="177"/>
      <c r="S154" s="177"/>
      <c r="T154" s="177"/>
      <c r="U154" s="177"/>
      <c r="V154" s="177"/>
      <c r="W154" s="177"/>
      <c r="X154" s="177"/>
      <c r="Y154" s="177"/>
      <c r="Z154" s="177"/>
      <c r="AA154" s="177"/>
      <c r="AB154" s="177"/>
      <c r="AC154" s="177"/>
      <c r="AD154" s="177"/>
      <c r="AE154" s="177"/>
    </row>
    <row r="155" spans="1:31" ht="125.25" customHeight="1">
      <c r="A155" s="240" t="s">
        <v>5510</v>
      </c>
      <c r="B155" s="240" t="s">
        <v>2116</v>
      </c>
      <c r="C155" s="85" t="s">
        <v>5533</v>
      </c>
      <c r="D155" s="240"/>
      <c r="E155" s="240"/>
      <c r="F155" s="240" t="s">
        <v>5534</v>
      </c>
      <c r="G155" s="240" t="s">
        <v>5099</v>
      </c>
      <c r="H155" s="240" t="s">
        <v>5535</v>
      </c>
      <c r="I155" s="70" t="s">
        <v>11</v>
      </c>
      <c r="J155" s="85"/>
      <c r="K155" s="241"/>
      <c r="L155" s="177"/>
      <c r="M155" s="177"/>
      <c r="N155" s="177"/>
      <c r="O155" s="177"/>
      <c r="P155" s="177"/>
      <c r="Q155" s="177"/>
      <c r="R155" s="177"/>
      <c r="S155" s="177"/>
      <c r="T155" s="177"/>
      <c r="U155" s="177"/>
      <c r="V155" s="177"/>
      <c r="W155" s="177"/>
      <c r="X155" s="177"/>
      <c r="Y155" s="177"/>
      <c r="Z155" s="177"/>
      <c r="AA155" s="177"/>
      <c r="AB155" s="177"/>
      <c r="AC155" s="177"/>
      <c r="AD155" s="177"/>
      <c r="AE155" s="177"/>
    </row>
    <row r="156" spans="1:31" ht="125.25" customHeight="1">
      <c r="A156" s="240" t="s">
        <v>5510</v>
      </c>
      <c r="B156" s="240" t="s">
        <v>2116</v>
      </c>
      <c r="C156" s="85" t="s">
        <v>5536</v>
      </c>
      <c r="D156" s="240"/>
      <c r="E156" s="240"/>
      <c r="F156" s="240" t="s">
        <v>5537</v>
      </c>
      <c r="G156" s="240" t="s">
        <v>5099</v>
      </c>
      <c r="H156" s="240" t="s">
        <v>5538</v>
      </c>
      <c r="I156" s="70" t="s">
        <v>11</v>
      </c>
      <c r="J156" s="85"/>
      <c r="K156" s="241"/>
      <c r="L156" s="177"/>
      <c r="M156" s="177"/>
      <c r="N156" s="177"/>
      <c r="O156" s="177"/>
      <c r="P156" s="177"/>
      <c r="Q156" s="177"/>
      <c r="R156" s="177"/>
      <c r="S156" s="177"/>
      <c r="T156" s="177"/>
      <c r="U156" s="177"/>
      <c r="V156" s="177"/>
      <c r="W156" s="177"/>
      <c r="X156" s="177"/>
      <c r="Y156" s="177"/>
      <c r="Z156" s="177"/>
      <c r="AA156" s="177"/>
      <c r="AB156" s="177"/>
      <c r="AC156" s="177"/>
      <c r="AD156" s="177"/>
      <c r="AE156" s="177"/>
    </row>
    <row r="157" spans="1:31" ht="125.25" customHeight="1">
      <c r="A157" s="240" t="s">
        <v>5510</v>
      </c>
      <c r="B157" s="240" t="s">
        <v>2116</v>
      </c>
      <c r="C157" s="85" t="s">
        <v>5539</v>
      </c>
      <c r="D157" s="240"/>
      <c r="E157" s="240"/>
      <c r="F157" s="240" t="s">
        <v>5142</v>
      </c>
      <c r="G157" s="240" t="s">
        <v>5099</v>
      </c>
      <c r="H157" s="240" t="s">
        <v>5143</v>
      </c>
      <c r="I157" s="70" t="s">
        <v>11</v>
      </c>
      <c r="J157" s="85"/>
      <c r="K157" s="241"/>
      <c r="L157" s="177"/>
      <c r="M157" s="177"/>
      <c r="N157" s="177"/>
      <c r="O157" s="177"/>
      <c r="P157" s="177"/>
      <c r="Q157" s="177"/>
      <c r="R157" s="177"/>
      <c r="S157" s="177"/>
      <c r="T157" s="177"/>
      <c r="U157" s="177"/>
      <c r="V157" s="177"/>
      <c r="W157" s="177"/>
      <c r="X157" s="177"/>
      <c r="Y157" s="177"/>
      <c r="Z157" s="177"/>
      <c r="AA157" s="177"/>
      <c r="AB157" s="177"/>
      <c r="AC157" s="177"/>
      <c r="AD157" s="177"/>
      <c r="AE157" s="177"/>
    </row>
    <row r="158" spans="1:31" ht="125.25" customHeight="1">
      <c r="A158" s="240" t="s">
        <v>5510</v>
      </c>
      <c r="B158" s="240" t="s">
        <v>2116</v>
      </c>
      <c r="C158" s="85" t="s">
        <v>5540</v>
      </c>
      <c r="D158" s="240"/>
      <c r="E158" s="240"/>
      <c r="F158" s="240" t="s">
        <v>5145</v>
      </c>
      <c r="G158" s="240" t="s">
        <v>5099</v>
      </c>
      <c r="H158" s="240" t="s">
        <v>5143</v>
      </c>
      <c r="I158" s="70" t="s">
        <v>11</v>
      </c>
      <c r="J158" s="85"/>
      <c r="K158" s="241"/>
      <c r="L158" s="177"/>
      <c r="M158" s="177"/>
      <c r="N158" s="177"/>
      <c r="O158" s="177"/>
      <c r="P158" s="177"/>
      <c r="Q158" s="177"/>
      <c r="R158" s="177"/>
      <c r="S158" s="177"/>
      <c r="T158" s="177"/>
      <c r="U158" s="177"/>
      <c r="V158" s="177"/>
      <c r="W158" s="177"/>
      <c r="X158" s="177"/>
      <c r="Y158" s="177"/>
      <c r="Z158" s="177"/>
      <c r="AA158" s="177"/>
      <c r="AB158" s="177"/>
      <c r="AC158" s="177"/>
      <c r="AD158" s="177"/>
      <c r="AE158" s="177"/>
    </row>
    <row r="159" spans="1:31" ht="125.25" customHeight="1">
      <c r="A159" s="240" t="s">
        <v>5510</v>
      </c>
      <c r="B159" s="240" t="s">
        <v>2116</v>
      </c>
      <c r="C159" s="85" t="s">
        <v>5541</v>
      </c>
      <c r="D159" s="240"/>
      <c r="E159" s="240"/>
      <c r="F159" s="240" t="s">
        <v>5147</v>
      </c>
      <c r="G159" s="240" t="s">
        <v>5099</v>
      </c>
      <c r="H159" s="240" t="s">
        <v>5143</v>
      </c>
      <c r="I159" s="70" t="s">
        <v>11</v>
      </c>
      <c r="J159" s="85"/>
      <c r="K159" s="241"/>
      <c r="L159" s="177"/>
      <c r="M159" s="177"/>
      <c r="N159" s="177"/>
      <c r="O159" s="177"/>
      <c r="P159" s="177"/>
      <c r="Q159" s="177"/>
      <c r="R159" s="177"/>
      <c r="S159" s="177"/>
      <c r="T159" s="177"/>
      <c r="U159" s="177"/>
      <c r="V159" s="177"/>
      <c r="W159" s="177"/>
      <c r="X159" s="177"/>
      <c r="Y159" s="177"/>
      <c r="Z159" s="177"/>
      <c r="AA159" s="177"/>
      <c r="AB159" s="177"/>
      <c r="AC159" s="177"/>
      <c r="AD159" s="177"/>
      <c r="AE159" s="177"/>
    </row>
    <row r="160" spans="1:31" ht="125.25" customHeight="1">
      <c r="A160" s="240" t="s">
        <v>5510</v>
      </c>
      <c r="B160" s="240" t="s">
        <v>2116</v>
      </c>
      <c r="C160" s="85" t="s">
        <v>5542</v>
      </c>
      <c r="D160" s="240"/>
      <c r="E160" s="240"/>
      <c r="F160" s="240" t="s">
        <v>5543</v>
      </c>
      <c r="G160" s="240" t="s">
        <v>5099</v>
      </c>
      <c r="H160" s="240" t="s">
        <v>5143</v>
      </c>
      <c r="I160" s="70" t="s">
        <v>11</v>
      </c>
      <c r="J160" s="85"/>
      <c r="K160" s="241"/>
      <c r="L160" s="177"/>
      <c r="M160" s="177"/>
      <c r="N160" s="177"/>
      <c r="O160" s="177"/>
      <c r="P160" s="177"/>
      <c r="Q160" s="177"/>
      <c r="R160" s="177"/>
      <c r="S160" s="177"/>
      <c r="T160" s="177"/>
      <c r="U160" s="177"/>
      <c r="V160" s="177"/>
      <c r="W160" s="177"/>
      <c r="X160" s="177"/>
      <c r="Y160" s="177"/>
      <c r="Z160" s="177"/>
      <c r="AA160" s="177"/>
      <c r="AB160" s="177"/>
      <c r="AC160" s="177"/>
      <c r="AD160" s="177"/>
      <c r="AE160" s="177"/>
    </row>
    <row r="161" spans="1:31" ht="125.25" customHeight="1">
      <c r="A161" s="240" t="s">
        <v>5510</v>
      </c>
      <c r="B161" s="240" t="s">
        <v>2116</v>
      </c>
      <c r="C161" s="85" t="s">
        <v>5544</v>
      </c>
      <c r="D161" s="240"/>
      <c r="E161" s="240"/>
      <c r="F161" s="240" t="s">
        <v>5545</v>
      </c>
      <c r="G161" s="240" t="s">
        <v>5099</v>
      </c>
      <c r="H161" s="240" t="s">
        <v>5546</v>
      </c>
      <c r="I161" s="70" t="s">
        <v>11</v>
      </c>
      <c r="J161" s="85"/>
      <c r="K161" s="242"/>
      <c r="L161" s="177"/>
      <c r="M161" s="177"/>
      <c r="N161" s="177"/>
      <c r="O161" s="177"/>
      <c r="P161" s="177"/>
      <c r="Q161" s="177"/>
      <c r="R161" s="177"/>
      <c r="S161" s="177"/>
      <c r="T161" s="177"/>
      <c r="U161" s="177"/>
      <c r="V161" s="177"/>
      <c r="W161" s="177"/>
      <c r="X161" s="177"/>
      <c r="Y161" s="177"/>
      <c r="Z161" s="177"/>
      <c r="AA161" s="177"/>
      <c r="AB161" s="177"/>
      <c r="AC161" s="177"/>
      <c r="AD161" s="177"/>
      <c r="AE161" s="177"/>
    </row>
    <row r="162" spans="1:31" ht="125.25" customHeight="1">
      <c r="A162" s="240" t="s">
        <v>5510</v>
      </c>
      <c r="B162" s="240" t="s">
        <v>2116</v>
      </c>
      <c r="C162" s="85" t="s">
        <v>5547</v>
      </c>
      <c r="D162" s="240"/>
      <c r="E162" s="240"/>
      <c r="F162" s="240" t="s">
        <v>5548</v>
      </c>
      <c r="G162" s="240" t="s">
        <v>5099</v>
      </c>
      <c r="H162" s="245" t="s">
        <v>5549</v>
      </c>
      <c r="I162" s="70" t="s">
        <v>11</v>
      </c>
      <c r="J162" s="85"/>
      <c r="K162" s="242"/>
      <c r="L162" s="177"/>
      <c r="M162" s="177"/>
      <c r="N162" s="177"/>
      <c r="O162" s="177"/>
      <c r="P162" s="177"/>
      <c r="Q162" s="177"/>
      <c r="R162" s="177"/>
      <c r="S162" s="177"/>
      <c r="T162" s="177"/>
      <c r="U162" s="177"/>
      <c r="V162" s="177"/>
      <c r="W162" s="177"/>
      <c r="X162" s="177"/>
      <c r="Y162" s="177"/>
      <c r="Z162" s="177"/>
      <c r="AA162" s="177"/>
      <c r="AB162" s="177"/>
      <c r="AC162" s="177"/>
      <c r="AD162" s="177"/>
      <c r="AE162" s="177"/>
    </row>
    <row r="163" spans="1:31" ht="125.25" customHeight="1">
      <c r="A163" s="240" t="s">
        <v>5510</v>
      </c>
      <c r="B163" s="240" t="s">
        <v>2116</v>
      </c>
      <c r="C163" s="85" t="s">
        <v>5550</v>
      </c>
      <c r="D163" s="240"/>
      <c r="E163" s="240" t="s">
        <v>5304</v>
      </c>
      <c r="F163" s="240" t="s">
        <v>5551</v>
      </c>
      <c r="G163" s="240" t="s">
        <v>5099</v>
      </c>
      <c r="H163" s="240" t="s">
        <v>5552</v>
      </c>
      <c r="I163" s="70" t="s">
        <v>11</v>
      </c>
      <c r="J163" s="85"/>
      <c r="K163" s="241"/>
      <c r="L163" s="177"/>
      <c r="M163" s="177"/>
      <c r="N163" s="177"/>
      <c r="O163" s="177"/>
      <c r="P163" s="177"/>
      <c r="Q163" s="177"/>
      <c r="R163" s="177"/>
      <c r="S163" s="177"/>
      <c r="T163" s="177"/>
      <c r="U163" s="177"/>
      <c r="V163" s="177"/>
      <c r="W163" s="177"/>
      <c r="X163" s="177"/>
      <c r="Y163" s="177"/>
      <c r="Z163" s="177"/>
      <c r="AA163" s="177"/>
      <c r="AB163" s="177"/>
      <c r="AC163" s="177"/>
      <c r="AD163" s="177"/>
      <c r="AE163" s="177"/>
    </row>
    <row r="164" spans="1:31" ht="125.25" customHeight="1">
      <c r="A164" s="240" t="s">
        <v>5510</v>
      </c>
      <c r="B164" s="240" t="s">
        <v>2116</v>
      </c>
      <c r="C164" s="85" t="s">
        <v>5553</v>
      </c>
      <c r="D164" s="240"/>
      <c r="E164" s="240"/>
      <c r="F164" s="240" t="s">
        <v>5554</v>
      </c>
      <c r="G164" s="240" t="s">
        <v>5099</v>
      </c>
      <c r="H164" s="240" t="s">
        <v>5555</v>
      </c>
      <c r="I164" s="70" t="s">
        <v>11</v>
      </c>
      <c r="J164" s="85"/>
      <c r="K164" s="241"/>
      <c r="L164" s="177"/>
      <c r="M164" s="177"/>
      <c r="N164" s="177"/>
      <c r="O164" s="177"/>
      <c r="P164" s="177"/>
      <c r="Q164" s="177"/>
      <c r="R164" s="177"/>
      <c r="S164" s="177"/>
      <c r="T164" s="177"/>
      <c r="U164" s="177"/>
      <c r="V164" s="177"/>
      <c r="W164" s="177"/>
      <c r="X164" s="177"/>
      <c r="Y164" s="177"/>
      <c r="Z164" s="177"/>
      <c r="AA164" s="177"/>
      <c r="AB164" s="177"/>
      <c r="AC164" s="177"/>
      <c r="AD164" s="177"/>
      <c r="AE164" s="177"/>
    </row>
    <row r="165" spans="1:31" ht="125.25" customHeight="1">
      <c r="A165" s="240" t="s">
        <v>5510</v>
      </c>
      <c r="B165" s="240" t="s">
        <v>2116</v>
      </c>
      <c r="C165" s="85" t="s">
        <v>5556</v>
      </c>
      <c r="D165" s="240"/>
      <c r="E165" s="240"/>
      <c r="F165" s="240" t="s">
        <v>5314</v>
      </c>
      <c r="G165" s="240" t="s">
        <v>5099</v>
      </c>
      <c r="H165" s="240" t="s">
        <v>5557</v>
      </c>
      <c r="I165" s="70" t="s">
        <v>11</v>
      </c>
      <c r="J165" s="85"/>
      <c r="K165" s="241"/>
      <c r="L165" s="177"/>
      <c r="M165" s="177"/>
      <c r="N165" s="177"/>
      <c r="O165" s="177"/>
      <c r="P165" s="177"/>
      <c r="Q165" s="177"/>
      <c r="R165" s="177"/>
      <c r="S165" s="177"/>
      <c r="T165" s="177"/>
      <c r="U165" s="177"/>
      <c r="V165" s="177"/>
      <c r="W165" s="177"/>
      <c r="X165" s="177"/>
      <c r="Y165" s="177"/>
      <c r="Z165" s="177"/>
      <c r="AA165" s="177"/>
      <c r="AB165" s="177"/>
      <c r="AC165" s="177"/>
      <c r="AD165" s="177"/>
      <c r="AE165" s="177"/>
    </row>
    <row r="166" spans="1:31" ht="125.25" customHeight="1">
      <c r="A166" s="240" t="s">
        <v>5510</v>
      </c>
      <c r="B166" s="240" t="s">
        <v>2116</v>
      </c>
      <c r="C166" s="85" t="s">
        <v>5558</v>
      </c>
      <c r="D166" s="240"/>
      <c r="E166" s="240"/>
      <c r="F166" s="240" t="s">
        <v>5559</v>
      </c>
      <c r="G166" s="240" t="s">
        <v>5099</v>
      </c>
      <c r="H166" s="240" t="s">
        <v>5560</v>
      </c>
      <c r="I166" s="70" t="s">
        <v>11</v>
      </c>
      <c r="J166" s="85"/>
      <c r="K166" s="241"/>
      <c r="L166" s="177"/>
      <c r="M166" s="177"/>
      <c r="N166" s="177"/>
      <c r="O166" s="177"/>
      <c r="P166" s="177"/>
      <c r="Q166" s="177"/>
      <c r="R166" s="177"/>
      <c r="S166" s="177"/>
      <c r="T166" s="177"/>
      <c r="U166" s="177"/>
      <c r="V166" s="177"/>
      <c r="W166" s="177"/>
      <c r="X166" s="177"/>
      <c r="Y166" s="177"/>
      <c r="Z166" s="177"/>
      <c r="AA166" s="177"/>
      <c r="AB166" s="177"/>
      <c r="AC166" s="177"/>
      <c r="AD166" s="177"/>
      <c r="AE166" s="177"/>
    </row>
    <row r="167" spans="1:31" ht="125.25" customHeight="1">
      <c r="A167" s="240" t="s">
        <v>5510</v>
      </c>
      <c r="B167" s="240" t="s">
        <v>2116</v>
      </c>
      <c r="C167" s="85" t="s">
        <v>5561</v>
      </c>
      <c r="D167" s="240"/>
      <c r="E167" s="240"/>
      <c r="F167" s="240" t="s">
        <v>5562</v>
      </c>
      <c r="G167" s="240" t="s">
        <v>5099</v>
      </c>
      <c r="H167" s="240" t="s">
        <v>5563</v>
      </c>
      <c r="I167" s="70" t="s">
        <v>11</v>
      </c>
      <c r="J167" s="85"/>
      <c r="K167" s="241"/>
      <c r="L167" s="177"/>
      <c r="M167" s="177"/>
      <c r="N167" s="177"/>
      <c r="O167" s="177"/>
      <c r="P167" s="177"/>
      <c r="Q167" s="177"/>
      <c r="R167" s="177"/>
      <c r="S167" s="177"/>
      <c r="T167" s="177"/>
      <c r="U167" s="177"/>
      <c r="V167" s="177"/>
      <c r="W167" s="177"/>
      <c r="X167" s="177"/>
      <c r="Y167" s="177"/>
      <c r="Z167" s="177"/>
      <c r="AA167" s="177"/>
      <c r="AB167" s="177"/>
      <c r="AC167" s="177"/>
      <c r="AD167" s="177"/>
      <c r="AE167" s="177"/>
    </row>
    <row r="168" spans="1:31" ht="125.25" customHeight="1">
      <c r="A168" s="240" t="s">
        <v>5510</v>
      </c>
      <c r="B168" s="240" t="s">
        <v>2116</v>
      </c>
      <c r="C168" s="85" t="s">
        <v>5564</v>
      </c>
      <c r="D168" s="240"/>
      <c r="E168" s="240"/>
      <c r="F168" s="240" t="s">
        <v>5565</v>
      </c>
      <c r="G168" s="240" t="s">
        <v>5099</v>
      </c>
      <c r="H168" s="240" t="s">
        <v>5566</v>
      </c>
      <c r="I168" s="70" t="s">
        <v>11</v>
      </c>
      <c r="J168" s="85"/>
      <c r="K168" s="241"/>
      <c r="L168" s="177"/>
      <c r="M168" s="177"/>
      <c r="N168" s="177"/>
      <c r="O168" s="177"/>
      <c r="P168" s="177"/>
      <c r="Q168" s="177"/>
      <c r="R168" s="177"/>
      <c r="S168" s="177"/>
      <c r="T168" s="177"/>
      <c r="U168" s="177"/>
      <c r="V168" s="177"/>
      <c r="W168" s="177"/>
      <c r="X168" s="177"/>
      <c r="Y168" s="177"/>
      <c r="Z168" s="177"/>
      <c r="AA168" s="177"/>
      <c r="AB168" s="177"/>
      <c r="AC168" s="177"/>
      <c r="AD168" s="177"/>
      <c r="AE168" s="177"/>
    </row>
    <row r="169" spans="1:31" ht="125.25" customHeight="1">
      <c r="A169" s="240" t="s">
        <v>5510</v>
      </c>
      <c r="B169" s="240" t="s">
        <v>2116</v>
      </c>
      <c r="C169" s="85" t="s">
        <v>5567</v>
      </c>
      <c r="D169" s="240"/>
      <c r="E169" s="240"/>
      <c r="F169" s="240" t="s">
        <v>5568</v>
      </c>
      <c r="G169" s="240" t="s">
        <v>5099</v>
      </c>
      <c r="H169" s="240" t="s">
        <v>5569</v>
      </c>
      <c r="I169" s="70" t="s">
        <v>11</v>
      </c>
      <c r="J169" s="85"/>
      <c r="K169" s="241"/>
      <c r="L169" s="177"/>
      <c r="M169" s="177"/>
      <c r="N169" s="177"/>
      <c r="O169" s="177"/>
      <c r="P169" s="177"/>
      <c r="Q169" s="177"/>
      <c r="R169" s="177"/>
      <c r="S169" s="177"/>
      <c r="T169" s="177"/>
      <c r="U169" s="177"/>
      <c r="V169" s="177"/>
      <c r="W169" s="177"/>
      <c r="X169" s="177"/>
      <c r="Y169" s="177"/>
      <c r="Z169" s="177"/>
      <c r="AA169" s="177"/>
      <c r="AB169" s="177"/>
      <c r="AC169" s="177"/>
      <c r="AD169" s="177"/>
      <c r="AE169" s="177"/>
    </row>
    <row r="170" spans="1:31" ht="125.25" customHeight="1">
      <c r="A170" s="240" t="s">
        <v>5510</v>
      </c>
      <c r="B170" s="240" t="s">
        <v>2116</v>
      </c>
      <c r="C170" s="85" t="s">
        <v>5570</v>
      </c>
      <c r="D170" s="240"/>
      <c r="E170" s="240"/>
      <c r="F170" s="240" t="s">
        <v>5571</v>
      </c>
      <c r="G170" s="240" t="s">
        <v>5572</v>
      </c>
      <c r="H170" s="240" t="s">
        <v>5573</v>
      </c>
      <c r="I170" s="70" t="s">
        <v>11</v>
      </c>
      <c r="J170" s="85"/>
      <c r="K170" s="241"/>
      <c r="L170" s="177"/>
      <c r="M170" s="177"/>
      <c r="N170" s="177"/>
      <c r="O170" s="177"/>
      <c r="P170" s="177"/>
      <c r="Q170" s="177"/>
      <c r="R170" s="177"/>
      <c r="S170" s="177"/>
      <c r="T170" s="177"/>
      <c r="U170" s="177"/>
      <c r="V170" s="177"/>
      <c r="W170" s="177"/>
      <c r="X170" s="177"/>
      <c r="Y170" s="177"/>
      <c r="Z170" s="177"/>
      <c r="AA170" s="177"/>
      <c r="AB170" s="177"/>
      <c r="AC170" s="177"/>
      <c r="AD170" s="177"/>
      <c r="AE170" s="177"/>
    </row>
    <row r="171" spans="1:31" ht="125.25" customHeight="1">
      <c r="A171" s="240" t="s">
        <v>5510</v>
      </c>
      <c r="B171" s="240" t="s">
        <v>2116</v>
      </c>
      <c r="C171" s="85" t="s">
        <v>5574</v>
      </c>
      <c r="D171" s="240"/>
      <c r="E171" s="240"/>
      <c r="F171" s="240" t="s">
        <v>5575</v>
      </c>
      <c r="G171" s="240" t="s">
        <v>5572</v>
      </c>
      <c r="H171" s="240" t="s">
        <v>5576</v>
      </c>
      <c r="I171" s="70" t="s">
        <v>11</v>
      </c>
      <c r="J171" s="85"/>
      <c r="K171" s="241"/>
      <c r="L171" s="177"/>
      <c r="M171" s="177"/>
      <c r="N171" s="177"/>
      <c r="O171" s="177"/>
      <c r="P171" s="177"/>
      <c r="Q171" s="177"/>
      <c r="R171" s="177"/>
      <c r="S171" s="177"/>
      <c r="T171" s="177"/>
      <c r="U171" s="177"/>
      <c r="V171" s="177"/>
      <c r="W171" s="177"/>
      <c r="X171" s="177"/>
      <c r="Y171" s="177"/>
      <c r="Z171" s="177"/>
      <c r="AA171" s="177"/>
      <c r="AB171" s="177"/>
      <c r="AC171" s="177"/>
      <c r="AD171" s="177"/>
      <c r="AE171" s="177"/>
    </row>
    <row r="172" spans="1:31" ht="125.25" customHeight="1">
      <c r="A172" s="240" t="s">
        <v>5510</v>
      </c>
      <c r="B172" s="240" t="s">
        <v>2116</v>
      </c>
      <c r="C172" s="85" t="s">
        <v>5577</v>
      </c>
      <c r="D172" s="240"/>
      <c r="E172" s="240"/>
      <c r="F172" s="240" t="s">
        <v>5578</v>
      </c>
      <c r="G172" s="240" t="s">
        <v>5572</v>
      </c>
      <c r="H172" s="240" t="s">
        <v>5576</v>
      </c>
      <c r="I172" s="70" t="s">
        <v>11</v>
      </c>
      <c r="J172" s="85"/>
      <c r="K172" s="241"/>
      <c r="L172" s="177"/>
      <c r="M172" s="177"/>
      <c r="N172" s="177"/>
      <c r="O172" s="177"/>
      <c r="P172" s="177"/>
      <c r="Q172" s="177"/>
      <c r="R172" s="177"/>
      <c r="S172" s="177"/>
      <c r="T172" s="177"/>
      <c r="U172" s="177"/>
      <c r="V172" s="177"/>
      <c r="W172" s="177"/>
      <c r="X172" s="177"/>
      <c r="Y172" s="177"/>
      <c r="Z172" s="177"/>
      <c r="AA172" s="177"/>
      <c r="AB172" s="177"/>
      <c r="AC172" s="177"/>
      <c r="AD172" s="177"/>
      <c r="AE172" s="177"/>
    </row>
    <row r="173" spans="1:31" ht="125.25" customHeight="1">
      <c r="A173" s="240" t="s">
        <v>5510</v>
      </c>
      <c r="B173" s="240" t="s">
        <v>2116</v>
      </c>
      <c r="C173" s="85" t="s">
        <v>5579</v>
      </c>
      <c r="D173" s="240"/>
      <c r="E173" s="240" t="s">
        <v>5580</v>
      </c>
      <c r="F173" s="240" t="s">
        <v>5581</v>
      </c>
      <c r="G173" s="240" t="s">
        <v>5099</v>
      </c>
      <c r="H173" s="240" t="s">
        <v>5582</v>
      </c>
      <c r="I173" s="70" t="s">
        <v>11</v>
      </c>
      <c r="J173" s="85"/>
      <c r="K173" s="241"/>
      <c r="L173" s="177"/>
      <c r="M173" s="177"/>
      <c r="N173" s="177"/>
      <c r="O173" s="177"/>
      <c r="P173" s="177"/>
      <c r="Q173" s="177"/>
      <c r="R173" s="177"/>
      <c r="S173" s="177"/>
      <c r="T173" s="177"/>
      <c r="U173" s="177"/>
      <c r="V173" s="177"/>
      <c r="W173" s="177"/>
      <c r="X173" s="177"/>
      <c r="Y173" s="177"/>
      <c r="Z173" s="177"/>
      <c r="AA173" s="177"/>
      <c r="AB173" s="177"/>
      <c r="AC173" s="177"/>
      <c r="AD173" s="177"/>
      <c r="AE173" s="177"/>
    </row>
    <row r="174" spans="1:31" ht="125.25" customHeight="1">
      <c r="A174" s="240" t="s">
        <v>5510</v>
      </c>
      <c r="B174" s="240" t="s">
        <v>2116</v>
      </c>
      <c r="C174" s="85" t="s">
        <v>5583</v>
      </c>
      <c r="D174" s="240"/>
      <c r="E174" s="240" t="s">
        <v>5584</v>
      </c>
      <c r="F174" s="240" t="s">
        <v>5585</v>
      </c>
      <c r="G174" s="240" t="s">
        <v>5099</v>
      </c>
      <c r="H174" s="240" t="s">
        <v>5157</v>
      </c>
      <c r="I174" s="70" t="s">
        <v>11</v>
      </c>
      <c r="J174" s="85"/>
      <c r="K174" s="241"/>
      <c r="L174" s="177"/>
      <c r="M174" s="177"/>
      <c r="N174" s="177"/>
      <c r="O174" s="177"/>
      <c r="P174" s="177"/>
      <c r="Q174" s="177"/>
      <c r="R174" s="177"/>
      <c r="S174" s="177"/>
      <c r="T174" s="177"/>
      <c r="U174" s="177"/>
      <c r="V174" s="177"/>
      <c r="W174" s="177"/>
      <c r="X174" s="177"/>
      <c r="Y174" s="177"/>
      <c r="Z174" s="177"/>
      <c r="AA174" s="177"/>
      <c r="AB174" s="177"/>
      <c r="AC174" s="177"/>
      <c r="AD174" s="177"/>
      <c r="AE174" s="177"/>
    </row>
    <row r="175" spans="1:31" ht="125.25" customHeight="1">
      <c r="A175" s="240" t="s">
        <v>5510</v>
      </c>
      <c r="B175" s="240" t="s">
        <v>2116</v>
      </c>
      <c r="C175" s="85" t="s">
        <v>5586</v>
      </c>
      <c r="D175" s="240"/>
      <c r="E175" s="240"/>
      <c r="F175" s="240" t="s">
        <v>5587</v>
      </c>
      <c r="G175" s="240" t="s">
        <v>5099</v>
      </c>
      <c r="H175" s="240" t="s">
        <v>5157</v>
      </c>
      <c r="I175" s="70" t="s">
        <v>11</v>
      </c>
      <c r="J175" s="85"/>
      <c r="K175" s="241"/>
      <c r="L175" s="177"/>
      <c r="M175" s="177"/>
      <c r="N175" s="177"/>
      <c r="O175" s="177"/>
      <c r="P175" s="177"/>
      <c r="Q175" s="177"/>
      <c r="R175" s="177"/>
      <c r="S175" s="177"/>
      <c r="T175" s="177"/>
      <c r="U175" s="177"/>
      <c r="V175" s="177"/>
      <c r="W175" s="177"/>
      <c r="X175" s="177"/>
      <c r="Y175" s="177"/>
      <c r="Z175" s="177"/>
      <c r="AA175" s="177"/>
      <c r="AB175" s="177"/>
      <c r="AC175" s="177"/>
      <c r="AD175" s="177"/>
      <c r="AE175" s="177"/>
    </row>
    <row r="176" spans="1:31" ht="125.25" customHeight="1">
      <c r="A176" s="240" t="s">
        <v>5510</v>
      </c>
      <c r="B176" s="240" t="s">
        <v>2116</v>
      </c>
      <c r="C176" s="85" t="s">
        <v>5588</v>
      </c>
      <c r="D176" s="240"/>
      <c r="E176" s="240"/>
      <c r="F176" s="240" t="s">
        <v>5589</v>
      </c>
      <c r="G176" s="240" t="s">
        <v>5099</v>
      </c>
      <c r="H176" s="240" t="s">
        <v>5157</v>
      </c>
      <c r="I176" s="70" t="s">
        <v>11</v>
      </c>
      <c r="J176" s="85"/>
      <c r="K176" s="241"/>
      <c r="L176" s="177"/>
      <c r="M176" s="177"/>
      <c r="N176" s="177"/>
      <c r="O176" s="177"/>
      <c r="P176" s="177"/>
      <c r="Q176" s="177"/>
      <c r="R176" s="177"/>
      <c r="S176" s="177"/>
      <c r="T176" s="177"/>
      <c r="U176" s="177"/>
      <c r="V176" s="177"/>
      <c r="W176" s="177"/>
      <c r="X176" s="177"/>
      <c r="Y176" s="177"/>
      <c r="Z176" s="177"/>
      <c r="AA176" s="177"/>
      <c r="AB176" s="177"/>
      <c r="AC176" s="177"/>
      <c r="AD176" s="177"/>
      <c r="AE176" s="177"/>
    </row>
    <row r="177" spans="1:31" ht="125.25" customHeight="1">
      <c r="A177" s="240" t="s">
        <v>5510</v>
      </c>
      <c r="B177" s="240" t="s">
        <v>2116</v>
      </c>
      <c r="C177" s="85" t="s">
        <v>5590</v>
      </c>
      <c r="D177" s="240"/>
      <c r="E177" s="240"/>
      <c r="F177" s="240" t="s">
        <v>5591</v>
      </c>
      <c r="G177" s="240" t="s">
        <v>5099</v>
      </c>
      <c r="H177" s="240" t="s">
        <v>5157</v>
      </c>
      <c r="I177" s="70" t="s">
        <v>11</v>
      </c>
      <c r="J177" s="85"/>
      <c r="K177" s="241"/>
      <c r="L177" s="177"/>
      <c r="M177" s="177"/>
      <c r="N177" s="177"/>
      <c r="O177" s="177"/>
      <c r="P177" s="177"/>
      <c r="Q177" s="177"/>
      <c r="R177" s="177"/>
      <c r="S177" s="177"/>
      <c r="T177" s="177"/>
      <c r="U177" s="177"/>
      <c r="V177" s="177"/>
      <c r="W177" s="177"/>
      <c r="X177" s="177"/>
      <c r="Y177" s="177"/>
      <c r="Z177" s="177"/>
      <c r="AA177" s="177"/>
      <c r="AB177" s="177"/>
      <c r="AC177" s="177"/>
      <c r="AD177" s="177"/>
      <c r="AE177" s="177"/>
    </row>
    <row r="178" spans="1:31" ht="125.25" customHeight="1">
      <c r="A178" s="240" t="s">
        <v>5510</v>
      </c>
      <c r="B178" s="240" t="s">
        <v>2116</v>
      </c>
      <c r="C178" s="85" t="s">
        <v>5592</v>
      </c>
      <c r="D178" s="240"/>
      <c r="E178" s="240"/>
      <c r="F178" s="240" t="s">
        <v>5593</v>
      </c>
      <c r="G178" s="240" t="s">
        <v>5099</v>
      </c>
      <c r="H178" s="240" t="s">
        <v>5157</v>
      </c>
      <c r="I178" s="70" t="s">
        <v>11</v>
      </c>
      <c r="J178" s="85"/>
      <c r="K178" s="241"/>
      <c r="L178" s="177"/>
      <c r="M178" s="177"/>
      <c r="N178" s="177"/>
      <c r="O178" s="177"/>
      <c r="P178" s="177"/>
      <c r="Q178" s="177"/>
      <c r="R178" s="177"/>
      <c r="S178" s="177"/>
      <c r="T178" s="177"/>
      <c r="U178" s="177"/>
      <c r="V178" s="177"/>
      <c r="W178" s="177"/>
      <c r="X178" s="177"/>
      <c r="Y178" s="177"/>
      <c r="Z178" s="177"/>
      <c r="AA178" s="177"/>
      <c r="AB178" s="177"/>
      <c r="AC178" s="177"/>
      <c r="AD178" s="177"/>
      <c r="AE178" s="177"/>
    </row>
    <row r="179" spans="1:31" ht="125.25" customHeight="1">
      <c r="A179" s="240" t="s">
        <v>5510</v>
      </c>
      <c r="B179" s="240" t="s">
        <v>2116</v>
      </c>
      <c r="C179" s="85" t="s">
        <v>5594</v>
      </c>
      <c r="D179" s="240"/>
      <c r="E179" s="240"/>
      <c r="F179" s="240" t="s">
        <v>5595</v>
      </c>
      <c r="G179" s="240" t="s">
        <v>5099</v>
      </c>
      <c r="H179" s="240" t="s">
        <v>5157</v>
      </c>
      <c r="I179" s="70" t="s">
        <v>11</v>
      </c>
      <c r="J179" s="85"/>
      <c r="K179" s="241"/>
      <c r="L179" s="177"/>
      <c r="M179" s="177"/>
      <c r="N179" s="177"/>
      <c r="O179" s="177"/>
      <c r="P179" s="177"/>
      <c r="Q179" s="177"/>
      <c r="R179" s="177"/>
      <c r="S179" s="177"/>
      <c r="T179" s="177"/>
      <c r="U179" s="177"/>
      <c r="V179" s="177"/>
      <c r="W179" s="177"/>
      <c r="X179" s="177"/>
      <c r="Y179" s="177"/>
      <c r="Z179" s="177"/>
      <c r="AA179" s="177"/>
      <c r="AB179" s="177"/>
      <c r="AC179" s="177"/>
      <c r="AD179" s="177"/>
      <c r="AE179" s="177"/>
    </row>
    <row r="180" spans="1:31" ht="125.25" customHeight="1">
      <c r="A180" s="240" t="s">
        <v>5510</v>
      </c>
      <c r="B180" s="240" t="s">
        <v>2116</v>
      </c>
      <c r="C180" s="85" t="s">
        <v>5596</v>
      </c>
      <c r="D180" s="240"/>
      <c r="E180" s="240"/>
      <c r="F180" s="240" t="s">
        <v>5597</v>
      </c>
      <c r="G180" s="240" t="s">
        <v>5099</v>
      </c>
      <c r="H180" s="240" t="s">
        <v>5157</v>
      </c>
      <c r="I180" s="70" t="s">
        <v>11</v>
      </c>
      <c r="J180" s="85"/>
      <c r="K180" s="241"/>
      <c r="L180" s="177"/>
      <c r="M180" s="177"/>
      <c r="N180" s="177"/>
      <c r="O180" s="177"/>
      <c r="P180" s="177"/>
      <c r="Q180" s="177"/>
      <c r="R180" s="177"/>
      <c r="S180" s="177"/>
      <c r="T180" s="177"/>
      <c r="U180" s="177"/>
      <c r="V180" s="177"/>
      <c r="W180" s="177"/>
      <c r="X180" s="177"/>
      <c r="Y180" s="177"/>
      <c r="Z180" s="177"/>
      <c r="AA180" s="177"/>
      <c r="AB180" s="177"/>
      <c r="AC180" s="177"/>
      <c r="AD180" s="177"/>
      <c r="AE180" s="177"/>
    </row>
    <row r="181" spans="1:31" ht="125.25" customHeight="1">
      <c r="A181" s="240" t="s">
        <v>5510</v>
      </c>
      <c r="B181" s="240" t="s">
        <v>2116</v>
      </c>
      <c r="C181" s="85" t="s">
        <v>5598</v>
      </c>
      <c r="D181" s="240"/>
      <c r="E181" s="240"/>
      <c r="F181" s="240" t="s">
        <v>5599</v>
      </c>
      <c r="G181" s="240" t="s">
        <v>5099</v>
      </c>
      <c r="H181" s="240" t="s">
        <v>5600</v>
      </c>
      <c r="I181" s="70" t="s">
        <v>11</v>
      </c>
      <c r="J181" s="85"/>
      <c r="K181" s="241"/>
      <c r="L181" s="177"/>
      <c r="M181" s="177"/>
      <c r="N181" s="177"/>
      <c r="O181" s="177"/>
      <c r="P181" s="177"/>
      <c r="Q181" s="177"/>
      <c r="R181" s="177"/>
      <c r="S181" s="177"/>
      <c r="T181" s="177"/>
      <c r="U181" s="177"/>
      <c r="V181" s="177"/>
      <c r="W181" s="177"/>
      <c r="X181" s="177"/>
      <c r="Y181" s="177"/>
      <c r="Z181" s="177"/>
      <c r="AA181" s="177"/>
      <c r="AB181" s="177"/>
      <c r="AC181" s="177"/>
      <c r="AD181" s="177"/>
      <c r="AE181" s="177"/>
    </row>
    <row r="182" spans="1:31" ht="125.25" customHeight="1">
      <c r="A182" s="240" t="s">
        <v>5510</v>
      </c>
      <c r="B182" s="240" t="s">
        <v>2116</v>
      </c>
      <c r="C182" s="85" t="s">
        <v>5601</v>
      </c>
      <c r="D182" s="240"/>
      <c r="E182" s="240"/>
      <c r="F182" s="240" t="s">
        <v>5602</v>
      </c>
      <c r="G182" s="240" t="s">
        <v>5603</v>
      </c>
      <c r="H182" s="240" t="s">
        <v>5604</v>
      </c>
      <c r="I182" s="70" t="s">
        <v>11</v>
      </c>
      <c r="J182" s="85"/>
      <c r="K182" s="241"/>
      <c r="L182" s="177"/>
      <c r="M182" s="177"/>
      <c r="N182" s="177"/>
      <c r="O182" s="177"/>
      <c r="P182" s="177"/>
      <c r="Q182" s="177"/>
      <c r="R182" s="177"/>
      <c r="S182" s="177"/>
      <c r="T182" s="177"/>
      <c r="U182" s="177"/>
      <c r="V182" s="177"/>
      <c r="W182" s="177"/>
      <c r="X182" s="177"/>
      <c r="Y182" s="177"/>
      <c r="Z182" s="177"/>
      <c r="AA182" s="177"/>
      <c r="AB182" s="177"/>
      <c r="AC182" s="177"/>
      <c r="AD182" s="177"/>
      <c r="AE182" s="177"/>
    </row>
    <row r="183" spans="1:31" ht="125.25" customHeight="1">
      <c r="A183" s="240" t="s">
        <v>5510</v>
      </c>
      <c r="B183" s="240" t="s">
        <v>2116</v>
      </c>
      <c r="C183" s="85" t="s">
        <v>5605</v>
      </c>
      <c r="D183" s="240"/>
      <c r="E183" s="240"/>
      <c r="F183" s="240" t="s">
        <v>5606</v>
      </c>
      <c r="G183" s="240" t="s">
        <v>5603</v>
      </c>
      <c r="H183" s="240" t="s">
        <v>5576</v>
      </c>
      <c r="I183" s="70" t="s">
        <v>11</v>
      </c>
      <c r="J183" s="85"/>
      <c r="K183" s="241"/>
      <c r="L183" s="177"/>
      <c r="M183" s="177"/>
      <c r="N183" s="177"/>
      <c r="O183" s="177"/>
      <c r="P183" s="177"/>
      <c r="Q183" s="177"/>
      <c r="R183" s="177"/>
      <c r="S183" s="177"/>
      <c r="T183" s="177"/>
      <c r="U183" s="177"/>
      <c r="V183" s="177"/>
      <c r="W183" s="177"/>
      <c r="X183" s="177"/>
      <c r="Y183" s="177"/>
      <c r="Z183" s="177"/>
      <c r="AA183" s="177"/>
      <c r="AB183" s="177"/>
      <c r="AC183" s="177"/>
      <c r="AD183" s="177"/>
      <c r="AE183" s="177"/>
    </row>
    <row r="184" spans="1:31" ht="125.25" customHeight="1">
      <c r="A184" s="240" t="s">
        <v>5510</v>
      </c>
      <c r="B184" s="240" t="s">
        <v>2116</v>
      </c>
      <c r="C184" s="85" t="s">
        <v>5607</v>
      </c>
      <c r="D184" s="240"/>
      <c r="E184" s="240"/>
      <c r="F184" s="240" t="s">
        <v>5608</v>
      </c>
      <c r="G184" s="240" t="s">
        <v>5603</v>
      </c>
      <c r="H184" s="240" t="s">
        <v>5576</v>
      </c>
      <c r="I184" s="70" t="s">
        <v>11</v>
      </c>
      <c r="J184" s="85"/>
      <c r="K184" s="241"/>
      <c r="L184" s="177"/>
      <c r="M184" s="177"/>
      <c r="N184" s="177"/>
      <c r="O184" s="177"/>
      <c r="P184" s="177"/>
      <c r="Q184" s="177"/>
      <c r="R184" s="177"/>
      <c r="S184" s="177"/>
      <c r="T184" s="177"/>
      <c r="U184" s="177"/>
      <c r="V184" s="177"/>
      <c r="W184" s="177"/>
      <c r="X184" s="177"/>
      <c r="Y184" s="177"/>
      <c r="Z184" s="177"/>
      <c r="AA184" s="177"/>
      <c r="AB184" s="177"/>
      <c r="AC184" s="177"/>
      <c r="AD184" s="177"/>
      <c r="AE184" s="177"/>
    </row>
    <row r="185" spans="1:31" ht="125.25" customHeight="1">
      <c r="A185" s="240" t="s">
        <v>5510</v>
      </c>
      <c r="B185" s="240" t="s">
        <v>2116</v>
      </c>
      <c r="C185" s="85" t="s">
        <v>5609</v>
      </c>
      <c r="D185" s="240"/>
      <c r="E185" s="240"/>
      <c r="F185" s="240" t="s">
        <v>5610</v>
      </c>
      <c r="G185" s="240" t="s">
        <v>5611</v>
      </c>
      <c r="H185" s="240" t="s">
        <v>5612</v>
      </c>
      <c r="I185" s="70" t="s">
        <v>11</v>
      </c>
      <c r="J185" s="85"/>
      <c r="K185" s="242"/>
      <c r="L185" s="177"/>
      <c r="M185" s="177"/>
      <c r="N185" s="177"/>
      <c r="O185" s="177"/>
      <c r="P185" s="177"/>
      <c r="Q185" s="177"/>
      <c r="R185" s="177"/>
      <c r="S185" s="177"/>
      <c r="T185" s="177"/>
      <c r="U185" s="177"/>
      <c r="V185" s="177"/>
      <c r="W185" s="177"/>
      <c r="X185" s="177"/>
      <c r="Y185" s="177"/>
      <c r="Z185" s="177"/>
      <c r="AA185" s="177"/>
      <c r="AB185" s="177"/>
      <c r="AC185" s="177"/>
      <c r="AD185" s="177"/>
      <c r="AE185" s="177"/>
    </row>
    <row r="186" spans="1:31" ht="125.25" customHeight="1">
      <c r="A186" s="240" t="s">
        <v>5510</v>
      </c>
      <c r="B186" s="240" t="s">
        <v>2116</v>
      </c>
      <c r="C186" s="85" t="s">
        <v>5613</v>
      </c>
      <c r="D186" s="240"/>
      <c r="E186" s="240"/>
      <c r="F186" s="240" t="s">
        <v>5413</v>
      </c>
      <c r="G186" s="240" t="s">
        <v>5611</v>
      </c>
      <c r="H186" s="240" t="s">
        <v>5614</v>
      </c>
      <c r="I186" s="70" t="s">
        <v>11</v>
      </c>
      <c r="J186" s="85"/>
      <c r="K186" s="242"/>
      <c r="L186" s="177"/>
      <c r="M186" s="177"/>
      <c r="N186" s="177"/>
      <c r="O186" s="177"/>
      <c r="P186" s="177"/>
      <c r="Q186" s="177"/>
      <c r="R186" s="177"/>
      <c r="S186" s="177"/>
      <c r="T186" s="177"/>
      <c r="U186" s="177"/>
      <c r="V186" s="177"/>
      <c r="W186" s="177"/>
      <c r="X186" s="177"/>
      <c r="Y186" s="177"/>
      <c r="Z186" s="177"/>
      <c r="AA186" s="177"/>
      <c r="AB186" s="177"/>
      <c r="AC186" s="177"/>
      <c r="AD186" s="177"/>
      <c r="AE186" s="177"/>
    </row>
    <row r="187" spans="1:31" ht="125.25" customHeight="1">
      <c r="A187" s="240" t="s">
        <v>5510</v>
      </c>
      <c r="B187" s="240" t="s">
        <v>2116</v>
      </c>
      <c r="C187" s="85" t="s">
        <v>5615</v>
      </c>
      <c r="D187" s="240"/>
      <c r="E187" s="240"/>
      <c r="F187" s="240" t="s">
        <v>5602</v>
      </c>
      <c r="G187" s="240" t="s">
        <v>5603</v>
      </c>
      <c r="H187" s="240" t="s">
        <v>5616</v>
      </c>
      <c r="I187" s="70" t="s">
        <v>11</v>
      </c>
      <c r="J187" s="85"/>
      <c r="K187" s="241"/>
      <c r="L187" s="177"/>
      <c r="M187" s="177"/>
      <c r="N187" s="177"/>
      <c r="O187" s="177"/>
      <c r="P187" s="177"/>
      <c r="Q187" s="177"/>
      <c r="R187" s="177"/>
      <c r="S187" s="177"/>
      <c r="T187" s="177"/>
      <c r="U187" s="177"/>
      <c r="V187" s="177"/>
      <c r="W187" s="177"/>
      <c r="X187" s="177"/>
      <c r="Y187" s="177"/>
      <c r="Z187" s="177"/>
      <c r="AA187" s="177"/>
      <c r="AB187" s="177"/>
      <c r="AC187" s="177"/>
      <c r="AD187" s="177"/>
      <c r="AE187" s="177"/>
    </row>
    <row r="188" spans="1:31" ht="125.25" customHeight="1">
      <c r="A188" s="240" t="s">
        <v>5510</v>
      </c>
      <c r="B188" s="240" t="s">
        <v>2116</v>
      </c>
      <c r="C188" s="85" t="s">
        <v>5617</v>
      </c>
      <c r="D188" s="240"/>
      <c r="E188" s="240" t="s">
        <v>5618</v>
      </c>
      <c r="F188" s="240" t="s">
        <v>5619</v>
      </c>
      <c r="G188" s="240" t="s">
        <v>5620</v>
      </c>
      <c r="H188" s="240" t="s">
        <v>5621</v>
      </c>
      <c r="I188" s="70" t="s">
        <v>11</v>
      </c>
      <c r="J188" s="85"/>
      <c r="K188" s="241"/>
      <c r="L188" s="177"/>
      <c r="M188" s="177"/>
      <c r="N188" s="177"/>
      <c r="O188" s="177"/>
      <c r="P188" s="177"/>
      <c r="Q188" s="177"/>
      <c r="R188" s="177"/>
      <c r="S188" s="177"/>
      <c r="T188" s="177"/>
      <c r="U188" s="177"/>
      <c r="V188" s="177"/>
      <c r="W188" s="177"/>
      <c r="X188" s="177"/>
      <c r="Y188" s="177"/>
      <c r="Z188" s="177"/>
      <c r="AA188" s="177"/>
      <c r="AB188" s="177"/>
      <c r="AC188" s="177"/>
      <c r="AD188" s="177"/>
      <c r="AE188" s="177"/>
    </row>
    <row r="189" spans="1:31" ht="125.25" customHeight="1">
      <c r="A189" s="240" t="s">
        <v>5510</v>
      </c>
      <c r="B189" s="240" t="s">
        <v>2116</v>
      </c>
      <c r="C189" s="85" t="s">
        <v>5622</v>
      </c>
      <c r="D189" s="240"/>
      <c r="E189" s="240"/>
      <c r="F189" s="240" t="s">
        <v>5623</v>
      </c>
      <c r="G189" s="240" t="s">
        <v>5620</v>
      </c>
      <c r="H189" s="240" t="s">
        <v>5624</v>
      </c>
      <c r="I189" s="70" t="s">
        <v>11</v>
      </c>
      <c r="J189" s="85"/>
      <c r="K189" s="241"/>
      <c r="L189" s="177"/>
      <c r="M189" s="177"/>
      <c r="N189" s="177"/>
      <c r="O189" s="177"/>
      <c r="P189" s="177"/>
      <c r="Q189" s="177"/>
      <c r="R189" s="177"/>
      <c r="S189" s="177"/>
      <c r="T189" s="177"/>
      <c r="U189" s="177"/>
      <c r="V189" s="177"/>
      <c r="W189" s="177"/>
      <c r="X189" s="177"/>
      <c r="Y189" s="177"/>
      <c r="Z189" s="177"/>
      <c r="AA189" s="177"/>
      <c r="AB189" s="177"/>
      <c r="AC189" s="177"/>
      <c r="AD189" s="177"/>
      <c r="AE189" s="177"/>
    </row>
    <row r="190" spans="1:31" ht="125.25" customHeight="1">
      <c r="A190" s="240" t="s">
        <v>5510</v>
      </c>
      <c r="B190" s="240" t="s">
        <v>2116</v>
      </c>
      <c r="C190" s="85" t="s">
        <v>5625</v>
      </c>
      <c r="D190" s="240"/>
      <c r="E190" s="240"/>
      <c r="F190" s="240" t="s">
        <v>5626</v>
      </c>
      <c r="G190" s="240" t="s">
        <v>5620</v>
      </c>
      <c r="H190" s="240" t="s">
        <v>5627</v>
      </c>
      <c r="I190" s="70" t="s">
        <v>11</v>
      </c>
      <c r="J190" s="85"/>
      <c r="K190" s="241"/>
      <c r="L190" s="177"/>
      <c r="M190" s="177"/>
      <c r="N190" s="177"/>
      <c r="O190" s="177"/>
      <c r="P190" s="177"/>
      <c r="Q190" s="177"/>
      <c r="R190" s="177"/>
      <c r="S190" s="177"/>
      <c r="T190" s="177"/>
      <c r="U190" s="177"/>
      <c r="V190" s="177"/>
      <c r="W190" s="177"/>
      <c r="X190" s="177"/>
      <c r="Y190" s="177"/>
      <c r="Z190" s="177"/>
      <c r="AA190" s="177"/>
      <c r="AB190" s="177"/>
      <c r="AC190" s="177"/>
      <c r="AD190" s="177"/>
      <c r="AE190" s="177"/>
    </row>
    <row r="191" spans="1:31" ht="125.25" customHeight="1">
      <c r="A191" s="240" t="s">
        <v>5510</v>
      </c>
      <c r="B191" s="240" t="s">
        <v>2116</v>
      </c>
      <c r="C191" s="85" t="s">
        <v>5628</v>
      </c>
      <c r="D191" s="240"/>
      <c r="E191" s="240"/>
      <c r="F191" s="240" t="s">
        <v>5629</v>
      </c>
      <c r="G191" s="240" t="s">
        <v>5620</v>
      </c>
      <c r="H191" s="240" t="s">
        <v>5630</v>
      </c>
      <c r="I191" s="70" t="s">
        <v>11</v>
      </c>
      <c r="J191" s="85"/>
      <c r="K191" s="241"/>
      <c r="L191" s="177"/>
      <c r="M191" s="177"/>
      <c r="N191" s="177"/>
      <c r="O191" s="177"/>
      <c r="P191" s="177"/>
      <c r="Q191" s="177"/>
      <c r="R191" s="177"/>
      <c r="S191" s="177"/>
      <c r="T191" s="177"/>
      <c r="U191" s="177"/>
      <c r="V191" s="177"/>
      <c r="W191" s="177"/>
      <c r="X191" s="177"/>
      <c r="Y191" s="177"/>
      <c r="Z191" s="177"/>
      <c r="AA191" s="177"/>
      <c r="AB191" s="177"/>
      <c r="AC191" s="177"/>
      <c r="AD191" s="177"/>
      <c r="AE191" s="177"/>
    </row>
    <row r="192" spans="1:31" ht="125.25" customHeight="1">
      <c r="A192" s="240" t="s">
        <v>5510</v>
      </c>
      <c r="B192" s="240" t="s">
        <v>2116</v>
      </c>
      <c r="C192" s="85" t="s">
        <v>5631</v>
      </c>
      <c r="D192" s="240"/>
      <c r="E192" s="240"/>
      <c r="F192" s="240" t="s">
        <v>5632</v>
      </c>
      <c r="G192" s="240" t="s">
        <v>5620</v>
      </c>
      <c r="H192" s="240" t="s">
        <v>5633</v>
      </c>
      <c r="I192" s="70" t="s">
        <v>11</v>
      </c>
      <c r="J192" s="85"/>
      <c r="K192" s="241"/>
      <c r="L192" s="177"/>
      <c r="M192" s="177"/>
      <c r="N192" s="177"/>
      <c r="O192" s="177"/>
      <c r="P192" s="177"/>
      <c r="Q192" s="177"/>
      <c r="R192" s="177"/>
      <c r="S192" s="177"/>
      <c r="T192" s="177"/>
      <c r="U192" s="177"/>
      <c r="V192" s="177"/>
      <c r="W192" s="177"/>
      <c r="X192" s="177"/>
      <c r="Y192" s="177"/>
      <c r="Z192" s="177"/>
      <c r="AA192" s="177"/>
      <c r="AB192" s="177"/>
      <c r="AC192" s="177"/>
      <c r="AD192" s="177"/>
      <c r="AE192" s="177"/>
    </row>
    <row r="193" spans="1:31" ht="125.25" customHeight="1">
      <c r="A193" s="240" t="s">
        <v>5510</v>
      </c>
      <c r="B193" s="240" t="s">
        <v>2116</v>
      </c>
      <c r="C193" s="85" t="s">
        <v>5634</v>
      </c>
      <c r="D193" s="240"/>
      <c r="E193" s="240"/>
      <c r="F193" s="240" t="s">
        <v>5635</v>
      </c>
      <c r="G193" s="240" t="s">
        <v>5620</v>
      </c>
      <c r="H193" s="240" t="s">
        <v>5636</v>
      </c>
      <c r="I193" s="70" t="s">
        <v>11</v>
      </c>
      <c r="J193" s="85"/>
      <c r="K193" s="241"/>
      <c r="L193" s="177"/>
      <c r="M193" s="177"/>
      <c r="N193" s="177"/>
      <c r="O193" s="177"/>
      <c r="P193" s="177"/>
      <c r="Q193" s="177"/>
      <c r="R193" s="177"/>
      <c r="S193" s="177"/>
      <c r="T193" s="177"/>
      <c r="U193" s="177"/>
      <c r="V193" s="177"/>
      <c r="W193" s="177"/>
      <c r="X193" s="177"/>
      <c r="Y193" s="177"/>
      <c r="Z193" s="177"/>
      <c r="AA193" s="177"/>
      <c r="AB193" s="177"/>
      <c r="AC193" s="177"/>
      <c r="AD193" s="177"/>
      <c r="AE193" s="177"/>
    </row>
    <row r="194" spans="1:31" ht="125.25" customHeight="1">
      <c r="A194" s="240" t="s">
        <v>5510</v>
      </c>
      <c r="B194" s="240" t="s">
        <v>2116</v>
      </c>
      <c r="C194" s="85" t="s">
        <v>5637</v>
      </c>
      <c r="D194" s="240"/>
      <c r="E194" s="240"/>
      <c r="F194" s="240" t="s">
        <v>5638</v>
      </c>
      <c r="G194" s="240" t="s">
        <v>5620</v>
      </c>
      <c r="H194" s="240" t="s">
        <v>5639</v>
      </c>
      <c r="I194" s="79" t="s">
        <v>12</v>
      </c>
      <c r="J194" s="85"/>
      <c r="K194" s="80" t="s">
        <v>5640</v>
      </c>
      <c r="L194" s="177"/>
      <c r="M194" s="177"/>
      <c r="N194" s="177"/>
      <c r="O194" s="177"/>
      <c r="P194" s="177"/>
      <c r="Q194" s="177"/>
      <c r="R194" s="177"/>
      <c r="S194" s="177"/>
      <c r="T194" s="177"/>
      <c r="U194" s="177"/>
      <c r="V194" s="177"/>
      <c r="W194" s="177"/>
      <c r="X194" s="177"/>
      <c r="Y194" s="177"/>
      <c r="Z194" s="177"/>
      <c r="AA194" s="177"/>
      <c r="AB194" s="177"/>
      <c r="AC194" s="177"/>
      <c r="AD194" s="177"/>
      <c r="AE194" s="177"/>
    </row>
    <row r="195" spans="1:31" ht="125.25" customHeight="1">
      <c r="A195" s="240" t="s">
        <v>5510</v>
      </c>
      <c r="B195" s="240" t="s">
        <v>2116</v>
      </c>
      <c r="C195" s="85" t="s">
        <v>5641</v>
      </c>
      <c r="D195" s="240"/>
      <c r="E195" s="240"/>
      <c r="F195" s="240" t="s">
        <v>5629</v>
      </c>
      <c r="G195" s="240" t="s">
        <v>5620</v>
      </c>
      <c r="H195" s="240" t="s">
        <v>5630</v>
      </c>
      <c r="I195" s="70" t="s">
        <v>11</v>
      </c>
      <c r="J195" s="85"/>
      <c r="K195" s="241"/>
      <c r="L195" s="177"/>
      <c r="M195" s="177"/>
      <c r="N195" s="177"/>
      <c r="O195" s="177"/>
      <c r="P195" s="177"/>
      <c r="Q195" s="177"/>
      <c r="R195" s="177"/>
      <c r="S195" s="177"/>
      <c r="T195" s="177"/>
      <c r="U195" s="177"/>
      <c r="V195" s="177"/>
      <c r="W195" s="177"/>
      <c r="X195" s="177"/>
      <c r="Y195" s="177"/>
      <c r="Z195" s="177"/>
      <c r="AA195" s="177"/>
      <c r="AB195" s="177"/>
      <c r="AC195" s="177"/>
      <c r="AD195" s="177"/>
      <c r="AE195" s="177"/>
    </row>
    <row r="196" spans="1:31" ht="125.25" customHeight="1">
      <c r="A196" s="240" t="s">
        <v>5510</v>
      </c>
      <c r="B196" s="240" t="s">
        <v>2116</v>
      </c>
      <c r="C196" s="85" t="s">
        <v>5642</v>
      </c>
      <c r="D196" s="240"/>
      <c r="E196" s="240"/>
      <c r="F196" s="240" t="s">
        <v>5643</v>
      </c>
      <c r="G196" s="240" t="s">
        <v>5620</v>
      </c>
      <c r="H196" s="240" t="s">
        <v>5644</v>
      </c>
      <c r="I196" s="70" t="s">
        <v>11</v>
      </c>
      <c r="J196" s="85"/>
      <c r="K196" s="241"/>
      <c r="L196" s="177"/>
      <c r="M196" s="177"/>
      <c r="N196" s="177"/>
      <c r="O196" s="177"/>
      <c r="P196" s="177"/>
      <c r="Q196" s="177"/>
      <c r="R196" s="177"/>
      <c r="S196" s="177"/>
      <c r="T196" s="177"/>
      <c r="U196" s="177"/>
      <c r="V196" s="177"/>
      <c r="W196" s="177"/>
      <c r="X196" s="177"/>
      <c r="Y196" s="177"/>
      <c r="Z196" s="177"/>
      <c r="AA196" s="177"/>
      <c r="AB196" s="177"/>
      <c r="AC196" s="177"/>
      <c r="AD196" s="177"/>
      <c r="AE196" s="177"/>
    </row>
    <row r="197" spans="1:31" ht="125.25" customHeight="1">
      <c r="A197" s="240" t="s">
        <v>5510</v>
      </c>
      <c r="B197" s="240" t="s">
        <v>2116</v>
      </c>
      <c r="C197" s="85" t="s">
        <v>5645</v>
      </c>
      <c r="D197" s="240"/>
      <c r="E197" s="240"/>
      <c r="F197" s="240" t="s">
        <v>5646</v>
      </c>
      <c r="G197" s="240" t="s">
        <v>5620</v>
      </c>
      <c r="H197" s="240" t="s">
        <v>5647</v>
      </c>
      <c r="I197" s="70" t="s">
        <v>11</v>
      </c>
      <c r="J197" s="85"/>
      <c r="K197" s="241"/>
      <c r="L197" s="177"/>
      <c r="M197" s="177"/>
      <c r="N197" s="177"/>
      <c r="O197" s="177"/>
      <c r="P197" s="177"/>
      <c r="Q197" s="177"/>
      <c r="R197" s="177"/>
      <c r="S197" s="177"/>
      <c r="T197" s="177"/>
      <c r="U197" s="177"/>
      <c r="V197" s="177"/>
      <c r="W197" s="177"/>
      <c r="X197" s="177"/>
      <c r="Y197" s="177"/>
      <c r="Z197" s="177"/>
      <c r="AA197" s="177"/>
      <c r="AB197" s="177"/>
      <c r="AC197" s="177"/>
      <c r="AD197" s="177"/>
      <c r="AE197" s="177"/>
    </row>
    <row r="198" spans="1:31" ht="125.25" customHeight="1">
      <c r="A198" s="240" t="s">
        <v>5510</v>
      </c>
      <c r="B198" s="240" t="s">
        <v>2116</v>
      </c>
      <c r="C198" s="85" t="s">
        <v>5648</v>
      </c>
      <c r="D198" s="240"/>
      <c r="E198" s="240"/>
      <c r="F198" s="240" t="s">
        <v>5649</v>
      </c>
      <c r="G198" s="240" t="s">
        <v>5620</v>
      </c>
      <c r="H198" s="240" t="s">
        <v>5650</v>
      </c>
      <c r="I198" s="70" t="s">
        <v>11</v>
      </c>
      <c r="J198" s="85"/>
      <c r="K198" s="241"/>
      <c r="L198" s="177"/>
      <c r="M198" s="177"/>
      <c r="N198" s="177"/>
      <c r="O198" s="177"/>
      <c r="P198" s="177"/>
      <c r="Q198" s="177"/>
      <c r="R198" s="177"/>
      <c r="S198" s="177"/>
      <c r="T198" s="177"/>
      <c r="U198" s="177"/>
      <c r="V198" s="177"/>
      <c r="W198" s="177"/>
      <c r="X198" s="177"/>
      <c r="Y198" s="177"/>
      <c r="Z198" s="177"/>
      <c r="AA198" s="177"/>
      <c r="AB198" s="177"/>
      <c r="AC198" s="177"/>
      <c r="AD198" s="177"/>
      <c r="AE198" s="177"/>
    </row>
    <row r="199" spans="1:31" ht="125.25" customHeight="1">
      <c r="A199" s="240" t="s">
        <v>5510</v>
      </c>
      <c r="B199" s="240" t="s">
        <v>2116</v>
      </c>
      <c r="C199" s="85" t="s">
        <v>5651</v>
      </c>
      <c r="D199" s="240"/>
      <c r="E199" s="240"/>
      <c r="F199" s="240" t="s">
        <v>5652</v>
      </c>
      <c r="G199" s="240" t="s">
        <v>5620</v>
      </c>
      <c r="H199" s="240" t="s">
        <v>5653</v>
      </c>
      <c r="I199" s="70" t="s">
        <v>11</v>
      </c>
      <c r="J199" s="85"/>
      <c r="K199" s="241"/>
      <c r="L199" s="177"/>
      <c r="M199" s="177"/>
      <c r="N199" s="177"/>
      <c r="O199" s="177"/>
      <c r="P199" s="177"/>
      <c r="Q199" s="177"/>
      <c r="R199" s="177"/>
      <c r="S199" s="177"/>
      <c r="T199" s="177"/>
      <c r="U199" s="177"/>
      <c r="V199" s="177"/>
      <c r="W199" s="177"/>
      <c r="X199" s="177"/>
      <c r="Y199" s="177"/>
      <c r="Z199" s="177"/>
      <c r="AA199" s="177"/>
      <c r="AB199" s="177"/>
      <c r="AC199" s="177"/>
      <c r="AD199" s="177"/>
      <c r="AE199" s="177"/>
    </row>
    <row r="200" spans="1:31" ht="125.25" customHeight="1">
      <c r="A200" s="240" t="s">
        <v>5510</v>
      </c>
      <c r="B200" s="240" t="s">
        <v>2116</v>
      </c>
      <c r="C200" s="85" t="s">
        <v>5654</v>
      </c>
      <c r="D200" s="240"/>
      <c r="E200" s="240"/>
      <c r="F200" s="240" t="s">
        <v>5655</v>
      </c>
      <c r="G200" s="240" t="s">
        <v>5620</v>
      </c>
      <c r="H200" s="240" t="s">
        <v>5656</v>
      </c>
      <c r="I200" s="70" t="s">
        <v>11</v>
      </c>
      <c r="J200" s="85"/>
      <c r="K200" s="241"/>
      <c r="L200" s="177"/>
      <c r="M200" s="177"/>
      <c r="N200" s="177"/>
      <c r="O200" s="177"/>
      <c r="P200" s="177"/>
      <c r="Q200" s="177"/>
      <c r="R200" s="177"/>
      <c r="S200" s="177"/>
      <c r="T200" s="177"/>
      <c r="U200" s="177"/>
      <c r="V200" s="177"/>
      <c r="W200" s="177"/>
      <c r="X200" s="177"/>
      <c r="Y200" s="177"/>
      <c r="Z200" s="177"/>
      <c r="AA200" s="177"/>
      <c r="AB200" s="177"/>
      <c r="AC200" s="177"/>
      <c r="AD200" s="177"/>
      <c r="AE200" s="177"/>
    </row>
    <row r="201" spans="1:31" ht="125.25" customHeight="1">
      <c r="A201" s="240" t="s">
        <v>5510</v>
      </c>
      <c r="B201" s="240" t="s">
        <v>2116</v>
      </c>
      <c r="C201" s="85" t="s">
        <v>5657</v>
      </c>
      <c r="D201" s="240"/>
      <c r="E201" s="240"/>
      <c r="F201" s="240" t="s">
        <v>5658</v>
      </c>
      <c r="G201" s="240" t="s">
        <v>5659</v>
      </c>
      <c r="H201" s="240" t="s">
        <v>5660</v>
      </c>
      <c r="I201" s="70" t="s">
        <v>11</v>
      </c>
      <c r="J201" s="85"/>
      <c r="K201" s="241"/>
      <c r="L201" s="177"/>
      <c r="M201" s="177"/>
      <c r="N201" s="177"/>
      <c r="O201" s="177"/>
      <c r="P201" s="177"/>
      <c r="Q201" s="177"/>
      <c r="R201" s="177"/>
      <c r="S201" s="177"/>
      <c r="T201" s="177"/>
      <c r="U201" s="177"/>
      <c r="V201" s="177"/>
      <c r="W201" s="177"/>
      <c r="X201" s="177"/>
      <c r="Y201" s="177"/>
      <c r="Z201" s="177"/>
      <c r="AA201" s="177"/>
      <c r="AB201" s="177"/>
      <c r="AC201" s="177"/>
      <c r="AD201" s="177"/>
      <c r="AE201" s="177"/>
    </row>
    <row r="202" spans="1:31" ht="125.25" customHeight="1">
      <c r="A202" s="240" t="s">
        <v>5510</v>
      </c>
      <c r="B202" s="240" t="s">
        <v>2116</v>
      </c>
      <c r="C202" s="85" t="s">
        <v>5661</v>
      </c>
      <c r="D202" s="240"/>
      <c r="E202" s="240"/>
      <c r="F202" s="240" t="s">
        <v>5662</v>
      </c>
      <c r="G202" s="240" t="s">
        <v>5663</v>
      </c>
      <c r="H202" s="240" t="s">
        <v>5664</v>
      </c>
      <c r="I202" s="70" t="s">
        <v>11</v>
      </c>
      <c r="J202" s="85"/>
      <c r="K202" s="241"/>
      <c r="L202" s="177"/>
      <c r="M202" s="177"/>
      <c r="N202" s="177"/>
      <c r="O202" s="177"/>
      <c r="P202" s="177"/>
      <c r="Q202" s="177"/>
      <c r="R202" s="177"/>
      <c r="S202" s="177"/>
      <c r="T202" s="177"/>
      <c r="U202" s="177"/>
      <c r="V202" s="177"/>
      <c r="W202" s="177"/>
      <c r="X202" s="177"/>
      <c r="Y202" s="177"/>
      <c r="Z202" s="177"/>
      <c r="AA202" s="177"/>
      <c r="AB202" s="177"/>
      <c r="AC202" s="177"/>
      <c r="AD202" s="177"/>
      <c r="AE202" s="177"/>
    </row>
    <row r="203" spans="1:31" ht="125.25" customHeight="1">
      <c r="A203" s="240" t="s">
        <v>5510</v>
      </c>
      <c r="B203" s="240" t="s">
        <v>2116</v>
      </c>
      <c r="C203" s="85" t="s">
        <v>5665</v>
      </c>
      <c r="D203" s="240"/>
      <c r="E203" s="240"/>
      <c r="F203" s="240" t="s">
        <v>5666</v>
      </c>
      <c r="G203" s="240" t="s">
        <v>5659</v>
      </c>
      <c r="H203" s="240" t="s">
        <v>5667</v>
      </c>
      <c r="I203" s="70" t="s">
        <v>11</v>
      </c>
      <c r="J203" s="85"/>
      <c r="K203" s="241"/>
      <c r="L203" s="177"/>
      <c r="M203" s="177"/>
      <c r="N203" s="177"/>
      <c r="O203" s="177"/>
      <c r="P203" s="177"/>
      <c r="Q203" s="177"/>
      <c r="R203" s="177"/>
      <c r="S203" s="177"/>
      <c r="T203" s="177"/>
      <c r="U203" s="177"/>
      <c r="V203" s="177"/>
      <c r="W203" s="177"/>
      <c r="X203" s="177"/>
      <c r="Y203" s="177"/>
      <c r="Z203" s="177"/>
      <c r="AA203" s="177"/>
      <c r="AB203" s="177"/>
      <c r="AC203" s="177"/>
      <c r="AD203" s="177"/>
      <c r="AE203" s="177"/>
    </row>
    <row r="204" spans="1:31" ht="125.25" customHeight="1">
      <c r="A204" s="240" t="s">
        <v>5510</v>
      </c>
      <c r="B204" s="240" t="s">
        <v>2116</v>
      </c>
      <c r="C204" s="85" t="s">
        <v>5668</v>
      </c>
      <c r="D204" s="240"/>
      <c r="E204" s="240" t="s">
        <v>5669</v>
      </c>
      <c r="F204" s="240" t="s">
        <v>5670</v>
      </c>
      <c r="G204" s="240" t="s">
        <v>5620</v>
      </c>
      <c r="H204" s="240" t="s">
        <v>5671</v>
      </c>
      <c r="I204" s="70" t="s">
        <v>11</v>
      </c>
      <c r="J204" s="85"/>
      <c r="K204" s="241"/>
      <c r="L204" s="177"/>
      <c r="M204" s="177"/>
      <c r="N204" s="177"/>
      <c r="O204" s="177"/>
      <c r="P204" s="177"/>
      <c r="Q204" s="177"/>
      <c r="R204" s="177"/>
      <c r="S204" s="177"/>
      <c r="T204" s="177"/>
      <c r="U204" s="177"/>
      <c r="V204" s="177"/>
      <c r="W204" s="177"/>
      <c r="X204" s="177"/>
      <c r="Y204" s="177"/>
      <c r="Z204" s="177"/>
      <c r="AA204" s="177"/>
      <c r="AB204" s="177"/>
      <c r="AC204" s="177"/>
      <c r="AD204" s="177"/>
      <c r="AE204" s="177"/>
    </row>
    <row r="205" spans="1:31" ht="125.25" customHeight="1">
      <c r="A205" s="240" t="s">
        <v>5510</v>
      </c>
      <c r="B205" s="240" t="s">
        <v>2116</v>
      </c>
      <c r="C205" s="85" t="s">
        <v>5672</v>
      </c>
      <c r="D205" s="240"/>
      <c r="E205" s="240"/>
      <c r="F205" s="240" t="s">
        <v>5673</v>
      </c>
      <c r="G205" s="240" t="s">
        <v>5620</v>
      </c>
      <c r="H205" s="240" t="s">
        <v>5674</v>
      </c>
      <c r="I205" s="70" t="s">
        <v>11</v>
      </c>
      <c r="J205" s="85"/>
      <c r="K205" s="241"/>
      <c r="L205" s="177"/>
      <c r="M205" s="177"/>
      <c r="N205" s="177"/>
      <c r="O205" s="177"/>
      <c r="P205" s="177"/>
      <c r="Q205" s="177"/>
      <c r="R205" s="177"/>
      <c r="S205" s="177"/>
      <c r="T205" s="177"/>
      <c r="U205" s="177"/>
      <c r="V205" s="177"/>
      <c r="W205" s="177"/>
      <c r="X205" s="177"/>
      <c r="Y205" s="177"/>
      <c r="Z205" s="177"/>
      <c r="AA205" s="177"/>
      <c r="AB205" s="177"/>
      <c r="AC205" s="177"/>
      <c r="AD205" s="177"/>
      <c r="AE205" s="177"/>
    </row>
    <row r="206" spans="1:31" ht="125.25" customHeight="1">
      <c r="A206" s="240" t="s">
        <v>5510</v>
      </c>
      <c r="B206" s="240" t="s">
        <v>2116</v>
      </c>
      <c r="C206" s="85" t="s">
        <v>5675</v>
      </c>
      <c r="D206" s="240"/>
      <c r="E206" s="240"/>
      <c r="F206" s="240" t="s">
        <v>5676</v>
      </c>
      <c r="G206" s="240" t="s">
        <v>5620</v>
      </c>
      <c r="H206" s="240" t="s">
        <v>5677</v>
      </c>
      <c r="I206" s="70" t="s">
        <v>11</v>
      </c>
      <c r="J206" s="85"/>
      <c r="K206" s="241"/>
      <c r="L206" s="177"/>
      <c r="M206" s="177"/>
      <c r="N206" s="177"/>
      <c r="O206" s="177"/>
      <c r="P206" s="177"/>
      <c r="Q206" s="177"/>
      <c r="R206" s="177"/>
      <c r="S206" s="177"/>
      <c r="T206" s="177"/>
      <c r="U206" s="177"/>
      <c r="V206" s="177"/>
      <c r="W206" s="177"/>
      <c r="X206" s="177"/>
      <c r="Y206" s="177"/>
      <c r="Z206" s="177"/>
      <c r="AA206" s="177"/>
      <c r="AB206" s="177"/>
      <c r="AC206" s="177"/>
      <c r="AD206" s="177"/>
      <c r="AE206" s="177"/>
    </row>
    <row r="207" spans="1:31" ht="125.25" customHeight="1">
      <c r="A207" s="240" t="s">
        <v>5510</v>
      </c>
      <c r="B207" s="240" t="s">
        <v>2116</v>
      </c>
      <c r="C207" s="85" t="s">
        <v>5678</v>
      </c>
      <c r="D207" s="240"/>
      <c r="E207" s="240"/>
      <c r="F207" s="240" t="s">
        <v>5679</v>
      </c>
      <c r="G207" s="240" t="s">
        <v>5663</v>
      </c>
      <c r="H207" s="240" t="s">
        <v>5680</v>
      </c>
      <c r="I207" s="70" t="s">
        <v>11</v>
      </c>
      <c r="J207" s="85"/>
      <c r="K207" s="241"/>
      <c r="L207" s="177"/>
      <c r="M207" s="177"/>
      <c r="N207" s="177"/>
      <c r="O207" s="177"/>
      <c r="P207" s="177"/>
      <c r="Q207" s="177"/>
      <c r="R207" s="177"/>
      <c r="S207" s="177"/>
      <c r="T207" s="177"/>
      <c r="U207" s="177"/>
      <c r="V207" s="177"/>
      <c r="W207" s="177"/>
      <c r="X207" s="177"/>
      <c r="Y207" s="177"/>
      <c r="Z207" s="177"/>
      <c r="AA207" s="177"/>
      <c r="AB207" s="177"/>
      <c r="AC207" s="177"/>
      <c r="AD207" s="177"/>
      <c r="AE207" s="177"/>
    </row>
    <row r="208" spans="1:31" ht="125.25" customHeight="1">
      <c r="A208" s="240" t="s">
        <v>5510</v>
      </c>
      <c r="B208" s="240" t="s">
        <v>2116</v>
      </c>
      <c r="C208" s="85" t="s">
        <v>5681</v>
      </c>
      <c r="D208" s="240"/>
      <c r="E208" s="240"/>
      <c r="F208" s="240" t="s">
        <v>5682</v>
      </c>
      <c r="G208" s="240" t="s">
        <v>5620</v>
      </c>
      <c r="H208" s="240" t="s">
        <v>5683</v>
      </c>
      <c r="I208" s="70" t="s">
        <v>11</v>
      </c>
      <c r="J208" s="85"/>
      <c r="K208" s="241"/>
      <c r="L208" s="177"/>
      <c r="M208" s="177"/>
      <c r="N208" s="177"/>
      <c r="O208" s="177"/>
      <c r="P208" s="177"/>
      <c r="Q208" s="177"/>
      <c r="R208" s="177"/>
      <c r="S208" s="177"/>
      <c r="T208" s="177"/>
      <c r="U208" s="177"/>
      <c r="V208" s="177"/>
      <c r="W208" s="177"/>
      <c r="X208" s="177"/>
      <c r="Y208" s="177"/>
      <c r="Z208" s="177"/>
      <c r="AA208" s="177"/>
      <c r="AB208" s="177"/>
      <c r="AC208" s="177"/>
      <c r="AD208" s="177"/>
      <c r="AE208" s="177"/>
    </row>
    <row r="209" spans="1:31" ht="125.25" customHeight="1">
      <c r="A209" s="240" t="s">
        <v>5510</v>
      </c>
      <c r="B209" s="240" t="s">
        <v>2116</v>
      </c>
      <c r="C209" s="85" t="s">
        <v>5684</v>
      </c>
      <c r="D209" s="240"/>
      <c r="E209" s="240"/>
      <c r="F209" s="240" t="s">
        <v>5685</v>
      </c>
      <c r="G209" s="240" t="s">
        <v>5686</v>
      </c>
      <c r="H209" s="240" t="s">
        <v>5379</v>
      </c>
      <c r="I209" s="70" t="s">
        <v>11</v>
      </c>
      <c r="J209" s="85"/>
      <c r="K209" s="241"/>
      <c r="L209" s="177"/>
      <c r="M209" s="177"/>
      <c r="N209" s="177"/>
      <c r="O209" s="177"/>
      <c r="P209" s="177"/>
      <c r="Q209" s="177"/>
      <c r="R209" s="177"/>
      <c r="S209" s="177"/>
      <c r="T209" s="177"/>
      <c r="U209" s="177"/>
      <c r="V209" s="177"/>
      <c r="W209" s="177"/>
      <c r="X209" s="177"/>
      <c r="Y209" s="177"/>
      <c r="Z209" s="177"/>
      <c r="AA209" s="177"/>
      <c r="AB209" s="177"/>
      <c r="AC209" s="177"/>
      <c r="AD209" s="177"/>
      <c r="AE209" s="177"/>
    </row>
    <row r="210" spans="1:31" ht="125.25" customHeight="1">
      <c r="A210" s="240" t="s">
        <v>5510</v>
      </c>
      <c r="B210" s="240" t="s">
        <v>2116</v>
      </c>
      <c r="C210" s="85" t="s">
        <v>5687</v>
      </c>
      <c r="D210" s="240"/>
      <c r="E210" s="240"/>
      <c r="F210" s="240" t="s">
        <v>5688</v>
      </c>
      <c r="G210" s="240" t="s">
        <v>5686</v>
      </c>
      <c r="H210" s="240" t="s">
        <v>5689</v>
      </c>
      <c r="I210" s="70" t="s">
        <v>11</v>
      </c>
      <c r="J210" s="85"/>
      <c r="K210" s="241"/>
      <c r="L210" s="177"/>
      <c r="M210" s="177"/>
      <c r="N210" s="177"/>
      <c r="O210" s="177"/>
      <c r="P210" s="177"/>
      <c r="Q210" s="177"/>
      <c r="R210" s="177"/>
      <c r="S210" s="177"/>
      <c r="T210" s="177"/>
      <c r="U210" s="177"/>
      <c r="V210" s="177"/>
      <c r="W210" s="177"/>
      <c r="X210" s="177"/>
      <c r="Y210" s="177"/>
      <c r="Z210" s="177"/>
      <c r="AA210" s="177"/>
      <c r="AB210" s="177"/>
      <c r="AC210" s="177"/>
      <c r="AD210" s="177"/>
      <c r="AE210" s="177"/>
    </row>
    <row r="211" spans="1:31" ht="125.25" customHeight="1">
      <c r="A211" s="240" t="s">
        <v>5510</v>
      </c>
      <c r="B211" s="240" t="s">
        <v>2116</v>
      </c>
      <c r="C211" s="85" t="s">
        <v>5690</v>
      </c>
      <c r="D211" s="240"/>
      <c r="E211" s="240"/>
      <c r="F211" s="240" t="s">
        <v>5385</v>
      </c>
      <c r="G211" s="240" t="s">
        <v>5686</v>
      </c>
      <c r="H211" s="240" t="s">
        <v>5691</v>
      </c>
      <c r="I211" s="70" t="s">
        <v>11</v>
      </c>
      <c r="J211" s="85"/>
      <c r="K211" s="241"/>
      <c r="L211" s="177"/>
      <c r="M211" s="177"/>
      <c r="N211" s="177"/>
      <c r="O211" s="177"/>
      <c r="P211" s="177"/>
      <c r="Q211" s="177"/>
      <c r="R211" s="177"/>
      <c r="S211" s="177"/>
      <c r="T211" s="177"/>
      <c r="U211" s="177"/>
      <c r="V211" s="177"/>
      <c r="W211" s="177"/>
      <c r="X211" s="177"/>
      <c r="Y211" s="177"/>
      <c r="Z211" s="177"/>
      <c r="AA211" s="177"/>
      <c r="AB211" s="177"/>
      <c r="AC211" s="177"/>
      <c r="AD211" s="177"/>
      <c r="AE211" s="177"/>
    </row>
    <row r="212" spans="1:31" ht="125.25" customHeight="1">
      <c r="A212" s="240" t="s">
        <v>5510</v>
      </c>
      <c r="B212" s="240" t="s">
        <v>2116</v>
      </c>
      <c r="C212" s="85" t="s">
        <v>5692</v>
      </c>
      <c r="D212" s="240"/>
      <c r="E212" s="240"/>
      <c r="F212" s="240" t="s">
        <v>5693</v>
      </c>
      <c r="G212" s="240" t="s">
        <v>5099</v>
      </c>
      <c r="H212" s="240" t="s">
        <v>5694</v>
      </c>
      <c r="I212" s="70" t="s">
        <v>11</v>
      </c>
      <c r="J212" s="85"/>
      <c r="K212" s="241"/>
      <c r="L212" s="177"/>
      <c r="M212" s="177"/>
      <c r="N212" s="177"/>
      <c r="O212" s="177"/>
      <c r="P212" s="177"/>
      <c r="Q212" s="177"/>
      <c r="R212" s="177"/>
      <c r="S212" s="177"/>
      <c r="T212" s="177"/>
      <c r="U212" s="177"/>
      <c r="V212" s="177"/>
      <c r="W212" s="177"/>
      <c r="X212" s="177"/>
      <c r="Y212" s="177"/>
      <c r="Z212" s="177"/>
      <c r="AA212" s="177"/>
      <c r="AB212" s="177"/>
      <c r="AC212" s="177"/>
      <c r="AD212" s="177"/>
      <c r="AE212" s="177"/>
    </row>
    <row r="213" spans="1:31" ht="125.25" customHeight="1">
      <c r="A213" s="240" t="s">
        <v>5510</v>
      </c>
      <c r="B213" s="240" t="s">
        <v>2116</v>
      </c>
      <c r="C213" s="85" t="s">
        <v>5695</v>
      </c>
      <c r="D213" s="240"/>
      <c r="E213" s="240"/>
      <c r="F213" s="240" t="s">
        <v>5696</v>
      </c>
      <c r="G213" s="240" t="s">
        <v>5099</v>
      </c>
      <c r="H213" s="240" t="s">
        <v>5697</v>
      </c>
      <c r="I213" s="70" t="s">
        <v>11</v>
      </c>
      <c r="J213" s="85"/>
      <c r="K213" s="241"/>
      <c r="L213" s="177"/>
      <c r="M213" s="177"/>
      <c r="N213" s="177"/>
      <c r="O213" s="177"/>
      <c r="P213" s="177"/>
      <c r="Q213" s="177"/>
      <c r="R213" s="177"/>
      <c r="S213" s="177"/>
      <c r="T213" s="177"/>
      <c r="U213" s="177"/>
      <c r="V213" s="177"/>
      <c r="W213" s="177"/>
      <c r="X213" s="177"/>
      <c r="Y213" s="177"/>
      <c r="Z213" s="177"/>
      <c r="AA213" s="177"/>
      <c r="AB213" s="177"/>
      <c r="AC213" s="177"/>
      <c r="AD213" s="177"/>
      <c r="AE213" s="177"/>
    </row>
    <row r="214" spans="1:31" ht="125.25" customHeight="1">
      <c r="A214" s="240" t="s">
        <v>5510</v>
      </c>
      <c r="B214" s="240" t="s">
        <v>2116</v>
      </c>
      <c r="C214" s="85" t="s">
        <v>5698</v>
      </c>
      <c r="D214" s="240"/>
      <c r="E214" s="240"/>
      <c r="F214" s="240" t="s">
        <v>5699</v>
      </c>
      <c r="G214" s="240" t="s">
        <v>5663</v>
      </c>
      <c r="H214" s="240" t="s">
        <v>5700</v>
      </c>
      <c r="I214" s="70" t="s">
        <v>11</v>
      </c>
      <c r="J214" s="85"/>
      <c r="K214" s="241"/>
      <c r="L214" s="177"/>
      <c r="M214" s="177"/>
      <c r="N214" s="177"/>
      <c r="O214" s="177"/>
      <c r="P214" s="177"/>
      <c r="Q214" s="177"/>
      <c r="R214" s="177"/>
      <c r="S214" s="177"/>
      <c r="T214" s="177"/>
      <c r="U214" s="177"/>
      <c r="V214" s="177"/>
      <c r="W214" s="177"/>
      <c r="X214" s="177"/>
      <c r="Y214" s="177"/>
      <c r="Z214" s="177"/>
      <c r="AA214" s="177"/>
      <c r="AB214" s="177"/>
      <c r="AC214" s="177"/>
      <c r="AD214" s="177"/>
      <c r="AE214" s="177"/>
    </row>
    <row r="215" spans="1:31" ht="125.25" customHeight="1">
      <c r="A215" s="240" t="s">
        <v>5510</v>
      </c>
      <c r="B215" s="240" t="s">
        <v>2116</v>
      </c>
      <c r="C215" s="85" t="s">
        <v>5701</v>
      </c>
      <c r="D215" s="240"/>
      <c r="E215" s="240"/>
      <c r="F215" s="240" t="s">
        <v>5421</v>
      </c>
      <c r="G215" s="240" t="s">
        <v>5663</v>
      </c>
      <c r="H215" s="240" t="s">
        <v>5423</v>
      </c>
      <c r="I215" s="70" t="s">
        <v>11</v>
      </c>
      <c r="J215" s="85"/>
      <c r="K215" s="241"/>
      <c r="L215" s="177"/>
      <c r="M215" s="177"/>
      <c r="N215" s="177"/>
      <c r="O215" s="177"/>
      <c r="P215" s="177"/>
      <c r="Q215" s="177"/>
      <c r="R215" s="177"/>
      <c r="S215" s="177"/>
      <c r="T215" s="177"/>
      <c r="U215" s="177"/>
      <c r="V215" s="177"/>
      <c r="W215" s="177"/>
      <c r="X215" s="177"/>
      <c r="Y215" s="177"/>
      <c r="Z215" s="177"/>
      <c r="AA215" s="177"/>
      <c r="AB215" s="177"/>
      <c r="AC215" s="177"/>
      <c r="AD215" s="177"/>
      <c r="AE215" s="177"/>
    </row>
    <row r="216" spans="1:31" ht="125.25" customHeight="1">
      <c r="A216" s="240" t="s">
        <v>5510</v>
      </c>
      <c r="B216" s="240" t="s">
        <v>2116</v>
      </c>
      <c r="C216" s="85" t="s">
        <v>5702</v>
      </c>
      <c r="D216" s="240"/>
      <c r="E216" s="240"/>
      <c r="F216" s="240" t="s">
        <v>5425</v>
      </c>
      <c r="G216" s="240" t="s">
        <v>5663</v>
      </c>
      <c r="H216" s="240" t="s">
        <v>5427</v>
      </c>
      <c r="I216" s="70" t="s">
        <v>11</v>
      </c>
      <c r="J216" s="85"/>
      <c r="K216" s="241"/>
      <c r="L216" s="177"/>
      <c r="M216" s="177"/>
      <c r="N216" s="177"/>
      <c r="O216" s="177"/>
      <c r="P216" s="177"/>
      <c r="Q216" s="177"/>
      <c r="R216" s="177"/>
      <c r="S216" s="177"/>
      <c r="T216" s="177"/>
      <c r="U216" s="177"/>
      <c r="V216" s="177"/>
      <c r="W216" s="177"/>
      <c r="X216" s="177"/>
      <c r="Y216" s="177"/>
      <c r="Z216" s="177"/>
      <c r="AA216" s="177"/>
      <c r="AB216" s="177"/>
      <c r="AC216" s="177"/>
      <c r="AD216" s="177"/>
      <c r="AE216" s="177"/>
    </row>
    <row r="217" spans="1:31" ht="125.25" customHeight="1">
      <c r="A217" s="240" t="s">
        <v>5510</v>
      </c>
      <c r="B217" s="240" t="s">
        <v>2116</v>
      </c>
      <c r="C217" s="85" t="s">
        <v>5703</v>
      </c>
      <c r="D217" s="240"/>
      <c r="E217" s="240"/>
      <c r="F217" s="240" t="s">
        <v>5429</v>
      </c>
      <c r="G217" s="240" t="s">
        <v>5663</v>
      </c>
      <c r="H217" s="240" t="s">
        <v>5427</v>
      </c>
      <c r="I217" s="70" t="s">
        <v>11</v>
      </c>
      <c r="J217" s="85"/>
      <c r="K217" s="242"/>
      <c r="L217" s="177"/>
      <c r="M217" s="177"/>
      <c r="N217" s="177"/>
      <c r="O217" s="177"/>
      <c r="P217" s="177"/>
      <c r="Q217" s="177"/>
      <c r="R217" s="177"/>
      <c r="S217" s="177"/>
      <c r="T217" s="177"/>
      <c r="U217" s="177"/>
      <c r="V217" s="177"/>
      <c r="W217" s="177"/>
      <c r="X217" s="177"/>
      <c r="Y217" s="177"/>
      <c r="Z217" s="177"/>
      <c r="AA217" s="177"/>
      <c r="AB217" s="177"/>
      <c r="AC217" s="177"/>
      <c r="AD217" s="177"/>
      <c r="AE217" s="177"/>
    </row>
    <row r="218" spans="1:31" ht="125.25" customHeight="1">
      <c r="A218" s="240" t="s">
        <v>5510</v>
      </c>
      <c r="B218" s="240" t="s">
        <v>2116</v>
      </c>
      <c r="C218" s="85" t="s">
        <v>5704</v>
      </c>
      <c r="D218" s="240"/>
      <c r="E218" s="240"/>
      <c r="F218" s="240" t="s">
        <v>5705</v>
      </c>
      <c r="G218" s="240" t="s">
        <v>5663</v>
      </c>
      <c r="H218" s="240" t="s">
        <v>5434</v>
      </c>
      <c r="I218" s="70" t="s">
        <v>11</v>
      </c>
      <c r="J218" s="85"/>
      <c r="K218" s="241"/>
      <c r="L218" s="177"/>
      <c r="M218" s="177"/>
      <c r="N218" s="177"/>
      <c r="O218" s="177"/>
      <c r="P218" s="177"/>
      <c r="Q218" s="177"/>
      <c r="R218" s="177"/>
      <c r="S218" s="177"/>
      <c r="T218" s="177"/>
      <c r="U218" s="177"/>
      <c r="V218" s="177"/>
      <c r="W218" s="177"/>
      <c r="X218" s="177"/>
      <c r="Y218" s="177"/>
      <c r="Z218" s="177"/>
      <c r="AA218" s="177"/>
      <c r="AB218" s="177"/>
      <c r="AC218" s="177"/>
      <c r="AD218" s="177"/>
      <c r="AE218" s="177"/>
    </row>
    <row r="219" spans="1:31" ht="125.25" customHeight="1">
      <c r="A219" s="240" t="s">
        <v>5510</v>
      </c>
      <c r="B219" s="240" t="s">
        <v>2116</v>
      </c>
      <c r="C219" s="85" t="s">
        <v>5706</v>
      </c>
      <c r="D219" s="240"/>
      <c r="E219" s="240"/>
      <c r="F219" s="240" t="s">
        <v>5707</v>
      </c>
      <c r="G219" s="240" t="s">
        <v>5663</v>
      </c>
      <c r="H219" s="240" t="s">
        <v>5423</v>
      </c>
      <c r="I219" s="70" t="s">
        <v>11</v>
      </c>
      <c r="J219" s="85"/>
      <c r="K219" s="241"/>
      <c r="L219" s="177"/>
      <c r="M219" s="177"/>
      <c r="N219" s="177"/>
      <c r="O219" s="177"/>
      <c r="P219" s="177"/>
      <c r="Q219" s="177"/>
      <c r="R219" s="177"/>
      <c r="S219" s="177"/>
      <c r="T219" s="177"/>
      <c r="U219" s="177"/>
      <c r="V219" s="177"/>
      <c r="W219" s="177"/>
      <c r="X219" s="177"/>
      <c r="Y219" s="177"/>
      <c r="Z219" s="177"/>
      <c r="AA219" s="177"/>
      <c r="AB219" s="177"/>
      <c r="AC219" s="177"/>
      <c r="AD219" s="177"/>
      <c r="AE219" s="177"/>
    </row>
    <row r="220" spans="1:31" ht="125.25" customHeight="1">
      <c r="A220" s="240" t="s">
        <v>5510</v>
      </c>
      <c r="B220" s="240" t="s">
        <v>2116</v>
      </c>
      <c r="C220" s="85" t="s">
        <v>5708</v>
      </c>
      <c r="D220" s="240"/>
      <c r="E220" s="240"/>
      <c r="F220" s="240" t="s">
        <v>5709</v>
      </c>
      <c r="G220" s="240"/>
      <c r="H220" s="240" t="s">
        <v>5710</v>
      </c>
      <c r="I220" s="70" t="s">
        <v>11</v>
      </c>
      <c r="J220" s="85"/>
      <c r="K220" s="241"/>
      <c r="L220" s="177"/>
      <c r="M220" s="177"/>
      <c r="N220" s="177"/>
      <c r="O220" s="177"/>
      <c r="P220" s="177"/>
      <c r="Q220" s="177"/>
      <c r="R220" s="177"/>
      <c r="S220" s="177"/>
      <c r="T220" s="177"/>
      <c r="U220" s="177"/>
      <c r="V220" s="177"/>
      <c r="W220" s="177"/>
      <c r="X220" s="177"/>
      <c r="Y220" s="177"/>
      <c r="Z220" s="177"/>
      <c r="AA220" s="177"/>
      <c r="AB220" s="177"/>
      <c r="AC220" s="177"/>
      <c r="AD220" s="177"/>
      <c r="AE220" s="177"/>
    </row>
    <row r="221" spans="1:31" ht="125.25" customHeight="1">
      <c r="A221" s="240" t="s">
        <v>5510</v>
      </c>
      <c r="B221" s="240" t="s">
        <v>2116</v>
      </c>
      <c r="C221" s="85" t="s">
        <v>5711</v>
      </c>
      <c r="D221" s="240"/>
      <c r="E221" s="240"/>
      <c r="F221" s="240" t="s">
        <v>5439</v>
      </c>
      <c r="G221" s="240"/>
      <c r="H221" s="240" t="s">
        <v>5441</v>
      </c>
      <c r="I221" s="70" t="s">
        <v>11</v>
      </c>
      <c r="J221" s="85"/>
      <c r="K221" s="241"/>
      <c r="L221" s="177"/>
      <c r="M221" s="177"/>
      <c r="N221" s="177"/>
      <c r="O221" s="177"/>
      <c r="P221" s="177"/>
      <c r="Q221" s="177"/>
      <c r="R221" s="177"/>
      <c r="S221" s="177"/>
      <c r="T221" s="177"/>
      <c r="U221" s="177"/>
      <c r="V221" s="177"/>
      <c r="W221" s="177"/>
      <c r="X221" s="177"/>
      <c r="Y221" s="177"/>
      <c r="Z221" s="177"/>
      <c r="AA221" s="177"/>
      <c r="AB221" s="177"/>
      <c r="AC221" s="177"/>
      <c r="AD221" s="177"/>
      <c r="AE221" s="177"/>
    </row>
    <row r="222" spans="1:31" ht="125.25" customHeight="1">
      <c r="A222" s="240" t="s">
        <v>5510</v>
      </c>
      <c r="B222" s="240" t="s">
        <v>2116</v>
      </c>
      <c r="C222" s="85" t="s">
        <v>5712</v>
      </c>
      <c r="D222" s="240"/>
      <c r="E222" s="240"/>
      <c r="F222" s="240" t="s">
        <v>5443</v>
      </c>
      <c r="G222" s="240"/>
      <c r="H222" s="240" t="s">
        <v>5444</v>
      </c>
      <c r="I222" s="70" t="s">
        <v>11</v>
      </c>
      <c r="J222" s="85"/>
      <c r="K222" s="241"/>
      <c r="L222" s="177"/>
      <c r="M222" s="177"/>
      <c r="N222" s="177"/>
      <c r="O222" s="177"/>
      <c r="P222" s="177"/>
      <c r="Q222" s="177"/>
      <c r="R222" s="177"/>
      <c r="S222" s="177"/>
      <c r="T222" s="177"/>
      <c r="U222" s="177"/>
      <c r="V222" s="177"/>
      <c r="W222" s="177"/>
      <c r="X222" s="177"/>
      <c r="Y222" s="177"/>
      <c r="Z222" s="177"/>
      <c r="AA222" s="177"/>
      <c r="AB222" s="177"/>
      <c r="AC222" s="177"/>
      <c r="AD222" s="177"/>
      <c r="AE222" s="177"/>
    </row>
    <row r="223" spans="1:31" ht="125.25" customHeight="1">
      <c r="A223" s="240" t="s">
        <v>5510</v>
      </c>
      <c r="B223" s="240" t="s">
        <v>2116</v>
      </c>
      <c r="C223" s="85" t="s">
        <v>5713</v>
      </c>
      <c r="D223" s="240"/>
      <c r="E223" s="240"/>
      <c r="F223" s="240" t="s">
        <v>5446</v>
      </c>
      <c r="G223" s="240"/>
      <c r="H223" s="240" t="s">
        <v>5447</v>
      </c>
      <c r="I223" s="70" t="s">
        <v>11</v>
      </c>
      <c r="J223" s="85"/>
      <c r="K223" s="241"/>
      <c r="L223" s="177"/>
      <c r="M223" s="177"/>
      <c r="N223" s="177"/>
      <c r="O223" s="177"/>
      <c r="P223" s="177"/>
      <c r="Q223" s="177"/>
      <c r="R223" s="177"/>
      <c r="S223" s="177"/>
      <c r="T223" s="177"/>
      <c r="U223" s="177"/>
      <c r="V223" s="177"/>
      <c r="W223" s="177"/>
      <c r="X223" s="177"/>
      <c r="Y223" s="177"/>
      <c r="Z223" s="177"/>
      <c r="AA223" s="177"/>
      <c r="AB223" s="177"/>
      <c r="AC223" s="177"/>
      <c r="AD223" s="177"/>
      <c r="AE223" s="177"/>
    </row>
    <row r="224" spans="1:31" ht="125.25" customHeight="1">
      <c r="A224" s="240" t="s">
        <v>5510</v>
      </c>
      <c r="B224" s="240" t="s">
        <v>2116</v>
      </c>
      <c r="C224" s="85" t="s">
        <v>5714</v>
      </c>
      <c r="D224" s="240"/>
      <c r="E224" s="240"/>
      <c r="F224" s="240" t="s">
        <v>5450</v>
      </c>
      <c r="G224" s="240"/>
      <c r="H224" s="240" t="s">
        <v>5451</v>
      </c>
      <c r="I224" s="70" t="s">
        <v>11</v>
      </c>
      <c r="J224" s="85"/>
      <c r="K224" s="241"/>
      <c r="L224" s="177"/>
      <c r="M224" s="177"/>
      <c r="N224" s="177"/>
      <c r="O224" s="177"/>
      <c r="P224" s="177"/>
      <c r="Q224" s="177"/>
      <c r="R224" s="177"/>
      <c r="S224" s="177"/>
      <c r="T224" s="177"/>
      <c r="U224" s="177"/>
      <c r="V224" s="177"/>
      <c r="W224" s="177"/>
      <c r="X224" s="177"/>
      <c r="Y224" s="177"/>
      <c r="Z224" s="177"/>
      <c r="AA224" s="177"/>
      <c r="AB224" s="177"/>
      <c r="AC224" s="177"/>
      <c r="AD224" s="177"/>
      <c r="AE224" s="177"/>
    </row>
    <row r="225" spans="1:31" ht="125.25" customHeight="1">
      <c r="A225" s="240" t="s">
        <v>5510</v>
      </c>
      <c r="B225" s="240" t="s">
        <v>2116</v>
      </c>
      <c r="C225" s="85" t="s">
        <v>5715</v>
      </c>
      <c r="D225" s="240"/>
      <c r="E225" s="240"/>
      <c r="F225" s="240" t="s">
        <v>5453</v>
      </c>
      <c r="G225" s="240"/>
      <c r="H225" s="240" t="s">
        <v>5454</v>
      </c>
      <c r="I225" s="70" t="s">
        <v>11</v>
      </c>
      <c r="J225" s="85"/>
      <c r="K225" s="241"/>
      <c r="L225" s="177"/>
      <c r="M225" s="177"/>
      <c r="N225" s="177"/>
      <c r="O225" s="177"/>
      <c r="P225" s="177"/>
      <c r="Q225" s="177"/>
      <c r="R225" s="177"/>
      <c r="S225" s="177"/>
      <c r="T225" s="177"/>
      <c r="U225" s="177"/>
      <c r="V225" s="177"/>
      <c r="W225" s="177"/>
      <c r="X225" s="177"/>
      <c r="Y225" s="177"/>
      <c r="Z225" s="177"/>
      <c r="AA225" s="177"/>
      <c r="AB225" s="177"/>
      <c r="AC225" s="177"/>
      <c r="AD225" s="177"/>
      <c r="AE225" s="177"/>
    </row>
    <row r="226" spans="1:31" ht="125.25" customHeight="1">
      <c r="A226" s="240" t="s">
        <v>5510</v>
      </c>
      <c r="B226" s="240" t="s">
        <v>2116</v>
      </c>
      <c r="C226" s="85" t="s">
        <v>5716</v>
      </c>
      <c r="D226" s="240"/>
      <c r="E226" s="240"/>
      <c r="F226" s="240" t="s">
        <v>5456</v>
      </c>
      <c r="G226" s="240"/>
      <c r="H226" s="240" t="s">
        <v>5457</v>
      </c>
      <c r="I226" s="70" t="s">
        <v>11</v>
      </c>
      <c r="J226" s="85"/>
      <c r="K226" s="241"/>
      <c r="L226" s="177"/>
      <c r="M226" s="177"/>
      <c r="N226" s="177"/>
      <c r="O226" s="177"/>
      <c r="P226" s="177"/>
      <c r="Q226" s="177"/>
      <c r="R226" s="177"/>
      <c r="S226" s="177"/>
      <c r="T226" s="177"/>
      <c r="U226" s="177"/>
      <c r="V226" s="177"/>
      <c r="W226" s="177"/>
      <c r="X226" s="177"/>
      <c r="Y226" s="177"/>
      <c r="Z226" s="177"/>
      <c r="AA226" s="177"/>
      <c r="AB226" s="177"/>
      <c r="AC226" s="177"/>
      <c r="AD226" s="177"/>
      <c r="AE226" s="177"/>
    </row>
    <row r="227" spans="1:31" ht="125.25" customHeight="1">
      <c r="A227" s="240" t="s">
        <v>5510</v>
      </c>
      <c r="B227" s="240" t="s">
        <v>2116</v>
      </c>
      <c r="C227" s="85" t="s">
        <v>5717</v>
      </c>
      <c r="D227" s="240"/>
      <c r="E227" s="240"/>
      <c r="F227" s="240" t="s">
        <v>5459</v>
      </c>
      <c r="G227" s="240"/>
      <c r="H227" s="240" t="s">
        <v>5460</v>
      </c>
      <c r="I227" s="70" t="s">
        <v>11</v>
      </c>
      <c r="J227" s="85"/>
      <c r="K227" s="241"/>
      <c r="L227" s="177"/>
      <c r="M227" s="177"/>
      <c r="N227" s="177"/>
      <c r="O227" s="177"/>
      <c r="P227" s="177"/>
      <c r="Q227" s="177"/>
      <c r="R227" s="177"/>
      <c r="S227" s="177"/>
      <c r="T227" s="177"/>
      <c r="U227" s="177"/>
      <c r="V227" s="177"/>
      <c r="W227" s="177"/>
      <c r="X227" s="177"/>
      <c r="Y227" s="177"/>
      <c r="Z227" s="177"/>
      <c r="AA227" s="177"/>
      <c r="AB227" s="177"/>
      <c r="AC227" s="177"/>
      <c r="AD227" s="177"/>
      <c r="AE227" s="177"/>
    </row>
    <row r="228" spans="1:31" ht="125.25" customHeight="1">
      <c r="A228" s="240" t="s">
        <v>5510</v>
      </c>
      <c r="B228" s="240" t="s">
        <v>2116</v>
      </c>
      <c r="C228" s="85" t="s">
        <v>5718</v>
      </c>
      <c r="D228" s="240"/>
      <c r="E228" s="240"/>
      <c r="F228" s="240" t="s">
        <v>5462</v>
      </c>
      <c r="G228" s="240"/>
      <c r="H228" s="240" t="s">
        <v>5457</v>
      </c>
      <c r="I228" s="70" t="s">
        <v>11</v>
      </c>
      <c r="J228" s="85"/>
      <c r="K228" s="241"/>
      <c r="L228" s="177"/>
      <c r="M228" s="177"/>
      <c r="N228" s="177"/>
      <c r="O228" s="177"/>
      <c r="P228" s="177"/>
      <c r="Q228" s="177"/>
      <c r="R228" s="177"/>
      <c r="S228" s="177"/>
      <c r="T228" s="177"/>
      <c r="U228" s="177"/>
      <c r="V228" s="177"/>
      <c r="W228" s="177"/>
      <c r="X228" s="177"/>
      <c r="Y228" s="177"/>
      <c r="Z228" s="177"/>
      <c r="AA228" s="177"/>
      <c r="AB228" s="177"/>
      <c r="AC228" s="177"/>
      <c r="AD228" s="177"/>
      <c r="AE228" s="177"/>
    </row>
    <row r="229" spans="1:31" ht="125.25" customHeight="1">
      <c r="A229" s="240" t="s">
        <v>5510</v>
      </c>
      <c r="B229" s="240" t="s">
        <v>2116</v>
      </c>
      <c r="C229" s="85" t="s">
        <v>5719</v>
      </c>
      <c r="D229" s="240"/>
      <c r="E229" s="240"/>
      <c r="F229" s="240" t="s">
        <v>5459</v>
      </c>
      <c r="G229" s="240"/>
      <c r="H229" s="240" t="s">
        <v>5460</v>
      </c>
      <c r="I229" s="70" t="s">
        <v>11</v>
      </c>
      <c r="J229" s="85"/>
      <c r="K229" s="241"/>
      <c r="L229" s="177"/>
      <c r="M229" s="177"/>
      <c r="N229" s="177"/>
      <c r="O229" s="177"/>
      <c r="P229" s="177"/>
      <c r="Q229" s="177"/>
      <c r="R229" s="177"/>
      <c r="S229" s="177"/>
      <c r="T229" s="177"/>
      <c r="U229" s="177"/>
      <c r="V229" s="177"/>
      <c r="W229" s="177"/>
      <c r="X229" s="177"/>
      <c r="Y229" s="177"/>
      <c r="Z229" s="177"/>
      <c r="AA229" s="177"/>
      <c r="AB229" s="177"/>
      <c r="AC229" s="177"/>
      <c r="AD229" s="177"/>
      <c r="AE229" s="177"/>
    </row>
    <row r="230" spans="1:31" ht="125.25" customHeight="1">
      <c r="A230" s="240" t="s">
        <v>5510</v>
      </c>
      <c r="B230" s="240" t="s">
        <v>2116</v>
      </c>
      <c r="C230" s="85" t="s">
        <v>5720</v>
      </c>
      <c r="D230" s="240"/>
      <c r="E230" s="240"/>
      <c r="F230" s="240" t="s">
        <v>5465</v>
      </c>
      <c r="G230" s="240"/>
      <c r="H230" s="240" t="s">
        <v>5457</v>
      </c>
      <c r="I230" s="70" t="s">
        <v>11</v>
      </c>
      <c r="J230" s="85"/>
      <c r="K230" s="241"/>
      <c r="L230" s="177"/>
      <c r="M230" s="177"/>
      <c r="N230" s="177"/>
      <c r="O230" s="177"/>
      <c r="P230" s="177"/>
      <c r="Q230" s="177"/>
      <c r="R230" s="177"/>
      <c r="S230" s="177"/>
      <c r="T230" s="177"/>
      <c r="U230" s="177"/>
      <c r="V230" s="177"/>
      <c r="W230" s="177"/>
      <c r="X230" s="177"/>
      <c r="Y230" s="177"/>
      <c r="Z230" s="177"/>
      <c r="AA230" s="177"/>
      <c r="AB230" s="177"/>
      <c r="AC230" s="177"/>
      <c r="AD230" s="177"/>
      <c r="AE230" s="177"/>
    </row>
    <row r="231" spans="1:31" ht="125.25" customHeight="1">
      <c r="A231" s="240" t="s">
        <v>5510</v>
      </c>
      <c r="B231" s="240" t="s">
        <v>2116</v>
      </c>
      <c r="C231" s="85" t="s">
        <v>5721</v>
      </c>
      <c r="D231" s="240"/>
      <c r="E231" s="240"/>
      <c r="F231" s="240" t="s">
        <v>5459</v>
      </c>
      <c r="G231" s="240"/>
      <c r="H231" s="240" t="s">
        <v>5460</v>
      </c>
      <c r="I231" s="70" t="s">
        <v>11</v>
      </c>
      <c r="J231" s="85"/>
      <c r="K231" s="241"/>
      <c r="L231" s="177"/>
      <c r="M231" s="177"/>
      <c r="N231" s="177"/>
      <c r="O231" s="177"/>
      <c r="P231" s="177"/>
      <c r="Q231" s="177"/>
      <c r="R231" s="177"/>
      <c r="S231" s="177"/>
      <c r="T231" s="177"/>
      <c r="U231" s="177"/>
      <c r="V231" s="177"/>
      <c r="W231" s="177"/>
      <c r="X231" s="177"/>
      <c r="Y231" s="177"/>
      <c r="Z231" s="177"/>
      <c r="AA231" s="177"/>
      <c r="AB231" s="177"/>
      <c r="AC231" s="177"/>
      <c r="AD231" s="177"/>
      <c r="AE231" s="177"/>
    </row>
    <row r="232" spans="1:31" ht="125.25" customHeight="1">
      <c r="A232" s="240" t="s">
        <v>5510</v>
      </c>
      <c r="B232" s="240" t="s">
        <v>2116</v>
      </c>
      <c r="C232" s="85" t="s">
        <v>5722</v>
      </c>
      <c r="D232" s="240"/>
      <c r="E232" s="240"/>
      <c r="F232" s="240" t="s">
        <v>5468</v>
      </c>
      <c r="G232" s="240"/>
      <c r="H232" s="240" t="s">
        <v>5457</v>
      </c>
      <c r="I232" s="70" t="s">
        <v>11</v>
      </c>
      <c r="J232" s="85"/>
      <c r="K232" s="241"/>
      <c r="L232" s="177"/>
      <c r="M232" s="177"/>
      <c r="N232" s="177"/>
      <c r="O232" s="177"/>
      <c r="P232" s="177"/>
      <c r="Q232" s="177"/>
      <c r="R232" s="177"/>
      <c r="S232" s="177"/>
      <c r="T232" s="177"/>
      <c r="U232" s="177"/>
      <c r="V232" s="177"/>
      <c r="W232" s="177"/>
      <c r="X232" s="177"/>
      <c r="Y232" s="177"/>
      <c r="Z232" s="177"/>
      <c r="AA232" s="177"/>
      <c r="AB232" s="177"/>
      <c r="AC232" s="177"/>
      <c r="AD232" s="177"/>
      <c r="AE232" s="177"/>
    </row>
    <row r="233" spans="1:31" ht="125.25" customHeight="1">
      <c r="A233" s="240" t="s">
        <v>5510</v>
      </c>
      <c r="B233" s="240" t="s">
        <v>2116</v>
      </c>
      <c r="C233" s="85" t="s">
        <v>5723</v>
      </c>
      <c r="D233" s="240"/>
      <c r="E233" s="240"/>
      <c r="F233" s="240" t="s">
        <v>5459</v>
      </c>
      <c r="G233" s="240"/>
      <c r="H233" s="240" t="s">
        <v>5460</v>
      </c>
      <c r="I233" s="70" t="s">
        <v>11</v>
      </c>
      <c r="J233" s="85"/>
      <c r="K233" s="241"/>
      <c r="L233" s="177"/>
      <c r="M233" s="177"/>
      <c r="N233" s="177"/>
      <c r="O233" s="177"/>
      <c r="P233" s="177"/>
      <c r="Q233" s="177"/>
      <c r="R233" s="177"/>
      <c r="S233" s="177"/>
      <c r="T233" s="177"/>
      <c r="U233" s="177"/>
      <c r="V233" s="177"/>
      <c r="W233" s="177"/>
      <c r="X233" s="177"/>
      <c r="Y233" s="177"/>
      <c r="Z233" s="177"/>
      <c r="AA233" s="177"/>
      <c r="AB233" s="177"/>
      <c r="AC233" s="177"/>
      <c r="AD233" s="177"/>
      <c r="AE233" s="177"/>
    </row>
    <row r="234" spans="1:31" ht="125.25" customHeight="1">
      <c r="A234" s="240" t="s">
        <v>5510</v>
      </c>
      <c r="B234" s="240" t="s">
        <v>2116</v>
      </c>
      <c r="C234" s="85" t="s">
        <v>5724</v>
      </c>
      <c r="D234" s="240"/>
      <c r="E234" s="240"/>
      <c r="F234" s="240" t="s">
        <v>5471</v>
      </c>
      <c r="G234" s="240"/>
      <c r="H234" s="240" t="s">
        <v>5472</v>
      </c>
      <c r="I234" s="70" t="s">
        <v>11</v>
      </c>
      <c r="J234" s="85"/>
      <c r="K234" s="241"/>
      <c r="L234" s="177"/>
      <c r="M234" s="177"/>
      <c r="N234" s="177"/>
      <c r="O234" s="177"/>
      <c r="P234" s="177"/>
      <c r="Q234" s="177"/>
      <c r="R234" s="177"/>
      <c r="S234" s="177"/>
      <c r="T234" s="177"/>
      <c r="U234" s="177"/>
      <c r="V234" s="177"/>
      <c r="W234" s="177"/>
      <c r="X234" s="177"/>
      <c r="Y234" s="177"/>
      <c r="Z234" s="177"/>
      <c r="AA234" s="177"/>
      <c r="AB234" s="177"/>
      <c r="AC234" s="177"/>
      <c r="AD234" s="177"/>
      <c r="AE234" s="177"/>
    </row>
    <row r="235" spans="1:31" ht="125.25" customHeight="1">
      <c r="A235" s="240" t="s">
        <v>5510</v>
      </c>
      <c r="B235" s="240" t="s">
        <v>2116</v>
      </c>
      <c r="C235" s="85" t="s">
        <v>5725</v>
      </c>
      <c r="D235" s="240"/>
      <c r="E235" s="240"/>
      <c r="F235" s="240" t="s">
        <v>5459</v>
      </c>
      <c r="G235" s="240"/>
      <c r="H235" s="240" t="s">
        <v>5460</v>
      </c>
      <c r="I235" s="70" t="s">
        <v>11</v>
      </c>
      <c r="J235" s="85"/>
      <c r="K235" s="241"/>
      <c r="L235" s="177"/>
      <c r="M235" s="177"/>
      <c r="N235" s="177"/>
      <c r="O235" s="177"/>
      <c r="P235" s="177"/>
      <c r="Q235" s="177"/>
      <c r="R235" s="177"/>
      <c r="S235" s="177"/>
      <c r="T235" s="177"/>
      <c r="U235" s="177"/>
      <c r="V235" s="177"/>
      <c r="W235" s="177"/>
      <c r="X235" s="177"/>
      <c r="Y235" s="177"/>
      <c r="Z235" s="177"/>
      <c r="AA235" s="177"/>
      <c r="AB235" s="177"/>
      <c r="AC235" s="177"/>
      <c r="AD235" s="177"/>
      <c r="AE235" s="177"/>
    </row>
    <row r="236" spans="1:31" ht="125.25" customHeight="1">
      <c r="A236" s="240" t="s">
        <v>5510</v>
      </c>
      <c r="B236" s="240" t="s">
        <v>2116</v>
      </c>
      <c r="C236" s="85" t="s">
        <v>5726</v>
      </c>
      <c r="D236" s="240"/>
      <c r="E236" s="240"/>
      <c r="F236" s="240" t="s">
        <v>5475</v>
      </c>
      <c r="G236" s="240"/>
      <c r="H236" s="240" t="s">
        <v>5472</v>
      </c>
      <c r="I236" s="70" t="s">
        <v>11</v>
      </c>
      <c r="J236" s="85"/>
      <c r="K236" s="241"/>
      <c r="L236" s="177"/>
      <c r="M236" s="177"/>
      <c r="N236" s="177"/>
      <c r="O236" s="177"/>
      <c r="P236" s="177"/>
      <c r="Q236" s="177"/>
      <c r="R236" s="177"/>
      <c r="S236" s="177"/>
      <c r="T236" s="177"/>
      <c r="U236" s="177"/>
      <c r="V236" s="177"/>
      <c r="W236" s="177"/>
      <c r="X236" s="177"/>
      <c r="Y236" s="177"/>
      <c r="Z236" s="177"/>
      <c r="AA236" s="177"/>
      <c r="AB236" s="177"/>
      <c r="AC236" s="177"/>
      <c r="AD236" s="177"/>
      <c r="AE236" s="177"/>
    </row>
    <row r="237" spans="1:31" ht="125.25" customHeight="1">
      <c r="A237" s="240" t="s">
        <v>5510</v>
      </c>
      <c r="B237" s="240" t="s">
        <v>2116</v>
      </c>
      <c r="C237" s="85" t="s">
        <v>5727</v>
      </c>
      <c r="D237" s="240"/>
      <c r="E237" s="240"/>
      <c r="F237" s="240" t="s">
        <v>5459</v>
      </c>
      <c r="G237" s="240"/>
      <c r="H237" s="240" t="s">
        <v>5460</v>
      </c>
      <c r="I237" s="70" t="s">
        <v>11</v>
      </c>
      <c r="J237" s="85"/>
      <c r="K237" s="241"/>
      <c r="L237" s="177"/>
      <c r="M237" s="177"/>
      <c r="N237" s="177"/>
      <c r="O237" s="177"/>
      <c r="P237" s="177"/>
      <c r="Q237" s="177"/>
      <c r="R237" s="177"/>
      <c r="S237" s="177"/>
      <c r="T237" s="177"/>
      <c r="U237" s="177"/>
      <c r="V237" s="177"/>
      <c r="W237" s="177"/>
      <c r="X237" s="177"/>
      <c r="Y237" s="177"/>
      <c r="Z237" s="177"/>
      <c r="AA237" s="177"/>
      <c r="AB237" s="177"/>
      <c r="AC237" s="177"/>
      <c r="AD237" s="177"/>
      <c r="AE237" s="177"/>
    </row>
    <row r="238" spans="1:31" ht="125.25" customHeight="1">
      <c r="A238" s="240" t="s">
        <v>5510</v>
      </c>
      <c r="B238" s="240" t="s">
        <v>2116</v>
      </c>
      <c r="C238" s="85" t="s">
        <v>5728</v>
      </c>
      <c r="D238" s="240"/>
      <c r="E238" s="240"/>
      <c r="F238" s="240" t="s">
        <v>5478</v>
      </c>
      <c r="G238" s="240"/>
      <c r="H238" s="240" t="s">
        <v>5472</v>
      </c>
      <c r="I238" s="70" t="s">
        <v>11</v>
      </c>
      <c r="J238" s="85"/>
      <c r="K238" s="241"/>
      <c r="L238" s="177"/>
      <c r="M238" s="177"/>
      <c r="N238" s="177"/>
      <c r="O238" s="177"/>
      <c r="P238" s="177"/>
      <c r="Q238" s="177"/>
      <c r="R238" s="177"/>
      <c r="S238" s="177"/>
      <c r="T238" s="177"/>
      <c r="U238" s="177"/>
      <c r="V238" s="177"/>
      <c r="W238" s="177"/>
      <c r="X238" s="177"/>
      <c r="Y238" s="177"/>
      <c r="Z238" s="177"/>
      <c r="AA238" s="177"/>
      <c r="AB238" s="177"/>
      <c r="AC238" s="177"/>
      <c r="AD238" s="177"/>
      <c r="AE238" s="177"/>
    </row>
    <row r="239" spans="1:31" ht="125.25" customHeight="1">
      <c r="A239" s="240" t="s">
        <v>5510</v>
      </c>
      <c r="B239" s="240" t="s">
        <v>2116</v>
      </c>
      <c r="C239" s="85" t="s">
        <v>5729</v>
      </c>
      <c r="D239" s="240"/>
      <c r="E239" s="240"/>
      <c r="F239" s="240" t="s">
        <v>5459</v>
      </c>
      <c r="G239" s="240"/>
      <c r="H239" s="240" t="s">
        <v>5460</v>
      </c>
      <c r="I239" s="70" t="s">
        <v>11</v>
      </c>
      <c r="J239" s="85"/>
      <c r="K239" s="241"/>
      <c r="L239" s="177"/>
      <c r="M239" s="177"/>
      <c r="N239" s="177"/>
      <c r="O239" s="177"/>
      <c r="P239" s="177"/>
      <c r="Q239" s="177"/>
      <c r="R239" s="177"/>
      <c r="S239" s="177"/>
      <c r="T239" s="177"/>
      <c r="U239" s="177"/>
      <c r="V239" s="177"/>
      <c r="W239" s="177"/>
      <c r="X239" s="177"/>
      <c r="Y239" s="177"/>
      <c r="Z239" s="177"/>
      <c r="AA239" s="177"/>
      <c r="AB239" s="177"/>
      <c r="AC239" s="177"/>
      <c r="AD239" s="177"/>
      <c r="AE239" s="177"/>
    </row>
    <row r="240" spans="1:31" ht="125.25" customHeight="1">
      <c r="A240" s="240" t="s">
        <v>5510</v>
      </c>
      <c r="B240" s="240" t="s">
        <v>2116</v>
      </c>
      <c r="C240" s="85" t="s">
        <v>5730</v>
      </c>
      <c r="D240" s="240"/>
      <c r="E240" s="240"/>
      <c r="F240" s="240" t="s">
        <v>5481</v>
      </c>
      <c r="G240" s="240"/>
      <c r="H240" s="240" t="s">
        <v>5472</v>
      </c>
      <c r="I240" s="70" t="s">
        <v>11</v>
      </c>
      <c r="J240" s="85"/>
      <c r="K240" s="241"/>
      <c r="L240" s="177"/>
      <c r="M240" s="177"/>
      <c r="N240" s="177"/>
      <c r="O240" s="177"/>
      <c r="P240" s="177"/>
      <c r="Q240" s="177"/>
      <c r="R240" s="177"/>
      <c r="S240" s="177"/>
      <c r="T240" s="177"/>
      <c r="U240" s="177"/>
      <c r="V240" s="177"/>
      <c r="W240" s="177"/>
      <c r="X240" s="177"/>
      <c r="Y240" s="177"/>
      <c r="Z240" s="177"/>
      <c r="AA240" s="177"/>
      <c r="AB240" s="177"/>
      <c r="AC240" s="177"/>
      <c r="AD240" s="177"/>
      <c r="AE240" s="177"/>
    </row>
    <row r="241" spans="1:31" ht="125.25" customHeight="1">
      <c r="A241" s="240" t="s">
        <v>5510</v>
      </c>
      <c r="B241" s="240" t="s">
        <v>2116</v>
      </c>
      <c r="C241" s="85" t="s">
        <v>5731</v>
      </c>
      <c r="D241" s="240"/>
      <c r="E241" s="240"/>
      <c r="F241" s="240" t="s">
        <v>5459</v>
      </c>
      <c r="G241" s="240"/>
      <c r="H241" s="240" t="s">
        <v>5460</v>
      </c>
      <c r="I241" s="70" t="s">
        <v>11</v>
      </c>
      <c r="J241" s="85"/>
      <c r="K241" s="241"/>
      <c r="L241" s="177"/>
      <c r="M241" s="177"/>
      <c r="N241" s="177"/>
      <c r="O241" s="177"/>
      <c r="P241" s="177"/>
      <c r="Q241" s="177"/>
      <c r="R241" s="177"/>
      <c r="S241" s="177"/>
      <c r="T241" s="177"/>
      <c r="U241" s="177"/>
      <c r="V241" s="177"/>
      <c r="W241" s="177"/>
      <c r="X241" s="177"/>
      <c r="Y241" s="177"/>
      <c r="Z241" s="177"/>
      <c r="AA241" s="177"/>
      <c r="AB241" s="177"/>
      <c r="AC241" s="177"/>
      <c r="AD241" s="177"/>
      <c r="AE241" s="177"/>
    </row>
    <row r="242" spans="1:31" ht="125.25" customHeight="1">
      <c r="A242" s="240" t="s">
        <v>5510</v>
      </c>
      <c r="B242" s="240" t="s">
        <v>2116</v>
      </c>
      <c r="C242" s="85" t="s">
        <v>5732</v>
      </c>
      <c r="D242" s="240"/>
      <c r="E242" s="240"/>
      <c r="F242" s="240" t="s">
        <v>5484</v>
      </c>
      <c r="G242" s="240"/>
      <c r="H242" s="240" t="s">
        <v>5472</v>
      </c>
      <c r="I242" s="70" t="s">
        <v>11</v>
      </c>
      <c r="J242" s="85"/>
      <c r="K242" s="241"/>
      <c r="L242" s="177"/>
      <c r="M242" s="177"/>
      <c r="N242" s="177"/>
      <c r="O242" s="177"/>
      <c r="P242" s="177"/>
      <c r="Q242" s="177"/>
      <c r="R242" s="177"/>
      <c r="S242" s="177"/>
      <c r="T242" s="177"/>
      <c r="U242" s="177"/>
      <c r="V242" s="177"/>
      <c r="W242" s="177"/>
      <c r="X242" s="177"/>
      <c r="Y242" s="177"/>
      <c r="Z242" s="177"/>
      <c r="AA242" s="177"/>
      <c r="AB242" s="177"/>
      <c r="AC242" s="177"/>
      <c r="AD242" s="177"/>
      <c r="AE242" s="177"/>
    </row>
    <row r="243" spans="1:31" ht="125.25" customHeight="1">
      <c r="A243" s="240" t="s">
        <v>5510</v>
      </c>
      <c r="B243" s="240" t="s">
        <v>2116</v>
      </c>
      <c r="C243" s="85" t="s">
        <v>5733</v>
      </c>
      <c r="D243" s="240"/>
      <c r="E243" s="240"/>
      <c r="F243" s="240" t="s">
        <v>5459</v>
      </c>
      <c r="G243" s="240"/>
      <c r="H243" s="240" t="s">
        <v>5460</v>
      </c>
      <c r="I243" s="70" t="s">
        <v>11</v>
      </c>
      <c r="J243" s="85"/>
      <c r="K243" s="241"/>
      <c r="L243" s="177"/>
      <c r="M243" s="177"/>
      <c r="N243" s="177"/>
      <c r="O243" s="177"/>
      <c r="P243" s="177"/>
      <c r="Q243" s="177"/>
      <c r="R243" s="177"/>
      <c r="S243" s="177"/>
      <c r="T243" s="177"/>
      <c r="U243" s="177"/>
      <c r="V243" s="177"/>
      <c r="W243" s="177"/>
      <c r="X243" s="177"/>
      <c r="Y243" s="177"/>
      <c r="Z243" s="177"/>
      <c r="AA243" s="177"/>
      <c r="AB243" s="177"/>
      <c r="AC243" s="177"/>
      <c r="AD243" s="177"/>
      <c r="AE243" s="177"/>
    </row>
    <row r="244" spans="1:31" ht="125.25" customHeight="1">
      <c r="A244" s="240" t="s">
        <v>5734</v>
      </c>
      <c r="B244" s="240" t="s">
        <v>5735</v>
      </c>
      <c r="C244" s="85" t="s">
        <v>5736</v>
      </c>
      <c r="D244" s="240" t="s">
        <v>5737</v>
      </c>
      <c r="E244" s="240" t="s">
        <v>5738</v>
      </c>
      <c r="F244" s="240" t="s">
        <v>5739</v>
      </c>
      <c r="G244" s="240" t="s">
        <v>5740</v>
      </c>
      <c r="H244" s="240" t="s">
        <v>5741</v>
      </c>
      <c r="I244" s="70" t="s">
        <v>11</v>
      </c>
      <c r="J244" s="85"/>
      <c r="K244" s="241"/>
      <c r="L244" s="177"/>
      <c r="M244" s="177"/>
      <c r="N244" s="177"/>
      <c r="O244" s="177"/>
      <c r="P244" s="177"/>
      <c r="Q244" s="177"/>
      <c r="R244" s="177"/>
      <c r="S244" s="177"/>
      <c r="T244" s="177"/>
      <c r="U244" s="177"/>
      <c r="V244" s="177"/>
      <c r="W244" s="177"/>
      <c r="X244" s="177"/>
      <c r="Y244" s="177"/>
      <c r="Z244" s="177"/>
      <c r="AA244" s="177"/>
      <c r="AB244" s="177"/>
      <c r="AC244" s="177"/>
      <c r="AD244" s="177"/>
      <c r="AE244" s="177"/>
    </row>
    <row r="245" spans="1:31" ht="125.25" customHeight="1">
      <c r="A245" s="240" t="s">
        <v>5734</v>
      </c>
      <c r="B245" s="240" t="s">
        <v>5735</v>
      </c>
      <c r="C245" s="85" t="s">
        <v>5742</v>
      </c>
      <c r="D245" s="240" t="s">
        <v>5737</v>
      </c>
      <c r="E245" s="240"/>
      <c r="F245" s="240" t="s">
        <v>5743</v>
      </c>
      <c r="G245" s="240" t="s">
        <v>5740</v>
      </c>
      <c r="H245" s="240" t="s">
        <v>5744</v>
      </c>
      <c r="I245" s="70" t="s">
        <v>11</v>
      </c>
      <c r="J245" s="85"/>
      <c r="K245" s="241"/>
      <c r="L245" s="177"/>
      <c r="M245" s="177"/>
      <c r="N245" s="177"/>
      <c r="O245" s="177"/>
      <c r="P245" s="177"/>
      <c r="Q245" s="177"/>
      <c r="R245" s="177"/>
      <c r="S245" s="177"/>
      <c r="T245" s="177"/>
      <c r="U245" s="177"/>
      <c r="V245" s="177"/>
      <c r="W245" s="177"/>
      <c r="X245" s="177"/>
      <c r="Y245" s="177"/>
      <c r="Z245" s="177"/>
      <c r="AA245" s="177"/>
      <c r="AB245" s="177"/>
      <c r="AC245" s="177"/>
      <c r="AD245" s="177"/>
      <c r="AE245" s="177"/>
    </row>
    <row r="246" spans="1:31" ht="125.25" customHeight="1">
      <c r="A246" s="240" t="s">
        <v>5734</v>
      </c>
      <c r="B246" s="240" t="s">
        <v>5735</v>
      </c>
      <c r="C246" s="85" t="s">
        <v>5745</v>
      </c>
      <c r="D246" s="240" t="s">
        <v>5737</v>
      </c>
      <c r="E246" s="240"/>
      <c r="F246" s="240" t="s">
        <v>5746</v>
      </c>
      <c r="G246" s="240" t="s">
        <v>5740</v>
      </c>
      <c r="H246" s="240" t="s">
        <v>5747</v>
      </c>
      <c r="I246" s="70" t="s">
        <v>11</v>
      </c>
      <c r="J246" s="85"/>
      <c r="K246" s="241"/>
      <c r="L246" s="177"/>
      <c r="M246" s="177"/>
      <c r="N246" s="177"/>
      <c r="O246" s="177"/>
      <c r="P246" s="177"/>
      <c r="Q246" s="177"/>
      <c r="R246" s="177"/>
      <c r="S246" s="177"/>
      <c r="T246" s="177"/>
      <c r="U246" s="177"/>
      <c r="V246" s="177"/>
      <c r="W246" s="177"/>
      <c r="X246" s="177"/>
      <c r="Y246" s="177"/>
      <c r="Z246" s="177"/>
      <c r="AA246" s="177"/>
      <c r="AB246" s="177"/>
      <c r="AC246" s="177"/>
      <c r="AD246" s="177"/>
      <c r="AE246" s="177"/>
    </row>
    <row r="247" spans="1:31" ht="125.25" customHeight="1">
      <c r="A247" s="240" t="s">
        <v>5734</v>
      </c>
      <c r="B247" s="240" t="s">
        <v>5735</v>
      </c>
      <c r="C247" s="85" t="s">
        <v>5748</v>
      </c>
      <c r="D247" s="240" t="s">
        <v>5737</v>
      </c>
      <c r="E247" s="240" t="s">
        <v>5749</v>
      </c>
      <c r="F247" s="240" t="s">
        <v>5519</v>
      </c>
      <c r="G247" s="240" t="s">
        <v>5740</v>
      </c>
      <c r="H247" s="240" t="s">
        <v>5111</v>
      </c>
      <c r="I247" s="70" t="s">
        <v>11</v>
      </c>
      <c r="J247" s="85"/>
      <c r="K247" s="241"/>
      <c r="L247" s="177"/>
      <c r="M247" s="177"/>
      <c r="N247" s="177"/>
      <c r="O247" s="177"/>
      <c r="P247" s="177"/>
      <c r="Q247" s="177"/>
      <c r="R247" s="177"/>
      <c r="S247" s="177"/>
      <c r="T247" s="177"/>
      <c r="U247" s="177"/>
      <c r="V247" s="177"/>
      <c r="W247" s="177"/>
      <c r="X247" s="177"/>
      <c r="Y247" s="177"/>
      <c r="Z247" s="177"/>
      <c r="AA247" s="177"/>
      <c r="AB247" s="177"/>
      <c r="AC247" s="177"/>
      <c r="AD247" s="177"/>
      <c r="AE247" s="177"/>
    </row>
    <row r="248" spans="1:31" ht="125.25" customHeight="1">
      <c r="A248" s="240" t="s">
        <v>5734</v>
      </c>
      <c r="B248" s="240" t="s">
        <v>5735</v>
      </c>
      <c r="C248" s="85" t="s">
        <v>5750</v>
      </c>
      <c r="D248" s="240" t="s">
        <v>5737</v>
      </c>
      <c r="E248" s="240"/>
      <c r="F248" s="240" t="s">
        <v>5751</v>
      </c>
      <c r="G248" s="240" t="s">
        <v>5740</v>
      </c>
      <c r="H248" s="240" t="s">
        <v>5752</v>
      </c>
      <c r="I248" s="70" t="s">
        <v>11</v>
      </c>
      <c r="J248" s="85"/>
      <c r="K248" s="241"/>
      <c r="L248" s="177"/>
      <c r="M248" s="177"/>
      <c r="N248" s="177"/>
      <c r="O248" s="177"/>
      <c r="P248" s="177"/>
      <c r="Q248" s="177"/>
      <c r="R248" s="177"/>
      <c r="S248" s="177"/>
      <c r="T248" s="177"/>
      <c r="U248" s="177"/>
      <c r="V248" s="177"/>
      <c r="W248" s="177"/>
      <c r="X248" s="177"/>
      <c r="Y248" s="177"/>
      <c r="Z248" s="177"/>
      <c r="AA248" s="177"/>
      <c r="AB248" s="177"/>
      <c r="AC248" s="177"/>
      <c r="AD248" s="177"/>
      <c r="AE248" s="177"/>
    </row>
    <row r="249" spans="1:31" ht="125.25" customHeight="1">
      <c r="A249" s="240" t="s">
        <v>5734</v>
      </c>
      <c r="B249" s="240" t="s">
        <v>5735</v>
      </c>
      <c r="C249" s="85" t="s">
        <v>5753</v>
      </c>
      <c r="D249" s="240" t="s">
        <v>5737</v>
      </c>
      <c r="E249" s="240"/>
      <c r="F249" s="240" t="s">
        <v>5754</v>
      </c>
      <c r="G249" s="240" t="s">
        <v>5740</v>
      </c>
      <c r="H249" s="240" t="s">
        <v>5755</v>
      </c>
      <c r="I249" s="70" t="s">
        <v>11</v>
      </c>
      <c r="J249" s="85"/>
      <c r="K249" s="241"/>
      <c r="L249" s="177"/>
      <c r="M249" s="177"/>
      <c r="N249" s="177"/>
      <c r="O249" s="177"/>
      <c r="P249" s="177"/>
      <c r="Q249" s="177"/>
      <c r="R249" s="177"/>
      <c r="S249" s="177"/>
      <c r="T249" s="177"/>
      <c r="U249" s="177"/>
      <c r="V249" s="177"/>
      <c r="W249" s="177"/>
      <c r="X249" s="177"/>
      <c r="Y249" s="177"/>
      <c r="Z249" s="177"/>
      <c r="AA249" s="177"/>
      <c r="AB249" s="177"/>
      <c r="AC249" s="177"/>
      <c r="AD249" s="177"/>
      <c r="AE249" s="177"/>
    </row>
    <row r="250" spans="1:31" ht="125.25" customHeight="1">
      <c r="A250" s="240" t="s">
        <v>5734</v>
      </c>
      <c r="B250" s="240" t="s">
        <v>5735</v>
      </c>
      <c r="C250" s="85" t="s">
        <v>5756</v>
      </c>
      <c r="D250" s="240" t="s">
        <v>5737</v>
      </c>
      <c r="E250" s="240"/>
      <c r="F250" s="240" t="s">
        <v>5130</v>
      </c>
      <c r="G250" s="240" t="s">
        <v>5740</v>
      </c>
      <c r="H250" s="240" t="s">
        <v>5131</v>
      </c>
      <c r="I250" s="70" t="s">
        <v>11</v>
      </c>
      <c r="J250" s="85"/>
      <c r="K250" s="241"/>
      <c r="L250" s="177"/>
      <c r="M250" s="177"/>
      <c r="N250" s="177"/>
      <c r="O250" s="177"/>
      <c r="P250" s="177"/>
      <c r="Q250" s="177"/>
      <c r="R250" s="177"/>
      <c r="S250" s="177"/>
      <c r="T250" s="177"/>
      <c r="U250" s="177"/>
      <c r="V250" s="177"/>
      <c r="W250" s="177"/>
      <c r="X250" s="177"/>
      <c r="Y250" s="177"/>
      <c r="Z250" s="177"/>
      <c r="AA250" s="177"/>
      <c r="AB250" s="177"/>
      <c r="AC250" s="177"/>
      <c r="AD250" s="177"/>
      <c r="AE250" s="177"/>
    </row>
    <row r="251" spans="1:31" ht="125.25" customHeight="1">
      <c r="A251" s="240" t="s">
        <v>5734</v>
      </c>
      <c r="B251" s="240" t="s">
        <v>5735</v>
      </c>
      <c r="C251" s="85" t="s">
        <v>5757</v>
      </c>
      <c r="D251" s="240" t="s">
        <v>5737</v>
      </c>
      <c r="E251" s="240"/>
      <c r="F251" s="240" t="s">
        <v>5133</v>
      </c>
      <c r="G251" s="240" t="s">
        <v>5740</v>
      </c>
      <c r="H251" s="240" t="s">
        <v>5134</v>
      </c>
      <c r="I251" s="70" t="s">
        <v>11</v>
      </c>
      <c r="J251" s="85"/>
      <c r="K251" s="241"/>
      <c r="L251" s="177"/>
      <c r="M251" s="177"/>
      <c r="N251" s="177"/>
      <c r="O251" s="177"/>
      <c r="P251" s="177"/>
      <c r="Q251" s="177"/>
      <c r="R251" s="177"/>
      <c r="S251" s="177"/>
      <c r="T251" s="177"/>
      <c r="U251" s="177"/>
      <c r="V251" s="177"/>
      <c r="W251" s="177"/>
      <c r="X251" s="177"/>
      <c r="Y251" s="177"/>
      <c r="Z251" s="177"/>
      <c r="AA251" s="177"/>
      <c r="AB251" s="177"/>
      <c r="AC251" s="177"/>
      <c r="AD251" s="177"/>
      <c r="AE251" s="177"/>
    </row>
    <row r="252" spans="1:31" ht="125.25" customHeight="1">
      <c r="A252" s="240" t="s">
        <v>5734</v>
      </c>
      <c r="B252" s="240" t="s">
        <v>5735</v>
      </c>
      <c r="C252" s="85" t="s">
        <v>5758</v>
      </c>
      <c r="D252" s="240" t="s">
        <v>5737</v>
      </c>
      <c r="E252" s="240"/>
      <c r="F252" s="240" t="s">
        <v>5534</v>
      </c>
      <c r="G252" s="240" t="s">
        <v>5740</v>
      </c>
      <c r="H252" s="240" t="s">
        <v>5759</v>
      </c>
      <c r="I252" s="70" t="s">
        <v>11</v>
      </c>
      <c r="J252" s="85"/>
      <c r="K252" s="241"/>
      <c r="L252" s="177"/>
      <c r="M252" s="177"/>
      <c r="N252" s="177"/>
      <c r="O252" s="177"/>
      <c r="P252" s="177"/>
      <c r="Q252" s="177"/>
      <c r="R252" s="177"/>
      <c r="S252" s="177"/>
      <c r="T252" s="177"/>
      <c r="U252" s="177"/>
      <c r="V252" s="177"/>
      <c r="W252" s="177"/>
      <c r="X252" s="177"/>
      <c r="Y252" s="177"/>
      <c r="Z252" s="177"/>
      <c r="AA252" s="177"/>
      <c r="AB252" s="177"/>
      <c r="AC252" s="177"/>
      <c r="AD252" s="177"/>
      <c r="AE252" s="177"/>
    </row>
    <row r="253" spans="1:31" ht="125.25" customHeight="1">
      <c r="A253" s="240" t="s">
        <v>5734</v>
      </c>
      <c r="B253" s="240" t="s">
        <v>5735</v>
      </c>
      <c r="C253" s="85" t="s">
        <v>5760</v>
      </c>
      <c r="D253" s="240" t="s">
        <v>5737</v>
      </c>
      <c r="E253" s="240"/>
      <c r="F253" s="240" t="s">
        <v>5537</v>
      </c>
      <c r="G253" s="240" t="s">
        <v>5740</v>
      </c>
      <c r="H253" s="240" t="s">
        <v>5538</v>
      </c>
      <c r="I253" s="70" t="s">
        <v>11</v>
      </c>
      <c r="J253" s="85"/>
      <c r="K253" s="241"/>
      <c r="L253" s="177"/>
      <c r="M253" s="177"/>
      <c r="N253" s="177"/>
      <c r="O253" s="177"/>
      <c r="P253" s="177"/>
      <c r="Q253" s="177"/>
      <c r="R253" s="177"/>
      <c r="S253" s="177"/>
      <c r="T253" s="177"/>
      <c r="U253" s="177"/>
      <c r="V253" s="177"/>
      <c r="W253" s="177"/>
      <c r="X253" s="177"/>
      <c r="Y253" s="177"/>
      <c r="Z253" s="177"/>
      <c r="AA253" s="177"/>
      <c r="AB253" s="177"/>
      <c r="AC253" s="177"/>
      <c r="AD253" s="177"/>
      <c r="AE253" s="177"/>
    </row>
    <row r="254" spans="1:31" ht="125.25" customHeight="1">
      <c r="A254" s="240" t="s">
        <v>5734</v>
      </c>
      <c r="B254" s="240" t="s">
        <v>5735</v>
      </c>
      <c r="C254" s="85" t="s">
        <v>5761</v>
      </c>
      <c r="D254" s="240" t="s">
        <v>5737</v>
      </c>
      <c r="E254" s="240"/>
      <c r="F254" s="240" t="s">
        <v>5142</v>
      </c>
      <c r="G254" s="240" t="s">
        <v>5740</v>
      </c>
      <c r="H254" s="240" t="s">
        <v>5143</v>
      </c>
      <c r="I254" s="70" t="s">
        <v>11</v>
      </c>
      <c r="J254" s="85"/>
      <c r="K254" s="243"/>
      <c r="L254" s="177"/>
      <c r="M254" s="177"/>
      <c r="N254" s="177"/>
      <c r="O254" s="177"/>
      <c r="P254" s="177"/>
      <c r="Q254" s="177"/>
      <c r="R254" s="177"/>
      <c r="S254" s="177"/>
      <c r="T254" s="177"/>
      <c r="U254" s="177"/>
      <c r="V254" s="177"/>
      <c r="W254" s="177"/>
      <c r="X254" s="177"/>
      <c r="Y254" s="177"/>
      <c r="Z254" s="177"/>
      <c r="AA254" s="177"/>
      <c r="AB254" s="177"/>
      <c r="AC254" s="177"/>
      <c r="AD254" s="177"/>
      <c r="AE254" s="177"/>
    </row>
    <row r="255" spans="1:31" ht="125.25" customHeight="1">
      <c r="A255" s="240" t="s">
        <v>5734</v>
      </c>
      <c r="B255" s="240" t="s">
        <v>5735</v>
      </c>
      <c r="C255" s="85" t="s">
        <v>5762</v>
      </c>
      <c r="D255" s="240" t="s">
        <v>5737</v>
      </c>
      <c r="E255" s="240"/>
      <c r="F255" s="240" t="s">
        <v>5145</v>
      </c>
      <c r="G255" s="240" t="s">
        <v>5740</v>
      </c>
      <c r="H255" s="240" t="s">
        <v>5143</v>
      </c>
      <c r="I255" s="70" t="s">
        <v>11</v>
      </c>
      <c r="J255" s="85"/>
      <c r="K255" s="243"/>
      <c r="L255" s="177"/>
      <c r="M255" s="177"/>
      <c r="N255" s="177"/>
      <c r="O255" s="177"/>
      <c r="P255" s="177"/>
      <c r="Q255" s="177"/>
      <c r="R255" s="177"/>
      <c r="S255" s="177"/>
      <c r="T255" s="177"/>
      <c r="U255" s="177"/>
      <c r="V255" s="177"/>
      <c r="W255" s="177"/>
      <c r="X255" s="177"/>
      <c r="Y255" s="177"/>
      <c r="Z255" s="177"/>
      <c r="AA255" s="177"/>
      <c r="AB255" s="177"/>
      <c r="AC255" s="177"/>
      <c r="AD255" s="177"/>
      <c r="AE255" s="177"/>
    </row>
    <row r="256" spans="1:31" ht="125.25" customHeight="1">
      <c r="A256" s="240" t="s">
        <v>5734</v>
      </c>
      <c r="B256" s="240" t="s">
        <v>5735</v>
      </c>
      <c r="C256" s="85" t="s">
        <v>5763</v>
      </c>
      <c r="D256" s="240" t="s">
        <v>5737</v>
      </c>
      <c r="E256" s="240"/>
      <c r="F256" s="240" t="s">
        <v>5147</v>
      </c>
      <c r="G256" s="240" t="s">
        <v>5740</v>
      </c>
      <c r="H256" s="240" t="s">
        <v>5143</v>
      </c>
      <c r="I256" s="70" t="s">
        <v>11</v>
      </c>
      <c r="J256" s="85"/>
      <c r="K256" s="243"/>
      <c r="L256" s="177"/>
      <c r="M256" s="177"/>
      <c r="N256" s="177"/>
      <c r="O256" s="177"/>
      <c r="P256" s="177"/>
      <c r="Q256" s="177"/>
      <c r="R256" s="177"/>
      <c r="S256" s="177"/>
      <c r="T256" s="177"/>
      <c r="U256" s="177"/>
      <c r="V256" s="177"/>
      <c r="W256" s="177"/>
      <c r="X256" s="177"/>
      <c r="Y256" s="177"/>
      <c r="Z256" s="177"/>
      <c r="AA256" s="177"/>
      <c r="AB256" s="177"/>
      <c r="AC256" s="177"/>
      <c r="AD256" s="177"/>
      <c r="AE256" s="177"/>
    </row>
    <row r="257" spans="1:31" ht="125.25" customHeight="1">
      <c r="A257" s="240" t="s">
        <v>5734</v>
      </c>
      <c r="B257" s="240" t="s">
        <v>5735</v>
      </c>
      <c r="C257" s="85" t="s">
        <v>5764</v>
      </c>
      <c r="D257" s="240" t="s">
        <v>5737</v>
      </c>
      <c r="E257" s="240"/>
      <c r="F257" s="240" t="s">
        <v>5543</v>
      </c>
      <c r="G257" s="240" t="s">
        <v>5740</v>
      </c>
      <c r="H257" s="240" t="s">
        <v>5143</v>
      </c>
      <c r="I257" s="70" t="s">
        <v>11</v>
      </c>
      <c r="J257" s="85"/>
      <c r="K257" s="243"/>
      <c r="L257" s="177"/>
      <c r="M257" s="177"/>
      <c r="N257" s="177"/>
      <c r="O257" s="177"/>
      <c r="P257" s="177"/>
      <c r="Q257" s="177"/>
      <c r="R257" s="177"/>
      <c r="S257" s="177"/>
      <c r="T257" s="177"/>
      <c r="U257" s="177"/>
      <c r="V257" s="177"/>
      <c r="W257" s="177"/>
      <c r="X257" s="177"/>
      <c r="Y257" s="177"/>
      <c r="Z257" s="177"/>
      <c r="AA257" s="177"/>
      <c r="AB257" s="177"/>
      <c r="AC257" s="177"/>
      <c r="AD257" s="177"/>
      <c r="AE257" s="177"/>
    </row>
    <row r="258" spans="1:31" ht="125.25" customHeight="1">
      <c r="A258" s="240" t="s">
        <v>5734</v>
      </c>
      <c r="B258" s="240" t="s">
        <v>5735</v>
      </c>
      <c r="C258" s="85" t="s">
        <v>5765</v>
      </c>
      <c r="D258" s="240" t="s">
        <v>5737</v>
      </c>
      <c r="E258" s="240"/>
      <c r="F258" s="240" t="s">
        <v>5545</v>
      </c>
      <c r="G258" s="240" t="s">
        <v>5740</v>
      </c>
      <c r="H258" s="240" t="s">
        <v>5546</v>
      </c>
      <c r="I258" s="70" t="s">
        <v>11</v>
      </c>
      <c r="J258" s="85"/>
      <c r="K258" s="241"/>
      <c r="L258" s="177"/>
      <c r="M258" s="177"/>
      <c r="N258" s="177"/>
      <c r="O258" s="177"/>
      <c r="P258" s="177"/>
      <c r="Q258" s="177"/>
      <c r="R258" s="177"/>
      <c r="S258" s="177"/>
      <c r="T258" s="177"/>
      <c r="U258" s="177"/>
      <c r="V258" s="177"/>
      <c r="W258" s="177"/>
      <c r="X258" s="177"/>
      <c r="Y258" s="177"/>
      <c r="Z258" s="177"/>
      <c r="AA258" s="177"/>
      <c r="AB258" s="177"/>
      <c r="AC258" s="177"/>
      <c r="AD258" s="177"/>
      <c r="AE258" s="177"/>
    </row>
    <row r="259" spans="1:31" ht="125.25" customHeight="1">
      <c r="A259" s="240" t="s">
        <v>5734</v>
      </c>
      <c r="B259" s="240" t="s">
        <v>5735</v>
      </c>
      <c r="C259" s="85" t="s">
        <v>5766</v>
      </c>
      <c r="D259" s="240" t="s">
        <v>5737</v>
      </c>
      <c r="E259" s="240"/>
      <c r="F259" s="240" t="s">
        <v>5548</v>
      </c>
      <c r="G259" s="240" t="s">
        <v>5740</v>
      </c>
      <c r="H259" s="245" t="s">
        <v>5767</v>
      </c>
      <c r="I259" s="70" t="s">
        <v>11</v>
      </c>
      <c r="J259" s="85"/>
      <c r="K259" s="241"/>
      <c r="L259" s="177"/>
      <c r="M259" s="177"/>
      <c r="N259" s="177"/>
      <c r="O259" s="177"/>
      <c r="P259" s="177"/>
      <c r="Q259" s="177"/>
      <c r="R259" s="177"/>
      <c r="S259" s="177"/>
      <c r="T259" s="177"/>
      <c r="U259" s="177"/>
      <c r="V259" s="177"/>
      <c r="W259" s="177"/>
      <c r="X259" s="177"/>
      <c r="Y259" s="177"/>
      <c r="Z259" s="177"/>
      <c r="AA259" s="177"/>
      <c r="AB259" s="177"/>
      <c r="AC259" s="177"/>
      <c r="AD259" s="177"/>
      <c r="AE259" s="177"/>
    </row>
    <row r="260" spans="1:31" ht="125.25" customHeight="1">
      <c r="A260" s="240" t="s">
        <v>5734</v>
      </c>
      <c r="B260" s="240" t="s">
        <v>5735</v>
      </c>
      <c r="C260" s="85" t="s">
        <v>5768</v>
      </c>
      <c r="D260" s="240" t="s">
        <v>5737</v>
      </c>
      <c r="E260" s="240" t="s">
        <v>5769</v>
      </c>
      <c r="F260" s="240" t="s">
        <v>5770</v>
      </c>
      <c r="G260" s="240" t="s">
        <v>5740</v>
      </c>
      <c r="H260" s="240" t="s">
        <v>5771</v>
      </c>
      <c r="I260" s="70" t="s">
        <v>11</v>
      </c>
      <c r="J260" s="85"/>
      <c r="K260" s="241"/>
      <c r="L260" s="177"/>
      <c r="M260" s="177"/>
      <c r="N260" s="177"/>
      <c r="O260" s="177"/>
      <c r="P260" s="177"/>
      <c r="Q260" s="177"/>
      <c r="R260" s="177"/>
      <c r="S260" s="177"/>
      <c r="T260" s="177"/>
      <c r="U260" s="177"/>
      <c r="V260" s="177"/>
      <c r="W260" s="177"/>
      <c r="X260" s="177"/>
      <c r="Y260" s="177"/>
      <c r="Z260" s="177"/>
      <c r="AA260" s="177"/>
      <c r="AB260" s="177"/>
      <c r="AC260" s="177"/>
      <c r="AD260" s="177"/>
      <c r="AE260" s="177"/>
    </row>
    <row r="261" spans="1:31" ht="125.25" customHeight="1">
      <c r="A261" s="240" t="s">
        <v>5734</v>
      </c>
      <c r="B261" s="240" t="s">
        <v>5735</v>
      </c>
      <c r="C261" s="85" t="s">
        <v>5772</v>
      </c>
      <c r="D261" s="240" t="s">
        <v>5737</v>
      </c>
      <c r="E261" s="240"/>
      <c r="F261" s="240" t="s">
        <v>5773</v>
      </c>
      <c r="G261" s="240" t="s">
        <v>5740</v>
      </c>
      <c r="H261" s="240" t="s">
        <v>5774</v>
      </c>
      <c r="I261" s="70" t="s">
        <v>11</v>
      </c>
      <c r="J261" s="85"/>
      <c r="K261" s="241"/>
      <c r="L261" s="177"/>
      <c r="M261" s="177"/>
      <c r="N261" s="177"/>
      <c r="O261" s="177"/>
      <c r="P261" s="177"/>
      <c r="Q261" s="177"/>
      <c r="R261" s="177"/>
      <c r="S261" s="177"/>
      <c r="T261" s="177"/>
      <c r="U261" s="177"/>
      <c r="V261" s="177"/>
      <c r="W261" s="177"/>
      <c r="X261" s="177"/>
      <c r="Y261" s="177"/>
      <c r="Z261" s="177"/>
      <c r="AA261" s="177"/>
      <c r="AB261" s="177"/>
      <c r="AC261" s="177"/>
      <c r="AD261" s="177"/>
      <c r="AE261" s="177"/>
    </row>
    <row r="262" spans="1:31" ht="125.25" customHeight="1">
      <c r="A262" s="240" t="s">
        <v>5734</v>
      </c>
      <c r="B262" s="240" t="s">
        <v>5735</v>
      </c>
      <c r="C262" s="85" t="s">
        <v>5775</v>
      </c>
      <c r="D262" s="240" t="s">
        <v>5737</v>
      </c>
      <c r="E262" s="240"/>
      <c r="F262" s="240" t="s">
        <v>5776</v>
      </c>
      <c r="G262" s="240" t="s">
        <v>5740</v>
      </c>
      <c r="H262" s="240" t="s">
        <v>5777</v>
      </c>
      <c r="I262" s="70" t="s">
        <v>11</v>
      </c>
      <c r="J262" s="85"/>
      <c r="K262" s="241"/>
      <c r="L262" s="177"/>
      <c r="M262" s="177"/>
      <c r="N262" s="177"/>
      <c r="O262" s="177"/>
      <c r="P262" s="177"/>
      <c r="Q262" s="177"/>
      <c r="R262" s="177"/>
      <c r="S262" s="177"/>
      <c r="T262" s="177"/>
      <c r="U262" s="177"/>
      <c r="V262" s="177"/>
      <c r="W262" s="177"/>
      <c r="X262" s="177"/>
      <c r="Y262" s="177"/>
      <c r="Z262" s="177"/>
      <c r="AA262" s="177"/>
      <c r="AB262" s="177"/>
      <c r="AC262" s="177"/>
      <c r="AD262" s="177"/>
      <c r="AE262" s="177"/>
    </row>
    <row r="263" spans="1:31" ht="125.25" customHeight="1">
      <c r="A263" s="240" t="s">
        <v>5734</v>
      </c>
      <c r="B263" s="240" t="s">
        <v>5735</v>
      </c>
      <c r="C263" s="85" t="s">
        <v>5778</v>
      </c>
      <c r="D263" s="240" t="s">
        <v>5737</v>
      </c>
      <c r="E263" s="240"/>
      <c r="F263" s="240" t="s">
        <v>5779</v>
      </c>
      <c r="G263" s="240" t="s">
        <v>5740</v>
      </c>
      <c r="H263" s="240" t="s">
        <v>5780</v>
      </c>
      <c r="I263" s="70" t="s">
        <v>11</v>
      </c>
      <c r="J263" s="85"/>
      <c r="K263" s="241"/>
      <c r="L263" s="177"/>
      <c r="M263" s="177"/>
      <c r="N263" s="177"/>
      <c r="O263" s="177"/>
      <c r="P263" s="177"/>
      <c r="Q263" s="177"/>
      <c r="R263" s="177"/>
      <c r="S263" s="177"/>
      <c r="T263" s="177"/>
      <c r="U263" s="177"/>
      <c r="V263" s="177"/>
      <c r="W263" s="177"/>
      <c r="X263" s="177"/>
      <c r="Y263" s="177"/>
      <c r="Z263" s="177"/>
      <c r="AA263" s="177"/>
      <c r="AB263" s="177"/>
      <c r="AC263" s="177"/>
      <c r="AD263" s="177"/>
      <c r="AE263" s="177"/>
    </row>
    <row r="264" spans="1:31" ht="125.25" customHeight="1">
      <c r="A264" s="240" t="s">
        <v>5734</v>
      </c>
      <c r="B264" s="240" t="s">
        <v>5735</v>
      </c>
      <c r="C264" s="85" t="s">
        <v>5781</v>
      </c>
      <c r="D264" s="240" t="s">
        <v>5737</v>
      </c>
      <c r="E264" s="240"/>
      <c r="F264" s="240" t="s">
        <v>5782</v>
      </c>
      <c r="G264" s="240" t="s">
        <v>5740</v>
      </c>
      <c r="H264" s="240" t="s">
        <v>5293</v>
      </c>
      <c r="I264" s="70" t="s">
        <v>11</v>
      </c>
      <c r="J264" s="85"/>
      <c r="K264" s="241"/>
      <c r="L264" s="177"/>
      <c r="M264" s="177"/>
      <c r="N264" s="177"/>
      <c r="O264" s="177"/>
      <c r="P264" s="177"/>
      <c r="Q264" s="177"/>
      <c r="R264" s="177"/>
      <c r="S264" s="177"/>
      <c r="T264" s="177"/>
      <c r="U264" s="177"/>
      <c r="V264" s="177"/>
      <c r="W264" s="177"/>
      <c r="X264" s="177"/>
      <c r="Y264" s="177"/>
      <c r="Z264" s="177"/>
      <c r="AA264" s="177"/>
      <c r="AB264" s="177"/>
      <c r="AC264" s="177"/>
      <c r="AD264" s="177"/>
      <c r="AE264" s="177"/>
    </row>
    <row r="265" spans="1:31" ht="125.25" customHeight="1">
      <c r="A265" s="240" t="s">
        <v>5734</v>
      </c>
      <c r="B265" s="240" t="s">
        <v>5735</v>
      </c>
      <c r="C265" s="85" t="s">
        <v>5783</v>
      </c>
      <c r="D265" s="240" t="s">
        <v>5737</v>
      </c>
      <c r="E265" s="240"/>
      <c r="F265" s="240" t="s">
        <v>5784</v>
      </c>
      <c r="G265" s="240" t="s">
        <v>5740</v>
      </c>
      <c r="H265" s="240" t="s">
        <v>5785</v>
      </c>
      <c r="I265" s="70" t="s">
        <v>11</v>
      </c>
      <c r="J265" s="85"/>
      <c r="K265" s="241"/>
      <c r="L265" s="177"/>
      <c r="M265" s="177"/>
      <c r="N265" s="177"/>
      <c r="O265" s="177"/>
      <c r="P265" s="177"/>
      <c r="Q265" s="177"/>
      <c r="R265" s="177"/>
      <c r="S265" s="177"/>
      <c r="T265" s="177"/>
      <c r="U265" s="177"/>
      <c r="V265" s="177"/>
      <c r="W265" s="177"/>
      <c r="X265" s="177"/>
      <c r="Y265" s="177"/>
      <c r="Z265" s="177"/>
      <c r="AA265" s="177"/>
      <c r="AB265" s="177"/>
      <c r="AC265" s="177"/>
      <c r="AD265" s="177"/>
      <c r="AE265" s="177"/>
    </row>
    <row r="266" spans="1:31" ht="125.25" customHeight="1">
      <c r="A266" s="240" t="s">
        <v>5734</v>
      </c>
      <c r="B266" s="240" t="s">
        <v>5735</v>
      </c>
      <c r="C266" s="85" t="s">
        <v>5786</v>
      </c>
      <c r="D266" s="240" t="s">
        <v>5737</v>
      </c>
      <c r="E266" s="240"/>
      <c r="F266" s="240" t="s">
        <v>5787</v>
      </c>
      <c r="G266" s="240" t="s">
        <v>5740</v>
      </c>
      <c r="H266" s="240" t="s">
        <v>5299</v>
      </c>
      <c r="I266" s="70" t="s">
        <v>11</v>
      </c>
      <c r="J266" s="85"/>
      <c r="K266" s="241"/>
      <c r="L266" s="177"/>
      <c r="M266" s="177"/>
      <c r="N266" s="177"/>
      <c r="O266" s="177"/>
      <c r="P266" s="177"/>
      <c r="Q266" s="177"/>
      <c r="R266" s="177"/>
      <c r="S266" s="177"/>
      <c r="T266" s="177"/>
      <c r="U266" s="177"/>
      <c r="V266" s="177"/>
      <c r="W266" s="177"/>
      <c r="X266" s="177"/>
      <c r="Y266" s="177"/>
      <c r="Z266" s="177"/>
      <c r="AA266" s="177"/>
      <c r="AB266" s="177"/>
      <c r="AC266" s="177"/>
      <c r="AD266" s="177"/>
      <c r="AE266" s="177"/>
    </row>
    <row r="267" spans="1:31" ht="125.25" customHeight="1">
      <c r="A267" s="240" t="s">
        <v>5734</v>
      </c>
      <c r="B267" s="240" t="s">
        <v>5735</v>
      </c>
      <c r="C267" s="85" t="s">
        <v>5788</v>
      </c>
      <c r="D267" s="240" t="s">
        <v>5737</v>
      </c>
      <c r="E267" s="240" t="s">
        <v>5789</v>
      </c>
      <c r="F267" s="240" t="s">
        <v>5790</v>
      </c>
      <c r="G267" s="240" t="s">
        <v>5740</v>
      </c>
      <c r="H267" s="240" t="s">
        <v>5123</v>
      </c>
      <c r="I267" s="70" t="s">
        <v>11</v>
      </c>
      <c r="J267" s="85"/>
      <c r="K267" s="241"/>
      <c r="L267" s="177"/>
      <c r="M267" s="177"/>
      <c r="N267" s="177"/>
      <c r="O267" s="177"/>
      <c r="P267" s="177"/>
      <c r="Q267" s="177"/>
      <c r="R267" s="177"/>
      <c r="S267" s="177"/>
      <c r="T267" s="177"/>
      <c r="U267" s="177"/>
      <c r="V267" s="177"/>
      <c r="W267" s="177"/>
      <c r="X267" s="177"/>
      <c r="Y267" s="177"/>
      <c r="Z267" s="177"/>
      <c r="AA267" s="177"/>
      <c r="AB267" s="177"/>
      <c r="AC267" s="177"/>
      <c r="AD267" s="177"/>
      <c r="AE267" s="177"/>
    </row>
    <row r="268" spans="1:31" ht="125.25" customHeight="1">
      <c r="A268" s="240" t="s">
        <v>5734</v>
      </c>
      <c r="B268" s="240" t="s">
        <v>5735</v>
      </c>
      <c r="C268" s="85" t="s">
        <v>5791</v>
      </c>
      <c r="D268" s="240" t="s">
        <v>5737</v>
      </c>
      <c r="E268" s="240"/>
      <c r="F268" s="240" t="s">
        <v>5792</v>
      </c>
      <c r="G268" s="240" t="s">
        <v>5740</v>
      </c>
      <c r="H268" s="240" t="s">
        <v>5793</v>
      </c>
      <c r="I268" s="70" t="s">
        <v>11</v>
      </c>
      <c r="J268" s="85"/>
      <c r="K268" s="241"/>
      <c r="L268" s="177"/>
      <c r="M268" s="177"/>
      <c r="N268" s="177"/>
      <c r="O268" s="177"/>
      <c r="P268" s="177"/>
      <c r="Q268" s="177"/>
      <c r="R268" s="177"/>
      <c r="S268" s="177"/>
      <c r="T268" s="177"/>
      <c r="U268" s="177"/>
      <c r="V268" s="177"/>
      <c r="W268" s="177"/>
      <c r="X268" s="177"/>
      <c r="Y268" s="177"/>
      <c r="Z268" s="177"/>
      <c r="AA268" s="177"/>
      <c r="AB268" s="177"/>
      <c r="AC268" s="177"/>
      <c r="AD268" s="177"/>
      <c r="AE268" s="177"/>
    </row>
    <row r="269" spans="1:31" ht="125.25" customHeight="1">
      <c r="A269" s="240" t="s">
        <v>5734</v>
      </c>
      <c r="B269" s="240" t="s">
        <v>5735</v>
      </c>
      <c r="C269" s="85" t="s">
        <v>5794</v>
      </c>
      <c r="D269" s="240" t="s">
        <v>5737</v>
      </c>
      <c r="E269" s="240"/>
      <c r="F269" s="240" t="s">
        <v>5795</v>
      </c>
      <c r="G269" s="240" t="s">
        <v>5740</v>
      </c>
      <c r="H269" s="240" t="s">
        <v>5793</v>
      </c>
      <c r="I269" s="70" t="s">
        <v>11</v>
      </c>
      <c r="J269" s="85"/>
      <c r="K269" s="241"/>
      <c r="L269" s="177"/>
      <c r="M269" s="177"/>
      <c r="N269" s="177"/>
      <c r="O269" s="177"/>
      <c r="P269" s="177"/>
      <c r="Q269" s="177"/>
      <c r="R269" s="177"/>
      <c r="S269" s="177"/>
      <c r="T269" s="177"/>
      <c r="U269" s="177"/>
      <c r="V269" s="177"/>
      <c r="W269" s="177"/>
      <c r="X269" s="177"/>
      <c r="Y269" s="177"/>
      <c r="Z269" s="177"/>
      <c r="AA269" s="177"/>
      <c r="AB269" s="177"/>
      <c r="AC269" s="177"/>
      <c r="AD269" s="177"/>
      <c r="AE269" s="177"/>
    </row>
    <row r="270" spans="1:31" ht="125.25" customHeight="1">
      <c r="A270" s="240" t="s">
        <v>5734</v>
      </c>
      <c r="B270" s="240" t="s">
        <v>5735</v>
      </c>
      <c r="C270" s="85" t="s">
        <v>5796</v>
      </c>
      <c r="D270" s="240" t="s">
        <v>5737</v>
      </c>
      <c r="E270" s="240"/>
      <c r="F270" s="240" t="s">
        <v>5797</v>
      </c>
      <c r="G270" s="240" t="s">
        <v>5740</v>
      </c>
      <c r="H270" s="240" t="s">
        <v>5793</v>
      </c>
      <c r="I270" s="70" t="s">
        <v>11</v>
      </c>
      <c r="J270" s="85"/>
      <c r="K270" s="241"/>
      <c r="L270" s="177"/>
      <c r="M270" s="177"/>
      <c r="N270" s="177"/>
      <c r="O270" s="177"/>
      <c r="P270" s="177"/>
      <c r="Q270" s="177"/>
      <c r="R270" s="177"/>
      <c r="S270" s="177"/>
      <c r="T270" s="177"/>
      <c r="U270" s="177"/>
      <c r="V270" s="177"/>
      <c r="W270" s="177"/>
      <c r="X270" s="177"/>
      <c r="Y270" s="177"/>
      <c r="Z270" s="177"/>
      <c r="AA270" s="177"/>
      <c r="AB270" s="177"/>
      <c r="AC270" s="177"/>
      <c r="AD270" s="177"/>
      <c r="AE270" s="177"/>
    </row>
    <row r="271" spans="1:31" ht="125.25" customHeight="1">
      <c r="A271" s="240" t="s">
        <v>5734</v>
      </c>
      <c r="B271" s="240" t="s">
        <v>5735</v>
      </c>
      <c r="C271" s="85" t="s">
        <v>5798</v>
      </c>
      <c r="D271" s="240" t="s">
        <v>5737</v>
      </c>
      <c r="E271" s="240"/>
      <c r="F271" s="240" t="s">
        <v>5799</v>
      </c>
      <c r="G271" s="240" t="s">
        <v>5740</v>
      </c>
      <c r="H271" s="240" t="s">
        <v>5793</v>
      </c>
      <c r="I271" s="70" t="s">
        <v>11</v>
      </c>
      <c r="J271" s="85"/>
      <c r="K271" s="241"/>
      <c r="L271" s="177"/>
      <c r="M271" s="177"/>
      <c r="N271" s="177"/>
      <c r="O271" s="177"/>
      <c r="P271" s="177"/>
      <c r="Q271" s="177"/>
      <c r="R271" s="177"/>
      <c r="S271" s="177"/>
      <c r="T271" s="177"/>
      <c r="U271" s="177"/>
      <c r="V271" s="177"/>
      <c r="W271" s="177"/>
      <c r="X271" s="177"/>
      <c r="Y271" s="177"/>
      <c r="Z271" s="177"/>
      <c r="AA271" s="177"/>
      <c r="AB271" s="177"/>
      <c r="AC271" s="177"/>
      <c r="AD271" s="177"/>
      <c r="AE271" s="177"/>
    </row>
    <row r="272" spans="1:31" ht="125.25" customHeight="1">
      <c r="A272" s="240" t="s">
        <v>5734</v>
      </c>
      <c r="B272" s="240" t="s">
        <v>5735</v>
      </c>
      <c r="C272" s="85" t="s">
        <v>5800</v>
      </c>
      <c r="D272" s="240" t="s">
        <v>5737</v>
      </c>
      <c r="E272" s="240"/>
      <c r="F272" s="240" t="s">
        <v>5801</v>
      </c>
      <c r="G272" s="240" t="s">
        <v>5740</v>
      </c>
      <c r="H272" s="240" t="s">
        <v>5793</v>
      </c>
      <c r="I272" s="70" t="s">
        <v>11</v>
      </c>
      <c r="J272" s="85"/>
      <c r="K272" s="241"/>
      <c r="L272" s="177"/>
      <c r="M272" s="177"/>
      <c r="N272" s="177"/>
      <c r="O272" s="177"/>
      <c r="P272" s="177"/>
      <c r="Q272" s="177"/>
      <c r="R272" s="177"/>
      <c r="S272" s="177"/>
      <c r="T272" s="177"/>
      <c r="U272" s="177"/>
      <c r="V272" s="177"/>
      <c r="W272" s="177"/>
      <c r="X272" s="177"/>
      <c r="Y272" s="177"/>
      <c r="Z272" s="177"/>
      <c r="AA272" s="177"/>
      <c r="AB272" s="177"/>
      <c r="AC272" s="177"/>
      <c r="AD272" s="177"/>
      <c r="AE272" s="177"/>
    </row>
    <row r="273" spans="1:31" ht="125.25" customHeight="1">
      <c r="A273" s="240" t="s">
        <v>5734</v>
      </c>
      <c r="B273" s="240" t="s">
        <v>5735</v>
      </c>
      <c r="C273" s="85" t="s">
        <v>5802</v>
      </c>
      <c r="D273" s="240" t="s">
        <v>5737</v>
      </c>
      <c r="E273" s="240"/>
      <c r="F273" s="240" t="s">
        <v>5803</v>
      </c>
      <c r="G273" s="240" t="s">
        <v>5740</v>
      </c>
      <c r="H273" s="240" t="s">
        <v>5804</v>
      </c>
      <c r="I273" s="70" t="s">
        <v>11</v>
      </c>
      <c r="J273" s="85"/>
      <c r="K273" s="241"/>
      <c r="L273" s="177"/>
      <c r="M273" s="177"/>
      <c r="N273" s="177"/>
      <c r="O273" s="177"/>
      <c r="P273" s="177"/>
      <c r="Q273" s="177"/>
      <c r="R273" s="177"/>
      <c r="S273" s="177"/>
      <c r="T273" s="177"/>
      <c r="U273" s="177"/>
      <c r="V273" s="177"/>
      <c r="W273" s="177"/>
      <c r="X273" s="177"/>
      <c r="Y273" s="177"/>
      <c r="Z273" s="177"/>
      <c r="AA273" s="177"/>
      <c r="AB273" s="177"/>
      <c r="AC273" s="177"/>
      <c r="AD273" s="177"/>
      <c r="AE273" s="177"/>
    </row>
    <row r="274" spans="1:31" ht="125.25" customHeight="1">
      <c r="A274" s="240" t="s">
        <v>5734</v>
      </c>
      <c r="B274" s="240" t="s">
        <v>5735</v>
      </c>
      <c r="C274" s="85" t="s">
        <v>5805</v>
      </c>
      <c r="D274" s="240" t="s">
        <v>5737</v>
      </c>
      <c r="E274" s="240"/>
      <c r="F274" s="240" t="s">
        <v>5806</v>
      </c>
      <c r="G274" s="240" t="s">
        <v>5807</v>
      </c>
      <c r="H274" s="240" t="s">
        <v>5808</v>
      </c>
      <c r="I274" s="70" t="s">
        <v>11</v>
      </c>
      <c r="J274" s="85"/>
      <c r="K274" s="241"/>
      <c r="L274" s="177"/>
      <c r="M274" s="177"/>
      <c r="N274" s="177"/>
      <c r="O274" s="177"/>
      <c r="P274" s="177"/>
      <c r="Q274" s="177"/>
      <c r="R274" s="177"/>
      <c r="S274" s="177"/>
      <c r="T274" s="177"/>
      <c r="U274" s="177"/>
      <c r="V274" s="177"/>
      <c r="W274" s="177"/>
      <c r="X274" s="177"/>
      <c r="Y274" s="177"/>
      <c r="Z274" s="177"/>
      <c r="AA274" s="177"/>
      <c r="AB274" s="177"/>
      <c r="AC274" s="177"/>
      <c r="AD274" s="177"/>
      <c r="AE274" s="177"/>
    </row>
    <row r="275" spans="1:31" ht="125.25" customHeight="1">
      <c r="A275" s="240" t="s">
        <v>5734</v>
      </c>
      <c r="B275" s="240" t="s">
        <v>5735</v>
      </c>
      <c r="C275" s="85" t="s">
        <v>5809</v>
      </c>
      <c r="D275" s="240" t="s">
        <v>5737</v>
      </c>
      <c r="E275" s="240"/>
      <c r="F275" s="240" t="s">
        <v>5810</v>
      </c>
      <c r="G275" s="240" t="s">
        <v>5811</v>
      </c>
      <c r="H275" s="240" t="s">
        <v>5812</v>
      </c>
      <c r="I275" s="70" t="s">
        <v>11</v>
      </c>
      <c r="J275" s="85"/>
      <c r="K275" s="241"/>
      <c r="L275" s="177"/>
      <c r="M275" s="177"/>
      <c r="N275" s="177"/>
      <c r="O275" s="177"/>
      <c r="P275" s="177"/>
      <c r="Q275" s="177"/>
      <c r="R275" s="177"/>
      <c r="S275" s="177"/>
      <c r="T275" s="177"/>
      <c r="U275" s="177"/>
      <c r="V275" s="177"/>
      <c r="W275" s="177"/>
      <c r="X275" s="177"/>
      <c r="Y275" s="177"/>
      <c r="Z275" s="177"/>
      <c r="AA275" s="177"/>
      <c r="AB275" s="177"/>
      <c r="AC275" s="177"/>
      <c r="AD275" s="177"/>
      <c r="AE275" s="177"/>
    </row>
    <row r="276" spans="1:31" ht="125.25" customHeight="1">
      <c r="A276" s="240" t="s">
        <v>5734</v>
      </c>
      <c r="B276" s="240" t="s">
        <v>5735</v>
      </c>
      <c r="C276" s="85" t="s">
        <v>5813</v>
      </c>
      <c r="D276" s="240" t="s">
        <v>5737</v>
      </c>
      <c r="E276" s="240"/>
      <c r="F276" s="240" t="s">
        <v>5814</v>
      </c>
      <c r="G276" s="240" t="s">
        <v>5740</v>
      </c>
      <c r="H276" s="240" t="s">
        <v>5815</v>
      </c>
      <c r="I276" s="70" t="s">
        <v>11</v>
      </c>
      <c r="J276" s="85"/>
      <c r="K276" s="241"/>
      <c r="L276" s="177"/>
      <c r="M276" s="177"/>
      <c r="N276" s="177"/>
      <c r="O276" s="177"/>
      <c r="P276" s="177"/>
      <c r="Q276" s="177"/>
      <c r="R276" s="177"/>
      <c r="S276" s="177"/>
      <c r="T276" s="177"/>
      <c r="U276" s="177"/>
      <c r="V276" s="177"/>
      <c r="W276" s="177"/>
      <c r="X276" s="177"/>
      <c r="Y276" s="177"/>
      <c r="Z276" s="177"/>
      <c r="AA276" s="177"/>
      <c r="AB276" s="177"/>
      <c r="AC276" s="177"/>
      <c r="AD276" s="177"/>
      <c r="AE276" s="177"/>
    </row>
    <row r="277" spans="1:31" ht="125.25" customHeight="1">
      <c r="A277" s="240" t="s">
        <v>5734</v>
      </c>
      <c r="B277" s="240" t="s">
        <v>5735</v>
      </c>
      <c r="C277" s="85" t="s">
        <v>5816</v>
      </c>
      <c r="D277" s="240" t="s">
        <v>5737</v>
      </c>
      <c r="E277" s="240"/>
      <c r="F277" s="240" t="s">
        <v>5177</v>
      </c>
      <c r="G277" s="240" t="s">
        <v>5740</v>
      </c>
      <c r="H277" s="240" t="s">
        <v>5817</v>
      </c>
      <c r="I277" s="70" t="s">
        <v>11</v>
      </c>
      <c r="J277" s="85"/>
      <c r="K277" s="241"/>
      <c r="L277" s="177"/>
      <c r="M277" s="177"/>
      <c r="N277" s="177"/>
      <c r="O277" s="177"/>
      <c r="P277" s="177"/>
      <c r="Q277" s="177"/>
      <c r="R277" s="177"/>
      <c r="S277" s="177"/>
      <c r="T277" s="177"/>
      <c r="U277" s="177"/>
      <c r="V277" s="177"/>
      <c r="W277" s="177"/>
      <c r="X277" s="177"/>
      <c r="Y277" s="177"/>
      <c r="Z277" s="177"/>
      <c r="AA277" s="177"/>
      <c r="AB277" s="177"/>
      <c r="AC277" s="177"/>
      <c r="AD277" s="177"/>
      <c r="AE277" s="177"/>
    </row>
    <row r="278" spans="1:31" ht="125.25" customHeight="1">
      <c r="A278" s="240" t="s">
        <v>5734</v>
      </c>
      <c r="B278" s="240" t="s">
        <v>5735</v>
      </c>
      <c r="C278" s="85" t="s">
        <v>5818</v>
      </c>
      <c r="D278" s="240" t="s">
        <v>5737</v>
      </c>
      <c r="E278" s="240" t="s">
        <v>5819</v>
      </c>
      <c r="F278" s="240" t="s">
        <v>5186</v>
      </c>
      <c r="G278" s="240" t="s">
        <v>5820</v>
      </c>
      <c r="H278" s="240" t="s">
        <v>5821</v>
      </c>
      <c r="I278" s="70" t="s">
        <v>11</v>
      </c>
      <c r="J278" s="85"/>
      <c r="K278" s="241"/>
      <c r="L278" s="177"/>
      <c r="M278" s="177"/>
      <c r="N278" s="177"/>
      <c r="O278" s="177"/>
      <c r="P278" s="177"/>
      <c r="Q278" s="177"/>
      <c r="R278" s="177"/>
      <c r="S278" s="177"/>
      <c r="T278" s="177"/>
      <c r="U278" s="177"/>
      <c r="V278" s="177"/>
      <c r="W278" s="177"/>
      <c r="X278" s="177"/>
      <c r="Y278" s="177"/>
      <c r="Z278" s="177"/>
      <c r="AA278" s="177"/>
      <c r="AB278" s="177"/>
      <c r="AC278" s="177"/>
      <c r="AD278" s="177"/>
      <c r="AE278" s="177"/>
    </row>
    <row r="279" spans="1:31" ht="125.25" customHeight="1">
      <c r="A279" s="240" t="s">
        <v>5734</v>
      </c>
      <c r="B279" s="240" t="s">
        <v>5735</v>
      </c>
      <c r="C279" s="85" t="s">
        <v>5822</v>
      </c>
      <c r="D279" s="240" t="s">
        <v>5737</v>
      </c>
      <c r="E279" s="240"/>
      <c r="F279" s="240" t="s">
        <v>5190</v>
      </c>
      <c r="G279" s="240" t="s">
        <v>5820</v>
      </c>
      <c r="H279" s="240" t="s">
        <v>5191</v>
      </c>
      <c r="I279" s="70" t="s">
        <v>11</v>
      </c>
      <c r="J279" s="85"/>
      <c r="K279" s="241"/>
      <c r="L279" s="177"/>
      <c r="M279" s="177"/>
      <c r="N279" s="177"/>
      <c r="O279" s="177"/>
      <c r="P279" s="177"/>
      <c r="Q279" s="177"/>
      <c r="R279" s="177"/>
      <c r="S279" s="177"/>
      <c r="T279" s="177"/>
      <c r="U279" s="177"/>
      <c r="V279" s="177"/>
      <c r="W279" s="177"/>
      <c r="X279" s="177"/>
      <c r="Y279" s="177"/>
      <c r="Z279" s="177"/>
      <c r="AA279" s="177"/>
      <c r="AB279" s="177"/>
      <c r="AC279" s="177"/>
      <c r="AD279" s="177"/>
      <c r="AE279" s="177"/>
    </row>
    <row r="280" spans="1:31" ht="125.25" customHeight="1">
      <c r="A280" s="240" t="s">
        <v>5734</v>
      </c>
      <c r="B280" s="240" t="s">
        <v>5735</v>
      </c>
      <c r="C280" s="85" t="s">
        <v>5823</v>
      </c>
      <c r="D280" s="240" t="s">
        <v>5737</v>
      </c>
      <c r="E280" s="240"/>
      <c r="F280" s="240" t="s">
        <v>5824</v>
      </c>
      <c r="G280" s="240" t="s">
        <v>5820</v>
      </c>
      <c r="H280" s="240" t="s">
        <v>5825</v>
      </c>
      <c r="I280" s="70" t="s">
        <v>11</v>
      </c>
      <c r="J280" s="85"/>
      <c r="K280" s="241"/>
      <c r="L280" s="177"/>
      <c r="M280" s="177"/>
      <c r="N280" s="177"/>
      <c r="O280" s="177"/>
      <c r="P280" s="177"/>
      <c r="Q280" s="177"/>
      <c r="R280" s="177"/>
      <c r="S280" s="177"/>
      <c r="T280" s="177"/>
      <c r="U280" s="177"/>
      <c r="V280" s="177"/>
      <c r="W280" s="177"/>
      <c r="X280" s="177"/>
      <c r="Y280" s="177"/>
      <c r="Z280" s="177"/>
      <c r="AA280" s="177"/>
      <c r="AB280" s="177"/>
      <c r="AC280" s="177"/>
      <c r="AD280" s="177"/>
      <c r="AE280" s="177"/>
    </row>
    <row r="281" spans="1:31" ht="125.25" customHeight="1">
      <c r="A281" s="240" t="s">
        <v>5734</v>
      </c>
      <c r="B281" s="240" t="s">
        <v>5735</v>
      </c>
      <c r="C281" s="85" t="s">
        <v>5826</v>
      </c>
      <c r="D281" s="240" t="s">
        <v>5737</v>
      </c>
      <c r="E281" s="240"/>
      <c r="F281" s="240" t="s">
        <v>5827</v>
      </c>
      <c r="G281" s="240" t="s">
        <v>5820</v>
      </c>
      <c r="H281" s="240" t="s">
        <v>5825</v>
      </c>
      <c r="I281" s="70" t="s">
        <v>11</v>
      </c>
      <c r="J281" s="85"/>
      <c r="K281" s="241"/>
      <c r="L281" s="177"/>
      <c r="M281" s="177"/>
      <c r="N281" s="177"/>
      <c r="O281" s="177"/>
      <c r="P281" s="177"/>
      <c r="Q281" s="177"/>
      <c r="R281" s="177"/>
      <c r="S281" s="177"/>
      <c r="T281" s="177"/>
      <c r="U281" s="177"/>
      <c r="V281" s="177"/>
      <c r="W281" s="177"/>
      <c r="X281" s="177"/>
      <c r="Y281" s="177"/>
      <c r="Z281" s="177"/>
      <c r="AA281" s="177"/>
      <c r="AB281" s="177"/>
      <c r="AC281" s="177"/>
      <c r="AD281" s="177"/>
      <c r="AE281" s="177"/>
    </row>
    <row r="282" spans="1:31" ht="125.25" customHeight="1">
      <c r="A282" s="240" t="s">
        <v>5734</v>
      </c>
      <c r="B282" s="240" t="s">
        <v>5735</v>
      </c>
      <c r="C282" s="85" t="s">
        <v>5828</v>
      </c>
      <c r="D282" s="240" t="s">
        <v>5737</v>
      </c>
      <c r="E282" s="240"/>
      <c r="F282" s="240" t="s">
        <v>5198</v>
      </c>
      <c r="G282" s="240" t="s">
        <v>5820</v>
      </c>
      <c r="H282" s="240" t="s">
        <v>5199</v>
      </c>
      <c r="I282" s="70" t="s">
        <v>11</v>
      </c>
      <c r="J282" s="85"/>
      <c r="K282" s="241"/>
      <c r="L282" s="177"/>
      <c r="M282" s="177"/>
      <c r="N282" s="177"/>
      <c r="O282" s="177"/>
      <c r="P282" s="177"/>
      <c r="Q282" s="177"/>
      <c r="R282" s="177"/>
      <c r="S282" s="177"/>
      <c r="T282" s="177"/>
      <c r="U282" s="177"/>
      <c r="V282" s="177"/>
      <c r="W282" s="177"/>
      <c r="X282" s="177"/>
      <c r="Y282" s="177"/>
      <c r="Z282" s="177"/>
      <c r="AA282" s="177"/>
      <c r="AB282" s="177"/>
      <c r="AC282" s="177"/>
      <c r="AD282" s="177"/>
      <c r="AE282" s="177"/>
    </row>
    <row r="283" spans="1:31" ht="125.25" customHeight="1">
      <c r="A283" s="240" t="s">
        <v>5734</v>
      </c>
      <c r="B283" s="240" t="s">
        <v>5735</v>
      </c>
      <c r="C283" s="85" t="s">
        <v>5829</v>
      </c>
      <c r="D283" s="240" t="s">
        <v>5737</v>
      </c>
      <c r="E283" s="240"/>
      <c r="F283" s="240" t="s">
        <v>5201</v>
      </c>
      <c r="G283" s="240" t="s">
        <v>5820</v>
      </c>
      <c r="H283" s="240" t="s">
        <v>5202</v>
      </c>
      <c r="I283" s="70" t="s">
        <v>11</v>
      </c>
      <c r="J283" s="85"/>
      <c r="K283" s="241"/>
      <c r="L283" s="177"/>
      <c r="M283" s="177"/>
      <c r="N283" s="177"/>
      <c r="O283" s="177"/>
      <c r="P283" s="177"/>
      <c r="Q283" s="177"/>
      <c r="R283" s="177"/>
      <c r="S283" s="177"/>
      <c r="T283" s="177"/>
      <c r="U283" s="177"/>
      <c r="V283" s="177"/>
      <c r="W283" s="177"/>
      <c r="X283" s="177"/>
      <c r="Y283" s="177"/>
      <c r="Z283" s="177"/>
      <c r="AA283" s="177"/>
      <c r="AB283" s="177"/>
      <c r="AC283" s="177"/>
      <c r="AD283" s="177"/>
      <c r="AE283" s="177"/>
    </row>
    <row r="284" spans="1:31" ht="125.25" customHeight="1">
      <c r="A284" s="240" t="s">
        <v>5734</v>
      </c>
      <c r="B284" s="240" t="s">
        <v>5735</v>
      </c>
      <c r="C284" s="85" t="s">
        <v>5830</v>
      </c>
      <c r="D284" s="240" t="s">
        <v>5737</v>
      </c>
      <c r="E284" s="240"/>
      <c r="F284" s="240" t="s">
        <v>5205</v>
      </c>
      <c r="G284" s="240" t="s">
        <v>5820</v>
      </c>
      <c r="H284" s="240" t="s">
        <v>5206</v>
      </c>
      <c r="I284" s="70" t="s">
        <v>11</v>
      </c>
      <c r="J284" s="85"/>
      <c r="K284" s="241"/>
      <c r="L284" s="177"/>
      <c r="M284" s="177"/>
      <c r="N284" s="177"/>
      <c r="O284" s="177"/>
      <c r="P284" s="177"/>
      <c r="Q284" s="177"/>
      <c r="R284" s="177"/>
      <c r="S284" s="177"/>
      <c r="T284" s="177"/>
      <c r="U284" s="177"/>
      <c r="V284" s="177"/>
      <c r="W284" s="177"/>
      <c r="X284" s="177"/>
      <c r="Y284" s="177"/>
      <c r="Z284" s="177"/>
      <c r="AA284" s="177"/>
      <c r="AB284" s="177"/>
      <c r="AC284" s="177"/>
      <c r="AD284" s="177"/>
      <c r="AE284" s="177"/>
    </row>
    <row r="285" spans="1:31" ht="125.25" customHeight="1">
      <c r="A285" s="240" t="s">
        <v>5734</v>
      </c>
      <c r="B285" s="240" t="s">
        <v>5735</v>
      </c>
      <c r="C285" s="85" t="s">
        <v>5831</v>
      </c>
      <c r="D285" s="240" t="s">
        <v>5737</v>
      </c>
      <c r="E285" s="240"/>
      <c r="F285" s="240" t="s">
        <v>5208</v>
      </c>
      <c r="G285" s="240" t="s">
        <v>5820</v>
      </c>
      <c r="H285" s="240" t="s">
        <v>5202</v>
      </c>
      <c r="I285" s="70" t="s">
        <v>11</v>
      </c>
      <c r="J285" s="85"/>
      <c r="K285" s="241"/>
      <c r="L285" s="177"/>
      <c r="M285" s="177"/>
      <c r="N285" s="177"/>
      <c r="O285" s="177"/>
      <c r="P285" s="177"/>
      <c r="Q285" s="177"/>
      <c r="R285" s="177"/>
      <c r="S285" s="177"/>
      <c r="T285" s="177"/>
      <c r="U285" s="177"/>
      <c r="V285" s="177"/>
      <c r="W285" s="177"/>
      <c r="X285" s="177"/>
      <c r="Y285" s="177"/>
      <c r="Z285" s="177"/>
      <c r="AA285" s="177"/>
      <c r="AB285" s="177"/>
      <c r="AC285" s="177"/>
      <c r="AD285" s="177"/>
      <c r="AE285" s="177"/>
    </row>
    <row r="286" spans="1:31" ht="125.25" customHeight="1">
      <c r="A286" s="240" t="s">
        <v>5734</v>
      </c>
      <c r="B286" s="240" t="s">
        <v>5735</v>
      </c>
      <c r="C286" s="85" t="s">
        <v>5832</v>
      </c>
      <c r="D286" s="240" t="s">
        <v>5737</v>
      </c>
      <c r="E286" s="240"/>
      <c r="F286" s="240" t="s">
        <v>5210</v>
      </c>
      <c r="G286" s="240" t="s">
        <v>5820</v>
      </c>
      <c r="H286" s="240" t="s">
        <v>5206</v>
      </c>
      <c r="I286" s="70" t="s">
        <v>11</v>
      </c>
      <c r="J286" s="85"/>
      <c r="K286" s="241"/>
      <c r="L286" s="177"/>
      <c r="M286" s="177"/>
      <c r="N286" s="177"/>
      <c r="O286" s="177"/>
      <c r="P286" s="177"/>
      <c r="Q286" s="177"/>
      <c r="R286" s="177"/>
      <c r="S286" s="177"/>
      <c r="T286" s="177"/>
      <c r="U286" s="177"/>
      <c r="V286" s="177"/>
      <c r="W286" s="177"/>
      <c r="X286" s="177"/>
      <c r="Y286" s="177"/>
      <c r="Z286" s="177"/>
      <c r="AA286" s="177"/>
      <c r="AB286" s="177"/>
      <c r="AC286" s="177"/>
      <c r="AD286" s="177"/>
      <c r="AE286" s="177"/>
    </row>
    <row r="287" spans="1:31" ht="125.25" customHeight="1">
      <c r="A287" s="240" t="s">
        <v>5734</v>
      </c>
      <c r="B287" s="240" t="s">
        <v>5735</v>
      </c>
      <c r="C287" s="85" t="s">
        <v>5833</v>
      </c>
      <c r="D287" s="240" t="s">
        <v>5737</v>
      </c>
      <c r="E287" s="240"/>
      <c r="F287" s="240" t="s">
        <v>5212</v>
      </c>
      <c r="G287" s="240" t="s">
        <v>5820</v>
      </c>
      <c r="H287" s="240" t="s">
        <v>5202</v>
      </c>
      <c r="I287" s="70" t="s">
        <v>11</v>
      </c>
      <c r="J287" s="85"/>
      <c r="K287" s="241"/>
      <c r="L287" s="177"/>
      <c r="M287" s="177"/>
      <c r="N287" s="177"/>
      <c r="O287" s="177"/>
      <c r="P287" s="177"/>
      <c r="Q287" s="177"/>
      <c r="R287" s="177"/>
      <c r="S287" s="177"/>
      <c r="T287" s="177"/>
      <c r="U287" s="177"/>
      <c r="V287" s="177"/>
      <c r="W287" s="177"/>
      <c r="X287" s="177"/>
      <c r="Y287" s="177"/>
      <c r="Z287" s="177"/>
      <c r="AA287" s="177"/>
      <c r="AB287" s="177"/>
      <c r="AC287" s="177"/>
      <c r="AD287" s="177"/>
      <c r="AE287" s="177"/>
    </row>
    <row r="288" spans="1:31" ht="125.25" customHeight="1">
      <c r="A288" s="240" t="s">
        <v>5734</v>
      </c>
      <c r="B288" s="240" t="s">
        <v>5735</v>
      </c>
      <c r="C288" s="85" t="s">
        <v>5834</v>
      </c>
      <c r="D288" s="240" t="s">
        <v>5737</v>
      </c>
      <c r="E288" s="240"/>
      <c r="F288" s="240" t="s">
        <v>5214</v>
      </c>
      <c r="G288" s="240" t="s">
        <v>5820</v>
      </c>
      <c r="H288" s="240" t="s">
        <v>5835</v>
      </c>
      <c r="I288" s="70" t="s">
        <v>11</v>
      </c>
      <c r="J288" s="85"/>
      <c r="K288" s="241"/>
      <c r="L288" s="177"/>
      <c r="M288" s="177"/>
      <c r="N288" s="177"/>
      <c r="O288" s="177"/>
      <c r="P288" s="177"/>
      <c r="Q288" s="177"/>
      <c r="R288" s="177"/>
      <c r="S288" s="177"/>
      <c r="T288" s="177"/>
      <c r="U288" s="177"/>
      <c r="V288" s="177"/>
      <c r="W288" s="177"/>
      <c r="X288" s="177"/>
      <c r="Y288" s="177"/>
      <c r="Z288" s="177"/>
      <c r="AA288" s="177"/>
      <c r="AB288" s="177"/>
      <c r="AC288" s="177"/>
      <c r="AD288" s="177"/>
      <c r="AE288" s="177"/>
    </row>
    <row r="289" spans="1:31" ht="125.25" customHeight="1">
      <c r="A289" s="240" t="s">
        <v>5734</v>
      </c>
      <c r="B289" s="240" t="s">
        <v>5735</v>
      </c>
      <c r="C289" s="85" t="s">
        <v>5836</v>
      </c>
      <c r="D289" s="240" t="s">
        <v>5737</v>
      </c>
      <c r="E289" s="240"/>
      <c r="F289" s="240" t="s">
        <v>5837</v>
      </c>
      <c r="G289" s="240" t="s">
        <v>5820</v>
      </c>
      <c r="H289" s="240" t="s">
        <v>5218</v>
      </c>
      <c r="I289" s="70" t="s">
        <v>11</v>
      </c>
      <c r="J289" s="85"/>
      <c r="K289" s="241"/>
      <c r="L289" s="177"/>
      <c r="M289" s="177"/>
      <c r="N289" s="177"/>
      <c r="O289" s="177"/>
      <c r="P289" s="177"/>
      <c r="Q289" s="177"/>
      <c r="R289" s="177"/>
      <c r="S289" s="177"/>
      <c r="T289" s="177"/>
      <c r="U289" s="177"/>
      <c r="V289" s="177"/>
      <c r="W289" s="177"/>
      <c r="X289" s="177"/>
      <c r="Y289" s="177"/>
      <c r="Z289" s="177"/>
      <c r="AA289" s="177"/>
      <c r="AB289" s="177"/>
      <c r="AC289" s="177"/>
      <c r="AD289" s="177"/>
      <c r="AE289" s="177"/>
    </row>
    <row r="290" spans="1:31" ht="125.25" customHeight="1">
      <c r="A290" s="240" t="s">
        <v>5734</v>
      </c>
      <c r="B290" s="240" t="s">
        <v>5735</v>
      </c>
      <c r="C290" s="85" t="s">
        <v>5838</v>
      </c>
      <c r="D290" s="240" t="s">
        <v>5737</v>
      </c>
      <c r="E290" s="240"/>
      <c r="F290" s="240" t="s">
        <v>5839</v>
      </c>
      <c r="G290" s="240" t="s">
        <v>5820</v>
      </c>
      <c r="H290" s="240" t="s">
        <v>5840</v>
      </c>
      <c r="I290" s="70" t="s">
        <v>11</v>
      </c>
      <c r="J290" s="85"/>
      <c r="K290" s="241"/>
      <c r="L290" s="177"/>
      <c r="M290" s="177"/>
      <c r="N290" s="177"/>
      <c r="O290" s="177"/>
      <c r="P290" s="177"/>
      <c r="Q290" s="177"/>
      <c r="R290" s="177"/>
      <c r="S290" s="177"/>
      <c r="T290" s="177"/>
      <c r="U290" s="177"/>
      <c r="V290" s="177"/>
      <c r="W290" s="177"/>
      <c r="X290" s="177"/>
      <c r="Y290" s="177"/>
      <c r="Z290" s="177"/>
      <c r="AA290" s="177"/>
      <c r="AB290" s="177"/>
      <c r="AC290" s="177"/>
      <c r="AD290" s="177"/>
      <c r="AE290" s="177"/>
    </row>
    <row r="291" spans="1:31" ht="125.25" customHeight="1">
      <c r="A291" s="240" t="s">
        <v>5734</v>
      </c>
      <c r="B291" s="240" t="s">
        <v>5735</v>
      </c>
      <c r="C291" s="85" t="s">
        <v>5841</v>
      </c>
      <c r="D291" s="240" t="s">
        <v>5737</v>
      </c>
      <c r="E291" s="240"/>
      <c r="F291" s="240" t="s">
        <v>5842</v>
      </c>
      <c r="G291" s="240" t="s">
        <v>5820</v>
      </c>
      <c r="H291" s="240" t="s">
        <v>5843</v>
      </c>
      <c r="I291" s="70" t="s">
        <v>11</v>
      </c>
      <c r="J291" s="85"/>
      <c r="K291" s="241"/>
      <c r="L291" s="177"/>
      <c r="M291" s="177"/>
      <c r="N291" s="177"/>
      <c r="O291" s="177"/>
      <c r="P291" s="177"/>
      <c r="Q291" s="177"/>
      <c r="R291" s="177"/>
      <c r="S291" s="177"/>
      <c r="T291" s="177"/>
      <c r="U291" s="177"/>
      <c r="V291" s="177"/>
      <c r="W291" s="177"/>
      <c r="X291" s="177"/>
      <c r="Y291" s="177"/>
      <c r="Z291" s="177"/>
      <c r="AA291" s="177"/>
      <c r="AB291" s="177"/>
      <c r="AC291" s="177"/>
      <c r="AD291" s="177"/>
      <c r="AE291" s="177"/>
    </row>
    <row r="292" spans="1:31" ht="125.25" customHeight="1">
      <c r="A292" s="240" t="s">
        <v>5734</v>
      </c>
      <c r="B292" s="240" t="s">
        <v>5735</v>
      </c>
      <c r="C292" s="85" t="s">
        <v>5844</v>
      </c>
      <c r="D292" s="240" t="s">
        <v>5737</v>
      </c>
      <c r="E292" s="240"/>
      <c r="F292" s="240" t="s">
        <v>5845</v>
      </c>
      <c r="G292" s="240" t="s">
        <v>5820</v>
      </c>
      <c r="H292" s="240" t="s">
        <v>5846</v>
      </c>
      <c r="I292" s="70" t="s">
        <v>11</v>
      </c>
      <c r="J292" s="85"/>
      <c r="K292" s="189"/>
      <c r="L292" s="177"/>
      <c r="M292" s="177"/>
      <c r="N292" s="177"/>
      <c r="O292" s="177"/>
      <c r="P292" s="177"/>
      <c r="Q292" s="177"/>
      <c r="R292" s="177"/>
      <c r="S292" s="177"/>
      <c r="T292" s="177"/>
      <c r="U292" s="177"/>
      <c r="V292" s="177"/>
      <c r="W292" s="177"/>
      <c r="X292" s="177"/>
      <c r="Y292" s="177"/>
      <c r="Z292" s="177"/>
      <c r="AA292" s="177"/>
      <c r="AB292" s="177"/>
      <c r="AC292" s="177"/>
      <c r="AD292" s="177"/>
      <c r="AE292" s="177"/>
    </row>
    <row r="293" spans="1:31" ht="125.25" customHeight="1">
      <c r="A293" s="240" t="s">
        <v>5734</v>
      </c>
      <c r="B293" s="240" t="s">
        <v>5735</v>
      </c>
      <c r="C293" s="85" t="s">
        <v>5847</v>
      </c>
      <c r="D293" s="240" t="s">
        <v>5737</v>
      </c>
      <c r="E293" s="240"/>
      <c r="F293" s="240" t="s">
        <v>5848</v>
      </c>
      <c r="G293" s="240" t="s">
        <v>5849</v>
      </c>
      <c r="H293" s="240" t="s">
        <v>5850</v>
      </c>
      <c r="I293" s="70" t="s">
        <v>11</v>
      </c>
      <c r="J293" s="85"/>
      <c r="K293" s="241"/>
      <c r="L293" s="177"/>
      <c r="M293" s="177"/>
      <c r="N293" s="177"/>
      <c r="O293" s="177"/>
      <c r="P293" s="177"/>
      <c r="Q293" s="177"/>
      <c r="R293" s="177"/>
      <c r="S293" s="177"/>
      <c r="T293" s="177"/>
      <c r="U293" s="177"/>
      <c r="V293" s="177"/>
      <c r="W293" s="177"/>
      <c r="X293" s="177"/>
      <c r="Y293" s="177"/>
      <c r="Z293" s="177"/>
      <c r="AA293" s="177"/>
      <c r="AB293" s="177"/>
      <c r="AC293" s="177"/>
      <c r="AD293" s="177"/>
      <c r="AE293" s="177"/>
    </row>
    <row r="294" spans="1:31" ht="125.25" customHeight="1">
      <c r="A294" s="240" t="s">
        <v>5734</v>
      </c>
      <c r="B294" s="240" t="s">
        <v>5735</v>
      </c>
      <c r="C294" s="85" t="s">
        <v>5851</v>
      </c>
      <c r="D294" s="240" t="s">
        <v>5737</v>
      </c>
      <c r="E294" s="240"/>
      <c r="F294" s="240" t="s">
        <v>5233</v>
      </c>
      <c r="G294" s="240" t="s">
        <v>5852</v>
      </c>
      <c r="H294" s="240" t="s">
        <v>5853</v>
      </c>
      <c r="I294" s="70" t="s">
        <v>11</v>
      </c>
      <c r="J294" s="85"/>
      <c r="K294" s="241"/>
      <c r="L294" s="177"/>
      <c r="M294" s="177"/>
      <c r="N294" s="177"/>
      <c r="O294" s="177"/>
      <c r="P294" s="177"/>
      <c r="Q294" s="177"/>
      <c r="R294" s="177"/>
      <c r="S294" s="177"/>
      <c r="T294" s="177"/>
      <c r="U294" s="177"/>
      <c r="V294" s="177"/>
      <c r="W294" s="177"/>
      <c r="X294" s="177"/>
      <c r="Y294" s="177"/>
      <c r="Z294" s="177"/>
      <c r="AA294" s="177"/>
      <c r="AB294" s="177"/>
      <c r="AC294" s="177"/>
      <c r="AD294" s="177"/>
      <c r="AE294" s="177"/>
    </row>
    <row r="295" spans="1:31" ht="125.25" customHeight="1">
      <c r="A295" s="240" t="s">
        <v>5734</v>
      </c>
      <c r="B295" s="240" t="s">
        <v>5735</v>
      </c>
      <c r="C295" s="85" t="s">
        <v>5854</v>
      </c>
      <c r="D295" s="240" t="s">
        <v>5737</v>
      </c>
      <c r="E295" s="240"/>
      <c r="F295" s="240" t="s">
        <v>5855</v>
      </c>
      <c r="G295" s="240" t="s">
        <v>5856</v>
      </c>
      <c r="H295" s="240" t="s">
        <v>5857</v>
      </c>
      <c r="I295" s="70" t="s">
        <v>11</v>
      </c>
      <c r="J295" s="85"/>
      <c r="K295" s="241"/>
      <c r="L295" s="177"/>
      <c r="M295" s="177"/>
      <c r="N295" s="177"/>
      <c r="O295" s="177"/>
      <c r="P295" s="177"/>
      <c r="Q295" s="177"/>
      <c r="R295" s="177"/>
      <c r="S295" s="177"/>
      <c r="T295" s="177"/>
      <c r="U295" s="177"/>
      <c r="V295" s="177"/>
      <c r="W295" s="177"/>
      <c r="X295" s="177"/>
      <c r="Y295" s="177"/>
      <c r="Z295" s="177"/>
      <c r="AA295" s="177"/>
      <c r="AB295" s="177"/>
      <c r="AC295" s="177"/>
      <c r="AD295" s="177"/>
      <c r="AE295" s="177"/>
    </row>
    <row r="296" spans="1:31" ht="125.25" customHeight="1">
      <c r="A296" s="240" t="s">
        <v>5734</v>
      </c>
      <c r="B296" s="240" t="s">
        <v>5735</v>
      </c>
      <c r="C296" s="85" t="s">
        <v>5858</v>
      </c>
      <c r="D296" s="240" t="s">
        <v>5737</v>
      </c>
      <c r="E296" s="240"/>
      <c r="F296" s="240" t="s">
        <v>5859</v>
      </c>
      <c r="G296" s="240" t="s">
        <v>5860</v>
      </c>
      <c r="H296" s="240" t="s">
        <v>5861</v>
      </c>
      <c r="I296" s="70" t="s">
        <v>11</v>
      </c>
      <c r="J296" s="85"/>
      <c r="K296" s="241"/>
      <c r="L296" s="177"/>
      <c r="M296" s="177"/>
      <c r="N296" s="177"/>
      <c r="O296" s="177"/>
      <c r="P296" s="177"/>
      <c r="Q296" s="177"/>
      <c r="R296" s="177"/>
      <c r="S296" s="177"/>
      <c r="T296" s="177"/>
      <c r="U296" s="177"/>
      <c r="V296" s="177"/>
      <c r="W296" s="177"/>
      <c r="X296" s="177"/>
      <c r="Y296" s="177"/>
      <c r="Z296" s="177"/>
      <c r="AA296" s="177"/>
      <c r="AB296" s="177"/>
      <c r="AC296" s="177"/>
      <c r="AD296" s="177"/>
      <c r="AE296" s="177"/>
    </row>
    <row r="297" spans="1:31" ht="125.25" customHeight="1">
      <c r="A297" s="240" t="s">
        <v>5734</v>
      </c>
      <c r="B297" s="240" t="s">
        <v>5735</v>
      </c>
      <c r="C297" s="85" t="s">
        <v>5862</v>
      </c>
      <c r="D297" s="240" t="s">
        <v>5737</v>
      </c>
      <c r="E297" s="240"/>
      <c r="F297" s="240" t="s">
        <v>5863</v>
      </c>
      <c r="G297" s="240" t="s">
        <v>5864</v>
      </c>
      <c r="H297" s="240" t="s">
        <v>5861</v>
      </c>
      <c r="I297" s="70" t="s">
        <v>11</v>
      </c>
      <c r="J297" s="85"/>
      <c r="K297" s="241"/>
      <c r="L297" s="177"/>
      <c r="M297" s="177"/>
      <c r="N297" s="177"/>
      <c r="O297" s="177"/>
      <c r="P297" s="177"/>
      <c r="Q297" s="177"/>
      <c r="R297" s="177"/>
      <c r="S297" s="177"/>
      <c r="T297" s="177"/>
      <c r="U297" s="177"/>
      <c r="V297" s="177"/>
      <c r="W297" s="177"/>
      <c r="X297" s="177"/>
      <c r="Y297" s="177"/>
      <c r="Z297" s="177"/>
      <c r="AA297" s="177"/>
      <c r="AB297" s="177"/>
      <c r="AC297" s="177"/>
      <c r="AD297" s="177"/>
      <c r="AE297" s="177"/>
    </row>
    <row r="298" spans="1:31" ht="125.25" customHeight="1">
      <c r="A298" s="240" t="s">
        <v>5734</v>
      </c>
      <c r="B298" s="240" t="s">
        <v>5735</v>
      </c>
      <c r="C298" s="85" t="s">
        <v>5865</v>
      </c>
      <c r="D298" s="240" t="s">
        <v>5737</v>
      </c>
      <c r="E298" s="240"/>
      <c r="F298" s="240" t="s">
        <v>5239</v>
      </c>
      <c r="G298" s="240" t="s">
        <v>5820</v>
      </c>
      <c r="H298" s="240" t="s">
        <v>5240</v>
      </c>
      <c r="I298" s="70" t="s">
        <v>11</v>
      </c>
      <c r="J298" s="85"/>
      <c r="K298" s="241"/>
      <c r="L298" s="177"/>
      <c r="M298" s="177"/>
      <c r="N298" s="177"/>
      <c r="O298" s="177"/>
      <c r="P298" s="177"/>
      <c r="Q298" s="177"/>
      <c r="R298" s="177"/>
      <c r="S298" s="177"/>
      <c r="T298" s="177"/>
      <c r="U298" s="177"/>
      <c r="V298" s="177"/>
      <c r="W298" s="177"/>
      <c r="X298" s="177"/>
      <c r="Y298" s="177"/>
      <c r="Z298" s="177"/>
      <c r="AA298" s="177"/>
      <c r="AB298" s="177"/>
      <c r="AC298" s="177"/>
      <c r="AD298" s="177"/>
      <c r="AE298" s="177"/>
    </row>
    <row r="299" spans="1:31" ht="125.25" customHeight="1">
      <c r="A299" s="240" t="s">
        <v>5734</v>
      </c>
      <c r="B299" s="240" t="s">
        <v>5735</v>
      </c>
      <c r="C299" s="85" t="s">
        <v>5866</v>
      </c>
      <c r="D299" s="240" t="s">
        <v>5737</v>
      </c>
      <c r="E299" s="240"/>
      <c r="F299" s="240" t="s">
        <v>5242</v>
      </c>
      <c r="G299" s="240" t="s">
        <v>5820</v>
      </c>
      <c r="H299" s="240" t="s">
        <v>5240</v>
      </c>
      <c r="I299" s="70" t="s">
        <v>11</v>
      </c>
      <c r="J299" s="85"/>
      <c r="K299" s="241"/>
      <c r="L299" s="177"/>
      <c r="M299" s="177"/>
      <c r="N299" s="177"/>
      <c r="O299" s="177"/>
      <c r="P299" s="177"/>
      <c r="Q299" s="177"/>
      <c r="R299" s="177"/>
      <c r="S299" s="177"/>
      <c r="T299" s="177"/>
      <c r="U299" s="177"/>
      <c r="V299" s="177"/>
      <c r="W299" s="177"/>
      <c r="X299" s="177"/>
      <c r="Y299" s="177"/>
      <c r="Z299" s="177"/>
      <c r="AA299" s="177"/>
      <c r="AB299" s="177"/>
      <c r="AC299" s="177"/>
      <c r="AD299" s="177"/>
      <c r="AE299" s="177"/>
    </row>
    <row r="300" spans="1:31" ht="125.25" customHeight="1">
      <c r="A300" s="240" t="s">
        <v>5734</v>
      </c>
      <c r="B300" s="240" t="s">
        <v>5735</v>
      </c>
      <c r="C300" s="85" t="s">
        <v>5867</v>
      </c>
      <c r="D300" s="240" t="s">
        <v>5737</v>
      </c>
      <c r="E300" s="240"/>
      <c r="F300" s="240" t="s">
        <v>5244</v>
      </c>
      <c r="G300" s="240" t="s">
        <v>5820</v>
      </c>
      <c r="H300" s="240" t="s">
        <v>5240</v>
      </c>
      <c r="I300" s="70" t="s">
        <v>11</v>
      </c>
      <c r="J300" s="85"/>
      <c r="K300" s="241"/>
      <c r="L300" s="177"/>
      <c r="M300" s="177"/>
      <c r="N300" s="177"/>
      <c r="O300" s="177"/>
      <c r="P300" s="177"/>
      <c r="Q300" s="177"/>
      <c r="R300" s="177"/>
      <c r="S300" s="177"/>
      <c r="T300" s="177"/>
      <c r="U300" s="177"/>
      <c r="V300" s="177"/>
      <c r="W300" s="177"/>
      <c r="X300" s="177"/>
      <c r="Y300" s="177"/>
      <c r="Z300" s="177"/>
      <c r="AA300" s="177"/>
      <c r="AB300" s="177"/>
      <c r="AC300" s="177"/>
      <c r="AD300" s="177"/>
      <c r="AE300" s="177"/>
    </row>
    <row r="301" spans="1:31" ht="125.25" customHeight="1">
      <c r="A301" s="240" t="s">
        <v>5734</v>
      </c>
      <c r="B301" s="240" t="s">
        <v>5735</v>
      </c>
      <c r="C301" s="85" t="s">
        <v>5868</v>
      </c>
      <c r="D301" s="240" t="s">
        <v>5737</v>
      </c>
      <c r="E301" s="240"/>
      <c r="F301" s="240" t="s">
        <v>5246</v>
      </c>
      <c r="G301" s="240" t="s">
        <v>5869</v>
      </c>
      <c r="H301" s="240" t="s">
        <v>5247</v>
      </c>
      <c r="I301" s="70" t="s">
        <v>11</v>
      </c>
      <c r="J301" s="85"/>
      <c r="K301" s="241"/>
      <c r="L301" s="177"/>
      <c r="M301" s="177"/>
      <c r="N301" s="177"/>
      <c r="O301" s="177"/>
      <c r="P301" s="177"/>
      <c r="Q301" s="177"/>
      <c r="R301" s="177"/>
      <c r="S301" s="177"/>
      <c r="T301" s="177"/>
      <c r="U301" s="177"/>
      <c r="V301" s="177"/>
      <c r="W301" s="177"/>
      <c r="X301" s="177"/>
      <c r="Y301" s="177"/>
      <c r="Z301" s="177"/>
      <c r="AA301" s="177"/>
      <c r="AB301" s="177"/>
      <c r="AC301" s="177"/>
      <c r="AD301" s="177"/>
      <c r="AE301" s="177"/>
    </row>
    <row r="302" spans="1:31" ht="125.25" customHeight="1">
      <c r="A302" s="240" t="s">
        <v>5734</v>
      </c>
      <c r="B302" s="240" t="s">
        <v>5735</v>
      </c>
      <c r="C302" s="85" t="s">
        <v>5870</v>
      </c>
      <c r="D302" s="240" t="s">
        <v>5737</v>
      </c>
      <c r="E302" s="240"/>
      <c r="F302" s="240" t="s">
        <v>5871</v>
      </c>
      <c r="G302" s="240" t="s">
        <v>5872</v>
      </c>
      <c r="H302" s="240" t="s">
        <v>5873</v>
      </c>
      <c r="I302" s="70" t="s">
        <v>11</v>
      </c>
      <c r="J302" s="85"/>
      <c r="K302" s="241"/>
      <c r="L302" s="177"/>
      <c r="M302" s="177"/>
      <c r="N302" s="177"/>
      <c r="O302" s="177"/>
      <c r="P302" s="177"/>
      <c r="Q302" s="177"/>
      <c r="R302" s="177"/>
      <c r="S302" s="177"/>
      <c r="T302" s="177"/>
      <c r="U302" s="177"/>
      <c r="V302" s="177"/>
      <c r="W302" s="177"/>
      <c r="X302" s="177"/>
      <c r="Y302" s="177"/>
      <c r="Z302" s="177"/>
      <c r="AA302" s="177"/>
      <c r="AB302" s="177"/>
      <c r="AC302" s="177"/>
      <c r="AD302" s="177"/>
      <c r="AE302" s="177"/>
    </row>
    <row r="303" spans="1:31" ht="125.25" customHeight="1">
      <c r="A303" s="240" t="s">
        <v>5734</v>
      </c>
      <c r="B303" s="240" t="s">
        <v>5735</v>
      </c>
      <c r="C303" s="85" t="s">
        <v>5874</v>
      </c>
      <c r="D303" s="240" t="s">
        <v>5737</v>
      </c>
      <c r="E303" s="240"/>
      <c r="F303" s="240" t="s">
        <v>5252</v>
      </c>
      <c r="G303" s="240" t="s">
        <v>5869</v>
      </c>
      <c r="H303" s="240" t="s">
        <v>5875</v>
      </c>
      <c r="I303" s="70" t="s">
        <v>11</v>
      </c>
      <c r="J303" s="85"/>
      <c r="K303" s="241"/>
      <c r="L303" s="177"/>
      <c r="M303" s="177"/>
      <c r="N303" s="177"/>
      <c r="O303" s="177"/>
      <c r="P303" s="177"/>
      <c r="Q303" s="177"/>
      <c r="R303" s="177"/>
      <c r="S303" s="177"/>
      <c r="T303" s="177"/>
      <c r="U303" s="177"/>
      <c r="V303" s="177"/>
      <c r="W303" s="177"/>
      <c r="X303" s="177"/>
      <c r="Y303" s="177"/>
      <c r="Z303" s="177"/>
      <c r="AA303" s="177"/>
      <c r="AB303" s="177"/>
      <c r="AC303" s="177"/>
      <c r="AD303" s="177"/>
      <c r="AE303" s="177"/>
    </row>
    <row r="304" spans="1:31" ht="125.25" customHeight="1">
      <c r="A304" s="240" t="s">
        <v>5734</v>
      </c>
      <c r="B304" s="240" t="s">
        <v>5735</v>
      </c>
      <c r="C304" s="85" t="s">
        <v>5876</v>
      </c>
      <c r="D304" s="240" t="s">
        <v>5737</v>
      </c>
      <c r="E304" s="240"/>
      <c r="F304" s="240" t="s">
        <v>5877</v>
      </c>
      <c r="G304" s="240" t="s">
        <v>5869</v>
      </c>
      <c r="H304" s="240" t="s">
        <v>5878</v>
      </c>
      <c r="I304" s="70" t="s">
        <v>11</v>
      </c>
      <c r="J304" s="85"/>
      <c r="K304" s="241"/>
      <c r="L304" s="177"/>
      <c r="M304" s="177"/>
      <c r="N304" s="177"/>
      <c r="O304" s="177"/>
      <c r="P304" s="177"/>
      <c r="Q304" s="177"/>
      <c r="R304" s="177"/>
      <c r="S304" s="177"/>
      <c r="T304" s="177"/>
      <c r="U304" s="177"/>
      <c r="V304" s="177"/>
      <c r="W304" s="177"/>
      <c r="X304" s="177"/>
      <c r="Y304" s="177"/>
      <c r="Z304" s="177"/>
      <c r="AA304" s="177"/>
      <c r="AB304" s="177"/>
      <c r="AC304" s="177"/>
      <c r="AD304" s="177"/>
      <c r="AE304" s="177"/>
    </row>
    <row r="305" spans="1:31" ht="125.25" customHeight="1">
      <c r="A305" s="240" t="s">
        <v>5734</v>
      </c>
      <c r="B305" s="240" t="s">
        <v>5735</v>
      </c>
      <c r="C305" s="85" t="s">
        <v>5879</v>
      </c>
      <c r="D305" s="240" t="s">
        <v>5737</v>
      </c>
      <c r="E305" s="240"/>
      <c r="F305" s="240" t="s">
        <v>5880</v>
      </c>
      <c r="G305" s="240" t="s">
        <v>5869</v>
      </c>
      <c r="H305" s="240" t="s">
        <v>5878</v>
      </c>
      <c r="I305" s="70" t="s">
        <v>11</v>
      </c>
      <c r="J305" s="85"/>
      <c r="K305" s="241"/>
      <c r="L305" s="177"/>
      <c r="M305" s="177"/>
      <c r="N305" s="177"/>
      <c r="O305" s="177"/>
      <c r="P305" s="177"/>
      <c r="Q305" s="177"/>
      <c r="R305" s="177"/>
      <c r="S305" s="177"/>
      <c r="T305" s="177"/>
      <c r="U305" s="177"/>
      <c r="V305" s="177"/>
      <c r="W305" s="177"/>
      <c r="X305" s="177"/>
      <c r="Y305" s="177"/>
      <c r="Z305" s="177"/>
      <c r="AA305" s="177"/>
      <c r="AB305" s="177"/>
      <c r="AC305" s="177"/>
      <c r="AD305" s="177"/>
      <c r="AE305" s="177"/>
    </row>
    <row r="306" spans="1:31" ht="125.25" customHeight="1">
      <c r="A306" s="240" t="s">
        <v>5734</v>
      </c>
      <c r="B306" s="240" t="s">
        <v>5735</v>
      </c>
      <c r="C306" s="85" t="s">
        <v>5881</v>
      </c>
      <c r="D306" s="240" t="s">
        <v>5737</v>
      </c>
      <c r="E306" s="240" t="s">
        <v>5882</v>
      </c>
      <c r="F306" s="240" t="s">
        <v>5883</v>
      </c>
      <c r="G306" s="240" t="s">
        <v>5856</v>
      </c>
      <c r="H306" s="240" t="s">
        <v>5884</v>
      </c>
      <c r="I306" s="70" t="s">
        <v>11</v>
      </c>
      <c r="J306" s="85"/>
      <c r="K306" s="241"/>
      <c r="L306" s="177"/>
      <c r="M306" s="177"/>
      <c r="N306" s="177"/>
      <c r="O306" s="177"/>
      <c r="P306" s="177"/>
      <c r="Q306" s="177"/>
      <c r="R306" s="177"/>
      <c r="S306" s="177"/>
      <c r="T306" s="177"/>
      <c r="U306" s="177"/>
      <c r="V306" s="177"/>
      <c r="W306" s="177"/>
      <c r="X306" s="177"/>
      <c r="Y306" s="177"/>
      <c r="Z306" s="177"/>
      <c r="AA306" s="177"/>
      <c r="AB306" s="177"/>
      <c r="AC306" s="177"/>
      <c r="AD306" s="177"/>
      <c r="AE306" s="177"/>
    </row>
    <row r="307" spans="1:31" ht="125.25" customHeight="1">
      <c r="A307" s="240" t="s">
        <v>5734</v>
      </c>
      <c r="B307" s="240" t="s">
        <v>5735</v>
      </c>
      <c r="C307" s="85" t="s">
        <v>5885</v>
      </c>
      <c r="D307" s="240" t="s">
        <v>5737</v>
      </c>
      <c r="E307" s="240"/>
      <c r="F307" s="240" t="s">
        <v>5886</v>
      </c>
      <c r="G307" s="240" t="s">
        <v>5887</v>
      </c>
      <c r="H307" s="240" t="s">
        <v>5888</v>
      </c>
      <c r="I307" s="70" t="s">
        <v>11</v>
      </c>
      <c r="J307" s="85"/>
      <c r="K307" s="241"/>
      <c r="L307" s="177"/>
      <c r="M307" s="177"/>
      <c r="N307" s="177"/>
      <c r="O307" s="177"/>
      <c r="P307" s="177"/>
      <c r="Q307" s="177"/>
      <c r="R307" s="177"/>
      <c r="S307" s="177"/>
      <c r="T307" s="177"/>
      <c r="U307" s="177"/>
      <c r="V307" s="177"/>
      <c r="W307" s="177"/>
      <c r="X307" s="177"/>
      <c r="Y307" s="177"/>
      <c r="Z307" s="177"/>
      <c r="AA307" s="177"/>
      <c r="AB307" s="177"/>
      <c r="AC307" s="177"/>
      <c r="AD307" s="177"/>
      <c r="AE307" s="177"/>
    </row>
    <row r="308" spans="1:31" ht="125.25" customHeight="1">
      <c r="A308" s="240" t="s">
        <v>5734</v>
      </c>
      <c r="B308" s="240" t="s">
        <v>5735</v>
      </c>
      <c r="C308" s="85" t="s">
        <v>5889</v>
      </c>
      <c r="D308" s="240" t="s">
        <v>5737</v>
      </c>
      <c r="E308" s="240"/>
      <c r="F308" s="240" t="s">
        <v>5890</v>
      </c>
      <c r="G308" s="240" t="s">
        <v>5887</v>
      </c>
      <c r="H308" s="240" t="s">
        <v>5891</v>
      </c>
      <c r="I308" s="70" t="s">
        <v>11</v>
      </c>
      <c r="J308" s="85"/>
      <c r="K308" s="241"/>
      <c r="L308" s="177"/>
      <c r="M308" s="177"/>
      <c r="N308" s="177"/>
      <c r="O308" s="177"/>
      <c r="P308" s="177"/>
      <c r="Q308" s="177"/>
      <c r="R308" s="177"/>
      <c r="S308" s="177"/>
      <c r="T308" s="177"/>
      <c r="U308" s="177"/>
      <c r="V308" s="177"/>
      <c r="W308" s="177"/>
      <c r="X308" s="177"/>
      <c r="Y308" s="177"/>
      <c r="Z308" s="177"/>
      <c r="AA308" s="177"/>
      <c r="AB308" s="177"/>
      <c r="AC308" s="177"/>
      <c r="AD308" s="177"/>
      <c r="AE308" s="177"/>
    </row>
    <row r="309" spans="1:31" ht="125.25" customHeight="1">
      <c r="A309" s="240" t="s">
        <v>5734</v>
      </c>
      <c r="B309" s="240" t="s">
        <v>5735</v>
      </c>
      <c r="C309" s="85" t="s">
        <v>5892</v>
      </c>
      <c r="D309" s="240" t="s">
        <v>5737</v>
      </c>
      <c r="E309" s="240"/>
      <c r="F309" s="240" t="s">
        <v>5893</v>
      </c>
      <c r="G309" s="240" t="s">
        <v>5887</v>
      </c>
      <c r="H309" s="240" t="s">
        <v>5894</v>
      </c>
      <c r="I309" s="70" t="s">
        <v>11</v>
      </c>
      <c r="J309" s="85"/>
      <c r="K309" s="241"/>
      <c r="L309" s="177"/>
      <c r="M309" s="177"/>
      <c r="N309" s="177"/>
      <c r="O309" s="177"/>
      <c r="P309" s="177"/>
      <c r="Q309" s="177"/>
      <c r="R309" s="177"/>
      <c r="S309" s="177"/>
      <c r="T309" s="177"/>
      <c r="U309" s="177"/>
      <c r="V309" s="177"/>
      <c r="W309" s="177"/>
      <c r="X309" s="177"/>
      <c r="Y309" s="177"/>
      <c r="Z309" s="177"/>
      <c r="AA309" s="177"/>
      <c r="AB309" s="177"/>
      <c r="AC309" s="177"/>
      <c r="AD309" s="177"/>
      <c r="AE309" s="177"/>
    </row>
    <row r="310" spans="1:31" ht="125.25" customHeight="1">
      <c r="A310" s="240" t="s">
        <v>5734</v>
      </c>
      <c r="B310" s="240" t="s">
        <v>5735</v>
      </c>
      <c r="C310" s="85" t="s">
        <v>5895</v>
      </c>
      <c r="D310" s="240" t="s">
        <v>5737</v>
      </c>
      <c r="E310" s="240"/>
      <c r="F310" s="240" t="s">
        <v>5896</v>
      </c>
      <c r="G310" s="240" t="s">
        <v>5887</v>
      </c>
      <c r="H310" s="240" t="s">
        <v>5309</v>
      </c>
      <c r="I310" s="70" t="s">
        <v>11</v>
      </c>
      <c r="J310" s="85"/>
      <c r="K310" s="241"/>
      <c r="L310" s="177"/>
      <c r="M310" s="177"/>
      <c r="N310" s="177"/>
      <c r="O310" s="177"/>
      <c r="P310" s="177"/>
      <c r="Q310" s="177"/>
      <c r="R310" s="177"/>
      <c r="S310" s="177"/>
      <c r="T310" s="177"/>
      <c r="U310" s="177"/>
      <c r="V310" s="177"/>
      <c r="W310" s="177"/>
      <c r="X310" s="177"/>
      <c r="Y310" s="177"/>
      <c r="Z310" s="177"/>
      <c r="AA310" s="177"/>
      <c r="AB310" s="177"/>
      <c r="AC310" s="177"/>
      <c r="AD310" s="177"/>
      <c r="AE310" s="177"/>
    </row>
    <row r="311" spans="1:31" ht="125.25" customHeight="1">
      <c r="A311" s="240" t="s">
        <v>5734</v>
      </c>
      <c r="B311" s="240" t="s">
        <v>5735</v>
      </c>
      <c r="C311" s="85" t="s">
        <v>5897</v>
      </c>
      <c r="D311" s="240" t="s">
        <v>5737</v>
      </c>
      <c r="E311" s="240"/>
      <c r="F311" s="240" t="s">
        <v>5311</v>
      </c>
      <c r="G311" s="240" t="s">
        <v>5887</v>
      </c>
      <c r="H311" s="240" t="s">
        <v>5898</v>
      </c>
      <c r="I311" s="70" t="s">
        <v>11</v>
      </c>
      <c r="J311" s="85"/>
      <c r="K311" s="241"/>
      <c r="L311" s="177"/>
      <c r="M311" s="177"/>
      <c r="N311" s="177"/>
      <c r="O311" s="177"/>
      <c r="P311" s="177"/>
      <c r="Q311" s="177"/>
      <c r="R311" s="177"/>
      <c r="S311" s="177"/>
      <c r="T311" s="177"/>
      <c r="U311" s="177"/>
      <c r="V311" s="177"/>
      <c r="W311" s="177"/>
      <c r="X311" s="177"/>
      <c r="Y311" s="177"/>
      <c r="Z311" s="177"/>
      <c r="AA311" s="177"/>
      <c r="AB311" s="177"/>
      <c r="AC311" s="177"/>
      <c r="AD311" s="177"/>
      <c r="AE311" s="177"/>
    </row>
    <row r="312" spans="1:31" ht="125.25" customHeight="1">
      <c r="A312" s="240" t="s">
        <v>5734</v>
      </c>
      <c r="B312" s="240" t="s">
        <v>5735</v>
      </c>
      <c r="C312" s="85" t="s">
        <v>5899</v>
      </c>
      <c r="D312" s="240" t="s">
        <v>5737</v>
      </c>
      <c r="E312" s="240"/>
      <c r="F312" s="240" t="s">
        <v>5314</v>
      </c>
      <c r="G312" s="240" t="s">
        <v>5887</v>
      </c>
      <c r="H312" s="240" t="s">
        <v>5315</v>
      </c>
      <c r="I312" s="70" t="s">
        <v>11</v>
      </c>
      <c r="J312" s="85"/>
      <c r="K312" s="241"/>
      <c r="L312" s="177"/>
      <c r="M312" s="177"/>
      <c r="N312" s="177"/>
      <c r="O312" s="177"/>
      <c r="P312" s="177"/>
      <c r="Q312" s="177"/>
      <c r="R312" s="177"/>
      <c r="S312" s="177"/>
      <c r="T312" s="177"/>
      <c r="U312" s="177"/>
      <c r="V312" s="177"/>
      <c r="W312" s="177"/>
      <c r="X312" s="177"/>
      <c r="Y312" s="177"/>
      <c r="Z312" s="177"/>
      <c r="AA312" s="177"/>
      <c r="AB312" s="177"/>
      <c r="AC312" s="177"/>
      <c r="AD312" s="177"/>
      <c r="AE312" s="177"/>
    </row>
    <row r="313" spans="1:31" ht="125.25" customHeight="1">
      <c r="A313" s="240" t="s">
        <v>5734</v>
      </c>
      <c r="B313" s="240" t="s">
        <v>5735</v>
      </c>
      <c r="C313" s="85" t="s">
        <v>5900</v>
      </c>
      <c r="D313" s="240" t="s">
        <v>5737</v>
      </c>
      <c r="E313" s="240"/>
      <c r="F313" s="240" t="s">
        <v>5901</v>
      </c>
      <c r="G313" s="240" t="s">
        <v>5887</v>
      </c>
      <c r="H313" s="240" t="s">
        <v>5902</v>
      </c>
      <c r="I313" s="70" t="s">
        <v>11</v>
      </c>
      <c r="J313" s="85"/>
      <c r="K313" s="241"/>
      <c r="L313" s="177"/>
      <c r="M313" s="177"/>
      <c r="N313" s="177"/>
      <c r="O313" s="177"/>
      <c r="P313" s="177"/>
      <c r="Q313" s="177"/>
      <c r="R313" s="177"/>
      <c r="S313" s="177"/>
      <c r="T313" s="177"/>
      <c r="U313" s="177"/>
      <c r="V313" s="177"/>
      <c r="W313" s="177"/>
      <c r="X313" s="177"/>
      <c r="Y313" s="177"/>
      <c r="Z313" s="177"/>
      <c r="AA313" s="177"/>
      <c r="AB313" s="177"/>
      <c r="AC313" s="177"/>
      <c r="AD313" s="177"/>
      <c r="AE313" s="177"/>
    </row>
    <row r="314" spans="1:31" ht="125.25" customHeight="1">
      <c r="A314" s="240" t="s">
        <v>5734</v>
      </c>
      <c r="B314" s="240" t="s">
        <v>5735</v>
      </c>
      <c r="C314" s="85" t="s">
        <v>5903</v>
      </c>
      <c r="D314" s="240" t="s">
        <v>5737</v>
      </c>
      <c r="E314" s="240"/>
      <c r="F314" s="240" t="s">
        <v>5904</v>
      </c>
      <c r="G314" s="240" t="s">
        <v>5887</v>
      </c>
      <c r="H314" s="240" t="s">
        <v>5905</v>
      </c>
      <c r="I314" s="70" t="s">
        <v>11</v>
      </c>
      <c r="J314" s="85"/>
      <c r="K314" s="241"/>
      <c r="L314" s="177"/>
      <c r="M314" s="177"/>
      <c r="N314" s="177"/>
      <c r="O314" s="177"/>
      <c r="P314" s="177"/>
      <c r="Q314" s="177"/>
      <c r="R314" s="177"/>
      <c r="S314" s="177"/>
      <c r="T314" s="177"/>
      <c r="U314" s="177"/>
      <c r="V314" s="177"/>
      <c r="W314" s="177"/>
      <c r="X314" s="177"/>
      <c r="Y314" s="177"/>
      <c r="Z314" s="177"/>
      <c r="AA314" s="177"/>
      <c r="AB314" s="177"/>
      <c r="AC314" s="177"/>
      <c r="AD314" s="177"/>
      <c r="AE314" s="177"/>
    </row>
    <row r="315" spans="1:31" ht="125.25" customHeight="1">
      <c r="A315" s="240" t="s">
        <v>5734</v>
      </c>
      <c r="B315" s="240" t="s">
        <v>5735</v>
      </c>
      <c r="C315" s="85" t="s">
        <v>5906</v>
      </c>
      <c r="D315" s="240" t="s">
        <v>5737</v>
      </c>
      <c r="E315" s="240"/>
      <c r="F315" s="240" t="s">
        <v>5907</v>
      </c>
      <c r="G315" s="240" t="s">
        <v>5887</v>
      </c>
      <c r="H315" s="240" t="s">
        <v>5315</v>
      </c>
      <c r="I315" s="70" t="s">
        <v>11</v>
      </c>
      <c r="J315" s="85"/>
      <c r="K315" s="241"/>
      <c r="L315" s="177"/>
      <c r="M315" s="177"/>
      <c r="N315" s="177"/>
      <c r="O315" s="177"/>
      <c r="P315" s="177"/>
      <c r="Q315" s="177"/>
      <c r="R315" s="177"/>
      <c r="S315" s="177"/>
      <c r="T315" s="177"/>
      <c r="U315" s="177"/>
      <c r="V315" s="177"/>
      <c r="W315" s="177"/>
      <c r="X315" s="177"/>
      <c r="Y315" s="177"/>
      <c r="Z315" s="177"/>
      <c r="AA315" s="177"/>
      <c r="AB315" s="177"/>
      <c r="AC315" s="177"/>
      <c r="AD315" s="177"/>
      <c r="AE315" s="177"/>
    </row>
    <row r="316" spans="1:31" ht="125.25" customHeight="1">
      <c r="A316" s="240" t="s">
        <v>5734</v>
      </c>
      <c r="B316" s="240" t="s">
        <v>5735</v>
      </c>
      <c r="C316" s="85" t="s">
        <v>5908</v>
      </c>
      <c r="D316" s="240" t="s">
        <v>5737</v>
      </c>
      <c r="E316" s="240"/>
      <c r="F316" s="240" t="s">
        <v>5909</v>
      </c>
      <c r="G316" s="240" t="s">
        <v>5887</v>
      </c>
      <c r="H316" s="240" t="s">
        <v>5910</v>
      </c>
      <c r="I316" s="70" t="s">
        <v>11</v>
      </c>
      <c r="J316" s="85"/>
      <c r="K316" s="241"/>
      <c r="L316" s="177"/>
      <c r="M316" s="177"/>
      <c r="N316" s="177"/>
      <c r="O316" s="177"/>
      <c r="P316" s="177"/>
      <c r="Q316" s="177"/>
      <c r="R316" s="177"/>
      <c r="S316" s="177"/>
      <c r="T316" s="177"/>
      <c r="U316" s="177"/>
      <c r="V316" s="177"/>
      <c r="W316" s="177"/>
      <c r="X316" s="177"/>
      <c r="Y316" s="177"/>
      <c r="Z316" s="177"/>
      <c r="AA316" s="177"/>
      <c r="AB316" s="177"/>
      <c r="AC316" s="177"/>
      <c r="AD316" s="177"/>
      <c r="AE316" s="177"/>
    </row>
    <row r="317" spans="1:31" ht="125.25" customHeight="1">
      <c r="A317" s="240" t="s">
        <v>5734</v>
      </c>
      <c r="B317" s="240" t="s">
        <v>5735</v>
      </c>
      <c r="C317" s="85" t="s">
        <v>5911</v>
      </c>
      <c r="D317" s="240" t="s">
        <v>5737</v>
      </c>
      <c r="E317" s="240"/>
      <c r="F317" s="240" t="s">
        <v>5912</v>
      </c>
      <c r="G317" s="240" t="s">
        <v>5887</v>
      </c>
      <c r="H317" s="240" t="s">
        <v>5328</v>
      </c>
      <c r="I317" s="70" t="s">
        <v>11</v>
      </c>
      <c r="J317" s="85"/>
      <c r="K317" s="241"/>
      <c r="L317" s="177"/>
      <c r="M317" s="177"/>
      <c r="N317" s="177"/>
      <c r="O317" s="177"/>
      <c r="P317" s="177"/>
      <c r="Q317" s="177"/>
      <c r="R317" s="177"/>
      <c r="S317" s="177"/>
      <c r="T317" s="177"/>
      <c r="U317" s="177"/>
      <c r="V317" s="177"/>
      <c r="W317" s="177"/>
      <c r="X317" s="177"/>
      <c r="Y317" s="177"/>
      <c r="Z317" s="177"/>
      <c r="AA317" s="177"/>
      <c r="AB317" s="177"/>
      <c r="AC317" s="177"/>
      <c r="AD317" s="177"/>
      <c r="AE317" s="177"/>
    </row>
    <row r="318" spans="1:31" ht="125.25" customHeight="1">
      <c r="A318" s="240" t="s">
        <v>5734</v>
      </c>
      <c r="B318" s="240" t="s">
        <v>5735</v>
      </c>
      <c r="C318" s="85" t="s">
        <v>5913</v>
      </c>
      <c r="D318" s="240" t="s">
        <v>5737</v>
      </c>
      <c r="E318" s="240"/>
      <c r="F318" s="240" t="s">
        <v>5914</v>
      </c>
      <c r="G318" s="240" t="s">
        <v>5887</v>
      </c>
      <c r="H318" s="240" t="s">
        <v>5331</v>
      </c>
      <c r="I318" s="70" t="s">
        <v>11</v>
      </c>
      <c r="J318" s="85"/>
      <c r="K318" s="241"/>
      <c r="L318" s="177"/>
      <c r="M318" s="177"/>
      <c r="N318" s="177"/>
      <c r="O318" s="177"/>
      <c r="P318" s="177"/>
      <c r="Q318" s="177"/>
      <c r="R318" s="177"/>
      <c r="S318" s="177"/>
      <c r="T318" s="177"/>
      <c r="U318" s="177"/>
      <c r="V318" s="177"/>
      <c r="W318" s="177"/>
      <c r="X318" s="177"/>
      <c r="Y318" s="177"/>
      <c r="Z318" s="177"/>
      <c r="AA318" s="177"/>
      <c r="AB318" s="177"/>
      <c r="AC318" s="177"/>
      <c r="AD318" s="177"/>
      <c r="AE318" s="177"/>
    </row>
    <row r="319" spans="1:31" ht="125.25" customHeight="1">
      <c r="A319" s="240" t="s">
        <v>5734</v>
      </c>
      <c r="B319" s="240" t="s">
        <v>5735</v>
      </c>
      <c r="C319" s="85" t="s">
        <v>5915</v>
      </c>
      <c r="D319" s="240" t="s">
        <v>5737</v>
      </c>
      <c r="E319" s="240"/>
      <c r="F319" s="240" t="s">
        <v>5916</v>
      </c>
      <c r="G319" s="240" t="s">
        <v>5887</v>
      </c>
      <c r="H319" s="240" t="s">
        <v>5334</v>
      </c>
      <c r="I319" s="70" t="s">
        <v>11</v>
      </c>
      <c r="J319" s="85"/>
      <c r="K319" s="241"/>
      <c r="L319" s="177"/>
      <c r="M319" s="177"/>
      <c r="N319" s="177"/>
      <c r="O319" s="177"/>
      <c r="P319" s="177"/>
      <c r="Q319" s="177"/>
      <c r="R319" s="177"/>
      <c r="S319" s="177"/>
      <c r="T319" s="177"/>
      <c r="U319" s="177"/>
      <c r="V319" s="177"/>
      <c r="W319" s="177"/>
      <c r="X319" s="177"/>
      <c r="Y319" s="177"/>
      <c r="Z319" s="177"/>
      <c r="AA319" s="177"/>
      <c r="AB319" s="177"/>
      <c r="AC319" s="177"/>
      <c r="AD319" s="177"/>
      <c r="AE319" s="177"/>
    </row>
    <row r="320" spans="1:31" ht="125.25" customHeight="1">
      <c r="A320" s="240" t="s">
        <v>5734</v>
      </c>
      <c r="B320" s="240" t="s">
        <v>5735</v>
      </c>
      <c r="C320" s="85" t="s">
        <v>5917</v>
      </c>
      <c r="D320" s="240" t="s">
        <v>5737</v>
      </c>
      <c r="E320" s="240"/>
      <c r="F320" s="240" t="s">
        <v>5336</v>
      </c>
      <c r="G320" s="240" t="s">
        <v>5887</v>
      </c>
      <c r="H320" s="240" t="s">
        <v>5337</v>
      </c>
      <c r="I320" s="70" t="s">
        <v>11</v>
      </c>
      <c r="J320" s="85"/>
      <c r="K320" s="241"/>
      <c r="L320" s="177"/>
      <c r="M320" s="177"/>
      <c r="N320" s="177"/>
      <c r="O320" s="177"/>
      <c r="P320" s="177"/>
      <c r="Q320" s="177"/>
      <c r="R320" s="177"/>
      <c r="S320" s="177"/>
      <c r="T320" s="177"/>
      <c r="U320" s="177"/>
      <c r="V320" s="177"/>
      <c r="W320" s="177"/>
      <c r="X320" s="177"/>
      <c r="Y320" s="177"/>
      <c r="Z320" s="177"/>
      <c r="AA320" s="177"/>
      <c r="AB320" s="177"/>
      <c r="AC320" s="177"/>
      <c r="AD320" s="177"/>
      <c r="AE320" s="177"/>
    </row>
    <row r="321" spans="1:31" ht="125.25" customHeight="1">
      <c r="A321" s="240" t="s">
        <v>5734</v>
      </c>
      <c r="B321" s="240" t="s">
        <v>5735</v>
      </c>
      <c r="C321" s="85" t="s">
        <v>5918</v>
      </c>
      <c r="D321" s="240" t="s">
        <v>5737</v>
      </c>
      <c r="E321" s="240"/>
      <c r="F321" s="240" t="s">
        <v>5339</v>
      </c>
      <c r="G321" s="240" t="s">
        <v>5887</v>
      </c>
      <c r="H321" s="240" t="s">
        <v>5340</v>
      </c>
      <c r="I321" s="70" t="s">
        <v>11</v>
      </c>
      <c r="J321" s="85"/>
      <c r="K321" s="241"/>
      <c r="L321" s="177"/>
      <c r="M321" s="177"/>
      <c r="N321" s="177"/>
      <c r="O321" s="177"/>
      <c r="P321" s="177"/>
      <c r="Q321" s="177"/>
      <c r="R321" s="177"/>
      <c r="S321" s="177"/>
      <c r="T321" s="177"/>
      <c r="U321" s="177"/>
      <c r="V321" s="177"/>
      <c r="W321" s="177"/>
      <c r="X321" s="177"/>
      <c r="Y321" s="177"/>
      <c r="Z321" s="177"/>
      <c r="AA321" s="177"/>
      <c r="AB321" s="177"/>
      <c r="AC321" s="177"/>
      <c r="AD321" s="177"/>
      <c r="AE321" s="177"/>
    </row>
    <row r="322" spans="1:31" ht="125.25" customHeight="1">
      <c r="A322" s="240" t="s">
        <v>5734</v>
      </c>
      <c r="B322" s="240" t="s">
        <v>5735</v>
      </c>
      <c r="C322" s="85" t="s">
        <v>5919</v>
      </c>
      <c r="D322" s="240" t="s">
        <v>5737</v>
      </c>
      <c r="E322" s="240"/>
      <c r="F322" s="240" t="s">
        <v>5920</v>
      </c>
      <c r="G322" s="240" t="s">
        <v>5887</v>
      </c>
      <c r="H322" s="240" t="s">
        <v>5921</v>
      </c>
      <c r="I322" s="70" t="s">
        <v>11</v>
      </c>
      <c r="J322" s="85"/>
      <c r="K322" s="241"/>
      <c r="L322" s="177"/>
      <c r="M322" s="177"/>
      <c r="N322" s="177"/>
      <c r="O322" s="177"/>
      <c r="P322" s="177"/>
      <c r="Q322" s="177"/>
      <c r="R322" s="177"/>
      <c r="S322" s="177"/>
      <c r="T322" s="177"/>
      <c r="U322" s="177"/>
      <c r="V322" s="177"/>
      <c r="W322" s="177"/>
      <c r="X322" s="177"/>
      <c r="Y322" s="177"/>
      <c r="Z322" s="177"/>
      <c r="AA322" s="177"/>
      <c r="AB322" s="177"/>
      <c r="AC322" s="177"/>
      <c r="AD322" s="177"/>
      <c r="AE322" s="177"/>
    </row>
    <row r="323" spans="1:31" ht="125.25" customHeight="1">
      <c r="A323" s="240" t="s">
        <v>5734</v>
      </c>
      <c r="B323" s="240" t="s">
        <v>5735</v>
      </c>
      <c r="C323" s="85" t="s">
        <v>5922</v>
      </c>
      <c r="D323" s="240" t="s">
        <v>5737</v>
      </c>
      <c r="E323" s="240"/>
      <c r="F323" s="240" t="s">
        <v>5923</v>
      </c>
      <c r="G323" s="240" t="s">
        <v>5887</v>
      </c>
      <c r="H323" s="240" t="s">
        <v>5921</v>
      </c>
      <c r="I323" s="70" t="s">
        <v>11</v>
      </c>
      <c r="J323" s="85"/>
      <c r="K323" s="241"/>
      <c r="L323" s="177"/>
      <c r="M323" s="177"/>
      <c r="N323" s="177"/>
      <c r="O323" s="177"/>
      <c r="P323" s="177"/>
      <c r="Q323" s="177"/>
      <c r="R323" s="177"/>
      <c r="S323" s="177"/>
      <c r="T323" s="177"/>
      <c r="U323" s="177"/>
      <c r="V323" s="177"/>
      <c r="W323" s="177"/>
      <c r="X323" s="177"/>
      <c r="Y323" s="177"/>
      <c r="Z323" s="177"/>
      <c r="AA323" s="177"/>
      <c r="AB323" s="177"/>
      <c r="AC323" s="177"/>
      <c r="AD323" s="177"/>
      <c r="AE323" s="177"/>
    </row>
    <row r="324" spans="1:31" ht="125.25" customHeight="1">
      <c r="A324" s="240" t="s">
        <v>5734</v>
      </c>
      <c r="B324" s="240" t="s">
        <v>5735</v>
      </c>
      <c r="C324" s="85" t="s">
        <v>5924</v>
      </c>
      <c r="D324" s="240" t="s">
        <v>5737</v>
      </c>
      <c r="E324" s="240"/>
      <c r="F324" s="240" t="s">
        <v>5925</v>
      </c>
      <c r="G324" s="240" t="s">
        <v>5887</v>
      </c>
      <c r="H324" s="240" t="s">
        <v>5921</v>
      </c>
      <c r="I324" s="70" t="s">
        <v>11</v>
      </c>
      <c r="J324" s="85"/>
      <c r="K324" s="241"/>
      <c r="L324" s="177"/>
      <c r="M324" s="177"/>
      <c r="N324" s="177"/>
      <c r="O324" s="177"/>
      <c r="P324" s="177"/>
      <c r="Q324" s="177"/>
      <c r="R324" s="177"/>
      <c r="S324" s="177"/>
      <c r="T324" s="177"/>
      <c r="U324" s="177"/>
      <c r="V324" s="177"/>
      <c r="W324" s="177"/>
      <c r="X324" s="177"/>
      <c r="Y324" s="177"/>
      <c r="Z324" s="177"/>
      <c r="AA324" s="177"/>
      <c r="AB324" s="177"/>
      <c r="AC324" s="177"/>
      <c r="AD324" s="177"/>
      <c r="AE324" s="177"/>
    </row>
    <row r="325" spans="1:31" ht="125.25" customHeight="1">
      <c r="A325" s="240" t="s">
        <v>5734</v>
      </c>
      <c r="B325" s="240" t="s">
        <v>5735</v>
      </c>
      <c r="C325" s="85" t="s">
        <v>5926</v>
      </c>
      <c r="D325" s="240" t="s">
        <v>5737</v>
      </c>
      <c r="E325" s="240"/>
      <c r="F325" s="240" t="s">
        <v>5927</v>
      </c>
      <c r="G325" s="240" t="s">
        <v>5887</v>
      </c>
      <c r="H325" s="240" t="s">
        <v>5921</v>
      </c>
      <c r="I325" s="70" t="s">
        <v>11</v>
      </c>
      <c r="J325" s="85"/>
      <c r="K325" s="241"/>
      <c r="L325" s="177"/>
      <c r="M325" s="177"/>
      <c r="N325" s="177"/>
      <c r="O325" s="177"/>
      <c r="P325" s="177"/>
      <c r="Q325" s="177"/>
      <c r="R325" s="177"/>
      <c r="S325" s="177"/>
      <c r="T325" s="177"/>
      <c r="U325" s="177"/>
      <c r="V325" s="177"/>
      <c r="W325" s="177"/>
      <c r="X325" s="177"/>
      <c r="Y325" s="177"/>
      <c r="Z325" s="177"/>
      <c r="AA325" s="177"/>
      <c r="AB325" s="177"/>
      <c r="AC325" s="177"/>
      <c r="AD325" s="177"/>
      <c r="AE325" s="177"/>
    </row>
    <row r="326" spans="1:31" ht="125.25" customHeight="1">
      <c r="A326" s="240" t="s">
        <v>5734</v>
      </c>
      <c r="B326" s="240" t="s">
        <v>5735</v>
      </c>
      <c r="C326" s="85" t="s">
        <v>5928</v>
      </c>
      <c r="D326" s="240" t="s">
        <v>5737</v>
      </c>
      <c r="E326" s="240"/>
      <c r="F326" s="240" t="s">
        <v>5929</v>
      </c>
      <c r="G326" s="240" t="s">
        <v>5887</v>
      </c>
      <c r="H326" s="240" t="s">
        <v>5930</v>
      </c>
      <c r="I326" s="70" t="s">
        <v>11</v>
      </c>
      <c r="J326" s="85"/>
      <c r="K326" s="241"/>
      <c r="L326" s="177"/>
      <c r="M326" s="177"/>
      <c r="N326" s="177"/>
      <c r="O326" s="177"/>
      <c r="P326" s="177"/>
      <c r="Q326" s="177"/>
      <c r="R326" s="177"/>
      <c r="S326" s="177"/>
      <c r="T326" s="177"/>
      <c r="U326" s="177"/>
      <c r="V326" s="177"/>
      <c r="W326" s="177"/>
      <c r="X326" s="177"/>
      <c r="Y326" s="177"/>
      <c r="Z326" s="177"/>
      <c r="AA326" s="177"/>
      <c r="AB326" s="177"/>
      <c r="AC326" s="177"/>
      <c r="AD326" s="177"/>
      <c r="AE326" s="177"/>
    </row>
    <row r="327" spans="1:31" ht="125.25" customHeight="1">
      <c r="A327" s="240" t="s">
        <v>5734</v>
      </c>
      <c r="B327" s="240" t="s">
        <v>5735</v>
      </c>
      <c r="C327" s="85" t="s">
        <v>5931</v>
      </c>
      <c r="D327" s="240" t="s">
        <v>5737</v>
      </c>
      <c r="E327" s="240"/>
      <c r="F327" s="240" t="s">
        <v>5932</v>
      </c>
      <c r="G327" s="240" t="s">
        <v>5933</v>
      </c>
      <c r="H327" s="240" t="s">
        <v>5934</v>
      </c>
      <c r="I327" s="70" t="s">
        <v>11</v>
      </c>
      <c r="J327" s="85"/>
      <c r="K327" s="241"/>
      <c r="L327" s="177"/>
      <c r="M327" s="177"/>
      <c r="N327" s="177"/>
      <c r="O327" s="177"/>
      <c r="P327" s="177"/>
      <c r="Q327" s="177"/>
      <c r="R327" s="177"/>
      <c r="S327" s="177"/>
      <c r="T327" s="177"/>
      <c r="U327" s="177"/>
      <c r="V327" s="177"/>
      <c r="W327" s="177"/>
      <c r="X327" s="177"/>
      <c r="Y327" s="177"/>
      <c r="Z327" s="177"/>
      <c r="AA327" s="177"/>
      <c r="AB327" s="177"/>
      <c r="AC327" s="177"/>
      <c r="AD327" s="177"/>
      <c r="AE327" s="177"/>
    </row>
    <row r="328" spans="1:31" ht="125.25" customHeight="1">
      <c r="A328" s="240" t="s">
        <v>5734</v>
      </c>
      <c r="B328" s="240" t="s">
        <v>5735</v>
      </c>
      <c r="C328" s="85" t="s">
        <v>5935</v>
      </c>
      <c r="D328" s="240" t="s">
        <v>5737</v>
      </c>
      <c r="E328" s="240"/>
      <c r="F328" s="240" t="s">
        <v>5936</v>
      </c>
      <c r="G328" s="240" t="s">
        <v>5933</v>
      </c>
      <c r="H328" s="240" t="s">
        <v>5937</v>
      </c>
      <c r="I328" s="70" t="s">
        <v>11</v>
      </c>
      <c r="J328" s="85"/>
      <c r="K328" s="241"/>
      <c r="L328" s="177"/>
      <c r="M328" s="177"/>
      <c r="N328" s="177"/>
      <c r="O328" s="177"/>
      <c r="P328" s="177"/>
      <c r="Q328" s="177"/>
      <c r="R328" s="177"/>
      <c r="S328" s="177"/>
      <c r="T328" s="177"/>
      <c r="U328" s="177"/>
      <c r="V328" s="177"/>
      <c r="W328" s="177"/>
      <c r="X328" s="177"/>
      <c r="Y328" s="177"/>
      <c r="Z328" s="177"/>
      <c r="AA328" s="177"/>
      <c r="AB328" s="177"/>
      <c r="AC328" s="177"/>
      <c r="AD328" s="177"/>
      <c r="AE328" s="177"/>
    </row>
    <row r="329" spans="1:31" ht="125.25" customHeight="1">
      <c r="A329" s="240" t="s">
        <v>5734</v>
      </c>
      <c r="B329" s="240" t="s">
        <v>5735</v>
      </c>
      <c r="C329" s="85" t="s">
        <v>5938</v>
      </c>
      <c r="D329" s="240" t="s">
        <v>5737</v>
      </c>
      <c r="E329" s="240"/>
      <c r="F329" s="240" t="s">
        <v>5939</v>
      </c>
      <c r="G329" s="240" t="s">
        <v>5940</v>
      </c>
      <c r="H329" s="240" t="s">
        <v>5941</v>
      </c>
      <c r="I329" s="70" t="s">
        <v>11</v>
      </c>
      <c r="J329" s="85"/>
      <c r="K329" s="241"/>
      <c r="L329" s="177"/>
      <c r="M329" s="177"/>
      <c r="N329" s="177"/>
      <c r="O329" s="177"/>
      <c r="P329" s="177"/>
      <c r="Q329" s="177"/>
      <c r="R329" s="177"/>
      <c r="S329" s="177"/>
      <c r="T329" s="177"/>
      <c r="U329" s="177"/>
      <c r="V329" s="177"/>
      <c r="W329" s="177"/>
      <c r="X329" s="177"/>
      <c r="Y329" s="177"/>
      <c r="Z329" s="177"/>
      <c r="AA329" s="177"/>
      <c r="AB329" s="177"/>
      <c r="AC329" s="177"/>
      <c r="AD329" s="177"/>
      <c r="AE329" s="177"/>
    </row>
    <row r="330" spans="1:31" ht="125.25" customHeight="1">
      <c r="A330" s="240" t="s">
        <v>5734</v>
      </c>
      <c r="B330" s="240" t="s">
        <v>5735</v>
      </c>
      <c r="C330" s="85" t="s">
        <v>5942</v>
      </c>
      <c r="D330" s="240" t="s">
        <v>5737</v>
      </c>
      <c r="E330" s="240"/>
      <c r="F330" s="240" t="s">
        <v>5943</v>
      </c>
      <c r="G330" s="240" t="s">
        <v>5944</v>
      </c>
      <c r="H330" s="240" t="s">
        <v>5945</v>
      </c>
      <c r="I330" s="70" t="s">
        <v>11</v>
      </c>
      <c r="J330" s="85"/>
      <c r="K330" s="241"/>
      <c r="L330" s="177"/>
      <c r="M330" s="177"/>
      <c r="N330" s="177"/>
      <c r="O330" s="177"/>
      <c r="P330" s="177"/>
      <c r="Q330" s="177"/>
      <c r="R330" s="177"/>
      <c r="S330" s="177"/>
      <c r="T330" s="177"/>
      <c r="U330" s="177"/>
      <c r="V330" s="177"/>
      <c r="W330" s="177"/>
      <c r="X330" s="177"/>
      <c r="Y330" s="177"/>
      <c r="Z330" s="177"/>
      <c r="AA330" s="177"/>
      <c r="AB330" s="177"/>
      <c r="AC330" s="177"/>
      <c r="AD330" s="177"/>
      <c r="AE330" s="177"/>
    </row>
    <row r="331" spans="1:31" ht="125.25" customHeight="1">
      <c r="A331" s="240" t="s">
        <v>5734</v>
      </c>
      <c r="B331" s="240" t="s">
        <v>5735</v>
      </c>
      <c r="C331" s="85" t="s">
        <v>5946</v>
      </c>
      <c r="D331" s="240" t="s">
        <v>5737</v>
      </c>
      <c r="E331" s="240"/>
      <c r="F331" s="240" t="s">
        <v>5947</v>
      </c>
      <c r="G331" s="240" t="s">
        <v>5948</v>
      </c>
      <c r="H331" s="240" t="s">
        <v>5379</v>
      </c>
      <c r="I331" s="70" t="s">
        <v>11</v>
      </c>
      <c r="J331" s="85"/>
      <c r="K331" s="241"/>
      <c r="L331" s="177"/>
      <c r="M331" s="177"/>
      <c r="N331" s="177"/>
      <c r="O331" s="177"/>
      <c r="P331" s="177"/>
      <c r="Q331" s="177"/>
      <c r="R331" s="177"/>
      <c r="S331" s="177"/>
      <c r="T331" s="177"/>
      <c r="U331" s="177"/>
      <c r="V331" s="177"/>
      <c r="W331" s="177"/>
      <c r="X331" s="177"/>
      <c r="Y331" s="177"/>
      <c r="Z331" s="177"/>
      <c r="AA331" s="177"/>
      <c r="AB331" s="177"/>
      <c r="AC331" s="177"/>
      <c r="AD331" s="177"/>
      <c r="AE331" s="177"/>
    </row>
    <row r="332" spans="1:31" ht="125.25" customHeight="1">
      <c r="A332" s="240" t="s">
        <v>5734</v>
      </c>
      <c r="B332" s="240" t="s">
        <v>5735</v>
      </c>
      <c r="C332" s="85" t="s">
        <v>5949</v>
      </c>
      <c r="D332" s="240" t="s">
        <v>5737</v>
      </c>
      <c r="E332" s="240"/>
      <c r="F332" s="240" t="s">
        <v>5950</v>
      </c>
      <c r="G332" s="240" t="s">
        <v>5951</v>
      </c>
      <c r="H332" s="240" t="s">
        <v>5383</v>
      </c>
      <c r="I332" s="70" t="s">
        <v>11</v>
      </c>
      <c r="J332" s="85"/>
      <c r="K332" s="241"/>
      <c r="L332" s="177"/>
      <c r="M332" s="177"/>
      <c r="N332" s="177"/>
      <c r="O332" s="177"/>
      <c r="P332" s="177"/>
      <c r="Q332" s="177"/>
      <c r="R332" s="177"/>
      <c r="S332" s="177"/>
      <c r="T332" s="177"/>
      <c r="U332" s="177"/>
      <c r="V332" s="177"/>
      <c r="W332" s="177"/>
      <c r="X332" s="177"/>
      <c r="Y332" s="177"/>
      <c r="Z332" s="177"/>
      <c r="AA332" s="177"/>
      <c r="AB332" s="177"/>
      <c r="AC332" s="177"/>
      <c r="AD332" s="177"/>
      <c r="AE332" s="177"/>
    </row>
    <row r="333" spans="1:31" ht="125.25" customHeight="1">
      <c r="A333" s="240" t="s">
        <v>5734</v>
      </c>
      <c r="B333" s="240" t="s">
        <v>5735</v>
      </c>
      <c r="C333" s="85" t="s">
        <v>5952</v>
      </c>
      <c r="D333" s="240" t="s">
        <v>5737</v>
      </c>
      <c r="E333" s="240"/>
      <c r="F333" s="240" t="s">
        <v>5953</v>
      </c>
      <c r="G333" s="240" t="s">
        <v>5951</v>
      </c>
      <c r="H333" s="240" t="s">
        <v>5386</v>
      </c>
      <c r="I333" s="70" t="s">
        <v>11</v>
      </c>
      <c r="J333" s="85"/>
      <c r="K333" s="241"/>
      <c r="L333" s="177"/>
      <c r="M333" s="177"/>
      <c r="N333" s="177"/>
      <c r="O333" s="177"/>
      <c r="P333" s="177"/>
      <c r="Q333" s="177"/>
      <c r="R333" s="177"/>
      <c r="S333" s="177"/>
      <c r="T333" s="177"/>
      <c r="U333" s="177"/>
      <c r="V333" s="177"/>
      <c r="W333" s="177"/>
      <c r="X333" s="177"/>
      <c r="Y333" s="177"/>
      <c r="Z333" s="177"/>
      <c r="AA333" s="177"/>
      <c r="AB333" s="177"/>
      <c r="AC333" s="177"/>
      <c r="AD333" s="177"/>
      <c r="AE333" s="177"/>
    </row>
    <row r="334" spans="1:31" ht="125.25" customHeight="1">
      <c r="A334" s="240" t="s">
        <v>5734</v>
      </c>
      <c r="B334" s="240" t="s">
        <v>5735</v>
      </c>
      <c r="C334" s="85" t="s">
        <v>5954</v>
      </c>
      <c r="D334" s="240" t="s">
        <v>5737</v>
      </c>
      <c r="E334" s="240"/>
      <c r="F334" s="240" t="s">
        <v>5955</v>
      </c>
      <c r="G334" s="240" t="s">
        <v>5956</v>
      </c>
      <c r="H334" s="240" t="s">
        <v>5957</v>
      </c>
      <c r="I334" s="70" t="s">
        <v>11</v>
      </c>
      <c r="J334" s="85"/>
      <c r="K334" s="241"/>
      <c r="L334" s="177"/>
      <c r="M334" s="177"/>
      <c r="N334" s="177"/>
      <c r="O334" s="177"/>
      <c r="P334" s="177"/>
      <c r="Q334" s="177"/>
      <c r="R334" s="177"/>
      <c r="S334" s="177"/>
      <c r="T334" s="177"/>
      <c r="U334" s="177"/>
      <c r="V334" s="177"/>
      <c r="W334" s="177"/>
      <c r="X334" s="177"/>
      <c r="Y334" s="177"/>
      <c r="Z334" s="177"/>
      <c r="AA334" s="177"/>
      <c r="AB334" s="177"/>
      <c r="AC334" s="177"/>
      <c r="AD334" s="177"/>
      <c r="AE334" s="177"/>
    </row>
    <row r="335" spans="1:31" ht="125.25" customHeight="1">
      <c r="A335" s="240" t="s">
        <v>5734</v>
      </c>
      <c r="B335" s="240" t="s">
        <v>5735</v>
      </c>
      <c r="C335" s="85" t="s">
        <v>5958</v>
      </c>
      <c r="D335" s="240" t="s">
        <v>5737</v>
      </c>
      <c r="E335" s="240"/>
      <c r="F335" s="240" t="s">
        <v>5959</v>
      </c>
      <c r="G335" s="240" t="s">
        <v>5960</v>
      </c>
      <c r="H335" s="240" t="s">
        <v>5961</v>
      </c>
      <c r="I335" s="70" t="s">
        <v>11</v>
      </c>
      <c r="J335" s="85"/>
      <c r="K335" s="241"/>
      <c r="L335" s="177"/>
      <c r="M335" s="177"/>
      <c r="N335" s="177"/>
      <c r="O335" s="177"/>
      <c r="P335" s="177"/>
      <c r="Q335" s="177"/>
      <c r="R335" s="177"/>
      <c r="S335" s="177"/>
      <c r="T335" s="177"/>
      <c r="U335" s="177"/>
      <c r="V335" s="177"/>
      <c r="W335" s="177"/>
      <c r="X335" s="177"/>
      <c r="Y335" s="177"/>
      <c r="Z335" s="177"/>
      <c r="AA335" s="177"/>
      <c r="AB335" s="177"/>
      <c r="AC335" s="177"/>
      <c r="AD335" s="177"/>
      <c r="AE335" s="177"/>
    </row>
    <row r="336" spans="1:31" ht="125.25" customHeight="1">
      <c r="A336" s="240" t="s">
        <v>5734</v>
      </c>
      <c r="B336" s="240" t="s">
        <v>5735</v>
      </c>
      <c r="C336" s="85" t="s">
        <v>5962</v>
      </c>
      <c r="D336" s="240" t="s">
        <v>5737</v>
      </c>
      <c r="E336" s="240"/>
      <c r="F336" s="240" t="s">
        <v>5963</v>
      </c>
      <c r="G336" s="240" t="s">
        <v>5964</v>
      </c>
      <c r="H336" s="240" t="s">
        <v>5965</v>
      </c>
      <c r="I336" s="70" t="s">
        <v>11</v>
      </c>
      <c r="J336" s="85"/>
      <c r="K336" s="242"/>
      <c r="L336" s="177"/>
      <c r="M336" s="177"/>
      <c r="N336" s="177"/>
      <c r="O336" s="177"/>
      <c r="P336" s="177"/>
      <c r="Q336" s="177"/>
      <c r="R336" s="177"/>
      <c r="S336" s="177"/>
      <c r="T336" s="177"/>
      <c r="U336" s="177"/>
      <c r="V336" s="177"/>
      <c r="W336" s="177"/>
      <c r="X336" s="177"/>
      <c r="Y336" s="177"/>
      <c r="Z336" s="177"/>
      <c r="AA336" s="177"/>
      <c r="AB336" s="177"/>
      <c r="AC336" s="177"/>
      <c r="AD336" s="177"/>
      <c r="AE336" s="177"/>
    </row>
    <row r="337" spans="1:31" ht="125.25" customHeight="1">
      <c r="A337" s="240" t="s">
        <v>5734</v>
      </c>
      <c r="B337" s="240" t="s">
        <v>5735</v>
      </c>
      <c r="C337" s="85" t="s">
        <v>5966</v>
      </c>
      <c r="D337" s="240" t="s">
        <v>5737</v>
      </c>
      <c r="E337" s="240"/>
      <c r="F337" s="240" t="s">
        <v>5967</v>
      </c>
      <c r="G337" s="240"/>
      <c r="H337" s="240" t="s">
        <v>5968</v>
      </c>
      <c r="I337" s="70" t="s">
        <v>11</v>
      </c>
      <c r="J337" s="85"/>
      <c r="K337" s="241"/>
      <c r="L337" s="177"/>
      <c r="M337" s="177"/>
      <c r="N337" s="177"/>
      <c r="O337" s="177"/>
      <c r="P337" s="177"/>
      <c r="Q337" s="177"/>
      <c r="R337" s="177"/>
      <c r="S337" s="177"/>
      <c r="T337" s="177"/>
      <c r="U337" s="177"/>
      <c r="V337" s="177"/>
      <c r="W337" s="177"/>
      <c r="X337" s="177"/>
      <c r="Y337" s="177"/>
      <c r="Z337" s="177"/>
      <c r="AA337" s="177"/>
      <c r="AB337" s="177"/>
      <c r="AC337" s="177"/>
      <c r="AD337" s="177"/>
      <c r="AE337" s="177"/>
    </row>
    <row r="338" spans="1:31" ht="125.25" customHeight="1">
      <c r="A338" s="240" t="s">
        <v>5734</v>
      </c>
      <c r="B338" s="240" t="s">
        <v>5735</v>
      </c>
      <c r="C338" s="85" t="s">
        <v>5969</v>
      </c>
      <c r="D338" s="240" t="s">
        <v>5737</v>
      </c>
      <c r="E338" s="240"/>
      <c r="F338" s="240" t="s">
        <v>5970</v>
      </c>
      <c r="G338" s="240"/>
      <c r="H338" s="240" t="s">
        <v>5971</v>
      </c>
      <c r="I338" s="70" t="s">
        <v>11</v>
      </c>
      <c r="J338" s="85"/>
      <c r="K338" s="241"/>
      <c r="L338" s="177"/>
      <c r="M338" s="177"/>
      <c r="N338" s="177"/>
      <c r="O338" s="177"/>
      <c r="P338" s="177"/>
      <c r="Q338" s="177"/>
      <c r="R338" s="177"/>
      <c r="S338" s="177"/>
      <c r="T338" s="177"/>
      <c r="U338" s="177"/>
      <c r="V338" s="177"/>
      <c r="W338" s="177"/>
      <c r="X338" s="177"/>
      <c r="Y338" s="177"/>
      <c r="Z338" s="177"/>
      <c r="AA338" s="177"/>
      <c r="AB338" s="177"/>
      <c r="AC338" s="177"/>
      <c r="AD338" s="177"/>
      <c r="AE338" s="177"/>
    </row>
    <row r="339" spans="1:31" ht="125.25" customHeight="1">
      <c r="A339" s="240" t="s">
        <v>5734</v>
      </c>
      <c r="B339" s="240" t="s">
        <v>5735</v>
      </c>
      <c r="C339" s="85" t="s">
        <v>5972</v>
      </c>
      <c r="D339" s="240" t="s">
        <v>5737</v>
      </c>
      <c r="E339" s="240"/>
      <c r="F339" s="240" t="s">
        <v>5973</v>
      </c>
      <c r="G339" s="240"/>
      <c r="H339" s="240" t="s">
        <v>5974</v>
      </c>
      <c r="I339" s="70" t="s">
        <v>11</v>
      </c>
      <c r="J339" s="85"/>
      <c r="K339" s="241"/>
      <c r="L339" s="177"/>
      <c r="M339" s="177"/>
      <c r="N339" s="177"/>
      <c r="O339" s="177"/>
      <c r="P339" s="177"/>
      <c r="Q339" s="177"/>
      <c r="R339" s="177"/>
      <c r="S339" s="177"/>
      <c r="T339" s="177"/>
      <c r="U339" s="177"/>
      <c r="V339" s="177"/>
      <c r="W339" s="177"/>
      <c r="X339" s="177"/>
      <c r="Y339" s="177"/>
      <c r="Z339" s="177"/>
      <c r="AA339" s="177"/>
      <c r="AB339" s="177"/>
      <c r="AC339" s="177"/>
      <c r="AD339" s="177"/>
      <c r="AE339" s="177"/>
    </row>
    <row r="340" spans="1:31" ht="125.25" customHeight="1">
      <c r="A340" s="240" t="s">
        <v>5734</v>
      </c>
      <c r="B340" s="240" t="s">
        <v>5735</v>
      </c>
      <c r="C340" s="85" t="s">
        <v>5975</v>
      </c>
      <c r="D340" s="240" t="s">
        <v>5737</v>
      </c>
      <c r="E340" s="240"/>
      <c r="F340" s="240" t="s">
        <v>5976</v>
      </c>
      <c r="G340" s="240"/>
      <c r="H340" s="240" t="s">
        <v>5977</v>
      </c>
      <c r="I340" s="70" t="s">
        <v>11</v>
      </c>
      <c r="J340" s="85"/>
      <c r="K340" s="241"/>
      <c r="L340" s="177"/>
      <c r="M340" s="177"/>
      <c r="N340" s="177"/>
      <c r="O340" s="177"/>
      <c r="P340" s="177"/>
      <c r="Q340" s="177"/>
      <c r="R340" s="177"/>
      <c r="S340" s="177"/>
      <c r="T340" s="177"/>
      <c r="U340" s="177"/>
      <c r="V340" s="177"/>
      <c r="W340" s="177"/>
      <c r="X340" s="177"/>
      <c r="Y340" s="177"/>
      <c r="Z340" s="177"/>
      <c r="AA340" s="177"/>
      <c r="AB340" s="177"/>
      <c r="AC340" s="177"/>
      <c r="AD340" s="177"/>
      <c r="AE340" s="177"/>
    </row>
    <row r="341" spans="1:31" ht="125.25" customHeight="1">
      <c r="A341" s="240" t="s">
        <v>5734</v>
      </c>
      <c r="B341" s="240" t="s">
        <v>5735</v>
      </c>
      <c r="C341" s="85" t="s">
        <v>5978</v>
      </c>
      <c r="D341" s="240" t="s">
        <v>5737</v>
      </c>
      <c r="E341" s="240"/>
      <c r="F341" s="240" t="s">
        <v>5709</v>
      </c>
      <c r="G341" s="240" t="s">
        <v>5418</v>
      </c>
      <c r="H341" s="240" t="s">
        <v>5419</v>
      </c>
      <c r="I341" s="70" t="s">
        <v>11</v>
      </c>
      <c r="J341" s="85"/>
      <c r="K341" s="242"/>
      <c r="L341" s="177"/>
      <c r="M341" s="177"/>
      <c r="N341" s="177"/>
      <c r="O341" s="177"/>
      <c r="P341" s="177"/>
      <c r="Q341" s="177"/>
      <c r="R341" s="177"/>
      <c r="S341" s="177"/>
      <c r="T341" s="177"/>
      <c r="U341" s="177"/>
      <c r="V341" s="177"/>
      <c r="W341" s="177"/>
      <c r="X341" s="177"/>
      <c r="Y341" s="177"/>
      <c r="Z341" s="177"/>
      <c r="AA341" s="177"/>
      <c r="AB341" s="177"/>
      <c r="AC341" s="177"/>
      <c r="AD341" s="177"/>
      <c r="AE341" s="177"/>
    </row>
    <row r="342" spans="1:31" ht="125.25" customHeight="1">
      <c r="A342" s="240" t="s">
        <v>5734</v>
      </c>
      <c r="B342" s="240" t="s">
        <v>5735</v>
      </c>
      <c r="C342" s="85" t="s">
        <v>5979</v>
      </c>
      <c r="D342" s="240" t="s">
        <v>5737</v>
      </c>
      <c r="E342" s="240"/>
      <c r="F342" s="240" t="s">
        <v>5980</v>
      </c>
      <c r="G342" s="240"/>
      <c r="H342" s="240" t="s">
        <v>5981</v>
      </c>
      <c r="I342" s="70" t="s">
        <v>11</v>
      </c>
      <c r="J342" s="85"/>
      <c r="K342" s="241"/>
      <c r="L342" s="177"/>
      <c r="M342" s="177"/>
      <c r="N342" s="177"/>
      <c r="O342" s="177"/>
      <c r="P342" s="177"/>
      <c r="Q342" s="177"/>
      <c r="R342" s="177"/>
      <c r="S342" s="177"/>
      <c r="T342" s="177"/>
      <c r="U342" s="177"/>
      <c r="V342" s="177"/>
      <c r="W342" s="177"/>
      <c r="X342" s="177"/>
      <c r="Y342" s="177"/>
      <c r="Z342" s="177"/>
      <c r="AA342" s="177"/>
      <c r="AB342" s="177"/>
      <c r="AC342" s="177"/>
      <c r="AD342" s="177"/>
      <c r="AE342" s="177"/>
    </row>
    <row r="343" spans="1:31" ht="125.25" customHeight="1">
      <c r="A343" s="240" t="s">
        <v>5734</v>
      </c>
      <c r="B343" s="240" t="s">
        <v>5735</v>
      </c>
      <c r="C343" s="85" t="s">
        <v>5982</v>
      </c>
      <c r="D343" s="240" t="s">
        <v>5737</v>
      </c>
      <c r="E343" s="240"/>
      <c r="F343" s="240" t="s">
        <v>5983</v>
      </c>
      <c r="G343" s="240"/>
      <c r="H343" s="240" t="s">
        <v>5984</v>
      </c>
      <c r="I343" s="70" t="s">
        <v>11</v>
      </c>
      <c r="J343" s="85"/>
      <c r="K343" s="241"/>
      <c r="L343" s="177"/>
      <c r="M343" s="177"/>
      <c r="N343" s="177"/>
      <c r="O343" s="177"/>
      <c r="P343" s="177"/>
      <c r="Q343" s="177"/>
      <c r="R343" s="177"/>
      <c r="S343" s="177"/>
      <c r="T343" s="177"/>
      <c r="U343" s="177"/>
      <c r="V343" s="177"/>
      <c r="W343" s="177"/>
      <c r="X343" s="177"/>
      <c r="Y343" s="177"/>
      <c r="Z343" s="177"/>
      <c r="AA343" s="177"/>
      <c r="AB343" s="177"/>
      <c r="AC343" s="177"/>
      <c r="AD343" s="177"/>
      <c r="AE343" s="177"/>
    </row>
    <row r="344" spans="1:31" ht="125.25" customHeight="1">
      <c r="A344" s="240" t="s">
        <v>5734</v>
      </c>
      <c r="B344" s="240" t="s">
        <v>5735</v>
      </c>
      <c r="C344" s="85" t="s">
        <v>5985</v>
      </c>
      <c r="D344" s="240" t="s">
        <v>5737</v>
      </c>
      <c r="E344" s="240"/>
      <c r="F344" s="240" t="s">
        <v>5986</v>
      </c>
      <c r="G344" s="240"/>
      <c r="H344" s="240" t="s">
        <v>5984</v>
      </c>
      <c r="I344" s="70" t="s">
        <v>11</v>
      </c>
      <c r="J344" s="85"/>
      <c r="K344" s="241"/>
      <c r="L344" s="177"/>
      <c r="M344" s="177"/>
      <c r="N344" s="177"/>
      <c r="O344" s="177"/>
      <c r="P344" s="177"/>
      <c r="Q344" s="177"/>
      <c r="R344" s="177"/>
      <c r="S344" s="177"/>
      <c r="T344" s="177"/>
      <c r="U344" s="177"/>
      <c r="V344" s="177"/>
      <c r="W344" s="177"/>
      <c r="X344" s="177"/>
      <c r="Y344" s="177"/>
      <c r="Z344" s="177"/>
      <c r="AA344" s="177"/>
      <c r="AB344" s="177"/>
      <c r="AC344" s="177"/>
      <c r="AD344" s="177"/>
      <c r="AE344" s="177"/>
    </row>
    <row r="345" spans="1:31" ht="125.25" customHeight="1">
      <c r="A345" s="240" t="s">
        <v>5734</v>
      </c>
      <c r="B345" s="240" t="s">
        <v>5735</v>
      </c>
      <c r="C345" s="85" t="s">
        <v>5987</v>
      </c>
      <c r="D345" s="240" t="s">
        <v>5737</v>
      </c>
      <c r="E345" s="240"/>
      <c r="F345" s="240" t="s">
        <v>5988</v>
      </c>
      <c r="G345" s="240" t="s">
        <v>5989</v>
      </c>
      <c r="H345" s="240" t="s">
        <v>5990</v>
      </c>
      <c r="I345" s="70" t="s">
        <v>11</v>
      </c>
      <c r="J345" s="85"/>
      <c r="K345" s="241"/>
      <c r="L345" s="177"/>
      <c r="M345" s="177"/>
      <c r="N345" s="177"/>
      <c r="O345" s="177"/>
      <c r="P345" s="177"/>
      <c r="Q345" s="177"/>
      <c r="R345" s="177"/>
      <c r="S345" s="177"/>
      <c r="T345" s="177"/>
      <c r="U345" s="177"/>
      <c r="V345" s="177"/>
      <c r="W345" s="177"/>
      <c r="X345" s="177"/>
      <c r="Y345" s="177"/>
      <c r="Z345" s="177"/>
      <c r="AA345" s="177"/>
      <c r="AB345" s="177"/>
      <c r="AC345" s="177"/>
      <c r="AD345" s="177"/>
      <c r="AE345" s="177"/>
    </row>
    <row r="346" spans="1:31" ht="125.25" customHeight="1">
      <c r="A346" s="240" t="s">
        <v>5734</v>
      </c>
      <c r="B346" s="240" t="s">
        <v>5735</v>
      </c>
      <c r="C346" s="85" t="s">
        <v>5991</v>
      </c>
      <c r="D346" s="240" t="s">
        <v>5737</v>
      </c>
      <c r="E346" s="240"/>
      <c r="F346" s="240" t="s">
        <v>5992</v>
      </c>
      <c r="G346" s="240" t="s">
        <v>5993</v>
      </c>
      <c r="H346" s="240" t="s">
        <v>5994</v>
      </c>
      <c r="I346" s="70" t="s">
        <v>11</v>
      </c>
      <c r="J346" s="85"/>
      <c r="K346" s="241"/>
      <c r="L346" s="177"/>
      <c r="M346" s="177"/>
      <c r="N346" s="177"/>
      <c r="O346" s="177"/>
      <c r="P346" s="177"/>
      <c r="Q346" s="177"/>
      <c r="R346" s="177"/>
      <c r="S346" s="177"/>
      <c r="T346" s="177"/>
      <c r="U346" s="177"/>
      <c r="V346" s="177"/>
      <c r="W346" s="177"/>
      <c r="X346" s="177"/>
      <c r="Y346" s="177"/>
      <c r="Z346" s="177"/>
      <c r="AA346" s="177"/>
      <c r="AB346" s="177"/>
      <c r="AC346" s="177"/>
      <c r="AD346" s="177"/>
      <c r="AE346" s="177"/>
    </row>
    <row r="347" spans="1:31" ht="125.25" customHeight="1">
      <c r="A347" s="240" t="s">
        <v>5734</v>
      </c>
      <c r="B347" s="240" t="s">
        <v>5735</v>
      </c>
      <c r="C347" s="85" t="s">
        <v>5995</v>
      </c>
      <c r="D347" s="240" t="s">
        <v>5737</v>
      </c>
      <c r="E347" s="240"/>
      <c r="F347" s="240" t="s">
        <v>5996</v>
      </c>
      <c r="G347" s="240" t="s">
        <v>5933</v>
      </c>
      <c r="H347" s="240" t="s">
        <v>5997</v>
      </c>
      <c r="I347" s="70" t="s">
        <v>11</v>
      </c>
      <c r="J347" s="85"/>
      <c r="K347" s="241"/>
      <c r="L347" s="177"/>
      <c r="M347" s="177"/>
      <c r="N347" s="177"/>
      <c r="O347" s="177"/>
      <c r="P347" s="177"/>
      <c r="Q347" s="177"/>
      <c r="R347" s="177"/>
      <c r="S347" s="177"/>
      <c r="T347" s="177"/>
      <c r="U347" s="177"/>
      <c r="V347" s="177"/>
      <c r="W347" s="177"/>
      <c r="X347" s="177"/>
      <c r="Y347" s="177"/>
      <c r="Z347" s="177"/>
      <c r="AA347" s="177"/>
      <c r="AB347" s="177"/>
      <c r="AC347" s="177"/>
      <c r="AD347" s="177"/>
      <c r="AE347" s="177"/>
    </row>
    <row r="348" spans="1:31" ht="125.25" customHeight="1">
      <c r="A348" s="246" t="s">
        <v>377</v>
      </c>
      <c r="B348" s="246" t="s">
        <v>378</v>
      </c>
      <c r="C348" s="68" t="s">
        <v>534</v>
      </c>
      <c r="D348" s="246" t="s">
        <v>380</v>
      </c>
      <c r="E348" s="373" t="s">
        <v>5998</v>
      </c>
      <c r="F348" s="246" t="s">
        <v>5999</v>
      </c>
      <c r="G348" s="246" t="s">
        <v>6000</v>
      </c>
      <c r="H348" s="246" t="s">
        <v>6001</v>
      </c>
      <c r="I348" s="70" t="s">
        <v>11</v>
      </c>
      <c r="J348" s="85"/>
      <c r="K348" s="241"/>
      <c r="L348" s="177"/>
      <c r="M348" s="177"/>
      <c r="N348" s="177"/>
      <c r="O348" s="177"/>
      <c r="P348" s="177"/>
      <c r="Q348" s="177"/>
      <c r="R348" s="177"/>
      <c r="S348" s="177"/>
      <c r="T348" s="177"/>
      <c r="U348" s="177"/>
      <c r="V348" s="177"/>
      <c r="W348" s="177"/>
      <c r="X348" s="177"/>
      <c r="Y348" s="177"/>
      <c r="Z348" s="177"/>
      <c r="AA348" s="177"/>
      <c r="AB348" s="177"/>
      <c r="AC348" s="177"/>
      <c r="AD348" s="177"/>
      <c r="AE348" s="177"/>
    </row>
    <row r="349" spans="1:31" ht="125.25" customHeight="1">
      <c r="A349" s="246" t="s">
        <v>377</v>
      </c>
      <c r="B349" s="246" t="s">
        <v>378</v>
      </c>
      <c r="C349" s="68" t="s">
        <v>544</v>
      </c>
      <c r="D349" s="246" t="s">
        <v>380</v>
      </c>
      <c r="E349" s="355"/>
      <c r="F349" s="246" t="s">
        <v>6002</v>
      </c>
      <c r="G349" s="246" t="s">
        <v>6003</v>
      </c>
      <c r="H349" s="246" t="s">
        <v>6004</v>
      </c>
      <c r="I349" s="70" t="s">
        <v>11</v>
      </c>
      <c r="J349" s="85"/>
      <c r="K349" s="241"/>
      <c r="L349" s="177"/>
      <c r="M349" s="177"/>
      <c r="N349" s="177"/>
      <c r="O349" s="177"/>
      <c r="P349" s="177"/>
      <c r="Q349" s="177"/>
      <c r="R349" s="177"/>
      <c r="S349" s="177"/>
      <c r="T349" s="177"/>
      <c r="U349" s="177"/>
      <c r="V349" s="177"/>
      <c r="W349" s="177"/>
      <c r="X349" s="177"/>
      <c r="Y349" s="177"/>
      <c r="Z349" s="177"/>
      <c r="AA349" s="177"/>
      <c r="AB349" s="177"/>
      <c r="AC349" s="177"/>
      <c r="AD349" s="177"/>
      <c r="AE349" s="177"/>
    </row>
    <row r="350" spans="1:31" ht="125.25" customHeight="1">
      <c r="A350" s="246" t="s">
        <v>377</v>
      </c>
      <c r="B350" s="246" t="s">
        <v>378</v>
      </c>
      <c r="C350" s="68" t="s">
        <v>546</v>
      </c>
      <c r="D350" s="246" t="s">
        <v>380</v>
      </c>
      <c r="E350" s="246" t="s">
        <v>6005</v>
      </c>
      <c r="F350" s="246" t="s">
        <v>6006</v>
      </c>
      <c r="G350" s="246" t="s">
        <v>6007</v>
      </c>
      <c r="H350" s="246" t="s">
        <v>6008</v>
      </c>
      <c r="I350" s="70" t="s">
        <v>11</v>
      </c>
      <c r="J350" s="85"/>
      <c r="K350" s="241"/>
      <c r="L350" s="177"/>
      <c r="M350" s="177"/>
      <c r="N350" s="177"/>
      <c r="O350" s="177"/>
      <c r="P350" s="177"/>
      <c r="Q350" s="177"/>
      <c r="R350" s="177"/>
      <c r="S350" s="177"/>
      <c r="T350" s="177"/>
      <c r="U350" s="177"/>
      <c r="V350" s="177"/>
      <c r="W350" s="177"/>
      <c r="X350" s="177"/>
      <c r="Y350" s="177"/>
      <c r="Z350" s="177"/>
      <c r="AA350" s="177"/>
      <c r="AB350" s="177"/>
      <c r="AC350" s="177"/>
      <c r="AD350" s="177"/>
      <c r="AE350" s="177"/>
    </row>
    <row r="351" spans="1:31" ht="125.25" customHeight="1">
      <c r="A351" s="246" t="s">
        <v>200</v>
      </c>
      <c r="B351" s="246" t="s">
        <v>201</v>
      </c>
      <c r="C351" s="68" t="s">
        <v>6009</v>
      </c>
      <c r="D351" s="246" t="s">
        <v>203</v>
      </c>
      <c r="E351" s="246" t="s">
        <v>220</v>
      </c>
      <c r="F351" s="246" t="s">
        <v>1064</v>
      </c>
      <c r="G351" s="246" t="s">
        <v>6010</v>
      </c>
      <c r="H351" s="246" t="s">
        <v>232</v>
      </c>
      <c r="I351" s="70" t="s">
        <v>11</v>
      </c>
      <c r="J351" s="85"/>
      <c r="K351" s="241"/>
      <c r="L351" s="177"/>
      <c r="M351" s="177"/>
      <c r="N351" s="177"/>
      <c r="O351" s="177"/>
      <c r="P351" s="177"/>
      <c r="Q351" s="177"/>
      <c r="R351" s="177"/>
      <c r="S351" s="177"/>
      <c r="T351" s="177"/>
      <c r="U351" s="177"/>
      <c r="V351" s="177"/>
      <c r="W351" s="177"/>
      <c r="X351" s="177"/>
      <c r="Y351" s="177"/>
      <c r="Z351" s="177"/>
      <c r="AA351" s="177"/>
      <c r="AB351" s="177"/>
      <c r="AC351" s="177"/>
      <c r="AD351" s="177"/>
      <c r="AE351" s="177"/>
    </row>
    <row r="352" spans="1:31" ht="125.25" customHeight="1">
      <c r="A352" s="246" t="s">
        <v>6011</v>
      </c>
      <c r="B352" s="246" t="s">
        <v>6012</v>
      </c>
      <c r="C352" s="68" t="s">
        <v>534</v>
      </c>
      <c r="D352" s="247" t="s">
        <v>6013</v>
      </c>
      <c r="E352" s="373" t="s">
        <v>6014</v>
      </c>
      <c r="F352" s="247" t="s">
        <v>6015</v>
      </c>
      <c r="G352" s="248" t="s">
        <v>6016</v>
      </c>
      <c r="H352" s="246" t="s">
        <v>6017</v>
      </c>
      <c r="I352" s="70" t="s">
        <v>11</v>
      </c>
      <c r="J352" s="85"/>
      <c r="K352" s="241"/>
      <c r="L352" s="177"/>
      <c r="M352" s="177"/>
      <c r="N352" s="177"/>
      <c r="O352" s="177"/>
      <c r="P352" s="177"/>
      <c r="Q352" s="177"/>
      <c r="R352" s="177"/>
      <c r="S352" s="177"/>
      <c r="T352" s="177"/>
      <c r="U352" s="177"/>
      <c r="V352" s="177"/>
      <c r="W352" s="177"/>
      <c r="X352" s="177"/>
      <c r="Y352" s="177"/>
      <c r="Z352" s="177"/>
      <c r="AA352" s="177"/>
      <c r="AB352" s="177"/>
      <c r="AC352" s="177"/>
      <c r="AD352" s="177"/>
      <c r="AE352" s="177"/>
    </row>
    <row r="353" spans="1:31" ht="125.25" customHeight="1">
      <c r="A353" s="246" t="s">
        <v>6011</v>
      </c>
      <c r="B353" s="246" t="s">
        <v>6012</v>
      </c>
      <c r="C353" s="68" t="s">
        <v>379</v>
      </c>
      <c r="D353" s="247" t="s">
        <v>6013</v>
      </c>
      <c r="E353" s="355"/>
      <c r="F353" s="246" t="s">
        <v>6018</v>
      </c>
      <c r="G353" s="246" t="s">
        <v>6016</v>
      </c>
      <c r="H353" s="246" t="s">
        <v>6019</v>
      </c>
      <c r="I353" s="70" t="s">
        <v>11</v>
      </c>
      <c r="J353" s="85"/>
      <c r="K353" s="241"/>
      <c r="L353" s="177"/>
      <c r="M353" s="177"/>
      <c r="N353" s="177"/>
      <c r="O353" s="177"/>
      <c r="P353" s="177"/>
      <c r="Q353" s="177"/>
      <c r="R353" s="177"/>
      <c r="S353" s="177"/>
      <c r="T353" s="177"/>
      <c r="U353" s="177"/>
      <c r="V353" s="177"/>
      <c r="W353" s="177"/>
      <c r="X353" s="177"/>
      <c r="Y353" s="177"/>
      <c r="Z353" s="177"/>
      <c r="AA353" s="177"/>
      <c r="AB353" s="177"/>
      <c r="AC353" s="177"/>
      <c r="AD353" s="177"/>
      <c r="AE353" s="177"/>
    </row>
    <row r="354" spans="1:31" ht="125.25" customHeight="1">
      <c r="A354" s="246" t="s">
        <v>6011</v>
      </c>
      <c r="B354" s="246" t="s">
        <v>6012</v>
      </c>
      <c r="C354" s="68" t="s">
        <v>384</v>
      </c>
      <c r="D354" s="247" t="s">
        <v>6013</v>
      </c>
      <c r="E354" s="373" t="s">
        <v>6020</v>
      </c>
      <c r="F354" s="246" t="s">
        <v>6021</v>
      </c>
      <c r="G354" s="249" t="s">
        <v>6022</v>
      </c>
      <c r="H354" s="246" t="s">
        <v>6023</v>
      </c>
      <c r="I354" s="70" t="s">
        <v>11</v>
      </c>
      <c r="J354" s="85"/>
      <c r="K354" s="241"/>
      <c r="L354" s="177"/>
      <c r="M354" s="177"/>
      <c r="N354" s="177"/>
      <c r="O354" s="177"/>
      <c r="P354" s="177"/>
      <c r="Q354" s="177"/>
      <c r="R354" s="177"/>
      <c r="S354" s="177"/>
      <c r="T354" s="177"/>
      <c r="U354" s="177"/>
      <c r="V354" s="177"/>
      <c r="W354" s="177"/>
      <c r="X354" s="177"/>
      <c r="Y354" s="177"/>
      <c r="Z354" s="177"/>
      <c r="AA354" s="177"/>
      <c r="AB354" s="177"/>
      <c r="AC354" s="177"/>
      <c r="AD354" s="177"/>
      <c r="AE354" s="177"/>
    </row>
    <row r="355" spans="1:31" ht="125.25" customHeight="1">
      <c r="A355" s="246" t="s">
        <v>6011</v>
      </c>
      <c r="B355" s="246" t="s">
        <v>6012</v>
      </c>
      <c r="C355" s="68" t="s">
        <v>544</v>
      </c>
      <c r="D355" s="247" t="s">
        <v>6013</v>
      </c>
      <c r="E355" s="365"/>
      <c r="F355" s="246" t="s">
        <v>6024</v>
      </c>
      <c r="G355" s="246" t="s">
        <v>6025</v>
      </c>
      <c r="H355" s="246" t="s">
        <v>6026</v>
      </c>
      <c r="I355" s="70" t="s">
        <v>11</v>
      </c>
      <c r="J355" s="85"/>
      <c r="K355" s="241"/>
      <c r="L355" s="177"/>
      <c r="M355" s="177"/>
      <c r="N355" s="177"/>
      <c r="O355" s="177"/>
      <c r="P355" s="177"/>
      <c r="Q355" s="177"/>
      <c r="R355" s="177"/>
      <c r="S355" s="177"/>
      <c r="T355" s="177"/>
      <c r="U355" s="177"/>
      <c r="V355" s="177"/>
      <c r="W355" s="177"/>
      <c r="X355" s="177"/>
      <c r="Y355" s="177"/>
      <c r="Z355" s="177"/>
      <c r="AA355" s="177"/>
      <c r="AB355" s="177"/>
      <c r="AC355" s="177"/>
      <c r="AD355" s="177"/>
      <c r="AE355" s="177"/>
    </row>
    <row r="356" spans="1:31" ht="125.25" customHeight="1">
      <c r="A356" s="246" t="s">
        <v>6011</v>
      </c>
      <c r="B356" s="246" t="s">
        <v>6012</v>
      </c>
      <c r="C356" s="68" t="s">
        <v>546</v>
      </c>
      <c r="D356" s="247" t="s">
        <v>6013</v>
      </c>
      <c r="E356" s="365"/>
      <c r="F356" s="246" t="s">
        <v>6027</v>
      </c>
      <c r="G356" s="246" t="s">
        <v>6028</v>
      </c>
      <c r="H356" s="246" t="s">
        <v>6029</v>
      </c>
      <c r="I356" s="70" t="s">
        <v>11</v>
      </c>
      <c r="J356" s="85"/>
      <c r="K356" s="241"/>
      <c r="L356" s="177"/>
      <c r="M356" s="177"/>
      <c r="N356" s="177"/>
      <c r="O356" s="177"/>
      <c r="P356" s="177"/>
      <c r="Q356" s="177"/>
      <c r="R356" s="177"/>
      <c r="S356" s="177"/>
      <c r="T356" s="177"/>
      <c r="U356" s="177"/>
      <c r="V356" s="177"/>
      <c r="W356" s="177"/>
      <c r="X356" s="177"/>
      <c r="Y356" s="177"/>
      <c r="Z356" s="177"/>
      <c r="AA356" s="177"/>
      <c r="AB356" s="177"/>
      <c r="AC356" s="177"/>
      <c r="AD356" s="177"/>
      <c r="AE356" s="177"/>
    </row>
    <row r="357" spans="1:31" ht="125.25" customHeight="1">
      <c r="A357" s="246" t="s">
        <v>6011</v>
      </c>
      <c r="B357" s="246" t="s">
        <v>6012</v>
      </c>
      <c r="C357" s="68" t="s">
        <v>388</v>
      </c>
      <c r="D357" s="247" t="s">
        <v>6013</v>
      </c>
      <c r="E357" s="365"/>
      <c r="F357" s="246" t="s">
        <v>6030</v>
      </c>
      <c r="G357" s="246" t="s">
        <v>6031</v>
      </c>
      <c r="H357" s="246" t="s">
        <v>6032</v>
      </c>
      <c r="I357" s="70" t="s">
        <v>11</v>
      </c>
      <c r="J357" s="85"/>
      <c r="K357" s="241"/>
      <c r="L357" s="177"/>
      <c r="M357" s="177"/>
      <c r="N357" s="177"/>
      <c r="O357" s="177"/>
      <c r="P357" s="177"/>
      <c r="Q357" s="177"/>
      <c r="R357" s="177"/>
      <c r="S357" s="177"/>
      <c r="T357" s="177"/>
      <c r="U357" s="177"/>
      <c r="V357" s="177"/>
      <c r="W357" s="177"/>
      <c r="X357" s="177"/>
      <c r="Y357" s="177"/>
      <c r="Z357" s="177"/>
      <c r="AA357" s="177"/>
      <c r="AB357" s="177"/>
      <c r="AC357" s="177"/>
      <c r="AD357" s="177"/>
      <c r="AE357" s="177"/>
    </row>
    <row r="358" spans="1:31" ht="125.25" customHeight="1">
      <c r="A358" s="246" t="s">
        <v>6011</v>
      </c>
      <c r="B358" s="246" t="s">
        <v>6012</v>
      </c>
      <c r="C358" s="68" t="s">
        <v>393</v>
      </c>
      <c r="D358" s="247" t="s">
        <v>6013</v>
      </c>
      <c r="E358" s="365"/>
      <c r="F358" s="246" t="s">
        <v>6033</v>
      </c>
      <c r="G358" s="246" t="s">
        <v>6028</v>
      </c>
      <c r="H358" s="246" t="s">
        <v>6034</v>
      </c>
      <c r="I358" s="70" t="s">
        <v>11</v>
      </c>
      <c r="J358" s="85"/>
      <c r="K358" s="241"/>
      <c r="L358" s="177"/>
      <c r="M358" s="177"/>
      <c r="N358" s="177"/>
      <c r="O358" s="177"/>
      <c r="P358" s="177"/>
      <c r="Q358" s="177"/>
      <c r="R358" s="177"/>
      <c r="S358" s="177"/>
      <c r="T358" s="177"/>
      <c r="U358" s="177"/>
      <c r="V358" s="177"/>
      <c r="W358" s="177"/>
      <c r="X358" s="177"/>
      <c r="Y358" s="177"/>
      <c r="Z358" s="177"/>
      <c r="AA358" s="177"/>
      <c r="AB358" s="177"/>
      <c r="AC358" s="177"/>
      <c r="AD358" s="177"/>
      <c r="AE358" s="177"/>
    </row>
    <row r="359" spans="1:31" ht="125.25" customHeight="1">
      <c r="A359" s="246" t="s">
        <v>6011</v>
      </c>
      <c r="B359" s="246" t="s">
        <v>6012</v>
      </c>
      <c r="C359" s="68" t="s">
        <v>397</v>
      </c>
      <c r="D359" s="247" t="s">
        <v>6013</v>
      </c>
      <c r="E359" s="365"/>
      <c r="F359" s="246" t="s">
        <v>6035</v>
      </c>
      <c r="G359" s="246" t="s">
        <v>6031</v>
      </c>
      <c r="H359" s="246" t="s">
        <v>6036</v>
      </c>
      <c r="I359" s="70" t="s">
        <v>11</v>
      </c>
      <c r="J359" s="85"/>
      <c r="K359" s="241"/>
      <c r="L359" s="177"/>
      <c r="M359" s="177"/>
      <c r="N359" s="177"/>
      <c r="O359" s="177"/>
      <c r="P359" s="177"/>
      <c r="Q359" s="177"/>
      <c r="R359" s="177"/>
      <c r="S359" s="177"/>
      <c r="T359" s="177"/>
      <c r="U359" s="177"/>
      <c r="V359" s="177"/>
      <c r="W359" s="177"/>
      <c r="X359" s="177"/>
      <c r="Y359" s="177"/>
      <c r="Z359" s="177"/>
      <c r="AA359" s="177"/>
      <c r="AB359" s="177"/>
      <c r="AC359" s="177"/>
      <c r="AD359" s="177"/>
      <c r="AE359" s="177"/>
    </row>
    <row r="360" spans="1:31" ht="125.25" customHeight="1">
      <c r="A360" s="246" t="s">
        <v>6011</v>
      </c>
      <c r="B360" s="246" t="s">
        <v>6012</v>
      </c>
      <c r="C360" s="68" t="s">
        <v>400</v>
      </c>
      <c r="D360" s="247" t="s">
        <v>6013</v>
      </c>
      <c r="E360" s="355"/>
      <c r="F360" s="246" t="s">
        <v>6037</v>
      </c>
      <c r="G360" s="246" t="s">
        <v>6038</v>
      </c>
      <c r="H360" s="246" t="s">
        <v>6039</v>
      </c>
      <c r="I360" s="70" t="s">
        <v>11</v>
      </c>
      <c r="J360" s="85"/>
      <c r="K360" s="241"/>
      <c r="L360" s="177"/>
      <c r="M360" s="177"/>
      <c r="N360" s="177"/>
      <c r="O360" s="177"/>
      <c r="P360" s="177"/>
      <c r="Q360" s="177"/>
      <c r="R360" s="177"/>
      <c r="S360" s="177"/>
      <c r="T360" s="177"/>
      <c r="U360" s="177"/>
      <c r="V360" s="177"/>
      <c r="W360" s="177"/>
      <c r="X360" s="177"/>
      <c r="Y360" s="177"/>
      <c r="Z360" s="177"/>
      <c r="AA360" s="177"/>
      <c r="AB360" s="177"/>
      <c r="AC360" s="177"/>
      <c r="AD360" s="177"/>
      <c r="AE360" s="177"/>
    </row>
    <row r="361" spans="1:31" ht="125.25" customHeight="1">
      <c r="A361" s="246" t="s">
        <v>6011</v>
      </c>
      <c r="B361" s="246" t="s">
        <v>6012</v>
      </c>
      <c r="C361" s="68" t="s">
        <v>403</v>
      </c>
      <c r="D361" s="247" t="s">
        <v>6013</v>
      </c>
      <c r="E361" s="246" t="s">
        <v>6040</v>
      </c>
      <c r="F361" s="247" t="s">
        <v>6041</v>
      </c>
      <c r="G361" s="246" t="s">
        <v>6042</v>
      </c>
      <c r="H361" s="246" t="s">
        <v>6043</v>
      </c>
      <c r="I361" s="70" t="s">
        <v>11</v>
      </c>
      <c r="J361" s="85"/>
      <c r="K361" s="241"/>
      <c r="L361" s="177"/>
      <c r="M361" s="177"/>
      <c r="N361" s="177"/>
      <c r="O361" s="177"/>
      <c r="P361" s="177"/>
      <c r="Q361" s="177"/>
      <c r="R361" s="177"/>
      <c r="S361" s="177"/>
      <c r="T361" s="177"/>
      <c r="U361" s="177"/>
      <c r="V361" s="177"/>
      <c r="W361" s="177"/>
      <c r="X361" s="177"/>
      <c r="Y361" s="177"/>
      <c r="Z361" s="177"/>
      <c r="AA361" s="177"/>
      <c r="AB361" s="177"/>
      <c r="AC361" s="177"/>
      <c r="AD361" s="177"/>
      <c r="AE361" s="177"/>
    </row>
    <row r="362" spans="1:31" ht="125.25" customHeight="1">
      <c r="A362" s="246" t="s">
        <v>6011</v>
      </c>
      <c r="B362" s="246" t="s">
        <v>6012</v>
      </c>
      <c r="C362" s="68" t="s">
        <v>408</v>
      </c>
      <c r="D362" s="247" t="s">
        <v>6013</v>
      </c>
      <c r="E362" s="373" t="s">
        <v>6044</v>
      </c>
      <c r="F362" s="247" t="s">
        <v>6045</v>
      </c>
      <c r="G362" s="246" t="s">
        <v>6022</v>
      </c>
      <c r="H362" s="246" t="s">
        <v>6046</v>
      </c>
      <c r="I362" s="70" t="s">
        <v>11</v>
      </c>
      <c r="J362" s="85"/>
      <c r="K362" s="241"/>
      <c r="L362" s="177"/>
      <c r="M362" s="177"/>
      <c r="N362" s="177"/>
      <c r="O362" s="177"/>
      <c r="P362" s="177"/>
      <c r="Q362" s="177"/>
      <c r="R362" s="177"/>
      <c r="S362" s="177"/>
      <c r="T362" s="177"/>
      <c r="U362" s="177"/>
      <c r="V362" s="177"/>
      <c r="W362" s="177"/>
      <c r="X362" s="177"/>
      <c r="Y362" s="177"/>
      <c r="Z362" s="177"/>
      <c r="AA362" s="177"/>
      <c r="AB362" s="177"/>
      <c r="AC362" s="177"/>
      <c r="AD362" s="177"/>
      <c r="AE362" s="177"/>
    </row>
    <row r="363" spans="1:31" ht="125.25" customHeight="1">
      <c r="A363" s="246" t="s">
        <v>6011</v>
      </c>
      <c r="B363" s="246" t="s">
        <v>6012</v>
      </c>
      <c r="C363" s="68" t="s">
        <v>411</v>
      </c>
      <c r="D363" s="247" t="s">
        <v>6013</v>
      </c>
      <c r="E363" s="355"/>
      <c r="F363" s="246" t="s">
        <v>6047</v>
      </c>
      <c r="G363" s="246" t="s">
        <v>6048</v>
      </c>
      <c r="H363" s="246" t="s">
        <v>6049</v>
      </c>
      <c r="I363" s="70" t="s">
        <v>11</v>
      </c>
      <c r="J363" s="85"/>
      <c r="K363" s="241"/>
      <c r="L363" s="177"/>
      <c r="M363" s="177"/>
      <c r="N363" s="177"/>
      <c r="O363" s="177"/>
      <c r="P363" s="177"/>
      <c r="Q363" s="177"/>
      <c r="R363" s="177"/>
      <c r="S363" s="177"/>
      <c r="T363" s="177"/>
      <c r="U363" s="177"/>
      <c r="V363" s="177"/>
      <c r="W363" s="177"/>
      <c r="X363" s="177"/>
      <c r="Y363" s="177"/>
      <c r="Z363" s="177"/>
      <c r="AA363" s="177"/>
      <c r="AB363" s="177"/>
      <c r="AC363" s="177"/>
      <c r="AD363" s="177"/>
      <c r="AE363" s="177"/>
    </row>
    <row r="364" spans="1:31" ht="125.25" customHeight="1">
      <c r="A364" s="246" t="s">
        <v>6011</v>
      </c>
      <c r="B364" s="246" t="s">
        <v>6012</v>
      </c>
      <c r="C364" s="68" t="s">
        <v>414</v>
      </c>
      <c r="D364" s="247" t="s">
        <v>6013</v>
      </c>
      <c r="E364" s="246" t="s">
        <v>6050</v>
      </c>
      <c r="F364" s="246" t="s">
        <v>6051</v>
      </c>
      <c r="G364" s="246" t="s">
        <v>6052</v>
      </c>
      <c r="H364" s="246" t="s">
        <v>6053</v>
      </c>
      <c r="I364" s="70" t="s">
        <v>11</v>
      </c>
      <c r="J364" s="85"/>
      <c r="K364" s="241"/>
      <c r="L364" s="177"/>
      <c r="M364" s="177"/>
      <c r="N364" s="177"/>
      <c r="O364" s="177"/>
      <c r="P364" s="177"/>
      <c r="Q364" s="177"/>
      <c r="R364" s="177"/>
      <c r="S364" s="177"/>
      <c r="T364" s="177"/>
      <c r="U364" s="177"/>
      <c r="V364" s="177"/>
      <c r="W364" s="177"/>
      <c r="X364" s="177"/>
      <c r="Y364" s="177"/>
      <c r="Z364" s="177"/>
      <c r="AA364" s="177"/>
      <c r="AB364" s="177"/>
      <c r="AC364" s="177"/>
      <c r="AD364" s="177"/>
      <c r="AE364" s="177"/>
    </row>
    <row r="365" spans="1:31" ht="125.25" customHeight="1">
      <c r="A365" s="246" t="s">
        <v>6011</v>
      </c>
      <c r="B365" s="246" t="s">
        <v>6012</v>
      </c>
      <c r="C365" s="68" t="s">
        <v>419</v>
      </c>
      <c r="D365" s="247" t="s">
        <v>6013</v>
      </c>
      <c r="E365" s="246" t="s">
        <v>6054</v>
      </c>
      <c r="F365" s="246" t="s">
        <v>6055</v>
      </c>
      <c r="G365" s="246" t="s">
        <v>6022</v>
      </c>
      <c r="H365" s="246" t="s">
        <v>6056</v>
      </c>
      <c r="I365" s="70" t="s">
        <v>11</v>
      </c>
      <c r="J365" s="85"/>
      <c r="K365" s="241"/>
      <c r="L365" s="177"/>
      <c r="M365" s="177"/>
      <c r="N365" s="177"/>
      <c r="O365" s="177"/>
      <c r="P365" s="177"/>
      <c r="Q365" s="177"/>
      <c r="R365" s="177"/>
      <c r="S365" s="177"/>
      <c r="T365" s="177"/>
      <c r="U365" s="177"/>
      <c r="V365" s="177"/>
      <c r="W365" s="177"/>
      <c r="X365" s="177"/>
      <c r="Y365" s="177"/>
      <c r="Z365" s="177"/>
      <c r="AA365" s="177"/>
      <c r="AB365" s="177"/>
      <c r="AC365" s="177"/>
      <c r="AD365" s="177"/>
      <c r="AE365" s="177"/>
    </row>
    <row r="366" spans="1:31" ht="125.25" customHeight="1">
      <c r="A366" s="246" t="s">
        <v>6057</v>
      </c>
      <c r="B366" s="373" t="s">
        <v>6058</v>
      </c>
      <c r="C366" s="68" t="s">
        <v>534</v>
      </c>
      <c r="D366" s="247" t="s">
        <v>6059</v>
      </c>
      <c r="E366" s="373" t="s">
        <v>6060</v>
      </c>
      <c r="F366" s="246" t="s">
        <v>6061</v>
      </c>
      <c r="G366" s="246" t="s">
        <v>6062</v>
      </c>
      <c r="H366" s="246" t="s">
        <v>6063</v>
      </c>
      <c r="I366" s="70" t="s">
        <v>11</v>
      </c>
      <c r="J366" s="85"/>
      <c r="K366" s="241"/>
      <c r="L366" s="177"/>
      <c r="M366" s="177"/>
      <c r="N366" s="177"/>
      <c r="O366" s="177"/>
      <c r="P366" s="177"/>
      <c r="Q366" s="177"/>
      <c r="R366" s="177"/>
      <c r="S366" s="177"/>
      <c r="T366" s="177"/>
      <c r="U366" s="177"/>
      <c r="V366" s="177"/>
      <c r="W366" s="177"/>
      <c r="X366" s="177"/>
      <c r="Y366" s="177"/>
      <c r="Z366" s="177"/>
      <c r="AA366" s="177"/>
      <c r="AB366" s="177"/>
      <c r="AC366" s="177"/>
      <c r="AD366" s="177"/>
      <c r="AE366" s="177"/>
    </row>
    <row r="367" spans="1:31" ht="125.25" customHeight="1">
      <c r="A367" s="246" t="s">
        <v>6057</v>
      </c>
      <c r="B367" s="365"/>
      <c r="C367" s="68" t="s">
        <v>379</v>
      </c>
      <c r="D367" s="247" t="s">
        <v>6059</v>
      </c>
      <c r="E367" s="365"/>
      <c r="F367" s="246" t="s">
        <v>6064</v>
      </c>
      <c r="G367" s="246" t="s">
        <v>6062</v>
      </c>
      <c r="H367" s="246" t="s">
        <v>6065</v>
      </c>
      <c r="I367" s="70" t="s">
        <v>11</v>
      </c>
      <c r="J367" s="85"/>
      <c r="K367" s="241"/>
      <c r="L367" s="177"/>
      <c r="M367" s="177"/>
      <c r="N367" s="177"/>
      <c r="O367" s="177"/>
      <c r="P367" s="177"/>
      <c r="Q367" s="177"/>
      <c r="R367" s="177"/>
      <c r="S367" s="177"/>
      <c r="T367" s="177"/>
      <c r="U367" s="177"/>
      <c r="V367" s="177"/>
      <c r="W367" s="177"/>
      <c r="X367" s="177"/>
      <c r="Y367" s="177"/>
      <c r="Z367" s="177"/>
      <c r="AA367" s="177"/>
      <c r="AB367" s="177"/>
      <c r="AC367" s="177"/>
      <c r="AD367" s="177"/>
      <c r="AE367" s="177"/>
    </row>
    <row r="368" spans="1:31" ht="125.25" customHeight="1">
      <c r="A368" s="246" t="s">
        <v>6057</v>
      </c>
      <c r="B368" s="365"/>
      <c r="C368" s="68" t="s">
        <v>384</v>
      </c>
      <c r="D368" s="247" t="s">
        <v>6059</v>
      </c>
      <c r="E368" s="365"/>
      <c r="F368" s="246" t="s">
        <v>6066</v>
      </c>
      <c r="G368" s="246" t="s">
        <v>6062</v>
      </c>
      <c r="H368" s="246" t="s">
        <v>6067</v>
      </c>
      <c r="I368" s="70" t="s">
        <v>11</v>
      </c>
      <c r="J368" s="85"/>
      <c r="K368" s="241"/>
      <c r="L368" s="177"/>
      <c r="M368" s="177"/>
      <c r="N368" s="177"/>
      <c r="O368" s="177"/>
      <c r="P368" s="177"/>
      <c r="Q368" s="177"/>
      <c r="R368" s="177"/>
      <c r="S368" s="177"/>
      <c r="T368" s="177"/>
      <c r="U368" s="177"/>
      <c r="V368" s="177"/>
      <c r="W368" s="177"/>
      <c r="X368" s="177"/>
      <c r="Y368" s="177"/>
      <c r="Z368" s="177"/>
      <c r="AA368" s="177"/>
      <c r="AB368" s="177"/>
      <c r="AC368" s="177"/>
      <c r="AD368" s="177"/>
      <c r="AE368" s="177"/>
    </row>
    <row r="369" spans="1:31" ht="125.25" customHeight="1">
      <c r="A369" s="246" t="s">
        <v>6057</v>
      </c>
      <c r="B369" s="365"/>
      <c r="C369" s="68" t="s">
        <v>544</v>
      </c>
      <c r="D369" s="247" t="s">
        <v>6059</v>
      </c>
      <c r="E369" s="365"/>
      <c r="F369" s="246" t="s">
        <v>6068</v>
      </c>
      <c r="G369" s="246" t="s">
        <v>6062</v>
      </c>
      <c r="H369" s="246" t="s">
        <v>6067</v>
      </c>
      <c r="I369" s="70" t="s">
        <v>11</v>
      </c>
      <c r="J369" s="85"/>
      <c r="K369" s="241"/>
      <c r="L369" s="177"/>
      <c r="M369" s="177"/>
      <c r="N369" s="177"/>
      <c r="O369" s="177"/>
      <c r="P369" s="177"/>
      <c r="Q369" s="177"/>
      <c r="R369" s="177"/>
      <c r="S369" s="177"/>
      <c r="T369" s="177"/>
      <c r="U369" s="177"/>
      <c r="V369" s="177"/>
      <c r="W369" s="177"/>
      <c r="X369" s="177"/>
      <c r="Y369" s="177"/>
      <c r="Z369" s="177"/>
      <c r="AA369" s="177"/>
      <c r="AB369" s="177"/>
      <c r="AC369" s="177"/>
      <c r="AD369" s="177"/>
      <c r="AE369" s="177"/>
    </row>
    <row r="370" spans="1:31" ht="125.25" customHeight="1">
      <c r="A370" s="246" t="s">
        <v>6057</v>
      </c>
      <c r="B370" s="365"/>
      <c r="C370" s="68" t="s">
        <v>546</v>
      </c>
      <c r="D370" s="247" t="s">
        <v>6059</v>
      </c>
      <c r="E370" s="365"/>
      <c r="F370" s="246" t="s">
        <v>6069</v>
      </c>
      <c r="G370" s="246" t="s">
        <v>6062</v>
      </c>
      <c r="H370" s="246" t="s">
        <v>6067</v>
      </c>
      <c r="I370" s="70" t="s">
        <v>11</v>
      </c>
      <c r="J370" s="85"/>
      <c r="K370" s="241"/>
      <c r="L370" s="177"/>
      <c r="M370" s="177"/>
      <c r="N370" s="177"/>
      <c r="O370" s="177"/>
      <c r="P370" s="177"/>
      <c r="Q370" s="177"/>
      <c r="R370" s="177"/>
      <c r="S370" s="177"/>
      <c r="T370" s="177"/>
      <c r="U370" s="177"/>
      <c r="V370" s="177"/>
      <c r="W370" s="177"/>
      <c r="X370" s="177"/>
      <c r="Y370" s="177"/>
      <c r="Z370" s="177"/>
      <c r="AA370" s="177"/>
      <c r="AB370" s="177"/>
      <c r="AC370" s="177"/>
      <c r="AD370" s="177"/>
      <c r="AE370" s="177"/>
    </row>
    <row r="371" spans="1:31" ht="125.25" customHeight="1">
      <c r="A371" s="246" t="s">
        <v>6057</v>
      </c>
      <c r="B371" s="365"/>
      <c r="C371" s="68" t="s">
        <v>388</v>
      </c>
      <c r="D371" s="247" t="s">
        <v>6059</v>
      </c>
      <c r="E371" s="365"/>
      <c r="F371" s="246" t="s">
        <v>6070</v>
      </c>
      <c r="G371" s="246" t="s">
        <v>6062</v>
      </c>
      <c r="H371" s="246" t="s">
        <v>6071</v>
      </c>
      <c r="I371" s="70" t="s">
        <v>11</v>
      </c>
      <c r="J371" s="85"/>
      <c r="K371" s="241"/>
      <c r="L371" s="177"/>
      <c r="M371" s="177"/>
      <c r="N371" s="177"/>
      <c r="O371" s="177"/>
      <c r="P371" s="177"/>
      <c r="Q371" s="177"/>
      <c r="R371" s="177"/>
      <c r="S371" s="177"/>
      <c r="T371" s="177"/>
      <c r="U371" s="177"/>
      <c r="V371" s="177"/>
      <c r="W371" s="177"/>
      <c r="X371" s="177"/>
      <c r="Y371" s="177"/>
      <c r="Z371" s="177"/>
      <c r="AA371" s="177"/>
      <c r="AB371" s="177"/>
      <c r="AC371" s="177"/>
      <c r="AD371" s="177"/>
      <c r="AE371" s="177"/>
    </row>
    <row r="372" spans="1:31" ht="125.25" customHeight="1">
      <c r="A372" s="246" t="s">
        <v>6057</v>
      </c>
      <c r="B372" s="365"/>
      <c r="C372" s="68" t="s">
        <v>393</v>
      </c>
      <c r="D372" s="247" t="s">
        <v>6059</v>
      </c>
      <c r="E372" s="365"/>
      <c r="F372" s="246" t="s">
        <v>6072</v>
      </c>
      <c r="G372" s="246" t="s">
        <v>6062</v>
      </c>
      <c r="H372" s="246" t="s">
        <v>6073</v>
      </c>
      <c r="I372" s="70" t="s">
        <v>11</v>
      </c>
      <c r="J372" s="85"/>
      <c r="K372" s="241"/>
      <c r="L372" s="177"/>
      <c r="M372" s="177"/>
      <c r="N372" s="177"/>
      <c r="O372" s="177"/>
      <c r="P372" s="177"/>
      <c r="Q372" s="177"/>
      <c r="R372" s="177"/>
      <c r="S372" s="177"/>
      <c r="T372" s="177"/>
      <c r="U372" s="177"/>
      <c r="V372" s="177"/>
      <c r="W372" s="177"/>
      <c r="X372" s="177"/>
      <c r="Y372" s="177"/>
      <c r="Z372" s="177"/>
      <c r="AA372" s="177"/>
      <c r="AB372" s="177"/>
      <c r="AC372" s="177"/>
      <c r="AD372" s="177"/>
      <c r="AE372" s="177"/>
    </row>
    <row r="373" spans="1:31" ht="125.25" customHeight="1">
      <c r="A373" s="246" t="s">
        <v>6057</v>
      </c>
      <c r="B373" s="365"/>
      <c r="C373" s="68" t="s">
        <v>397</v>
      </c>
      <c r="D373" s="247" t="s">
        <v>6059</v>
      </c>
      <c r="E373" s="365"/>
      <c r="F373" s="246" t="s">
        <v>6074</v>
      </c>
      <c r="G373" s="246" t="s">
        <v>6062</v>
      </c>
      <c r="H373" s="246" t="s">
        <v>6075</v>
      </c>
      <c r="I373" s="70" t="s">
        <v>11</v>
      </c>
      <c r="J373" s="85"/>
      <c r="K373" s="241"/>
      <c r="L373" s="177"/>
      <c r="M373" s="177"/>
      <c r="N373" s="177"/>
      <c r="O373" s="177"/>
      <c r="P373" s="177"/>
      <c r="Q373" s="177"/>
      <c r="R373" s="177"/>
      <c r="S373" s="177"/>
      <c r="T373" s="177"/>
      <c r="U373" s="177"/>
      <c r="V373" s="177"/>
      <c r="W373" s="177"/>
      <c r="X373" s="177"/>
      <c r="Y373" s="177"/>
      <c r="Z373" s="177"/>
      <c r="AA373" s="177"/>
      <c r="AB373" s="177"/>
      <c r="AC373" s="177"/>
      <c r="AD373" s="177"/>
      <c r="AE373" s="177"/>
    </row>
    <row r="374" spans="1:31" ht="125.25" customHeight="1">
      <c r="A374" s="246" t="s">
        <v>6057</v>
      </c>
      <c r="B374" s="365"/>
      <c r="C374" s="68" t="s">
        <v>400</v>
      </c>
      <c r="D374" s="247" t="s">
        <v>6059</v>
      </c>
      <c r="E374" s="365"/>
      <c r="F374" s="246" t="s">
        <v>6076</v>
      </c>
      <c r="G374" s="246" t="s">
        <v>6062</v>
      </c>
      <c r="H374" s="246" t="s">
        <v>6077</v>
      </c>
      <c r="I374" s="70" t="s">
        <v>11</v>
      </c>
      <c r="J374" s="85"/>
      <c r="K374" s="241"/>
      <c r="L374" s="177"/>
      <c r="M374" s="177"/>
      <c r="N374" s="177"/>
      <c r="O374" s="177"/>
      <c r="P374" s="177"/>
      <c r="Q374" s="177"/>
      <c r="R374" s="177"/>
      <c r="S374" s="177"/>
      <c r="T374" s="177"/>
      <c r="U374" s="177"/>
      <c r="V374" s="177"/>
      <c r="W374" s="177"/>
      <c r="X374" s="177"/>
      <c r="Y374" s="177"/>
      <c r="Z374" s="177"/>
      <c r="AA374" s="177"/>
      <c r="AB374" s="177"/>
      <c r="AC374" s="177"/>
      <c r="AD374" s="177"/>
      <c r="AE374" s="177"/>
    </row>
    <row r="375" spans="1:31" ht="125.25" customHeight="1">
      <c r="A375" s="246" t="s">
        <v>6057</v>
      </c>
      <c r="B375" s="365"/>
      <c r="C375" s="68" t="s">
        <v>403</v>
      </c>
      <c r="D375" s="247" t="s">
        <v>6059</v>
      </c>
      <c r="E375" s="365"/>
      <c r="F375" s="246" t="s">
        <v>6078</v>
      </c>
      <c r="G375" s="246" t="s">
        <v>6079</v>
      </c>
      <c r="H375" s="246" t="s">
        <v>6080</v>
      </c>
      <c r="I375" s="70" t="s">
        <v>11</v>
      </c>
      <c r="J375" s="85"/>
      <c r="K375" s="241"/>
      <c r="L375" s="177"/>
      <c r="M375" s="177"/>
      <c r="N375" s="177"/>
      <c r="O375" s="177"/>
      <c r="P375" s="177"/>
      <c r="Q375" s="177"/>
      <c r="R375" s="177"/>
      <c r="S375" s="177"/>
      <c r="T375" s="177"/>
      <c r="U375" s="177"/>
      <c r="V375" s="177"/>
      <c r="W375" s="177"/>
      <c r="X375" s="177"/>
      <c r="Y375" s="177"/>
      <c r="Z375" s="177"/>
      <c r="AA375" s="177"/>
      <c r="AB375" s="177"/>
      <c r="AC375" s="177"/>
      <c r="AD375" s="177"/>
      <c r="AE375" s="177"/>
    </row>
    <row r="376" spans="1:31" ht="125.25" customHeight="1">
      <c r="A376" s="246" t="s">
        <v>6057</v>
      </c>
      <c r="B376" s="355"/>
      <c r="C376" s="68" t="s">
        <v>408</v>
      </c>
      <c r="D376" s="247" t="s">
        <v>6059</v>
      </c>
      <c r="E376" s="355"/>
      <c r="F376" s="246" t="s">
        <v>6081</v>
      </c>
      <c r="G376" s="246" t="s">
        <v>6062</v>
      </c>
      <c r="H376" s="246" t="s">
        <v>6082</v>
      </c>
      <c r="I376" s="70" t="s">
        <v>11</v>
      </c>
      <c r="J376" s="85"/>
      <c r="K376" s="241"/>
      <c r="L376" s="177"/>
      <c r="M376" s="177"/>
      <c r="N376" s="177"/>
      <c r="O376" s="177"/>
      <c r="P376" s="177"/>
      <c r="Q376" s="177"/>
      <c r="R376" s="177"/>
      <c r="S376" s="177"/>
      <c r="T376" s="177"/>
      <c r="U376" s="177"/>
      <c r="V376" s="177"/>
      <c r="W376" s="177"/>
      <c r="X376" s="177"/>
      <c r="Y376" s="177"/>
      <c r="Z376" s="177"/>
      <c r="AA376" s="177"/>
      <c r="AB376" s="177"/>
      <c r="AC376" s="177"/>
      <c r="AD376" s="177"/>
      <c r="AE376" s="177"/>
    </row>
    <row r="377" spans="1:31" ht="125.25" customHeight="1">
      <c r="A377" s="246" t="s">
        <v>6083</v>
      </c>
      <c r="B377" s="246" t="s">
        <v>6084</v>
      </c>
      <c r="C377" s="68" t="s">
        <v>534</v>
      </c>
      <c r="D377" s="247" t="s">
        <v>6085</v>
      </c>
      <c r="E377" s="373" t="s">
        <v>6014</v>
      </c>
      <c r="F377" s="247" t="s">
        <v>6086</v>
      </c>
      <c r="G377" s="248" t="s">
        <v>6022</v>
      </c>
      <c r="H377" s="246" t="s">
        <v>6087</v>
      </c>
      <c r="I377" s="70" t="s">
        <v>11</v>
      </c>
      <c r="J377" s="85"/>
      <c r="K377" s="241"/>
      <c r="L377" s="177"/>
      <c r="M377" s="177"/>
      <c r="N377" s="177"/>
      <c r="O377" s="177"/>
      <c r="P377" s="177"/>
      <c r="Q377" s="177"/>
      <c r="R377" s="177"/>
      <c r="S377" s="177"/>
      <c r="T377" s="177"/>
      <c r="U377" s="177"/>
      <c r="V377" s="177"/>
      <c r="W377" s="177"/>
      <c r="X377" s="177"/>
      <c r="Y377" s="177"/>
      <c r="Z377" s="177"/>
      <c r="AA377" s="177"/>
      <c r="AB377" s="177"/>
      <c r="AC377" s="177"/>
      <c r="AD377" s="177"/>
      <c r="AE377" s="177"/>
    </row>
    <row r="378" spans="1:31" ht="125.25" customHeight="1">
      <c r="A378" s="246" t="s">
        <v>6083</v>
      </c>
      <c r="B378" s="246" t="s">
        <v>6084</v>
      </c>
      <c r="C378" s="68" t="s">
        <v>379</v>
      </c>
      <c r="D378" s="247" t="s">
        <v>6085</v>
      </c>
      <c r="E378" s="365"/>
      <c r="F378" s="246" t="s">
        <v>6088</v>
      </c>
      <c r="G378" s="246" t="s">
        <v>6022</v>
      </c>
      <c r="H378" s="246" t="s">
        <v>6089</v>
      </c>
      <c r="I378" s="70" t="s">
        <v>11</v>
      </c>
      <c r="J378" s="85"/>
      <c r="K378" s="241"/>
      <c r="L378" s="177"/>
      <c r="M378" s="177"/>
      <c r="N378" s="177"/>
      <c r="O378" s="177"/>
      <c r="P378" s="177"/>
      <c r="Q378" s="177"/>
      <c r="R378" s="177"/>
      <c r="S378" s="177"/>
      <c r="T378" s="177"/>
      <c r="U378" s="177"/>
      <c r="V378" s="177"/>
      <c r="W378" s="177"/>
      <c r="X378" s="177"/>
      <c r="Y378" s="177"/>
      <c r="Z378" s="177"/>
      <c r="AA378" s="177"/>
      <c r="AB378" s="177"/>
      <c r="AC378" s="177"/>
      <c r="AD378" s="177"/>
      <c r="AE378" s="177"/>
    </row>
    <row r="379" spans="1:31" ht="125.25" customHeight="1">
      <c r="A379" s="246" t="s">
        <v>6083</v>
      </c>
      <c r="B379" s="246" t="s">
        <v>6084</v>
      </c>
      <c r="C379" s="68" t="s">
        <v>384</v>
      </c>
      <c r="D379" s="247" t="s">
        <v>6085</v>
      </c>
      <c r="E379" s="355"/>
      <c r="F379" s="246" t="s">
        <v>6090</v>
      </c>
      <c r="G379" s="246" t="s">
        <v>6091</v>
      </c>
      <c r="H379" s="246" t="s">
        <v>6092</v>
      </c>
      <c r="I379" s="70" t="s">
        <v>11</v>
      </c>
      <c r="J379" s="85"/>
      <c r="K379" s="241"/>
      <c r="L379" s="177"/>
      <c r="M379" s="177"/>
      <c r="N379" s="177"/>
      <c r="O379" s="177"/>
      <c r="P379" s="177"/>
      <c r="Q379" s="177"/>
      <c r="R379" s="177"/>
      <c r="S379" s="177"/>
      <c r="T379" s="177"/>
      <c r="U379" s="177"/>
      <c r="V379" s="177"/>
      <c r="W379" s="177"/>
      <c r="X379" s="177"/>
      <c r="Y379" s="177"/>
      <c r="Z379" s="177"/>
      <c r="AA379" s="177"/>
      <c r="AB379" s="177"/>
      <c r="AC379" s="177"/>
      <c r="AD379" s="177"/>
      <c r="AE379" s="177"/>
    </row>
    <row r="380" spans="1:31" ht="125.25" customHeight="1">
      <c r="A380" s="246" t="s">
        <v>6083</v>
      </c>
      <c r="B380" s="246" t="s">
        <v>6084</v>
      </c>
      <c r="C380" s="68" t="s">
        <v>544</v>
      </c>
      <c r="D380" s="247" t="s">
        <v>6085</v>
      </c>
      <c r="E380" s="373" t="s">
        <v>6093</v>
      </c>
      <c r="F380" s="246" t="s">
        <v>6094</v>
      </c>
      <c r="G380" s="246" t="s">
        <v>6022</v>
      </c>
      <c r="H380" s="246" t="s">
        <v>6095</v>
      </c>
      <c r="I380" s="70" t="s">
        <v>11</v>
      </c>
      <c r="J380" s="85"/>
      <c r="K380" s="241"/>
      <c r="L380" s="177"/>
      <c r="M380" s="177"/>
      <c r="N380" s="177"/>
      <c r="O380" s="177"/>
      <c r="P380" s="177"/>
      <c r="Q380" s="177"/>
      <c r="R380" s="177"/>
      <c r="S380" s="177"/>
      <c r="T380" s="177"/>
      <c r="U380" s="177"/>
      <c r="V380" s="177"/>
      <c r="W380" s="177"/>
      <c r="X380" s="177"/>
      <c r="Y380" s="177"/>
      <c r="Z380" s="177"/>
      <c r="AA380" s="177"/>
      <c r="AB380" s="177"/>
      <c r="AC380" s="177"/>
      <c r="AD380" s="177"/>
      <c r="AE380" s="177"/>
    </row>
    <row r="381" spans="1:31" ht="125.25" customHeight="1">
      <c r="A381" s="246" t="s">
        <v>6083</v>
      </c>
      <c r="B381" s="246" t="s">
        <v>6084</v>
      </c>
      <c r="C381" s="68" t="s">
        <v>546</v>
      </c>
      <c r="D381" s="247" t="s">
        <v>6085</v>
      </c>
      <c r="E381" s="365"/>
      <c r="F381" s="246" t="s">
        <v>6096</v>
      </c>
      <c r="G381" s="246" t="s">
        <v>6022</v>
      </c>
      <c r="H381" s="246" t="s">
        <v>6097</v>
      </c>
      <c r="I381" s="70" t="s">
        <v>11</v>
      </c>
      <c r="J381" s="85"/>
      <c r="K381" s="241"/>
      <c r="L381" s="177"/>
      <c r="M381" s="177"/>
      <c r="N381" s="177"/>
      <c r="O381" s="177"/>
      <c r="P381" s="177"/>
      <c r="Q381" s="177"/>
      <c r="R381" s="177"/>
      <c r="S381" s="177"/>
      <c r="T381" s="177"/>
      <c r="U381" s="177"/>
      <c r="V381" s="177"/>
      <c r="W381" s="177"/>
      <c r="X381" s="177"/>
      <c r="Y381" s="177"/>
      <c r="Z381" s="177"/>
      <c r="AA381" s="177"/>
      <c r="AB381" s="177"/>
      <c r="AC381" s="177"/>
      <c r="AD381" s="177"/>
      <c r="AE381" s="177"/>
    </row>
    <row r="382" spans="1:31" ht="125.25" customHeight="1">
      <c r="A382" s="246" t="s">
        <v>6083</v>
      </c>
      <c r="B382" s="246" t="s">
        <v>6084</v>
      </c>
      <c r="C382" s="68" t="s">
        <v>388</v>
      </c>
      <c r="D382" s="247" t="s">
        <v>6085</v>
      </c>
      <c r="E382" s="365"/>
      <c r="F382" s="246" t="s">
        <v>6098</v>
      </c>
      <c r="G382" s="248" t="s">
        <v>6022</v>
      </c>
      <c r="H382" s="246" t="s">
        <v>6099</v>
      </c>
      <c r="I382" s="70" t="s">
        <v>11</v>
      </c>
      <c r="J382" s="85"/>
      <c r="K382" s="241"/>
      <c r="L382" s="177"/>
      <c r="M382" s="177"/>
      <c r="N382" s="177"/>
      <c r="O382" s="177"/>
      <c r="P382" s="177"/>
      <c r="Q382" s="177"/>
      <c r="R382" s="177"/>
      <c r="S382" s="177"/>
      <c r="T382" s="177"/>
      <c r="U382" s="177"/>
      <c r="V382" s="177"/>
      <c r="W382" s="177"/>
      <c r="X382" s="177"/>
      <c r="Y382" s="177"/>
      <c r="Z382" s="177"/>
      <c r="AA382" s="177"/>
      <c r="AB382" s="177"/>
      <c r="AC382" s="177"/>
      <c r="AD382" s="177"/>
      <c r="AE382" s="177"/>
    </row>
    <row r="383" spans="1:31" ht="125.25" customHeight="1">
      <c r="A383" s="246" t="s">
        <v>6083</v>
      </c>
      <c r="B383" s="246" t="s">
        <v>6084</v>
      </c>
      <c r="C383" s="68" t="s">
        <v>393</v>
      </c>
      <c r="D383" s="247" t="s">
        <v>6085</v>
      </c>
      <c r="E383" s="365"/>
      <c r="F383" s="246" t="s">
        <v>6100</v>
      </c>
      <c r="G383" s="246" t="s">
        <v>6022</v>
      </c>
      <c r="H383" s="246" t="s">
        <v>6101</v>
      </c>
      <c r="I383" s="70" t="s">
        <v>11</v>
      </c>
      <c r="J383" s="85"/>
      <c r="K383" s="241"/>
      <c r="L383" s="177"/>
      <c r="M383" s="177"/>
      <c r="N383" s="177"/>
      <c r="O383" s="177"/>
      <c r="P383" s="177"/>
      <c r="Q383" s="177"/>
      <c r="R383" s="177"/>
      <c r="S383" s="177"/>
      <c r="T383" s="177"/>
      <c r="U383" s="177"/>
      <c r="V383" s="177"/>
      <c r="W383" s="177"/>
      <c r="X383" s="177"/>
      <c r="Y383" s="177"/>
      <c r="Z383" s="177"/>
      <c r="AA383" s="177"/>
      <c r="AB383" s="177"/>
      <c r="AC383" s="177"/>
      <c r="AD383" s="177"/>
      <c r="AE383" s="177"/>
    </row>
    <row r="384" spans="1:31" ht="125.25" customHeight="1">
      <c r="A384" s="246" t="s">
        <v>6083</v>
      </c>
      <c r="B384" s="246" t="s">
        <v>6084</v>
      </c>
      <c r="C384" s="68" t="s">
        <v>397</v>
      </c>
      <c r="D384" s="247" t="s">
        <v>6085</v>
      </c>
      <c r="E384" s="355"/>
      <c r="F384" s="246" t="s">
        <v>6102</v>
      </c>
      <c r="G384" s="246" t="s">
        <v>6022</v>
      </c>
      <c r="H384" s="246" t="s">
        <v>6103</v>
      </c>
      <c r="I384" s="70" t="s">
        <v>11</v>
      </c>
      <c r="J384" s="85"/>
      <c r="K384" s="241"/>
      <c r="L384" s="177"/>
      <c r="M384" s="177"/>
      <c r="N384" s="177"/>
      <c r="O384" s="177"/>
      <c r="P384" s="177"/>
      <c r="Q384" s="177"/>
      <c r="R384" s="177"/>
      <c r="S384" s="177"/>
      <c r="T384" s="177"/>
      <c r="U384" s="177"/>
      <c r="V384" s="177"/>
      <c r="W384" s="177"/>
      <c r="X384" s="177"/>
      <c r="Y384" s="177"/>
      <c r="Z384" s="177"/>
      <c r="AA384" s="177"/>
      <c r="AB384" s="177"/>
      <c r="AC384" s="177"/>
      <c r="AD384" s="177"/>
      <c r="AE384" s="177"/>
    </row>
    <row r="385" spans="1:31" ht="125.25" customHeight="1">
      <c r="A385" s="246" t="s">
        <v>6083</v>
      </c>
      <c r="B385" s="246" t="s">
        <v>6084</v>
      </c>
      <c r="C385" s="68" t="s">
        <v>400</v>
      </c>
      <c r="D385" s="247" t="s">
        <v>6085</v>
      </c>
      <c r="E385" s="373" t="s">
        <v>6104</v>
      </c>
      <c r="F385" s="246" t="s">
        <v>6105</v>
      </c>
      <c r="G385" s="246" t="s">
        <v>6022</v>
      </c>
      <c r="H385" s="246" t="s">
        <v>6106</v>
      </c>
      <c r="I385" s="70" t="s">
        <v>11</v>
      </c>
      <c r="J385" s="85"/>
      <c r="K385" s="241"/>
      <c r="L385" s="177"/>
      <c r="M385" s="177"/>
      <c r="N385" s="177"/>
      <c r="O385" s="177"/>
      <c r="P385" s="177"/>
      <c r="Q385" s="177"/>
      <c r="R385" s="177"/>
      <c r="S385" s="177"/>
      <c r="T385" s="177"/>
      <c r="U385" s="177"/>
      <c r="V385" s="177"/>
      <c r="W385" s="177"/>
      <c r="X385" s="177"/>
      <c r="Y385" s="177"/>
      <c r="Z385" s="177"/>
      <c r="AA385" s="177"/>
      <c r="AB385" s="177"/>
      <c r="AC385" s="177"/>
      <c r="AD385" s="177"/>
      <c r="AE385" s="177"/>
    </row>
    <row r="386" spans="1:31" ht="125.25" customHeight="1">
      <c r="A386" s="246" t="s">
        <v>6083</v>
      </c>
      <c r="B386" s="246" t="s">
        <v>6084</v>
      </c>
      <c r="C386" s="68" t="s">
        <v>403</v>
      </c>
      <c r="D386" s="247" t="s">
        <v>6085</v>
      </c>
      <c r="E386" s="365"/>
      <c r="F386" s="246" t="s">
        <v>6107</v>
      </c>
      <c r="G386" s="246" t="s">
        <v>6022</v>
      </c>
      <c r="H386" s="246" t="s">
        <v>6108</v>
      </c>
      <c r="I386" s="70" t="s">
        <v>11</v>
      </c>
      <c r="J386" s="85"/>
      <c r="K386" s="71" t="s">
        <v>6109</v>
      </c>
      <c r="L386" s="177"/>
      <c r="M386" s="177"/>
      <c r="N386" s="177"/>
      <c r="O386" s="177"/>
      <c r="P386" s="177"/>
      <c r="Q386" s="177"/>
      <c r="R386" s="177"/>
      <c r="S386" s="177"/>
      <c r="T386" s="177"/>
      <c r="U386" s="177"/>
      <c r="V386" s="177"/>
      <c r="W386" s="177"/>
      <c r="X386" s="177"/>
      <c r="Y386" s="177"/>
      <c r="Z386" s="177"/>
      <c r="AA386" s="177"/>
      <c r="AB386" s="177"/>
      <c r="AC386" s="177"/>
      <c r="AD386" s="177"/>
      <c r="AE386" s="177"/>
    </row>
    <row r="387" spans="1:31" ht="125.25" customHeight="1">
      <c r="A387" s="246" t="s">
        <v>6083</v>
      </c>
      <c r="B387" s="246" t="s">
        <v>6084</v>
      </c>
      <c r="C387" s="68" t="s">
        <v>408</v>
      </c>
      <c r="D387" s="247" t="s">
        <v>6085</v>
      </c>
      <c r="E387" s="365"/>
      <c r="F387" s="246" t="s">
        <v>6110</v>
      </c>
      <c r="G387" s="246" t="s">
        <v>6022</v>
      </c>
      <c r="H387" s="246" t="s">
        <v>6111</v>
      </c>
      <c r="I387" s="70" t="s">
        <v>11</v>
      </c>
      <c r="J387" s="85"/>
      <c r="K387" s="250"/>
      <c r="L387" s="177"/>
      <c r="M387" s="177"/>
      <c r="N387" s="177"/>
      <c r="O387" s="177"/>
      <c r="P387" s="177"/>
      <c r="Q387" s="177"/>
      <c r="R387" s="177"/>
      <c r="S387" s="177"/>
      <c r="T387" s="177"/>
      <c r="U387" s="177"/>
      <c r="V387" s="177"/>
      <c r="W387" s="177"/>
      <c r="X387" s="177"/>
      <c r="Y387" s="177"/>
      <c r="Z387" s="177"/>
      <c r="AA387" s="177"/>
      <c r="AB387" s="177"/>
      <c r="AC387" s="177"/>
      <c r="AD387" s="177"/>
      <c r="AE387" s="177"/>
    </row>
    <row r="388" spans="1:31" ht="125.25" customHeight="1">
      <c r="A388" s="246" t="s">
        <v>6083</v>
      </c>
      <c r="B388" s="246" t="s">
        <v>6084</v>
      </c>
      <c r="C388" s="68" t="s">
        <v>411</v>
      </c>
      <c r="D388" s="247" t="s">
        <v>6085</v>
      </c>
      <c r="E388" s="365"/>
      <c r="F388" s="246" t="s">
        <v>6112</v>
      </c>
      <c r="G388" s="246" t="s">
        <v>6022</v>
      </c>
      <c r="H388" s="246" t="s">
        <v>6113</v>
      </c>
      <c r="I388" s="70" t="s">
        <v>11</v>
      </c>
      <c r="J388" s="85"/>
      <c r="K388" s="241"/>
      <c r="L388" s="177"/>
      <c r="M388" s="177"/>
      <c r="N388" s="177"/>
      <c r="O388" s="177"/>
      <c r="P388" s="177"/>
      <c r="Q388" s="177"/>
      <c r="R388" s="177"/>
      <c r="S388" s="177"/>
      <c r="T388" s="177"/>
      <c r="U388" s="177"/>
      <c r="V388" s="177"/>
      <c r="W388" s="177"/>
      <c r="X388" s="177"/>
      <c r="Y388" s="177"/>
      <c r="Z388" s="177"/>
      <c r="AA388" s="177"/>
      <c r="AB388" s="177"/>
      <c r="AC388" s="177"/>
      <c r="AD388" s="177"/>
      <c r="AE388" s="177"/>
    </row>
    <row r="389" spans="1:31" ht="125.25" customHeight="1">
      <c r="A389" s="246" t="s">
        <v>6083</v>
      </c>
      <c r="B389" s="246" t="s">
        <v>6084</v>
      </c>
      <c r="C389" s="68" t="s">
        <v>414</v>
      </c>
      <c r="D389" s="247" t="s">
        <v>6085</v>
      </c>
      <c r="E389" s="365"/>
      <c r="F389" s="246" t="s">
        <v>6114</v>
      </c>
      <c r="G389" s="246" t="s">
        <v>6022</v>
      </c>
      <c r="H389" s="246" t="s">
        <v>6115</v>
      </c>
      <c r="I389" s="70" t="s">
        <v>11</v>
      </c>
      <c r="J389" s="85"/>
      <c r="K389" s="241"/>
      <c r="L389" s="177"/>
      <c r="M389" s="177"/>
      <c r="N389" s="177"/>
      <c r="O389" s="177"/>
      <c r="P389" s="177"/>
      <c r="Q389" s="177"/>
      <c r="R389" s="177"/>
      <c r="S389" s="177"/>
      <c r="T389" s="177"/>
      <c r="U389" s="177"/>
      <c r="V389" s="177"/>
      <c r="W389" s="177"/>
      <c r="X389" s="177"/>
      <c r="Y389" s="177"/>
      <c r="Z389" s="177"/>
      <c r="AA389" s="177"/>
      <c r="AB389" s="177"/>
      <c r="AC389" s="177"/>
      <c r="AD389" s="177"/>
      <c r="AE389" s="177"/>
    </row>
    <row r="390" spans="1:31" ht="125.25" customHeight="1">
      <c r="A390" s="246" t="s">
        <v>6083</v>
      </c>
      <c r="B390" s="246" t="s">
        <v>6084</v>
      </c>
      <c r="C390" s="68" t="s">
        <v>419</v>
      </c>
      <c r="D390" s="247" t="s">
        <v>6085</v>
      </c>
      <c r="E390" s="365"/>
      <c r="F390" s="246" t="s">
        <v>6116</v>
      </c>
      <c r="G390" s="246" t="s">
        <v>6022</v>
      </c>
      <c r="H390" s="246" t="s">
        <v>6117</v>
      </c>
      <c r="I390" s="70" t="s">
        <v>11</v>
      </c>
      <c r="J390" s="85"/>
      <c r="K390" s="241"/>
      <c r="L390" s="177"/>
      <c r="M390" s="177"/>
      <c r="N390" s="177"/>
      <c r="O390" s="177"/>
      <c r="P390" s="177"/>
      <c r="Q390" s="177"/>
      <c r="R390" s="177"/>
      <c r="S390" s="177"/>
      <c r="T390" s="177"/>
      <c r="U390" s="177"/>
      <c r="V390" s="177"/>
      <c r="W390" s="177"/>
      <c r="X390" s="177"/>
      <c r="Y390" s="177"/>
      <c r="Z390" s="177"/>
      <c r="AA390" s="177"/>
      <c r="AB390" s="177"/>
      <c r="AC390" s="177"/>
      <c r="AD390" s="177"/>
      <c r="AE390" s="177"/>
    </row>
    <row r="391" spans="1:31" ht="125.25" customHeight="1">
      <c r="A391" s="246" t="s">
        <v>6083</v>
      </c>
      <c r="B391" s="246" t="s">
        <v>6084</v>
      </c>
      <c r="C391" s="68" t="s">
        <v>422</v>
      </c>
      <c r="D391" s="247" t="s">
        <v>6085</v>
      </c>
      <c r="E391" s="365"/>
      <c r="F391" s="247" t="s">
        <v>6118</v>
      </c>
      <c r="G391" s="246"/>
      <c r="H391" s="246" t="s">
        <v>6117</v>
      </c>
      <c r="I391" s="70" t="s">
        <v>11</v>
      </c>
      <c r="J391" s="85"/>
      <c r="K391" s="241"/>
      <c r="L391" s="177"/>
      <c r="M391" s="177"/>
      <c r="N391" s="177"/>
      <c r="O391" s="177"/>
      <c r="P391" s="177"/>
      <c r="Q391" s="177"/>
      <c r="R391" s="177"/>
      <c r="S391" s="177"/>
      <c r="T391" s="177"/>
      <c r="U391" s="177"/>
      <c r="V391" s="177"/>
      <c r="W391" s="177"/>
      <c r="X391" s="177"/>
      <c r="Y391" s="177"/>
      <c r="Z391" s="177"/>
      <c r="AA391" s="177"/>
      <c r="AB391" s="177"/>
      <c r="AC391" s="177"/>
      <c r="AD391" s="177"/>
      <c r="AE391" s="177"/>
    </row>
    <row r="392" spans="1:31" ht="125.25" customHeight="1">
      <c r="A392" s="246" t="s">
        <v>6083</v>
      </c>
      <c r="B392" s="246" t="s">
        <v>6084</v>
      </c>
      <c r="C392" s="68" t="s">
        <v>425</v>
      </c>
      <c r="D392" s="247" t="s">
        <v>6085</v>
      </c>
      <c r="E392" s="365"/>
      <c r="F392" s="246" t="s">
        <v>6119</v>
      </c>
      <c r="G392" s="246" t="s">
        <v>6022</v>
      </c>
      <c r="H392" s="246" t="s">
        <v>6120</v>
      </c>
      <c r="I392" s="70" t="s">
        <v>11</v>
      </c>
      <c r="J392" s="85"/>
      <c r="K392" s="241"/>
      <c r="L392" s="177"/>
      <c r="M392" s="177"/>
      <c r="N392" s="177"/>
      <c r="O392" s="177"/>
      <c r="P392" s="177"/>
      <c r="Q392" s="177"/>
      <c r="R392" s="177"/>
      <c r="S392" s="177"/>
      <c r="T392" s="177"/>
      <c r="U392" s="177"/>
      <c r="V392" s="177"/>
      <c r="W392" s="177"/>
      <c r="X392" s="177"/>
      <c r="Y392" s="177"/>
      <c r="Z392" s="177"/>
      <c r="AA392" s="177"/>
      <c r="AB392" s="177"/>
      <c r="AC392" s="177"/>
      <c r="AD392" s="177"/>
      <c r="AE392" s="177"/>
    </row>
    <row r="393" spans="1:31" ht="125.25" customHeight="1">
      <c r="A393" s="246" t="s">
        <v>6083</v>
      </c>
      <c r="B393" s="246" t="s">
        <v>6084</v>
      </c>
      <c r="C393" s="68" t="s">
        <v>430</v>
      </c>
      <c r="D393" s="247" t="s">
        <v>6085</v>
      </c>
      <c r="E393" s="365"/>
      <c r="F393" s="246" t="s">
        <v>6121</v>
      </c>
      <c r="G393" s="246"/>
      <c r="H393" s="246" t="s">
        <v>6120</v>
      </c>
      <c r="I393" s="70" t="s">
        <v>11</v>
      </c>
      <c r="J393" s="85"/>
      <c r="K393" s="241"/>
      <c r="L393" s="177"/>
      <c r="M393" s="177"/>
      <c r="N393" s="177"/>
      <c r="O393" s="177"/>
      <c r="P393" s="177"/>
      <c r="Q393" s="177"/>
      <c r="R393" s="177"/>
      <c r="S393" s="177"/>
      <c r="T393" s="177"/>
      <c r="U393" s="177"/>
      <c r="V393" s="177"/>
      <c r="W393" s="177"/>
      <c r="X393" s="177"/>
      <c r="Y393" s="177"/>
      <c r="Z393" s="177"/>
      <c r="AA393" s="177"/>
      <c r="AB393" s="177"/>
      <c r="AC393" s="177"/>
      <c r="AD393" s="177"/>
      <c r="AE393" s="177"/>
    </row>
    <row r="394" spans="1:31" ht="125.25" customHeight="1">
      <c r="A394" s="246" t="s">
        <v>6083</v>
      </c>
      <c r="B394" s="246" t="s">
        <v>6084</v>
      </c>
      <c r="C394" s="68" t="s">
        <v>432</v>
      </c>
      <c r="D394" s="247" t="s">
        <v>6085</v>
      </c>
      <c r="E394" s="365"/>
      <c r="F394" s="246" t="s">
        <v>6122</v>
      </c>
      <c r="G394" s="246" t="s">
        <v>6022</v>
      </c>
      <c r="H394" s="246" t="s">
        <v>6123</v>
      </c>
      <c r="I394" s="70" t="s">
        <v>11</v>
      </c>
      <c r="J394" s="85"/>
      <c r="K394" s="241"/>
      <c r="L394" s="177"/>
      <c r="M394" s="177"/>
      <c r="N394" s="177"/>
      <c r="O394" s="177"/>
      <c r="P394" s="177"/>
      <c r="Q394" s="177"/>
      <c r="R394" s="177"/>
      <c r="S394" s="177"/>
      <c r="T394" s="177"/>
      <c r="U394" s="177"/>
      <c r="V394" s="177"/>
      <c r="W394" s="177"/>
      <c r="X394" s="177"/>
      <c r="Y394" s="177"/>
      <c r="Z394" s="177"/>
      <c r="AA394" s="177"/>
      <c r="AB394" s="177"/>
      <c r="AC394" s="177"/>
      <c r="AD394" s="177"/>
      <c r="AE394" s="177"/>
    </row>
    <row r="395" spans="1:31" ht="125.25" customHeight="1">
      <c r="A395" s="246" t="s">
        <v>6083</v>
      </c>
      <c r="B395" s="246" t="s">
        <v>6084</v>
      </c>
      <c r="C395" s="68" t="s">
        <v>435</v>
      </c>
      <c r="D395" s="247" t="s">
        <v>6085</v>
      </c>
      <c r="E395" s="365"/>
      <c r="F395" s="246" t="s">
        <v>6124</v>
      </c>
      <c r="G395" s="246"/>
      <c r="H395" s="246" t="s">
        <v>6123</v>
      </c>
      <c r="I395" s="70" t="s">
        <v>11</v>
      </c>
      <c r="J395" s="85"/>
      <c r="K395" s="241"/>
      <c r="L395" s="177"/>
      <c r="M395" s="177"/>
      <c r="N395" s="177"/>
      <c r="O395" s="177"/>
      <c r="P395" s="177"/>
      <c r="Q395" s="177"/>
      <c r="R395" s="177"/>
      <c r="S395" s="177"/>
      <c r="T395" s="177"/>
      <c r="U395" s="177"/>
      <c r="V395" s="177"/>
      <c r="W395" s="177"/>
      <c r="X395" s="177"/>
      <c r="Y395" s="177"/>
      <c r="Z395" s="177"/>
      <c r="AA395" s="177"/>
      <c r="AB395" s="177"/>
      <c r="AC395" s="177"/>
      <c r="AD395" s="177"/>
      <c r="AE395" s="177"/>
    </row>
    <row r="396" spans="1:31" ht="125.25" customHeight="1">
      <c r="A396" s="246" t="s">
        <v>6083</v>
      </c>
      <c r="B396" s="246" t="s">
        <v>6084</v>
      </c>
      <c r="C396" s="68" t="s">
        <v>438</v>
      </c>
      <c r="D396" s="247" t="s">
        <v>6085</v>
      </c>
      <c r="E396" s="365"/>
      <c r="F396" s="246" t="s">
        <v>6125</v>
      </c>
      <c r="G396" s="246" t="s">
        <v>6126</v>
      </c>
      <c r="H396" s="246" t="s">
        <v>6127</v>
      </c>
      <c r="I396" s="70" t="s">
        <v>11</v>
      </c>
      <c r="J396" s="85"/>
      <c r="K396" s="241"/>
      <c r="L396" s="177"/>
      <c r="M396" s="177"/>
      <c r="N396" s="177"/>
      <c r="O396" s="177"/>
      <c r="P396" s="177"/>
      <c r="Q396" s="177"/>
      <c r="R396" s="177"/>
      <c r="S396" s="177"/>
      <c r="T396" s="177"/>
      <c r="U396" s="177"/>
      <c r="V396" s="177"/>
      <c r="W396" s="177"/>
      <c r="X396" s="177"/>
      <c r="Y396" s="177"/>
      <c r="Z396" s="177"/>
      <c r="AA396" s="177"/>
      <c r="AB396" s="177"/>
      <c r="AC396" s="177"/>
      <c r="AD396" s="177"/>
      <c r="AE396" s="177"/>
    </row>
    <row r="397" spans="1:31" ht="125.25" customHeight="1">
      <c r="A397" s="246" t="s">
        <v>6083</v>
      </c>
      <c r="B397" s="246" t="s">
        <v>6084</v>
      </c>
      <c r="C397" s="68" t="s">
        <v>441</v>
      </c>
      <c r="D397" s="247" t="s">
        <v>6085</v>
      </c>
      <c r="E397" s="365"/>
      <c r="F397" s="246" t="s">
        <v>6128</v>
      </c>
      <c r="G397" s="246"/>
      <c r="H397" s="246" t="s">
        <v>6127</v>
      </c>
      <c r="I397" s="70" t="s">
        <v>11</v>
      </c>
      <c r="J397" s="85"/>
      <c r="K397" s="241"/>
      <c r="L397" s="177"/>
      <c r="M397" s="177"/>
      <c r="N397" s="177"/>
      <c r="O397" s="177"/>
      <c r="P397" s="177"/>
      <c r="Q397" s="177"/>
      <c r="R397" s="177"/>
      <c r="S397" s="177"/>
      <c r="T397" s="177"/>
      <c r="U397" s="177"/>
      <c r="V397" s="177"/>
      <c r="W397" s="177"/>
      <c r="X397" s="177"/>
      <c r="Y397" s="177"/>
      <c r="Z397" s="177"/>
      <c r="AA397" s="177"/>
      <c r="AB397" s="177"/>
      <c r="AC397" s="177"/>
      <c r="AD397" s="177"/>
      <c r="AE397" s="177"/>
    </row>
    <row r="398" spans="1:31" ht="125.25" customHeight="1">
      <c r="A398" s="246" t="s">
        <v>6083</v>
      </c>
      <c r="B398" s="246" t="s">
        <v>6084</v>
      </c>
      <c r="C398" s="68" t="s">
        <v>446</v>
      </c>
      <c r="D398" s="247" t="s">
        <v>6085</v>
      </c>
      <c r="E398" s="365"/>
      <c r="F398" s="246" t="s">
        <v>6129</v>
      </c>
      <c r="G398" s="246" t="s">
        <v>6130</v>
      </c>
      <c r="H398" s="246" t="s">
        <v>6131</v>
      </c>
      <c r="I398" s="70" t="s">
        <v>11</v>
      </c>
      <c r="J398" s="85"/>
      <c r="K398" s="241"/>
      <c r="L398" s="177"/>
      <c r="M398" s="177"/>
      <c r="N398" s="177"/>
      <c r="O398" s="177"/>
      <c r="P398" s="177"/>
      <c r="Q398" s="177"/>
      <c r="R398" s="177"/>
      <c r="S398" s="177"/>
      <c r="T398" s="177"/>
      <c r="U398" s="177"/>
      <c r="V398" s="177"/>
      <c r="W398" s="177"/>
      <c r="X398" s="177"/>
      <c r="Y398" s="177"/>
      <c r="Z398" s="177"/>
      <c r="AA398" s="177"/>
      <c r="AB398" s="177"/>
      <c r="AC398" s="177"/>
      <c r="AD398" s="177"/>
      <c r="AE398" s="177"/>
    </row>
    <row r="399" spans="1:31" ht="125.25" customHeight="1">
      <c r="A399" s="246" t="s">
        <v>6083</v>
      </c>
      <c r="B399" s="246" t="s">
        <v>6084</v>
      </c>
      <c r="C399" s="68" t="s">
        <v>449</v>
      </c>
      <c r="D399" s="247" t="s">
        <v>6085</v>
      </c>
      <c r="E399" s="365"/>
      <c r="F399" s="246" t="s">
        <v>6132</v>
      </c>
      <c r="G399" s="246"/>
      <c r="H399" s="246" t="s">
        <v>6131</v>
      </c>
      <c r="I399" s="70" t="s">
        <v>11</v>
      </c>
      <c r="J399" s="85"/>
      <c r="K399" s="241"/>
      <c r="L399" s="177"/>
      <c r="M399" s="177"/>
      <c r="N399" s="177"/>
      <c r="O399" s="177"/>
      <c r="P399" s="177"/>
      <c r="Q399" s="177"/>
      <c r="R399" s="177"/>
      <c r="S399" s="177"/>
      <c r="T399" s="177"/>
      <c r="U399" s="177"/>
      <c r="V399" s="177"/>
      <c r="W399" s="177"/>
      <c r="X399" s="177"/>
      <c r="Y399" s="177"/>
      <c r="Z399" s="177"/>
      <c r="AA399" s="177"/>
      <c r="AB399" s="177"/>
      <c r="AC399" s="177"/>
      <c r="AD399" s="177"/>
      <c r="AE399" s="177"/>
    </row>
    <row r="400" spans="1:31" ht="125.25" customHeight="1">
      <c r="A400" s="246" t="s">
        <v>6083</v>
      </c>
      <c r="B400" s="246" t="s">
        <v>6084</v>
      </c>
      <c r="C400" s="68" t="s">
        <v>452</v>
      </c>
      <c r="D400" s="247" t="s">
        <v>6085</v>
      </c>
      <c r="E400" s="365"/>
      <c r="F400" s="246" t="s">
        <v>6133</v>
      </c>
      <c r="G400" s="246" t="s">
        <v>6134</v>
      </c>
      <c r="H400" s="246" t="s">
        <v>6135</v>
      </c>
      <c r="I400" s="70" t="s">
        <v>11</v>
      </c>
      <c r="J400" s="85"/>
      <c r="K400" s="241"/>
      <c r="L400" s="177"/>
      <c r="M400" s="177"/>
      <c r="N400" s="177"/>
      <c r="O400" s="177"/>
      <c r="P400" s="177"/>
      <c r="Q400" s="177"/>
      <c r="R400" s="177"/>
      <c r="S400" s="177"/>
      <c r="T400" s="177"/>
      <c r="U400" s="177"/>
      <c r="V400" s="177"/>
      <c r="W400" s="177"/>
      <c r="X400" s="177"/>
      <c r="Y400" s="177"/>
      <c r="Z400" s="177"/>
      <c r="AA400" s="177"/>
      <c r="AB400" s="177"/>
      <c r="AC400" s="177"/>
      <c r="AD400" s="177"/>
      <c r="AE400" s="177"/>
    </row>
    <row r="401" spans="1:31" ht="125.25" customHeight="1">
      <c r="A401" s="246" t="s">
        <v>6083</v>
      </c>
      <c r="B401" s="246" t="s">
        <v>6084</v>
      </c>
      <c r="C401" s="68" t="s">
        <v>455</v>
      </c>
      <c r="D401" s="247" t="s">
        <v>6085</v>
      </c>
      <c r="E401" s="355"/>
      <c r="F401" s="246" t="s">
        <v>6136</v>
      </c>
      <c r="G401" s="246"/>
      <c r="H401" s="246" t="s">
        <v>6135</v>
      </c>
      <c r="I401" s="70" t="s">
        <v>11</v>
      </c>
      <c r="J401" s="85"/>
      <c r="K401" s="241"/>
      <c r="L401" s="177"/>
      <c r="M401" s="177"/>
      <c r="N401" s="177"/>
      <c r="O401" s="177"/>
      <c r="P401" s="177"/>
      <c r="Q401" s="177"/>
      <c r="R401" s="177"/>
      <c r="S401" s="177"/>
      <c r="T401" s="177"/>
      <c r="U401" s="177"/>
      <c r="V401" s="177"/>
      <c r="W401" s="177"/>
      <c r="X401" s="177"/>
      <c r="Y401" s="177"/>
      <c r="Z401" s="177"/>
      <c r="AA401" s="177"/>
      <c r="AB401" s="177"/>
      <c r="AC401" s="177"/>
      <c r="AD401" s="177"/>
      <c r="AE401" s="177"/>
    </row>
    <row r="402" spans="1:31" ht="125.25" customHeight="1">
      <c r="A402" s="246" t="s">
        <v>6083</v>
      </c>
      <c r="B402" s="246" t="s">
        <v>6084</v>
      </c>
      <c r="C402" s="68" t="s">
        <v>460</v>
      </c>
      <c r="D402" s="247" t="s">
        <v>6085</v>
      </c>
      <c r="E402" s="373" t="s">
        <v>6137</v>
      </c>
      <c r="F402" s="246" t="s">
        <v>6138</v>
      </c>
      <c r="G402" s="246" t="s">
        <v>6022</v>
      </c>
      <c r="H402" s="246" t="s">
        <v>6139</v>
      </c>
      <c r="I402" s="70" t="s">
        <v>11</v>
      </c>
      <c r="J402" s="85"/>
      <c r="K402" s="241"/>
      <c r="L402" s="177"/>
      <c r="M402" s="177"/>
      <c r="N402" s="177"/>
      <c r="O402" s="177"/>
      <c r="P402" s="177"/>
      <c r="Q402" s="177"/>
      <c r="R402" s="177"/>
      <c r="S402" s="177"/>
      <c r="T402" s="177"/>
      <c r="U402" s="177"/>
      <c r="V402" s="177"/>
      <c r="W402" s="177"/>
      <c r="X402" s="177"/>
      <c r="Y402" s="177"/>
      <c r="Z402" s="177"/>
      <c r="AA402" s="177"/>
      <c r="AB402" s="177"/>
      <c r="AC402" s="177"/>
      <c r="AD402" s="177"/>
      <c r="AE402" s="177"/>
    </row>
    <row r="403" spans="1:31" ht="125.25" customHeight="1">
      <c r="A403" s="246" t="s">
        <v>6083</v>
      </c>
      <c r="B403" s="246" t="s">
        <v>6084</v>
      </c>
      <c r="C403" s="68" t="s">
        <v>463</v>
      </c>
      <c r="D403" s="247" t="s">
        <v>6085</v>
      </c>
      <c r="E403" s="365"/>
      <c r="F403" s="246" t="s">
        <v>6140</v>
      </c>
      <c r="G403" s="246" t="s">
        <v>6022</v>
      </c>
      <c r="H403" s="246" t="s">
        <v>6141</v>
      </c>
      <c r="I403" s="70" t="s">
        <v>11</v>
      </c>
      <c r="J403" s="85"/>
      <c r="K403" s="241"/>
      <c r="L403" s="177"/>
      <c r="M403" s="177"/>
      <c r="N403" s="177"/>
      <c r="O403" s="177"/>
      <c r="P403" s="177"/>
      <c r="Q403" s="177"/>
      <c r="R403" s="177"/>
      <c r="S403" s="177"/>
      <c r="T403" s="177"/>
      <c r="U403" s="177"/>
      <c r="V403" s="177"/>
      <c r="W403" s="177"/>
      <c r="X403" s="177"/>
      <c r="Y403" s="177"/>
      <c r="Z403" s="177"/>
      <c r="AA403" s="177"/>
      <c r="AB403" s="177"/>
      <c r="AC403" s="177"/>
      <c r="AD403" s="177"/>
      <c r="AE403" s="177"/>
    </row>
    <row r="404" spans="1:31" ht="125.25" customHeight="1">
      <c r="A404" s="246" t="s">
        <v>6083</v>
      </c>
      <c r="B404" s="246" t="s">
        <v>6084</v>
      </c>
      <c r="C404" s="68" t="s">
        <v>467</v>
      </c>
      <c r="D404" s="247" t="s">
        <v>6085</v>
      </c>
      <c r="E404" s="355"/>
      <c r="F404" s="246" t="s">
        <v>6142</v>
      </c>
      <c r="G404" s="246" t="s">
        <v>6022</v>
      </c>
      <c r="H404" s="246" t="s">
        <v>6143</v>
      </c>
      <c r="I404" s="70" t="s">
        <v>11</v>
      </c>
      <c r="J404" s="85"/>
      <c r="K404" s="241"/>
      <c r="L404" s="177"/>
      <c r="M404" s="177"/>
      <c r="N404" s="177"/>
      <c r="O404" s="177"/>
      <c r="P404" s="177"/>
      <c r="Q404" s="177"/>
      <c r="R404" s="177"/>
      <c r="S404" s="177"/>
      <c r="T404" s="177"/>
      <c r="U404" s="177"/>
      <c r="V404" s="177"/>
      <c r="W404" s="177"/>
      <c r="X404" s="177"/>
      <c r="Y404" s="177"/>
      <c r="Z404" s="177"/>
      <c r="AA404" s="177"/>
      <c r="AB404" s="177"/>
      <c r="AC404" s="177"/>
      <c r="AD404" s="177"/>
      <c r="AE404" s="177"/>
    </row>
    <row r="405" spans="1:31" ht="125.25" customHeight="1">
      <c r="A405" s="246" t="s">
        <v>6083</v>
      </c>
      <c r="B405" s="246" t="s">
        <v>6084</v>
      </c>
      <c r="C405" s="68" t="s">
        <v>471</v>
      </c>
      <c r="D405" s="247" t="s">
        <v>6085</v>
      </c>
      <c r="E405" s="246" t="s">
        <v>6144</v>
      </c>
      <c r="F405" s="246" t="s">
        <v>6145</v>
      </c>
      <c r="G405" s="246" t="s">
        <v>6022</v>
      </c>
      <c r="H405" s="246" t="s">
        <v>6146</v>
      </c>
      <c r="I405" s="70" t="s">
        <v>11</v>
      </c>
      <c r="J405" s="85"/>
      <c r="K405" s="189"/>
      <c r="L405" s="177"/>
      <c r="M405" s="177"/>
      <c r="N405" s="177"/>
      <c r="O405" s="177"/>
      <c r="P405" s="177"/>
      <c r="Q405" s="177"/>
      <c r="R405" s="177"/>
      <c r="S405" s="177"/>
      <c r="T405" s="177"/>
      <c r="U405" s="177"/>
      <c r="V405" s="177"/>
      <c r="W405" s="177"/>
      <c r="X405" s="177"/>
      <c r="Y405" s="177"/>
      <c r="Z405" s="177"/>
      <c r="AA405" s="177"/>
      <c r="AB405" s="177"/>
      <c r="AC405" s="177"/>
      <c r="AD405" s="177"/>
      <c r="AE405" s="177"/>
    </row>
    <row r="406" spans="1:31" ht="125.25" customHeight="1">
      <c r="A406" s="246" t="s">
        <v>377</v>
      </c>
      <c r="B406" s="246" t="s">
        <v>6147</v>
      </c>
      <c r="C406" s="68" t="s">
        <v>534</v>
      </c>
      <c r="D406" s="247" t="s">
        <v>6148</v>
      </c>
      <c r="E406" s="373" t="s">
        <v>6149</v>
      </c>
      <c r="F406" s="247" t="s">
        <v>6086</v>
      </c>
      <c r="G406" s="246" t="s">
        <v>6022</v>
      </c>
      <c r="H406" s="246" t="s">
        <v>6087</v>
      </c>
      <c r="I406" s="70" t="s">
        <v>11</v>
      </c>
      <c r="J406" s="85"/>
      <c r="K406" s="241"/>
      <c r="L406" s="177"/>
      <c r="M406" s="177"/>
      <c r="N406" s="177"/>
      <c r="O406" s="177"/>
      <c r="P406" s="177"/>
      <c r="Q406" s="177"/>
      <c r="R406" s="177"/>
      <c r="S406" s="177"/>
      <c r="T406" s="177"/>
      <c r="U406" s="177"/>
      <c r="V406" s="177"/>
      <c r="W406" s="177"/>
      <c r="X406" s="177"/>
      <c r="Y406" s="177"/>
      <c r="Z406" s="177"/>
      <c r="AA406" s="177"/>
      <c r="AB406" s="177"/>
      <c r="AC406" s="177"/>
      <c r="AD406" s="177"/>
      <c r="AE406" s="177"/>
    </row>
    <row r="407" spans="1:31" ht="125.25" customHeight="1">
      <c r="A407" s="246" t="s">
        <v>377</v>
      </c>
      <c r="B407" s="246" t="s">
        <v>6147</v>
      </c>
      <c r="C407" s="68" t="s">
        <v>379</v>
      </c>
      <c r="D407" s="247" t="s">
        <v>6148</v>
      </c>
      <c r="E407" s="365"/>
      <c r="F407" s="247" t="s">
        <v>6150</v>
      </c>
      <c r="G407" s="246" t="s">
        <v>6151</v>
      </c>
      <c r="H407" s="246" t="s">
        <v>6152</v>
      </c>
      <c r="I407" s="70" t="s">
        <v>11</v>
      </c>
      <c r="J407" s="85"/>
      <c r="K407" s="241"/>
      <c r="L407" s="177"/>
      <c r="M407" s="177"/>
      <c r="N407" s="177"/>
      <c r="O407" s="177"/>
      <c r="P407" s="177"/>
      <c r="Q407" s="177"/>
      <c r="R407" s="177"/>
      <c r="S407" s="177"/>
      <c r="T407" s="177"/>
      <c r="U407" s="177"/>
      <c r="V407" s="177"/>
      <c r="W407" s="177"/>
      <c r="X407" s="177"/>
      <c r="Y407" s="177"/>
      <c r="Z407" s="177"/>
      <c r="AA407" s="177"/>
      <c r="AB407" s="177"/>
      <c r="AC407" s="177"/>
      <c r="AD407" s="177"/>
      <c r="AE407" s="177"/>
    </row>
    <row r="408" spans="1:31" ht="125.25" customHeight="1">
      <c r="A408" s="246" t="s">
        <v>377</v>
      </c>
      <c r="B408" s="246" t="s">
        <v>6147</v>
      </c>
      <c r="C408" s="68" t="s">
        <v>384</v>
      </c>
      <c r="D408" s="247" t="s">
        <v>6148</v>
      </c>
      <c r="E408" s="355"/>
      <c r="F408" s="247" t="s">
        <v>6153</v>
      </c>
      <c r="G408" s="246" t="s">
        <v>6151</v>
      </c>
      <c r="H408" s="246" t="s">
        <v>6154</v>
      </c>
      <c r="I408" s="70" t="s">
        <v>11</v>
      </c>
      <c r="J408" s="85"/>
      <c r="K408" s="241"/>
      <c r="L408" s="177"/>
      <c r="M408" s="177"/>
      <c r="N408" s="177"/>
      <c r="O408" s="177"/>
      <c r="P408" s="177"/>
      <c r="Q408" s="177"/>
      <c r="R408" s="177"/>
      <c r="S408" s="177"/>
      <c r="T408" s="177"/>
      <c r="U408" s="177"/>
      <c r="V408" s="177"/>
      <c r="W408" s="177"/>
      <c r="X408" s="177"/>
      <c r="Y408" s="177"/>
      <c r="Z408" s="177"/>
      <c r="AA408" s="177"/>
      <c r="AB408" s="177"/>
      <c r="AC408" s="177"/>
      <c r="AD408" s="177"/>
      <c r="AE408" s="177"/>
    </row>
    <row r="409" spans="1:31" ht="125.25" customHeight="1">
      <c r="A409" s="246" t="s">
        <v>377</v>
      </c>
      <c r="B409" s="246" t="s">
        <v>6147</v>
      </c>
      <c r="C409" s="68" t="s">
        <v>544</v>
      </c>
      <c r="D409" s="247" t="s">
        <v>6148</v>
      </c>
      <c r="E409" s="373" t="s">
        <v>6155</v>
      </c>
      <c r="F409" s="247" t="s">
        <v>6156</v>
      </c>
      <c r="G409" s="246" t="s">
        <v>6157</v>
      </c>
      <c r="H409" s="246" t="s">
        <v>6158</v>
      </c>
      <c r="I409" s="70" t="s">
        <v>11</v>
      </c>
      <c r="J409" s="85"/>
      <c r="K409" s="241"/>
      <c r="L409" s="177"/>
      <c r="M409" s="177"/>
      <c r="N409" s="177"/>
      <c r="O409" s="177"/>
      <c r="P409" s="177"/>
      <c r="Q409" s="177"/>
      <c r="R409" s="177"/>
      <c r="S409" s="177"/>
      <c r="T409" s="177"/>
      <c r="U409" s="177"/>
      <c r="V409" s="177"/>
      <c r="W409" s="177"/>
      <c r="X409" s="177"/>
      <c r="Y409" s="177"/>
      <c r="Z409" s="177"/>
      <c r="AA409" s="177"/>
      <c r="AB409" s="177"/>
      <c r="AC409" s="177"/>
      <c r="AD409" s="177"/>
      <c r="AE409" s="177"/>
    </row>
    <row r="410" spans="1:31" ht="125.25" customHeight="1">
      <c r="A410" s="246" t="s">
        <v>377</v>
      </c>
      <c r="B410" s="246" t="s">
        <v>6147</v>
      </c>
      <c r="C410" s="68" t="s">
        <v>546</v>
      </c>
      <c r="D410" s="247" t="s">
        <v>6148</v>
      </c>
      <c r="E410" s="365"/>
      <c r="F410" s="246" t="s">
        <v>6159</v>
      </c>
      <c r="G410" s="246" t="s">
        <v>6157</v>
      </c>
      <c r="H410" s="246" t="s">
        <v>6160</v>
      </c>
      <c r="I410" s="70" t="s">
        <v>11</v>
      </c>
      <c r="J410" s="85"/>
      <c r="K410" s="241"/>
      <c r="L410" s="177"/>
      <c r="M410" s="177"/>
      <c r="N410" s="177"/>
      <c r="O410" s="177"/>
      <c r="P410" s="177"/>
      <c r="Q410" s="177"/>
      <c r="R410" s="177"/>
      <c r="S410" s="177"/>
      <c r="T410" s="177"/>
      <c r="U410" s="177"/>
      <c r="V410" s="177"/>
      <c r="W410" s="177"/>
      <c r="X410" s="177"/>
      <c r="Y410" s="177"/>
      <c r="Z410" s="177"/>
      <c r="AA410" s="177"/>
      <c r="AB410" s="177"/>
      <c r="AC410" s="177"/>
      <c r="AD410" s="177"/>
      <c r="AE410" s="177"/>
    </row>
    <row r="411" spans="1:31" ht="125.25" customHeight="1">
      <c r="A411" s="246" t="s">
        <v>377</v>
      </c>
      <c r="B411" s="246" t="s">
        <v>6147</v>
      </c>
      <c r="C411" s="68" t="s">
        <v>388</v>
      </c>
      <c r="D411" s="247" t="s">
        <v>6148</v>
      </c>
      <c r="E411" s="365"/>
      <c r="F411" s="246" t="s">
        <v>6161</v>
      </c>
      <c r="G411" s="246" t="s">
        <v>6157</v>
      </c>
      <c r="H411" s="246" t="s">
        <v>6160</v>
      </c>
      <c r="I411" s="70" t="s">
        <v>11</v>
      </c>
      <c r="J411" s="85"/>
      <c r="K411" s="241"/>
      <c r="L411" s="177"/>
      <c r="M411" s="177"/>
      <c r="N411" s="177"/>
      <c r="O411" s="177"/>
      <c r="P411" s="177"/>
      <c r="Q411" s="177"/>
      <c r="R411" s="177"/>
      <c r="S411" s="177"/>
      <c r="T411" s="177"/>
      <c r="U411" s="177"/>
      <c r="V411" s="177"/>
      <c r="W411" s="177"/>
      <c r="X411" s="177"/>
      <c r="Y411" s="177"/>
      <c r="Z411" s="177"/>
      <c r="AA411" s="177"/>
      <c r="AB411" s="177"/>
      <c r="AC411" s="177"/>
      <c r="AD411" s="177"/>
      <c r="AE411" s="177"/>
    </row>
    <row r="412" spans="1:31" ht="125.25" customHeight="1">
      <c r="A412" s="246" t="s">
        <v>377</v>
      </c>
      <c r="B412" s="246" t="s">
        <v>6147</v>
      </c>
      <c r="C412" s="68" t="s">
        <v>393</v>
      </c>
      <c r="D412" s="247" t="s">
        <v>6148</v>
      </c>
      <c r="E412" s="365"/>
      <c r="F412" s="246" t="s">
        <v>6162</v>
      </c>
      <c r="G412" s="246" t="s">
        <v>6163</v>
      </c>
      <c r="H412" s="246" t="s">
        <v>6164</v>
      </c>
      <c r="I412" s="70" t="s">
        <v>11</v>
      </c>
      <c r="J412" s="85"/>
      <c r="K412" s="241"/>
      <c r="L412" s="177"/>
      <c r="M412" s="177"/>
      <c r="N412" s="177"/>
      <c r="O412" s="177"/>
      <c r="P412" s="177"/>
      <c r="Q412" s="177"/>
      <c r="R412" s="177"/>
      <c r="S412" s="177"/>
      <c r="T412" s="177"/>
      <c r="U412" s="177"/>
      <c r="V412" s="177"/>
      <c r="W412" s="177"/>
      <c r="X412" s="177"/>
      <c r="Y412" s="177"/>
      <c r="Z412" s="177"/>
      <c r="AA412" s="177"/>
      <c r="AB412" s="177"/>
      <c r="AC412" s="177"/>
      <c r="AD412" s="177"/>
      <c r="AE412" s="177"/>
    </row>
    <row r="413" spans="1:31" ht="125.25" customHeight="1">
      <c r="A413" s="246" t="s">
        <v>377</v>
      </c>
      <c r="B413" s="246" t="s">
        <v>6147</v>
      </c>
      <c r="C413" s="68" t="s">
        <v>397</v>
      </c>
      <c r="D413" s="247" t="s">
        <v>6148</v>
      </c>
      <c r="E413" s="365"/>
      <c r="F413" s="246" t="s">
        <v>6165</v>
      </c>
      <c r="G413" s="246" t="s">
        <v>6166</v>
      </c>
      <c r="H413" s="246" t="s">
        <v>6167</v>
      </c>
      <c r="I413" s="70" t="s">
        <v>11</v>
      </c>
      <c r="J413" s="85"/>
      <c r="K413" s="241"/>
      <c r="L413" s="177"/>
      <c r="M413" s="177"/>
      <c r="N413" s="177"/>
      <c r="O413" s="177"/>
      <c r="P413" s="177"/>
      <c r="Q413" s="177"/>
      <c r="R413" s="177"/>
      <c r="S413" s="177"/>
      <c r="T413" s="177"/>
      <c r="U413" s="177"/>
      <c r="V413" s="177"/>
      <c r="W413" s="177"/>
      <c r="X413" s="177"/>
      <c r="Y413" s="177"/>
      <c r="Z413" s="177"/>
      <c r="AA413" s="177"/>
      <c r="AB413" s="177"/>
      <c r="AC413" s="177"/>
      <c r="AD413" s="177"/>
      <c r="AE413" s="177"/>
    </row>
    <row r="414" spans="1:31" ht="125.25" customHeight="1">
      <c r="A414" s="246" t="s">
        <v>377</v>
      </c>
      <c r="B414" s="246" t="s">
        <v>6147</v>
      </c>
      <c r="C414" s="68" t="s">
        <v>400</v>
      </c>
      <c r="D414" s="247" t="s">
        <v>6148</v>
      </c>
      <c r="E414" s="365"/>
      <c r="F414" s="246" t="s">
        <v>6168</v>
      </c>
      <c r="G414" s="246" t="s">
        <v>6169</v>
      </c>
      <c r="H414" s="246" t="s">
        <v>6170</v>
      </c>
      <c r="I414" s="70" t="s">
        <v>11</v>
      </c>
      <c r="J414" s="85"/>
      <c r="K414" s="241"/>
      <c r="L414" s="177"/>
      <c r="M414" s="177"/>
      <c r="N414" s="177"/>
      <c r="O414" s="177"/>
      <c r="P414" s="177"/>
      <c r="Q414" s="177"/>
      <c r="R414" s="177"/>
      <c r="S414" s="177"/>
      <c r="T414" s="177"/>
      <c r="U414" s="177"/>
      <c r="V414" s="177"/>
      <c r="W414" s="177"/>
      <c r="X414" s="177"/>
      <c r="Y414" s="177"/>
      <c r="Z414" s="177"/>
      <c r="AA414" s="177"/>
      <c r="AB414" s="177"/>
      <c r="AC414" s="177"/>
      <c r="AD414" s="177"/>
      <c r="AE414" s="177"/>
    </row>
    <row r="415" spans="1:31" ht="125.25" customHeight="1">
      <c r="A415" s="246" t="s">
        <v>377</v>
      </c>
      <c r="B415" s="246" t="s">
        <v>6147</v>
      </c>
      <c r="C415" s="68" t="s">
        <v>403</v>
      </c>
      <c r="D415" s="247" t="s">
        <v>6148</v>
      </c>
      <c r="E415" s="365"/>
      <c r="F415" s="246" t="s">
        <v>6171</v>
      </c>
      <c r="G415" s="246" t="s">
        <v>6169</v>
      </c>
      <c r="H415" s="246" t="s">
        <v>6170</v>
      </c>
      <c r="I415" s="70" t="s">
        <v>11</v>
      </c>
      <c r="J415" s="85"/>
      <c r="K415" s="241"/>
      <c r="L415" s="177"/>
      <c r="M415" s="177"/>
      <c r="N415" s="177"/>
      <c r="O415" s="177"/>
      <c r="P415" s="177"/>
      <c r="Q415" s="177"/>
      <c r="R415" s="177"/>
      <c r="S415" s="177"/>
      <c r="T415" s="177"/>
      <c r="U415" s="177"/>
      <c r="V415" s="177"/>
      <c r="W415" s="177"/>
      <c r="X415" s="177"/>
      <c r="Y415" s="177"/>
      <c r="Z415" s="177"/>
      <c r="AA415" s="177"/>
      <c r="AB415" s="177"/>
      <c r="AC415" s="177"/>
      <c r="AD415" s="177"/>
      <c r="AE415" s="177"/>
    </row>
    <row r="416" spans="1:31" ht="125.25" customHeight="1">
      <c r="A416" s="246" t="s">
        <v>377</v>
      </c>
      <c r="B416" s="246" t="s">
        <v>6147</v>
      </c>
      <c r="C416" s="68" t="s">
        <v>408</v>
      </c>
      <c r="D416" s="247" t="s">
        <v>6148</v>
      </c>
      <c r="E416" s="365"/>
      <c r="F416" s="246" t="s">
        <v>6172</v>
      </c>
      <c r="G416" s="246" t="s">
        <v>6157</v>
      </c>
      <c r="H416" s="246" t="s">
        <v>6173</v>
      </c>
      <c r="I416" s="70" t="s">
        <v>11</v>
      </c>
      <c r="J416" s="85"/>
      <c r="K416" s="241"/>
      <c r="L416" s="177"/>
      <c r="M416" s="177"/>
      <c r="N416" s="177"/>
      <c r="O416" s="177"/>
      <c r="P416" s="177"/>
      <c r="Q416" s="177"/>
      <c r="R416" s="177"/>
      <c r="S416" s="177"/>
      <c r="T416" s="177"/>
      <c r="U416" s="177"/>
      <c r="V416" s="177"/>
      <c r="W416" s="177"/>
      <c r="X416" s="177"/>
      <c r="Y416" s="177"/>
      <c r="Z416" s="177"/>
      <c r="AA416" s="177"/>
      <c r="AB416" s="177"/>
      <c r="AC416" s="177"/>
      <c r="AD416" s="177"/>
      <c r="AE416" s="177"/>
    </row>
    <row r="417" spans="1:31" ht="125.25" customHeight="1">
      <c r="A417" s="246" t="s">
        <v>377</v>
      </c>
      <c r="B417" s="246" t="s">
        <v>6147</v>
      </c>
      <c r="C417" s="68" t="s">
        <v>411</v>
      </c>
      <c r="D417" s="247" t="s">
        <v>6148</v>
      </c>
      <c r="E417" s="365"/>
      <c r="F417" s="246" t="s">
        <v>568</v>
      </c>
      <c r="G417" s="248" t="s">
        <v>6174</v>
      </c>
      <c r="H417" s="246" t="s">
        <v>6175</v>
      </c>
      <c r="I417" s="70" t="s">
        <v>11</v>
      </c>
      <c r="J417" s="85"/>
      <c r="K417" s="251"/>
      <c r="L417" s="177"/>
      <c r="M417" s="177"/>
      <c r="N417" s="177"/>
      <c r="O417" s="177"/>
      <c r="P417" s="177"/>
      <c r="Q417" s="177"/>
      <c r="R417" s="177"/>
      <c r="S417" s="177"/>
      <c r="T417" s="177"/>
      <c r="U417" s="177"/>
      <c r="V417" s="177"/>
      <c r="W417" s="177"/>
      <c r="X417" s="177"/>
      <c r="Y417" s="177"/>
      <c r="Z417" s="177"/>
      <c r="AA417" s="177"/>
      <c r="AB417" s="177"/>
      <c r="AC417" s="177"/>
      <c r="AD417" s="177"/>
      <c r="AE417" s="177"/>
    </row>
    <row r="418" spans="1:31" ht="125.25" customHeight="1">
      <c r="A418" s="246" t="s">
        <v>377</v>
      </c>
      <c r="B418" s="246" t="s">
        <v>6147</v>
      </c>
      <c r="C418" s="68" t="s">
        <v>414</v>
      </c>
      <c r="D418" s="247" t="s">
        <v>6148</v>
      </c>
      <c r="E418" s="365"/>
      <c r="F418" s="246" t="s">
        <v>6176</v>
      </c>
      <c r="G418" s="248" t="s">
        <v>6174</v>
      </c>
      <c r="H418" s="246" t="s">
        <v>6175</v>
      </c>
      <c r="I418" s="70" t="s">
        <v>11</v>
      </c>
      <c r="J418" s="85"/>
      <c r="K418" s="251"/>
      <c r="L418" s="177"/>
      <c r="M418" s="177"/>
      <c r="N418" s="177"/>
      <c r="O418" s="177"/>
      <c r="P418" s="177"/>
      <c r="Q418" s="177"/>
      <c r="R418" s="177"/>
      <c r="S418" s="177"/>
      <c r="T418" s="177"/>
      <c r="U418" s="177"/>
      <c r="V418" s="177"/>
      <c r="W418" s="177"/>
      <c r="X418" s="177"/>
      <c r="Y418" s="177"/>
      <c r="Z418" s="177"/>
      <c r="AA418" s="177"/>
      <c r="AB418" s="177"/>
      <c r="AC418" s="177"/>
      <c r="AD418" s="177"/>
      <c r="AE418" s="177"/>
    </row>
    <row r="419" spans="1:31" ht="125.25" customHeight="1">
      <c r="A419" s="246" t="s">
        <v>377</v>
      </c>
      <c r="B419" s="246" t="s">
        <v>6147</v>
      </c>
      <c r="C419" s="68" t="s">
        <v>419</v>
      </c>
      <c r="D419" s="247" t="s">
        <v>6148</v>
      </c>
      <c r="E419" s="365"/>
      <c r="F419" s="246" t="s">
        <v>572</v>
      </c>
      <c r="G419" s="248" t="s">
        <v>6174</v>
      </c>
      <c r="H419" s="246" t="s">
        <v>6177</v>
      </c>
      <c r="I419" s="70" t="s">
        <v>11</v>
      </c>
      <c r="J419" s="85"/>
      <c r="K419" s="251"/>
      <c r="L419" s="177"/>
      <c r="M419" s="177"/>
      <c r="N419" s="177"/>
      <c r="O419" s="177"/>
      <c r="P419" s="177"/>
      <c r="Q419" s="177"/>
      <c r="R419" s="177"/>
      <c r="S419" s="177"/>
      <c r="T419" s="177"/>
      <c r="U419" s="177"/>
      <c r="V419" s="177"/>
      <c r="W419" s="177"/>
      <c r="X419" s="177"/>
      <c r="Y419" s="177"/>
      <c r="Z419" s="177"/>
      <c r="AA419" s="177"/>
      <c r="AB419" s="177"/>
      <c r="AC419" s="177"/>
      <c r="AD419" s="177"/>
      <c r="AE419" s="177"/>
    </row>
    <row r="420" spans="1:31" ht="125.25" customHeight="1">
      <c r="A420" s="246" t="s">
        <v>377</v>
      </c>
      <c r="B420" s="246" t="s">
        <v>6147</v>
      </c>
      <c r="C420" s="68" t="s">
        <v>422</v>
      </c>
      <c r="D420" s="247" t="s">
        <v>6148</v>
      </c>
      <c r="E420" s="365"/>
      <c r="F420" s="246" t="s">
        <v>574</v>
      </c>
      <c r="G420" s="248" t="s">
        <v>6174</v>
      </c>
      <c r="H420" s="246" t="s">
        <v>6177</v>
      </c>
      <c r="I420" s="70" t="s">
        <v>11</v>
      </c>
      <c r="J420" s="85"/>
      <c r="K420" s="251"/>
      <c r="L420" s="177"/>
      <c r="M420" s="177"/>
      <c r="N420" s="177"/>
      <c r="O420" s="177"/>
      <c r="P420" s="177"/>
      <c r="Q420" s="177"/>
      <c r="R420" s="177"/>
      <c r="S420" s="177"/>
      <c r="T420" s="177"/>
      <c r="U420" s="177"/>
      <c r="V420" s="177"/>
      <c r="W420" s="177"/>
      <c r="X420" s="177"/>
      <c r="Y420" s="177"/>
      <c r="Z420" s="177"/>
      <c r="AA420" s="177"/>
      <c r="AB420" s="177"/>
      <c r="AC420" s="177"/>
      <c r="AD420" s="177"/>
      <c r="AE420" s="177"/>
    </row>
    <row r="421" spans="1:31" ht="125.25" customHeight="1">
      <c r="A421" s="246" t="s">
        <v>377</v>
      </c>
      <c r="B421" s="246" t="s">
        <v>6147</v>
      </c>
      <c r="C421" s="68" t="s">
        <v>425</v>
      </c>
      <c r="D421" s="247" t="s">
        <v>6148</v>
      </c>
      <c r="E421" s="365"/>
      <c r="F421" s="246" t="s">
        <v>6178</v>
      </c>
      <c r="G421" s="246" t="s">
        <v>6179</v>
      </c>
      <c r="H421" s="246" t="s">
        <v>6180</v>
      </c>
      <c r="I421" s="70" t="s">
        <v>11</v>
      </c>
      <c r="J421" s="85"/>
      <c r="K421" s="241"/>
      <c r="L421" s="177"/>
      <c r="M421" s="177"/>
      <c r="N421" s="177"/>
      <c r="O421" s="177"/>
      <c r="P421" s="177"/>
      <c r="Q421" s="177"/>
      <c r="R421" s="177"/>
      <c r="S421" s="177"/>
      <c r="T421" s="177"/>
      <c r="U421" s="177"/>
      <c r="V421" s="177"/>
      <c r="W421" s="177"/>
      <c r="X421" s="177"/>
      <c r="Y421" s="177"/>
      <c r="Z421" s="177"/>
      <c r="AA421" s="177"/>
      <c r="AB421" s="177"/>
      <c r="AC421" s="177"/>
      <c r="AD421" s="177"/>
      <c r="AE421" s="177"/>
    </row>
    <row r="422" spans="1:31" ht="125.25" customHeight="1">
      <c r="A422" s="246" t="s">
        <v>377</v>
      </c>
      <c r="B422" s="246" t="s">
        <v>6147</v>
      </c>
      <c r="C422" s="68" t="s">
        <v>430</v>
      </c>
      <c r="D422" s="247" t="s">
        <v>6148</v>
      </c>
      <c r="E422" s="365"/>
      <c r="F422" s="246" t="s">
        <v>6181</v>
      </c>
      <c r="G422" s="246" t="s">
        <v>6179</v>
      </c>
      <c r="H422" s="246" t="s">
        <v>6180</v>
      </c>
      <c r="I422" s="70" t="s">
        <v>11</v>
      </c>
      <c r="J422" s="85"/>
      <c r="K422" s="241"/>
      <c r="L422" s="177"/>
      <c r="M422" s="177"/>
      <c r="N422" s="177"/>
      <c r="O422" s="177"/>
      <c r="P422" s="177"/>
      <c r="Q422" s="177"/>
      <c r="R422" s="177"/>
      <c r="S422" s="177"/>
      <c r="T422" s="177"/>
      <c r="U422" s="177"/>
      <c r="V422" s="177"/>
      <c r="W422" s="177"/>
      <c r="X422" s="177"/>
      <c r="Y422" s="177"/>
      <c r="Z422" s="177"/>
      <c r="AA422" s="177"/>
      <c r="AB422" s="177"/>
      <c r="AC422" s="177"/>
      <c r="AD422" s="177"/>
      <c r="AE422" s="177"/>
    </row>
    <row r="423" spans="1:31" ht="125.25" customHeight="1">
      <c r="A423" s="246" t="s">
        <v>377</v>
      </c>
      <c r="B423" s="246" t="s">
        <v>6147</v>
      </c>
      <c r="C423" s="68" t="s">
        <v>432</v>
      </c>
      <c r="D423" s="247" t="s">
        <v>6148</v>
      </c>
      <c r="E423" s="365"/>
      <c r="F423" s="246" t="s">
        <v>6182</v>
      </c>
      <c r="G423" s="246" t="s">
        <v>6157</v>
      </c>
      <c r="H423" s="246" t="s">
        <v>6183</v>
      </c>
      <c r="I423" s="70" t="s">
        <v>11</v>
      </c>
      <c r="J423" s="85"/>
      <c r="K423" s="241"/>
      <c r="L423" s="177"/>
      <c r="M423" s="177"/>
      <c r="N423" s="177"/>
      <c r="O423" s="177"/>
      <c r="P423" s="177"/>
      <c r="Q423" s="177"/>
      <c r="R423" s="177"/>
      <c r="S423" s="177"/>
      <c r="T423" s="177"/>
      <c r="U423" s="177"/>
      <c r="V423" s="177"/>
      <c r="W423" s="177"/>
      <c r="X423" s="177"/>
      <c r="Y423" s="177"/>
      <c r="Z423" s="177"/>
      <c r="AA423" s="177"/>
      <c r="AB423" s="177"/>
      <c r="AC423" s="177"/>
      <c r="AD423" s="177"/>
      <c r="AE423" s="177"/>
    </row>
    <row r="424" spans="1:31" ht="125.25" customHeight="1">
      <c r="A424" s="246" t="s">
        <v>377</v>
      </c>
      <c r="B424" s="246" t="s">
        <v>6147</v>
      </c>
      <c r="C424" s="68" t="s">
        <v>435</v>
      </c>
      <c r="D424" s="247" t="s">
        <v>6148</v>
      </c>
      <c r="E424" s="365"/>
      <c r="F424" s="246" t="s">
        <v>6184</v>
      </c>
      <c r="G424" s="246" t="s">
        <v>6157</v>
      </c>
      <c r="H424" s="246" t="s">
        <v>6183</v>
      </c>
      <c r="I424" s="70" t="s">
        <v>11</v>
      </c>
      <c r="J424" s="85"/>
      <c r="K424" s="241"/>
      <c r="L424" s="177"/>
      <c r="M424" s="177"/>
      <c r="N424" s="177"/>
      <c r="O424" s="177"/>
      <c r="P424" s="177"/>
      <c r="Q424" s="177"/>
      <c r="R424" s="177"/>
      <c r="S424" s="177"/>
      <c r="T424" s="177"/>
      <c r="U424" s="177"/>
      <c r="V424" s="177"/>
      <c r="W424" s="177"/>
      <c r="X424" s="177"/>
      <c r="Y424" s="177"/>
      <c r="Z424" s="177"/>
      <c r="AA424" s="177"/>
      <c r="AB424" s="177"/>
      <c r="AC424" s="177"/>
      <c r="AD424" s="177"/>
      <c r="AE424" s="177"/>
    </row>
    <row r="425" spans="1:31" ht="125.25" customHeight="1">
      <c r="A425" s="246" t="s">
        <v>377</v>
      </c>
      <c r="B425" s="246" t="s">
        <v>6147</v>
      </c>
      <c r="C425" s="68" t="s">
        <v>438</v>
      </c>
      <c r="D425" s="247" t="s">
        <v>6148</v>
      </c>
      <c r="E425" s="365"/>
      <c r="F425" s="246" t="s">
        <v>6185</v>
      </c>
      <c r="G425" s="246" t="s">
        <v>6157</v>
      </c>
      <c r="H425" s="246" t="s">
        <v>6186</v>
      </c>
      <c r="I425" s="70" t="s">
        <v>11</v>
      </c>
      <c r="J425" s="85"/>
      <c r="K425" s="241"/>
      <c r="L425" s="177"/>
      <c r="M425" s="177"/>
      <c r="N425" s="177"/>
      <c r="O425" s="177"/>
      <c r="P425" s="177"/>
      <c r="Q425" s="177"/>
      <c r="R425" s="177"/>
      <c r="S425" s="177"/>
      <c r="T425" s="177"/>
      <c r="U425" s="177"/>
      <c r="V425" s="177"/>
      <c r="W425" s="177"/>
      <c r="X425" s="177"/>
      <c r="Y425" s="177"/>
      <c r="Z425" s="177"/>
      <c r="AA425" s="177"/>
      <c r="AB425" s="177"/>
      <c r="AC425" s="177"/>
      <c r="AD425" s="177"/>
      <c r="AE425" s="177"/>
    </row>
    <row r="426" spans="1:31" ht="125.25" customHeight="1">
      <c r="A426" s="246" t="s">
        <v>377</v>
      </c>
      <c r="B426" s="246" t="s">
        <v>6147</v>
      </c>
      <c r="C426" s="68" t="s">
        <v>441</v>
      </c>
      <c r="D426" s="247" t="s">
        <v>6148</v>
      </c>
      <c r="E426" s="365"/>
      <c r="F426" s="246" t="s">
        <v>6187</v>
      </c>
      <c r="G426" s="246" t="s">
        <v>6157</v>
      </c>
      <c r="H426" s="246" t="s">
        <v>6186</v>
      </c>
      <c r="I426" s="70" t="s">
        <v>11</v>
      </c>
      <c r="J426" s="85"/>
      <c r="K426" s="241"/>
      <c r="L426" s="177"/>
      <c r="M426" s="177"/>
      <c r="N426" s="177"/>
      <c r="O426" s="177"/>
      <c r="P426" s="177"/>
      <c r="Q426" s="177"/>
      <c r="R426" s="177"/>
      <c r="S426" s="177"/>
      <c r="T426" s="177"/>
      <c r="U426" s="177"/>
      <c r="V426" s="177"/>
      <c r="W426" s="177"/>
      <c r="X426" s="177"/>
      <c r="Y426" s="177"/>
      <c r="Z426" s="177"/>
      <c r="AA426" s="177"/>
      <c r="AB426" s="177"/>
      <c r="AC426" s="177"/>
      <c r="AD426" s="177"/>
      <c r="AE426" s="177"/>
    </row>
    <row r="427" spans="1:31" ht="125.25" customHeight="1">
      <c r="A427" s="246" t="s">
        <v>377</v>
      </c>
      <c r="B427" s="246" t="s">
        <v>6147</v>
      </c>
      <c r="C427" s="68" t="s">
        <v>446</v>
      </c>
      <c r="D427" s="247" t="s">
        <v>6148</v>
      </c>
      <c r="E427" s="355"/>
      <c r="F427" s="246" t="s">
        <v>6188</v>
      </c>
      <c r="G427" s="246" t="s">
        <v>6157</v>
      </c>
      <c r="H427" s="246" t="s">
        <v>6189</v>
      </c>
      <c r="I427" s="70" t="s">
        <v>11</v>
      </c>
      <c r="J427" s="85"/>
      <c r="K427" s="241"/>
      <c r="L427" s="177"/>
      <c r="M427" s="177"/>
      <c r="N427" s="177"/>
      <c r="O427" s="177"/>
      <c r="P427" s="177"/>
      <c r="Q427" s="177"/>
      <c r="R427" s="177"/>
      <c r="S427" s="177"/>
      <c r="T427" s="177"/>
      <c r="U427" s="177"/>
      <c r="V427" s="177"/>
      <c r="W427" s="177"/>
      <c r="X427" s="177"/>
      <c r="Y427" s="177"/>
      <c r="Z427" s="177"/>
      <c r="AA427" s="177"/>
      <c r="AB427" s="177"/>
      <c r="AC427" s="177"/>
      <c r="AD427" s="177"/>
      <c r="AE427" s="177"/>
    </row>
    <row r="428" spans="1:31" ht="125.25" customHeight="1">
      <c r="A428" s="246" t="s">
        <v>377</v>
      </c>
      <c r="B428" s="246" t="s">
        <v>6147</v>
      </c>
      <c r="C428" s="68" t="s">
        <v>449</v>
      </c>
      <c r="D428" s="247" t="s">
        <v>6148</v>
      </c>
      <c r="E428" s="373" t="s">
        <v>6190</v>
      </c>
      <c r="F428" s="246" t="s">
        <v>6191</v>
      </c>
      <c r="G428" s="246" t="s">
        <v>6192</v>
      </c>
      <c r="H428" s="246" t="s">
        <v>6193</v>
      </c>
      <c r="I428" s="70" t="s">
        <v>11</v>
      </c>
      <c r="J428" s="85"/>
      <c r="K428" s="241"/>
      <c r="L428" s="177"/>
      <c r="M428" s="177"/>
      <c r="N428" s="177"/>
      <c r="O428" s="177"/>
      <c r="P428" s="177"/>
      <c r="Q428" s="177"/>
      <c r="R428" s="177"/>
      <c r="S428" s="177"/>
      <c r="T428" s="177"/>
      <c r="U428" s="177"/>
      <c r="V428" s="177"/>
      <c r="W428" s="177"/>
      <c r="X428" s="177"/>
      <c r="Y428" s="177"/>
      <c r="Z428" s="177"/>
      <c r="AA428" s="177"/>
      <c r="AB428" s="177"/>
      <c r="AC428" s="177"/>
      <c r="AD428" s="177"/>
      <c r="AE428" s="177"/>
    </row>
    <row r="429" spans="1:31" ht="125.25" customHeight="1">
      <c r="A429" s="246" t="s">
        <v>377</v>
      </c>
      <c r="B429" s="246" t="s">
        <v>6147</v>
      </c>
      <c r="C429" s="68" t="s">
        <v>452</v>
      </c>
      <c r="D429" s="247" t="s">
        <v>6148</v>
      </c>
      <c r="E429" s="365"/>
      <c r="F429" s="246" t="s">
        <v>6194</v>
      </c>
      <c r="G429" s="246" t="s">
        <v>6192</v>
      </c>
      <c r="H429" s="246" t="s">
        <v>6195</v>
      </c>
      <c r="I429" s="70" t="s">
        <v>11</v>
      </c>
      <c r="J429" s="85"/>
      <c r="K429" s="241"/>
      <c r="L429" s="177"/>
      <c r="M429" s="177"/>
      <c r="N429" s="177"/>
      <c r="O429" s="177"/>
      <c r="P429" s="177"/>
      <c r="Q429" s="177"/>
      <c r="R429" s="177"/>
      <c r="S429" s="177"/>
      <c r="T429" s="177"/>
      <c r="U429" s="177"/>
      <c r="V429" s="177"/>
      <c r="W429" s="177"/>
      <c r="X429" s="177"/>
      <c r="Y429" s="177"/>
      <c r="Z429" s="177"/>
      <c r="AA429" s="177"/>
      <c r="AB429" s="177"/>
      <c r="AC429" s="177"/>
      <c r="AD429" s="177"/>
      <c r="AE429" s="177"/>
    </row>
    <row r="430" spans="1:31" ht="125.25" customHeight="1">
      <c r="A430" s="246" t="s">
        <v>377</v>
      </c>
      <c r="B430" s="246" t="s">
        <v>6147</v>
      </c>
      <c r="C430" s="68" t="s">
        <v>455</v>
      </c>
      <c r="D430" s="247" t="s">
        <v>6148</v>
      </c>
      <c r="E430" s="365"/>
      <c r="F430" s="246" t="s">
        <v>6196</v>
      </c>
      <c r="G430" s="246" t="s">
        <v>6192</v>
      </c>
      <c r="H430" s="246" t="s">
        <v>6195</v>
      </c>
      <c r="I430" s="70" t="s">
        <v>11</v>
      </c>
      <c r="J430" s="85"/>
      <c r="K430" s="241"/>
      <c r="L430" s="177"/>
      <c r="M430" s="177"/>
      <c r="N430" s="177"/>
      <c r="O430" s="177"/>
      <c r="P430" s="177"/>
      <c r="Q430" s="177"/>
      <c r="R430" s="177"/>
      <c r="S430" s="177"/>
      <c r="T430" s="177"/>
      <c r="U430" s="177"/>
      <c r="V430" s="177"/>
      <c r="W430" s="177"/>
      <c r="X430" s="177"/>
      <c r="Y430" s="177"/>
      <c r="Z430" s="177"/>
      <c r="AA430" s="177"/>
      <c r="AB430" s="177"/>
      <c r="AC430" s="177"/>
      <c r="AD430" s="177"/>
      <c r="AE430" s="177"/>
    </row>
    <row r="431" spans="1:31" ht="125.25" customHeight="1">
      <c r="A431" s="246" t="s">
        <v>377</v>
      </c>
      <c r="B431" s="246" t="s">
        <v>6147</v>
      </c>
      <c r="C431" s="68" t="s">
        <v>460</v>
      </c>
      <c r="D431" s="247" t="s">
        <v>6148</v>
      </c>
      <c r="E431" s="365"/>
      <c r="F431" s="246" t="s">
        <v>6197</v>
      </c>
      <c r="G431" s="246" t="s">
        <v>6192</v>
      </c>
      <c r="H431" s="246" t="s">
        <v>6198</v>
      </c>
      <c r="I431" s="70" t="s">
        <v>11</v>
      </c>
      <c r="J431" s="85"/>
      <c r="K431" s="241"/>
      <c r="L431" s="177"/>
      <c r="M431" s="177"/>
      <c r="N431" s="177"/>
      <c r="O431" s="177"/>
      <c r="P431" s="177"/>
      <c r="Q431" s="177"/>
      <c r="R431" s="177"/>
      <c r="S431" s="177"/>
      <c r="T431" s="177"/>
      <c r="U431" s="177"/>
      <c r="V431" s="177"/>
      <c r="W431" s="177"/>
      <c r="X431" s="177"/>
      <c r="Y431" s="177"/>
      <c r="Z431" s="177"/>
      <c r="AA431" s="177"/>
      <c r="AB431" s="177"/>
      <c r="AC431" s="177"/>
      <c r="AD431" s="177"/>
      <c r="AE431" s="177"/>
    </row>
    <row r="432" spans="1:31" ht="125.25" customHeight="1">
      <c r="A432" s="246" t="s">
        <v>377</v>
      </c>
      <c r="B432" s="246" t="s">
        <v>6147</v>
      </c>
      <c r="C432" s="68" t="s">
        <v>463</v>
      </c>
      <c r="D432" s="247" t="s">
        <v>6148</v>
      </c>
      <c r="E432" s="365"/>
      <c r="F432" s="246" t="s">
        <v>6199</v>
      </c>
      <c r="G432" s="246" t="s">
        <v>6192</v>
      </c>
      <c r="H432" s="246" t="s">
        <v>6200</v>
      </c>
      <c r="I432" s="70" t="s">
        <v>11</v>
      </c>
      <c r="J432" s="85"/>
      <c r="K432" s="241"/>
      <c r="L432" s="177"/>
      <c r="M432" s="177"/>
      <c r="N432" s="177"/>
      <c r="O432" s="177"/>
      <c r="P432" s="177"/>
      <c r="Q432" s="177"/>
      <c r="R432" s="177"/>
      <c r="S432" s="177"/>
      <c r="T432" s="177"/>
      <c r="U432" s="177"/>
      <c r="V432" s="177"/>
      <c r="W432" s="177"/>
      <c r="X432" s="177"/>
      <c r="Y432" s="177"/>
      <c r="Z432" s="177"/>
      <c r="AA432" s="177"/>
      <c r="AB432" s="177"/>
      <c r="AC432" s="177"/>
      <c r="AD432" s="177"/>
      <c r="AE432" s="177"/>
    </row>
    <row r="433" spans="1:31" ht="125.25" customHeight="1">
      <c r="A433" s="246" t="s">
        <v>377</v>
      </c>
      <c r="B433" s="246" t="s">
        <v>6147</v>
      </c>
      <c r="C433" s="68" t="s">
        <v>467</v>
      </c>
      <c r="D433" s="247" t="s">
        <v>6148</v>
      </c>
      <c r="E433" s="365"/>
      <c r="F433" s="246" t="s">
        <v>6201</v>
      </c>
      <c r="G433" s="246" t="s">
        <v>6192</v>
      </c>
      <c r="H433" s="246" t="s">
        <v>6202</v>
      </c>
      <c r="I433" s="70" t="s">
        <v>11</v>
      </c>
      <c r="J433" s="85"/>
      <c r="K433" s="241"/>
      <c r="L433" s="177"/>
      <c r="M433" s="177"/>
      <c r="N433" s="177"/>
      <c r="O433" s="177"/>
      <c r="P433" s="177"/>
      <c r="Q433" s="177"/>
      <c r="R433" s="177"/>
      <c r="S433" s="177"/>
      <c r="T433" s="177"/>
      <c r="U433" s="177"/>
      <c r="V433" s="177"/>
      <c r="W433" s="177"/>
      <c r="X433" s="177"/>
      <c r="Y433" s="177"/>
      <c r="Z433" s="177"/>
      <c r="AA433" s="177"/>
      <c r="AB433" s="177"/>
      <c r="AC433" s="177"/>
      <c r="AD433" s="177"/>
      <c r="AE433" s="177"/>
    </row>
    <row r="434" spans="1:31" ht="125.25" customHeight="1">
      <c r="A434" s="246" t="s">
        <v>377</v>
      </c>
      <c r="B434" s="246" t="s">
        <v>6147</v>
      </c>
      <c r="C434" s="68" t="s">
        <v>471</v>
      </c>
      <c r="D434" s="247" t="s">
        <v>6148</v>
      </c>
      <c r="E434" s="365"/>
      <c r="F434" s="246" t="s">
        <v>6203</v>
      </c>
      <c r="G434" s="246" t="s">
        <v>6192</v>
      </c>
      <c r="H434" s="246" t="s">
        <v>6204</v>
      </c>
      <c r="I434" s="70" t="s">
        <v>11</v>
      </c>
      <c r="J434" s="85"/>
      <c r="K434" s="241"/>
      <c r="L434" s="177"/>
      <c r="M434" s="177"/>
      <c r="N434" s="177"/>
      <c r="O434" s="177"/>
      <c r="P434" s="177"/>
      <c r="Q434" s="177"/>
      <c r="R434" s="177"/>
      <c r="S434" s="177"/>
      <c r="T434" s="177"/>
      <c r="U434" s="177"/>
      <c r="V434" s="177"/>
      <c r="W434" s="177"/>
      <c r="X434" s="177"/>
      <c r="Y434" s="177"/>
      <c r="Z434" s="177"/>
      <c r="AA434" s="177"/>
      <c r="AB434" s="177"/>
      <c r="AC434" s="177"/>
      <c r="AD434" s="177"/>
      <c r="AE434" s="177"/>
    </row>
    <row r="435" spans="1:31" ht="125.25" customHeight="1">
      <c r="A435" s="246" t="s">
        <v>377</v>
      </c>
      <c r="B435" s="246" t="s">
        <v>6147</v>
      </c>
      <c r="C435" s="68" t="s">
        <v>476</v>
      </c>
      <c r="D435" s="247" t="s">
        <v>6148</v>
      </c>
      <c r="E435" s="365"/>
      <c r="F435" s="246" t="s">
        <v>6205</v>
      </c>
      <c r="G435" s="246" t="s">
        <v>6206</v>
      </c>
      <c r="H435" s="246" t="s">
        <v>6207</v>
      </c>
      <c r="I435" s="70" t="s">
        <v>11</v>
      </c>
      <c r="J435" s="85"/>
      <c r="K435" s="241"/>
      <c r="L435" s="177"/>
      <c r="M435" s="177"/>
      <c r="N435" s="177"/>
      <c r="O435" s="177"/>
      <c r="P435" s="177"/>
      <c r="Q435" s="177"/>
      <c r="R435" s="177"/>
      <c r="S435" s="177"/>
      <c r="T435" s="177"/>
      <c r="U435" s="177"/>
      <c r="V435" s="177"/>
      <c r="W435" s="177"/>
      <c r="X435" s="177"/>
      <c r="Y435" s="177"/>
      <c r="Z435" s="177"/>
      <c r="AA435" s="177"/>
      <c r="AB435" s="177"/>
      <c r="AC435" s="177"/>
      <c r="AD435" s="177"/>
      <c r="AE435" s="177"/>
    </row>
    <row r="436" spans="1:31" ht="125.25" customHeight="1">
      <c r="A436" s="246" t="s">
        <v>377</v>
      </c>
      <c r="B436" s="246" t="s">
        <v>6147</v>
      </c>
      <c r="C436" s="68" t="s">
        <v>478</v>
      </c>
      <c r="D436" s="247" t="s">
        <v>6148</v>
      </c>
      <c r="E436" s="365"/>
      <c r="F436" s="246" t="s">
        <v>6208</v>
      </c>
      <c r="G436" s="246" t="s">
        <v>6192</v>
      </c>
      <c r="H436" s="246" t="s">
        <v>6209</v>
      </c>
      <c r="I436" s="70" t="s">
        <v>11</v>
      </c>
      <c r="J436" s="85"/>
      <c r="K436" s="241"/>
      <c r="L436" s="177"/>
      <c r="M436" s="177"/>
      <c r="N436" s="177"/>
      <c r="O436" s="177"/>
      <c r="P436" s="177"/>
      <c r="Q436" s="177"/>
      <c r="R436" s="177"/>
      <c r="S436" s="177"/>
      <c r="T436" s="177"/>
      <c r="U436" s="177"/>
      <c r="V436" s="177"/>
      <c r="W436" s="177"/>
      <c r="X436" s="177"/>
      <c r="Y436" s="177"/>
      <c r="Z436" s="177"/>
      <c r="AA436" s="177"/>
      <c r="AB436" s="177"/>
      <c r="AC436" s="177"/>
      <c r="AD436" s="177"/>
      <c r="AE436" s="177"/>
    </row>
    <row r="437" spans="1:31" ht="125.25" customHeight="1">
      <c r="A437" s="246" t="s">
        <v>377</v>
      </c>
      <c r="B437" s="246" t="s">
        <v>6147</v>
      </c>
      <c r="C437" s="68" t="s">
        <v>480</v>
      </c>
      <c r="D437" s="247" t="s">
        <v>6148</v>
      </c>
      <c r="E437" s="365"/>
      <c r="F437" s="246" t="s">
        <v>6210</v>
      </c>
      <c r="G437" s="246" t="s">
        <v>6192</v>
      </c>
      <c r="H437" s="246" t="s">
        <v>6204</v>
      </c>
      <c r="I437" s="70" t="s">
        <v>11</v>
      </c>
      <c r="J437" s="85"/>
      <c r="K437" s="241"/>
      <c r="L437" s="177"/>
      <c r="M437" s="177"/>
      <c r="N437" s="177"/>
      <c r="O437" s="177"/>
      <c r="P437" s="177"/>
      <c r="Q437" s="177"/>
      <c r="R437" s="177"/>
      <c r="S437" s="177"/>
      <c r="T437" s="177"/>
      <c r="U437" s="177"/>
      <c r="V437" s="177"/>
      <c r="W437" s="177"/>
      <c r="X437" s="177"/>
      <c r="Y437" s="177"/>
      <c r="Z437" s="177"/>
      <c r="AA437" s="177"/>
      <c r="AB437" s="177"/>
      <c r="AC437" s="177"/>
      <c r="AD437" s="177"/>
      <c r="AE437" s="177"/>
    </row>
    <row r="438" spans="1:31" ht="125.25" customHeight="1">
      <c r="A438" s="246" t="s">
        <v>377</v>
      </c>
      <c r="B438" s="246" t="s">
        <v>6147</v>
      </c>
      <c r="C438" s="68" t="s">
        <v>485</v>
      </c>
      <c r="D438" s="247" t="s">
        <v>6148</v>
      </c>
      <c r="E438" s="365"/>
      <c r="F438" s="246" t="s">
        <v>6211</v>
      </c>
      <c r="G438" s="246" t="s">
        <v>6192</v>
      </c>
      <c r="H438" s="246" t="s">
        <v>6212</v>
      </c>
      <c r="I438" s="70" t="s">
        <v>11</v>
      </c>
      <c r="J438" s="85"/>
      <c r="K438" s="241"/>
      <c r="L438" s="177"/>
      <c r="M438" s="177"/>
      <c r="N438" s="177"/>
      <c r="O438" s="177"/>
      <c r="P438" s="177"/>
      <c r="Q438" s="177"/>
      <c r="R438" s="177"/>
      <c r="S438" s="177"/>
      <c r="T438" s="177"/>
      <c r="U438" s="177"/>
      <c r="V438" s="177"/>
      <c r="W438" s="177"/>
      <c r="X438" s="177"/>
      <c r="Y438" s="177"/>
      <c r="Z438" s="177"/>
      <c r="AA438" s="177"/>
      <c r="AB438" s="177"/>
      <c r="AC438" s="177"/>
      <c r="AD438" s="177"/>
      <c r="AE438" s="177"/>
    </row>
    <row r="439" spans="1:31" ht="125.25" customHeight="1">
      <c r="A439" s="246" t="s">
        <v>377</v>
      </c>
      <c r="B439" s="246" t="s">
        <v>6147</v>
      </c>
      <c r="C439" s="68" t="s">
        <v>489</v>
      </c>
      <c r="D439" s="247" t="s">
        <v>6148</v>
      </c>
      <c r="E439" s="365"/>
      <c r="F439" s="246" t="s">
        <v>6213</v>
      </c>
      <c r="G439" s="246" t="s">
        <v>6192</v>
      </c>
      <c r="H439" s="246" t="s">
        <v>6214</v>
      </c>
      <c r="I439" s="70" t="s">
        <v>11</v>
      </c>
      <c r="J439" s="85"/>
      <c r="K439" s="241"/>
      <c r="L439" s="177"/>
      <c r="M439" s="177"/>
      <c r="N439" s="177"/>
      <c r="O439" s="177"/>
      <c r="P439" s="177"/>
      <c r="Q439" s="177"/>
      <c r="R439" s="177"/>
      <c r="S439" s="177"/>
      <c r="T439" s="177"/>
      <c r="U439" s="177"/>
      <c r="V439" s="177"/>
      <c r="W439" s="177"/>
      <c r="X439" s="177"/>
      <c r="Y439" s="177"/>
      <c r="Z439" s="177"/>
      <c r="AA439" s="177"/>
      <c r="AB439" s="177"/>
      <c r="AC439" s="177"/>
      <c r="AD439" s="177"/>
      <c r="AE439" s="177"/>
    </row>
    <row r="440" spans="1:31" ht="125.25" customHeight="1">
      <c r="A440" s="246" t="s">
        <v>377</v>
      </c>
      <c r="B440" s="246" t="s">
        <v>6147</v>
      </c>
      <c r="C440" s="68" t="s">
        <v>492</v>
      </c>
      <c r="D440" s="247" t="s">
        <v>6148</v>
      </c>
      <c r="E440" s="365"/>
      <c r="F440" s="246" t="s">
        <v>6215</v>
      </c>
      <c r="G440" s="246" t="s">
        <v>6192</v>
      </c>
      <c r="H440" s="246" t="s">
        <v>6216</v>
      </c>
      <c r="I440" s="70" t="s">
        <v>11</v>
      </c>
      <c r="J440" s="85"/>
      <c r="K440" s="241"/>
      <c r="L440" s="177"/>
      <c r="M440" s="177"/>
      <c r="N440" s="177"/>
      <c r="O440" s="177"/>
      <c r="P440" s="177"/>
      <c r="Q440" s="177"/>
      <c r="R440" s="177"/>
      <c r="S440" s="177"/>
      <c r="T440" s="177"/>
      <c r="U440" s="177"/>
      <c r="V440" s="177"/>
      <c r="W440" s="177"/>
      <c r="X440" s="177"/>
      <c r="Y440" s="177"/>
      <c r="Z440" s="177"/>
      <c r="AA440" s="177"/>
      <c r="AB440" s="177"/>
      <c r="AC440" s="177"/>
      <c r="AD440" s="177"/>
      <c r="AE440" s="177"/>
    </row>
    <row r="441" spans="1:31" ht="125.25" customHeight="1">
      <c r="A441" s="246" t="s">
        <v>377</v>
      </c>
      <c r="B441" s="246" t="s">
        <v>6147</v>
      </c>
      <c r="C441" s="68" t="s">
        <v>496</v>
      </c>
      <c r="D441" s="247" t="s">
        <v>6148</v>
      </c>
      <c r="E441" s="355"/>
      <c r="F441" s="246" t="s">
        <v>6217</v>
      </c>
      <c r="G441" s="246" t="s">
        <v>6192</v>
      </c>
      <c r="H441" s="246" t="s">
        <v>6216</v>
      </c>
      <c r="I441" s="70" t="s">
        <v>11</v>
      </c>
      <c r="J441" s="85"/>
      <c r="K441" s="241"/>
      <c r="L441" s="177"/>
      <c r="M441" s="177"/>
      <c r="N441" s="177"/>
      <c r="O441" s="177"/>
      <c r="P441" s="177"/>
      <c r="Q441" s="177"/>
      <c r="R441" s="177"/>
      <c r="S441" s="177"/>
      <c r="T441" s="177"/>
      <c r="U441" s="177"/>
      <c r="V441" s="177"/>
      <c r="W441" s="177"/>
      <c r="X441" s="177"/>
      <c r="Y441" s="177"/>
      <c r="Z441" s="177"/>
      <c r="AA441" s="177"/>
      <c r="AB441" s="177"/>
      <c r="AC441" s="177"/>
      <c r="AD441" s="177"/>
      <c r="AE441" s="177"/>
    </row>
    <row r="442" spans="1:31" ht="125.25" customHeight="1">
      <c r="A442" s="246" t="s">
        <v>377</v>
      </c>
      <c r="B442" s="246" t="s">
        <v>6147</v>
      </c>
      <c r="C442" s="68" t="s">
        <v>500</v>
      </c>
      <c r="D442" s="247" t="s">
        <v>6148</v>
      </c>
      <c r="E442" s="373" t="s">
        <v>6137</v>
      </c>
      <c r="F442" s="246" t="s">
        <v>6218</v>
      </c>
      <c r="G442" s="246" t="s">
        <v>6219</v>
      </c>
      <c r="H442" s="246" t="s">
        <v>6220</v>
      </c>
      <c r="I442" s="70" t="s">
        <v>11</v>
      </c>
      <c r="J442" s="85"/>
      <c r="K442" s="241"/>
      <c r="L442" s="177"/>
      <c r="M442" s="177"/>
      <c r="N442" s="177"/>
      <c r="O442" s="177"/>
      <c r="P442" s="177"/>
      <c r="Q442" s="177"/>
      <c r="R442" s="177"/>
      <c r="S442" s="177"/>
      <c r="T442" s="177"/>
      <c r="U442" s="177"/>
      <c r="V442" s="177"/>
      <c r="W442" s="177"/>
      <c r="X442" s="177"/>
      <c r="Y442" s="177"/>
      <c r="Z442" s="177"/>
      <c r="AA442" s="177"/>
      <c r="AB442" s="177"/>
      <c r="AC442" s="177"/>
      <c r="AD442" s="177"/>
      <c r="AE442" s="177"/>
    </row>
    <row r="443" spans="1:31" ht="125.25" customHeight="1">
      <c r="A443" s="246" t="s">
        <v>377</v>
      </c>
      <c r="B443" s="246" t="s">
        <v>6147</v>
      </c>
      <c r="C443" s="68" t="s">
        <v>503</v>
      </c>
      <c r="D443" s="247" t="s">
        <v>6148</v>
      </c>
      <c r="E443" s="365"/>
      <c r="F443" s="246" t="s">
        <v>6221</v>
      </c>
      <c r="G443" s="246" t="s">
        <v>6157</v>
      </c>
      <c r="H443" s="246" t="s">
        <v>6139</v>
      </c>
      <c r="I443" s="70" t="s">
        <v>11</v>
      </c>
      <c r="J443" s="85"/>
      <c r="K443" s="241"/>
      <c r="L443" s="177"/>
      <c r="M443" s="177"/>
      <c r="N443" s="177"/>
      <c r="O443" s="177"/>
      <c r="P443" s="177"/>
      <c r="Q443" s="177"/>
      <c r="R443" s="177"/>
      <c r="S443" s="177"/>
      <c r="T443" s="177"/>
      <c r="U443" s="177"/>
      <c r="V443" s="177"/>
      <c r="W443" s="177"/>
      <c r="X443" s="177"/>
      <c r="Y443" s="177"/>
      <c r="Z443" s="177"/>
      <c r="AA443" s="177"/>
      <c r="AB443" s="177"/>
      <c r="AC443" s="177"/>
      <c r="AD443" s="177"/>
      <c r="AE443" s="177"/>
    </row>
    <row r="444" spans="1:31" ht="125.25" customHeight="1">
      <c r="A444" s="246" t="s">
        <v>377</v>
      </c>
      <c r="B444" s="246" t="s">
        <v>6147</v>
      </c>
      <c r="C444" s="68" t="s">
        <v>507</v>
      </c>
      <c r="D444" s="247" t="s">
        <v>6148</v>
      </c>
      <c r="E444" s="355"/>
      <c r="F444" s="246" t="s">
        <v>6140</v>
      </c>
      <c r="G444" s="246" t="s">
        <v>6157</v>
      </c>
      <c r="H444" s="246" t="s">
        <v>6222</v>
      </c>
      <c r="I444" s="70" t="s">
        <v>11</v>
      </c>
      <c r="J444" s="85"/>
      <c r="K444" s="241"/>
      <c r="L444" s="177"/>
      <c r="M444" s="177"/>
      <c r="N444" s="177"/>
      <c r="O444" s="177"/>
      <c r="P444" s="177"/>
      <c r="Q444" s="177"/>
      <c r="R444" s="177"/>
      <c r="S444" s="177"/>
      <c r="T444" s="177"/>
      <c r="U444" s="177"/>
      <c r="V444" s="177"/>
      <c r="W444" s="177"/>
      <c r="X444" s="177"/>
      <c r="Y444" s="177"/>
      <c r="Z444" s="177"/>
      <c r="AA444" s="177"/>
      <c r="AB444" s="177"/>
      <c r="AC444" s="177"/>
      <c r="AD444" s="177"/>
      <c r="AE444" s="177"/>
    </row>
    <row r="445" spans="1:31" ht="125.25" customHeight="1">
      <c r="A445" s="246" t="s">
        <v>377</v>
      </c>
      <c r="B445" s="246" t="s">
        <v>6147</v>
      </c>
      <c r="C445" s="68" t="s">
        <v>509</v>
      </c>
      <c r="D445" s="247" t="s">
        <v>6148</v>
      </c>
      <c r="E445" s="246" t="s">
        <v>6223</v>
      </c>
      <c r="F445" s="246" t="s">
        <v>6224</v>
      </c>
      <c r="G445" s="246" t="s">
        <v>6225</v>
      </c>
      <c r="H445" s="246" t="s">
        <v>6226</v>
      </c>
      <c r="I445" s="70" t="s">
        <v>11</v>
      </c>
      <c r="J445" s="85"/>
      <c r="K445" s="241"/>
      <c r="L445" s="177"/>
      <c r="M445" s="177"/>
      <c r="N445" s="177"/>
      <c r="O445" s="177"/>
      <c r="P445" s="177"/>
      <c r="Q445" s="177"/>
      <c r="R445" s="177"/>
      <c r="S445" s="177"/>
      <c r="T445" s="177"/>
      <c r="U445" s="177"/>
      <c r="V445" s="177"/>
      <c r="W445" s="177"/>
      <c r="X445" s="177"/>
      <c r="Y445" s="177"/>
      <c r="Z445" s="177"/>
      <c r="AA445" s="177"/>
      <c r="AB445" s="177"/>
      <c r="AC445" s="177"/>
      <c r="AD445" s="177"/>
      <c r="AE445" s="177"/>
    </row>
    <row r="446" spans="1:31" ht="125.25" customHeight="1">
      <c r="A446" s="246" t="s">
        <v>377</v>
      </c>
      <c r="B446" s="246" t="s">
        <v>6147</v>
      </c>
      <c r="C446" s="68" t="s">
        <v>512</v>
      </c>
      <c r="D446" s="247" t="s">
        <v>6148</v>
      </c>
      <c r="E446" s="246" t="s">
        <v>6227</v>
      </c>
      <c r="F446" s="246" t="s">
        <v>6228</v>
      </c>
      <c r="G446" s="246" t="s">
        <v>6225</v>
      </c>
      <c r="H446" s="246" t="s">
        <v>6229</v>
      </c>
      <c r="I446" s="70" t="s">
        <v>11</v>
      </c>
      <c r="J446" s="85"/>
      <c r="K446" s="241"/>
      <c r="L446" s="177"/>
      <c r="M446" s="177"/>
      <c r="N446" s="177"/>
      <c r="O446" s="177"/>
      <c r="P446" s="177"/>
      <c r="Q446" s="177"/>
      <c r="R446" s="177"/>
      <c r="S446" s="177"/>
      <c r="T446" s="177"/>
      <c r="U446" s="177"/>
      <c r="V446" s="177"/>
      <c r="W446" s="177"/>
      <c r="X446" s="177"/>
      <c r="Y446" s="177"/>
      <c r="Z446" s="177"/>
      <c r="AA446" s="177"/>
      <c r="AB446" s="177"/>
      <c r="AC446" s="177"/>
      <c r="AD446" s="177"/>
      <c r="AE446" s="177"/>
    </row>
    <row r="447" spans="1:31" ht="125.25" customHeight="1">
      <c r="A447" s="246" t="s">
        <v>6230</v>
      </c>
      <c r="B447" s="246"/>
      <c r="C447" s="68" t="s">
        <v>1275</v>
      </c>
      <c r="D447" s="373" t="s">
        <v>6231</v>
      </c>
      <c r="E447" s="373" t="s">
        <v>6230</v>
      </c>
      <c r="F447" s="247" t="s">
        <v>6086</v>
      </c>
      <c r="G447" s="373" t="s">
        <v>6232</v>
      </c>
      <c r="H447" s="246" t="s">
        <v>6087</v>
      </c>
      <c r="I447" s="70" t="s">
        <v>11</v>
      </c>
      <c r="J447" s="85"/>
      <c r="K447" s="241"/>
      <c r="L447" s="177"/>
      <c r="M447" s="177"/>
      <c r="N447" s="177"/>
      <c r="O447" s="177"/>
      <c r="P447" s="177"/>
      <c r="Q447" s="177"/>
      <c r="R447" s="177"/>
      <c r="S447" s="177"/>
      <c r="T447" s="177"/>
      <c r="U447" s="177"/>
      <c r="V447" s="177"/>
      <c r="W447" s="177"/>
      <c r="X447" s="177"/>
      <c r="Y447" s="177"/>
      <c r="Z447" s="177"/>
      <c r="AA447" s="177"/>
      <c r="AB447" s="177"/>
      <c r="AC447" s="177"/>
      <c r="AD447" s="177"/>
      <c r="AE447" s="177"/>
    </row>
    <row r="448" spans="1:31" ht="125.25" customHeight="1">
      <c r="A448" s="246" t="s">
        <v>6230</v>
      </c>
      <c r="B448" s="246"/>
      <c r="C448" s="68" t="s">
        <v>1279</v>
      </c>
      <c r="D448" s="365"/>
      <c r="E448" s="365"/>
      <c r="F448" s="247" t="s">
        <v>6150</v>
      </c>
      <c r="G448" s="365"/>
      <c r="H448" s="246" t="s">
        <v>6152</v>
      </c>
      <c r="I448" s="70" t="s">
        <v>11</v>
      </c>
      <c r="J448" s="85"/>
      <c r="K448" s="241"/>
      <c r="L448" s="177"/>
      <c r="M448" s="177"/>
      <c r="N448" s="177"/>
      <c r="O448" s="177"/>
      <c r="P448" s="177"/>
      <c r="Q448" s="177"/>
      <c r="R448" s="177"/>
      <c r="S448" s="177"/>
      <c r="T448" s="177"/>
      <c r="U448" s="177"/>
      <c r="V448" s="177"/>
      <c r="W448" s="177"/>
      <c r="X448" s="177"/>
      <c r="Y448" s="177"/>
      <c r="Z448" s="177"/>
      <c r="AA448" s="177"/>
      <c r="AB448" s="177"/>
      <c r="AC448" s="177"/>
      <c r="AD448" s="177"/>
      <c r="AE448" s="177"/>
    </row>
    <row r="449" spans="1:31" ht="125.25" customHeight="1">
      <c r="A449" s="246" t="s">
        <v>6230</v>
      </c>
      <c r="B449" s="246"/>
      <c r="C449" s="68" t="s">
        <v>1282</v>
      </c>
      <c r="D449" s="365"/>
      <c r="E449" s="365"/>
      <c r="F449" s="246" t="s">
        <v>6233</v>
      </c>
      <c r="G449" s="365"/>
      <c r="H449" s="246" t="s">
        <v>6234</v>
      </c>
      <c r="I449" s="70" t="s">
        <v>11</v>
      </c>
      <c r="J449" s="85"/>
      <c r="K449" s="241"/>
      <c r="L449" s="177"/>
      <c r="M449" s="177"/>
      <c r="N449" s="177"/>
      <c r="O449" s="177"/>
      <c r="P449" s="177"/>
      <c r="Q449" s="177"/>
      <c r="R449" s="177"/>
      <c r="S449" s="177"/>
      <c r="T449" s="177"/>
      <c r="U449" s="177"/>
      <c r="V449" s="177"/>
      <c r="W449" s="177"/>
      <c r="X449" s="177"/>
      <c r="Y449" s="177"/>
      <c r="Z449" s="177"/>
      <c r="AA449" s="177"/>
      <c r="AB449" s="177"/>
      <c r="AC449" s="177"/>
      <c r="AD449" s="177"/>
      <c r="AE449" s="177"/>
    </row>
    <row r="450" spans="1:31" ht="125.25" customHeight="1">
      <c r="A450" s="246" t="s">
        <v>6230</v>
      </c>
      <c r="B450" s="246"/>
      <c r="C450" s="68" t="s">
        <v>1284</v>
      </c>
      <c r="D450" s="365"/>
      <c r="E450" s="365"/>
      <c r="F450" s="246" t="s">
        <v>6235</v>
      </c>
      <c r="G450" s="365"/>
      <c r="H450" s="246" t="s">
        <v>6234</v>
      </c>
      <c r="I450" s="70" t="s">
        <v>11</v>
      </c>
      <c r="J450" s="85"/>
      <c r="K450" s="241"/>
      <c r="L450" s="177"/>
      <c r="M450" s="177"/>
      <c r="N450" s="177"/>
      <c r="O450" s="177"/>
      <c r="P450" s="177"/>
      <c r="Q450" s="177"/>
      <c r="R450" s="177"/>
      <c r="S450" s="177"/>
      <c r="T450" s="177"/>
      <c r="U450" s="177"/>
      <c r="V450" s="177"/>
      <c r="W450" s="177"/>
      <c r="X450" s="177"/>
      <c r="Y450" s="177"/>
      <c r="Z450" s="177"/>
      <c r="AA450" s="177"/>
      <c r="AB450" s="177"/>
      <c r="AC450" s="177"/>
      <c r="AD450" s="177"/>
      <c r="AE450" s="177"/>
    </row>
    <row r="451" spans="1:31" ht="125.25" customHeight="1">
      <c r="A451" s="246" t="s">
        <v>6230</v>
      </c>
      <c r="B451" s="246"/>
      <c r="C451" s="68" t="s">
        <v>1286</v>
      </c>
      <c r="D451" s="365"/>
      <c r="E451" s="365"/>
      <c r="F451" s="246" t="s">
        <v>6236</v>
      </c>
      <c r="G451" s="365"/>
      <c r="H451" s="246" t="s">
        <v>6237</v>
      </c>
      <c r="I451" s="70" t="s">
        <v>11</v>
      </c>
      <c r="J451" s="85"/>
      <c r="K451" s="241"/>
      <c r="L451" s="177"/>
      <c r="M451" s="177"/>
      <c r="N451" s="177"/>
      <c r="O451" s="177"/>
      <c r="P451" s="177"/>
      <c r="Q451" s="177"/>
      <c r="R451" s="177"/>
      <c r="S451" s="177"/>
      <c r="T451" s="177"/>
      <c r="U451" s="177"/>
      <c r="V451" s="177"/>
      <c r="W451" s="177"/>
      <c r="X451" s="177"/>
      <c r="Y451" s="177"/>
      <c r="Z451" s="177"/>
      <c r="AA451" s="177"/>
      <c r="AB451" s="177"/>
      <c r="AC451" s="177"/>
      <c r="AD451" s="177"/>
      <c r="AE451" s="177"/>
    </row>
    <row r="452" spans="1:31" ht="125.25" customHeight="1">
      <c r="A452" s="246" t="s">
        <v>6230</v>
      </c>
      <c r="B452" s="246"/>
      <c r="C452" s="68" t="s">
        <v>1288</v>
      </c>
      <c r="D452" s="365"/>
      <c r="E452" s="365"/>
      <c r="F452" s="246" t="s">
        <v>6238</v>
      </c>
      <c r="G452" s="355"/>
      <c r="H452" s="246" t="s">
        <v>6239</v>
      </c>
      <c r="I452" s="70" t="s">
        <v>11</v>
      </c>
      <c r="J452" s="85"/>
      <c r="K452" s="241"/>
      <c r="L452" s="177"/>
      <c r="M452" s="177"/>
      <c r="N452" s="177"/>
      <c r="O452" s="177"/>
      <c r="P452" s="177"/>
      <c r="Q452" s="177"/>
      <c r="R452" s="177"/>
      <c r="S452" s="177"/>
      <c r="T452" s="177"/>
      <c r="U452" s="177"/>
      <c r="V452" s="177"/>
      <c r="W452" s="177"/>
      <c r="X452" s="177"/>
      <c r="Y452" s="177"/>
      <c r="Z452" s="177"/>
      <c r="AA452" s="177"/>
      <c r="AB452" s="177"/>
      <c r="AC452" s="177"/>
      <c r="AD452" s="177"/>
      <c r="AE452" s="177"/>
    </row>
    <row r="453" spans="1:31" ht="125.25" customHeight="1">
      <c r="A453" s="246" t="s">
        <v>6230</v>
      </c>
      <c r="B453" s="246"/>
      <c r="C453" s="68" t="s">
        <v>1290</v>
      </c>
      <c r="D453" s="365"/>
      <c r="E453" s="365"/>
      <c r="F453" s="246" t="s">
        <v>6240</v>
      </c>
      <c r="G453" s="373" t="s">
        <v>6241</v>
      </c>
      <c r="H453" s="246" t="s">
        <v>6242</v>
      </c>
      <c r="I453" s="70" t="s">
        <v>11</v>
      </c>
      <c r="J453" s="85"/>
      <c r="K453" s="241"/>
      <c r="L453" s="177"/>
      <c r="M453" s="177"/>
      <c r="N453" s="177"/>
      <c r="O453" s="177"/>
      <c r="P453" s="177"/>
      <c r="Q453" s="177"/>
      <c r="R453" s="177"/>
      <c r="S453" s="177"/>
      <c r="T453" s="177"/>
      <c r="U453" s="177"/>
      <c r="V453" s="177"/>
      <c r="W453" s="177"/>
      <c r="X453" s="177"/>
      <c r="Y453" s="177"/>
      <c r="Z453" s="177"/>
      <c r="AA453" s="177"/>
      <c r="AB453" s="177"/>
      <c r="AC453" s="177"/>
      <c r="AD453" s="177"/>
      <c r="AE453" s="177"/>
    </row>
    <row r="454" spans="1:31" ht="125.25" customHeight="1">
      <c r="A454" s="246" t="s">
        <v>6230</v>
      </c>
      <c r="B454" s="246"/>
      <c r="C454" s="68" t="s">
        <v>1295</v>
      </c>
      <c r="D454" s="365"/>
      <c r="E454" s="365"/>
      <c r="F454" s="246" t="s">
        <v>6243</v>
      </c>
      <c r="G454" s="365"/>
      <c r="H454" s="246" t="s">
        <v>6242</v>
      </c>
      <c r="I454" s="70" t="s">
        <v>11</v>
      </c>
      <c r="J454" s="85"/>
      <c r="K454" s="241"/>
      <c r="L454" s="177"/>
      <c r="M454" s="177"/>
      <c r="N454" s="177"/>
      <c r="O454" s="177"/>
      <c r="P454" s="177"/>
      <c r="Q454" s="177"/>
      <c r="R454" s="177"/>
      <c r="S454" s="177"/>
      <c r="T454" s="177"/>
      <c r="U454" s="177"/>
      <c r="V454" s="177"/>
      <c r="W454" s="177"/>
      <c r="X454" s="177"/>
      <c r="Y454" s="177"/>
      <c r="Z454" s="177"/>
      <c r="AA454" s="177"/>
      <c r="AB454" s="177"/>
      <c r="AC454" s="177"/>
      <c r="AD454" s="177"/>
      <c r="AE454" s="177"/>
    </row>
    <row r="455" spans="1:31" ht="125.25" customHeight="1">
      <c r="A455" s="246" t="s">
        <v>6230</v>
      </c>
      <c r="B455" s="246"/>
      <c r="C455" s="68" t="s">
        <v>1298</v>
      </c>
      <c r="D455" s="365"/>
      <c r="E455" s="365"/>
      <c r="F455" s="246" t="s">
        <v>6244</v>
      </c>
      <c r="G455" s="365"/>
      <c r="H455" s="246" t="s">
        <v>6242</v>
      </c>
      <c r="I455" s="70" t="s">
        <v>11</v>
      </c>
      <c r="J455" s="85"/>
      <c r="K455" s="241"/>
      <c r="L455" s="177"/>
      <c r="M455" s="177"/>
      <c r="N455" s="177"/>
      <c r="O455" s="177"/>
      <c r="P455" s="177"/>
      <c r="Q455" s="177"/>
      <c r="R455" s="177"/>
      <c r="S455" s="177"/>
      <c r="T455" s="177"/>
      <c r="U455" s="177"/>
      <c r="V455" s="177"/>
      <c r="W455" s="177"/>
      <c r="X455" s="177"/>
      <c r="Y455" s="177"/>
      <c r="Z455" s="177"/>
      <c r="AA455" s="177"/>
      <c r="AB455" s="177"/>
      <c r="AC455" s="177"/>
      <c r="AD455" s="177"/>
      <c r="AE455" s="177"/>
    </row>
    <row r="456" spans="1:31" ht="125.25" customHeight="1">
      <c r="A456" s="246" t="s">
        <v>6230</v>
      </c>
      <c r="B456" s="246"/>
      <c r="C456" s="68" t="s">
        <v>403</v>
      </c>
      <c r="D456" s="365"/>
      <c r="E456" s="365"/>
      <c r="F456" s="246" t="s">
        <v>6245</v>
      </c>
      <c r="G456" s="365"/>
      <c r="H456" s="246" t="s">
        <v>6242</v>
      </c>
      <c r="I456" s="70" t="s">
        <v>11</v>
      </c>
      <c r="J456" s="85"/>
      <c r="K456" s="241"/>
      <c r="L456" s="177"/>
      <c r="M456" s="177"/>
      <c r="N456" s="177"/>
      <c r="O456" s="177"/>
      <c r="P456" s="177"/>
      <c r="Q456" s="177"/>
      <c r="R456" s="177"/>
      <c r="S456" s="177"/>
      <c r="T456" s="177"/>
      <c r="U456" s="177"/>
      <c r="V456" s="177"/>
      <c r="W456" s="177"/>
      <c r="X456" s="177"/>
      <c r="Y456" s="177"/>
      <c r="Z456" s="177"/>
      <c r="AA456" s="177"/>
      <c r="AB456" s="177"/>
      <c r="AC456" s="177"/>
      <c r="AD456" s="177"/>
      <c r="AE456" s="177"/>
    </row>
    <row r="457" spans="1:31" ht="125.25" customHeight="1">
      <c r="A457" s="246" t="s">
        <v>6230</v>
      </c>
      <c r="B457" s="246"/>
      <c r="C457" s="68" t="s">
        <v>408</v>
      </c>
      <c r="D457" s="365"/>
      <c r="E457" s="365"/>
      <c r="F457" s="246" t="s">
        <v>6246</v>
      </c>
      <c r="G457" s="365"/>
      <c r="H457" s="246" t="s">
        <v>6247</v>
      </c>
      <c r="I457" s="70" t="s">
        <v>11</v>
      </c>
      <c r="J457" s="85"/>
      <c r="K457" s="241"/>
      <c r="L457" s="177"/>
      <c r="M457" s="177"/>
      <c r="N457" s="177"/>
      <c r="O457" s="177"/>
      <c r="P457" s="177"/>
      <c r="Q457" s="177"/>
      <c r="R457" s="177"/>
      <c r="S457" s="177"/>
      <c r="T457" s="177"/>
      <c r="U457" s="177"/>
      <c r="V457" s="177"/>
      <c r="W457" s="177"/>
      <c r="X457" s="177"/>
      <c r="Y457" s="177"/>
      <c r="Z457" s="177"/>
      <c r="AA457" s="177"/>
      <c r="AB457" s="177"/>
      <c r="AC457" s="177"/>
      <c r="AD457" s="177"/>
      <c r="AE457" s="177"/>
    </row>
    <row r="458" spans="1:31" ht="125.25" customHeight="1">
      <c r="A458" s="246" t="s">
        <v>6230</v>
      </c>
      <c r="B458" s="246"/>
      <c r="C458" s="68" t="s">
        <v>411</v>
      </c>
      <c r="D458" s="365"/>
      <c r="E458" s="365"/>
      <c r="F458" s="246" t="s">
        <v>6248</v>
      </c>
      <c r="G458" s="365"/>
      <c r="H458" s="246" t="s">
        <v>6247</v>
      </c>
      <c r="I458" s="70" t="s">
        <v>11</v>
      </c>
      <c r="J458" s="85"/>
      <c r="K458" s="241"/>
      <c r="L458" s="177"/>
      <c r="M458" s="177"/>
      <c r="N458" s="177"/>
      <c r="O458" s="177"/>
      <c r="P458" s="177"/>
      <c r="Q458" s="177"/>
      <c r="R458" s="177"/>
      <c r="S458" s="177"/>
      <c r="T458" s="177"/>
      <c r="U458" s="177"/>
      <c r="V458" s="177"/>
      <c r="W458" s="177"/>
      <c r="X458" s="177"/>
      <c r="Y458" s="177"/>
      <c r="Z458" s="177"/>
      <c r="AA458" s="177"/>
      <c r="AB458" s="177"/>
      <c r="AC458" s="177"/>
      <c r="AD458" s="177"/>
      <c r="AE458" s="177"/>
    </row>
    <row r="459" spans="1:31" ht="125.25" customHeight="1">
      <c r="A459" s="246" t="s">
        <v>6230</v>
      </c>
      <c r="B459" s="246"/>
      <c r="C459" s="68" t="s">
        <v>414</v>
      </c>
      <c r="D459" s="365"/>
      <c r="E459" s="365"/>
      <c r="F459" s="246" t="s">
        <v>6249</v>
      </c>
      <c r="G459" s="365"/>
      <c r="H459" s="246" t="s">
        <v>6250</v>
      </c>
      <c r="I459" s="70" t="s">
        <v>11</v>
      </c>
      <c r="J459" s="85"/>
      <c r="K459" s="241"/>
      <c r="L459" s="177"/>
      <c r="M459" s="177"/>
      <c r="N459" s="177"/>
      <c r="O459" s="177"/>
      <c r="P459" s="177"/>
      <c r="Q459" s="177"/>
      <c r="R459" s="177"/>
      <c r="S459" s="177"/>
      <c r="T459" s="177"/>
      <c r="U459" s="177"/>
      <c r="V459" s="177"/>
      <c r="W459" s="177"/>
      <c r="X459" s="177"/>
      <c r="Y459" s="177"/>
      <c r="Z459" s="177"/>
      <c r="AA459" s="177"/>
      <c r="AB459" s="177"/>
      <c r="AC459" s="177"/>
      <c r="AD459" s="177"/>
      <c r="AE459" s="177"/>
    </row>
    <row r="460" spans="1:31" ht="125.25" customHeight="1">
      <c r="A460" s="246" t="s">
        <v>6230</v>
      </c>
      <c r="B460" s="246"/>
      <c r="C460" s="68" t="s">
        <v>419</v>
      </c>
      <c r="D460" s="365"/>
      <c r="E460" s="365"/>
      <c r="F460" s="246" t="s">
        <v>6251</v>
      </c>
      <c r="G460" s="365"/>
      <c r="H460" s="246" t="s">
        <v>6250</v>
      </c>
      <c r="I460" s="70" t="s">
        <v>11</v>
      </c>
      <c r="J460" s="85"/>
      <c r="K460" s="241"/>
      <c r="L460" s="177"/>
      <c r="M460" s="177"/>
      <c r="N460" s="177"/>
      <c r="O460" s="177"/>
      <c r="P460" s="177"/>
      <c r="Q460" s="177"/>
      <c r="R460" s="177"/>
      <c r="S460" s="177"/>
      <c r="T460" s="177"/>
      <c r="U460" s="177"/>
      <c r="V460" s="177"/>
      <c r="W460" s="177"/>
      <c r="X460" s="177"/>
      <c r="Y460" s="177"/>
      <c r="Z460" s="177"/>
      <c r="AA460" s="177"/>
      <c r="AB460" s="177"/>
      <c r="AC460" s="177"/>
      <c r="AD460" s="177"/>
      <c r="AE460" s="177"/>
    </row>
    <row r="461" spans="1:31" ht="125.25" customHeight="1">
      <c r="A461" s="246" t="s">
        <v>6230</v>
      </c>
      <c r="B461" s="246"/>
      <c r="C461" s="68" t="s">
        <v>422</v>
      </c>
      <c r="D461" s="365"/>
      <c r="E461" s="365"/>
      <c r="F461" s="246" t="s">
        <v>6252</v>
      </c>
      <c r="G461" s="365"/>
      <c r="H461" s="246" t="s">
        <v>6250</v>
      </c>
      <c r="I461" s="70" t="s">
        <v>11</v>
      </c>
      <c r="J461" s="85"/>
      <c r="K461" s="241"/>
      <c r="L461" s="177"/>
      <c r="M461" s="177"/>
      <c r="N461" s="177"/>
      <c r="O461" s="177"/>
      <c r="P461" s="177"/>
      <c r="Q461" s="177"/>
      <c r="R461" s="177"/>
      <c r="S461" s="177"/>
      <c r="T461" s="177"/>
      <c r="U461" s="177"/>
      <c r="V461" s="177"/>
      <c r="W461" s="177"/>
      <c r="X461" s="177"/>
      <c r="Y461" s="177"/>
      <c r="Z461" s="177"/>
      <c r="AA461" s="177"/>
      <c r="AB461" s="177"/>
      <c r="AC461" s="177"/>
      <c r="AD461" s="177"/>
      <c r="AE461" s="177"/>
    </row>
    <row r="462" spans="1:31" ht="125.25" customHeight="1">
      <c r="A462" s="246" t="s">
        <v>6230</v>
      </c>
      <c r="B462" s="246"/>
      <c r="C462" s="68" t="s">
        <v>425</v>
      </c>
      <c r="D462" s="355"/>
      <c r="E462" s="355"/>
      <c r="F462" s="246" t="s">
        <v>6253</v>
      </c>
      <c r="G462" s="355"/>
      <c r="H462" s="246" t="s">
        <v>6250</v>
      </c>
      <c r="I462" s="70" t="s">
        <v>11</v>
      </c>
      <c r="J462" s="85"/>
      <c r="K462" s="241"/>
      <c r="L462" s="177"/>
      <c r="M462" s="177"/>
      <c r="N462" s="177"/>
      <c r="O462" s="177"/>
      <c r="P462" s="177"/>
      <c r="Q462" s="177"/>
      <c r="R462" s="177"/>
      <c r="S462" s="177"/>
      <c r="T462" s="177"/>
      <c r="U462" s="177"/>
      <c r="V462" s="177"/>
      <c r="W462" s="177"/>
      <c r="X462" s="177"/>
      <c r="Y462" s="177"/>
      <c r="Z462" s="177"/>
      <c r="AA462" s="177"/>
      <c r="AB462" s="177"/>
      <c r="AC462" s="177"/>
      <c r="AD462" s="177"/>
      <c r="AE462" s="177"/>
    </row>
    <row r="463" spans="1:31" ht="125.25" customHeight="1">
      <c r="A463" s="246" t="s">
        <v>6254</v>
      </c>
      <c r="B463" s="246"/>
      <c r="C463" s="68" t="s">
        <v>6255</v>
      </c>
      <c r="D463" s="246"/>
      <c r="E463" s="246" t="s">
        <v>6256</v>
      </c>
      <c r="F463" s="246" t="s">
        <v>6257</v>
      </c>
      <c r="G463" s="248" t="s">
        <v>6258</v>
      </c>
      <c r="H463" s="246" t="s">
        <v>6259</v>
      </c>
      <c r="I463" s="70" t="s">
        <v>11</v>
      </c>
      <c r="J463" s="85"/>
      <c r="K463" s="241"/>
      <c r="L463" s="177"/>
      <c r="M463" s="177"/>
      <c r="N463" s="177"/>
      <c r="O463" s="177"/>
      <c r="P463" s="177"/>
      <c r="Q463" s="177"/>
      <c r="R463" s="177"/>
      <c r="S463" s="177"/>
      <c r="T463" s="177"/>
      <c r="U463" s="177"/>
      <c r="V463" s="177"/>
      <c r="W463" s="177"/>
      <c r="X463" s="177"/>
      <c r="Y463" s="177"/>
      <c r="Z463" s="177"/>
      <c r="AA463" s="177"/>
      <c r="AB463" s="177"/>
      <c r="AC463" s="177"/>
      <c r="AD463" s="177"/>
      <c r="AE463" s="177"/>
    </row>
    <row r="464" spans="1:31" ht="125.25" customHeight="1">
      <c r="A464" s="246" t="s">
        <v>1245</v>
      </c>
      <c r="B464" s="246" t="s">
        <v>6260</v>
      </c>
      <c r="C464" s="68" t="s">
        <v>534</v>
      </c>
      <c r="D464" s="246" t="s">
        <v>6261</v>
      </c>
      <c r="E464" s="373" t="s">
        <v>6262</v>
      </c>
      <c r="F464" s="247" t="s">
        <v>6086</v>
      </c>
      <c r="G464" s="246" t="s">
        <v>6022</v>
      </c>
      <c r="H464" s="246" t="s">
        <v>6087</v>
      </c>
      <c r="I464" s="70" t="s">
        <v>11</v>
      </c>
      <c r="J464" s="85"/>
      <c r="K464" s="241"/>
      <c r="L464" s="177"/>
      <c r="M464" s="177"/>
      <c r="N464" s="177"/>
      <c r="O464" s="177"/>
      <c r="P464" s="177"/>
      <c r="Q464" s="177"/>
      <c r="R464" s="177"/>
      <c r="S464" s="177"/>
      <c r="T464" s="177"/>
      <c r="U464" s="177"/>
      <c r="V464" s="177"/>
      <c r="W464" s="177"/>
      <c r="X464" s="177"/>
      <c r="Y464" s="177"/>
      <c r="Z464" s="177"/>
      <c r="AA464" s="177"/>
      <c r="AB464" s="177"/>
      <c r="AC464" s="177"/>
      <c r="AD464" s="177"/>
      <c r="AE464" s="177"/>
    </row>
    <row r="465" spans="1:31" ht="125.25" customHeight="1">
      <c r="A465" s="246" t="s">
        <v>1245</v>
      </c>
      <c r="B465" s="246" t="s">
        <v>6260</v>
      </c>
      <c r="C465" s="68" t="s">
        <v>379</v>
      </c>
      <c r="D465" s="246" t="s">
        <v>6261</v>
      </c>
      <c r="E465" s="365"/>
      <c r="F465" s="247" t="s">
        <v>6150</v>
      </c>
      <c r="G465" s="246" t="s">
        <v>6263</v>
      </c>
      <c r="H465" s="246" t="s">
        <v>6264</v>
      </c>
      <c r="I465" s="70" t="s">
        <v>11</v>
      </c>
      <c r="J465" s="85"/>
      <c r="K465" s="241"/>
      <c r="L465" s="177"/>
      <c r="M465" s="177"/>
      <c r="N465" s="177"/>
      <c r="O465" s="177"/>
      <c r="P465" s="177"/>
      <c r="Q465" s="177"/>
      <c r="R465" s="177"/>
      <c r="S465" s="177"/>
      <c r="T465" s="177"/>
      <c r="U465" s="177"/>
      <c r="V465" s="177"/>
      <c r="W465" s="177"/>
      <c r="X465" s="177"/>
      <c r="Y465" s="177"/>
      <c r="Z465" s="177"/>
      <c r="AA465" s="177"/>
      <c r="AB465" s="177"/>
      <c r="AC465" s="177"/>
      <c r="AD465" s="177"/>
      <c r="AE465" s="177"/>
    </row>
    <row r="466" spans="1:31" ht="125.25" customHeight="1">
      <c r="A466" s="246" t="s">
        <v>1245</v>
      </c>
      <c r="B466" s="246" t="s">
        <v>6260</v>
      </c>
      <c r="C466" s="68" t="s">
        <v>384</v>
      </c>
      <c r="D466" s="246" t="s">
        <v>6261</v>
      </c>
      <c r="E466" s="365"/>
      <c r="F466" s="246" t="s">
        <v>6265</v>
      </c>
      <c r="G466" s="246" t="s">
        <v>6263</v>
      </c>
      <c r="H466" s="246" t="s">
        <v>6266</v>
      </c>
      <c r="I466" s="70" t="s">
        <v>11</v>
      </c>
      <c r="J466" s="85"/>
      <c r="K466" s="241"/>
      <c r="L466" s="177"/>
      <c r="M466" s="177"/>
      <c r="N466" s="177"/>
      <c r="O466" s="177"/>
      <c r="P466" s="177"/>
      <c r="Q466" s="177"/>
      <c r="R466" s="177"/>
      <c r="S466" s="177"/>
      <c r="T466" s="177"/>
      <c r="U466" s="177"/>
      <c r="V466" s="177"/>
      <c r="W466" s="177"/>
      <c r="X466" s="177"/>
      <c r="Y466" s="177"/>
      <c r="Z466" s="177"/>
      <c r="AA466" s="177"/>
      <c r="AB466" s="177"/>
      <c r="AC466" s="177"/>
      <c r="AD466" s="177"/>
      <c r="AE466" s="177"/>
    </row>
    <row r="467" spans="1:31" ht="125.25" customHeight="1">
      <c r="A467" s="246" t="s">
        <v>1245</v>
      </c>
      <c r="B467" s="246" t="s">
        <v>6260</v>
      </c>
      <c r="C467" s="68" t="s">
        <v>544</v>
      </c>
      <c r="D467" s="246" t="s">
        <v>6261</v>
      </c>
      <c r="E467" s="355"/>
      <c r="F467" s="247" t="s">
        <v>6267</v>
      </c>
      <c r="G467" s="246" t="s">
        <v>6268</v>
      </c>
      <c r="H467" s="246" t="s">
        <v>6154</v>
      </c>
      <c r="I467" s="70" t="s">
        <v>11</v>
      </c>
      <c r="J467" s="85"/>
      <c r="K467" s="241"/>
      <c r="L467" s="177"/>
      <c r="M467" s="177"/>
      <c r="N467" s="177"/>
      <c r="O467" s="177"/>
      <c r="P467" s="177"/>
      <c r="Q467" s="177"/>
      <c r="R467" s="177"/>
      <c r="S467" s="177"/>
      <c r="T467" s="177"/>
      <c r="U467" s="177"/>
      <c r="V467" s="177"/>
      <c r="W467" s="177"/>
      <c r="X467" s="177"/>
      <c r="Y467" s="177"/>
      <c r="Z467" s="177"/>
      <c r="AA467" s="177"/>
      <c r="AB467" s="177"/>
      <c r="AC467" s="177"/>
      <c r="AD467" s="177"/>
      <c r="AE467" s="177"/>
    </row>
    <row r="468" spans="1:31" ht="125.25" customHeight="1">
      <c r="A468" s="246" t="s">
        <v>1245</v>
      </c>
      <c r="B468" s="246" t="s">
        <v>6260</v>
      </c>
      <c r="C468" s="68" t="s">
        <v>546</v>
      </c>
      <c r="D468" s="246" t="s">
        <v>6261</v>
      </c>
      <c r="E468" s="373" t="s">
        <v>6269</v>
      </c>
      <c r="F468" s="246" t="s">
        <v>6270</v>
      </c>
      <c r="G468" s="246" t="s">
        <v>6271</v>
      </c>
      <c r="H468" s="246" t="s">
        <v>6272</v>
      </c>
      <c r="I468" s="70" t="s">
        <v>11</v>
      </c>
      <c r="J468" s="85"/>
      <c r="K468" s="241"/>
      <c r="L468" s="177"/>
      <c r="M468" s="177"/>
      <c r="N468" s="177"/>
      <c r="O468" s="177"/>
      <c r="P468" s="177"/>
      <c r="Q468" s="177"/>
      <c r="R468" s="177"/>
      <c r="S468" s="177"/>
      <c r="T468" s="177"/>
      <c r="U468" s="177"/>
      <c r="V468" s="177"/>
      <c r="W468" s="177"/>
      <c r="X468" s="177"/>
      <c r="Y468" s="177"/>
      <c r="Z468" s="177"/>
      <c r="AA468" s="177"/>
      <c r="AB468" s="177"/>
      <c r="AC468" s="177"/>
      <c r="AD468" s="177"/>
      <c r="AE468" s="177"/>
    </row>
    <row r="469" spans="1:31" ht="125.25" customHeight="1">
      <c r="A469" s="246" t="s">
        <v>1245</v>
      </c>
      <c r="B469" s="246" t="s">
        <v>6260</v>
      </c>
      <c r="C469" s="68" t="s">
        <v>388</v>
      </c>
      <c r="D469" s="246" t="s">
        <v>6261</v>
      </c>
      <c r="E469" s="365"/>
      <c r="F469" s="246" t="s">
        <v>6273</v>
      </c>
      <c r="G469" s="246" t="s">
        <v>6274</v>
      </c>
      <c r="H469" s="246" t="s">
        <v>6275</v>
      </c>
      <c r="I469" s="70" t="s">
        <v>11</v>
      </c>
      <c r="J469" s="85"/>
      <c r="K469" s="241"/>
      <c r="L469" s="177"/>
      <c r="M469" s="177"/>
      <c r="N469" s="177"/>
      <c r="O469" s="177"/>
      <c r="P469" s="177"/>
      <c r="Q469" s="177"/>
      <c r="R469" s="177"/>
      <c r="S469" s="177"/>
      <c r="T469" s="177"/>
      <c r="U469" s="177"/>
      <c r="V469" s="177"/>
      <c r="W469" s="177"/>
      <c r="X469" s="177"/>
      <c r="Y469" s="177"/>
      <c r="Z469" s="177"/>
      <c r="AA469" s="177"/>
      <c r="AB469" s="177"/>
      <c r="AC469" s="177"/>
      <c r="AD469" s="177"/>
      <c r="AE469" s="177"/>
    </row>
    <row r="470" spans="1:31" ht="125.25" customHeight="1">
      <c r="A470" s="246" t="s">
        <v>1245</v>
      </c>
      <c r="B470" s="246" t="s">
        <v>6260</v>
      </c>
      <c r="C470" s="68" t="s">
        <v>393</v>
      </c>
      <c r="D470" s="246" t="s">
        <v>6261</v>
      </c>
      <c r="E470" s="365"/>
      <c r="F470" s="247" t="s">
        <v>6276</v>
      </c>
      <c r="G470" s="246" t="s">
        <v>6271</v>
      </c>
      <c r="H470" s="246" t="s">
        <v>6277</v>
      </c>
      <c r="I470" s="70" t="s">
        <v>11</v>
      </c>
      <c r="J470" s="85"/>
      <c r="K470" s="241"/>
      <c r="L470" s="177"/>
      <c r="M470" s="177"/>
      <c r="N470" s="177"/>
      <c r="O470" s="177"/>
      <c r="P470" s="177"/>
      <c r="Q470" s="177"/>
      <c r="R470" s="177"/>
      <c r="S470" s="177"/>
      <c r="T470" s="177"/>
      <c r="U470" s="177"/>
      <c r="V470" s="177"/>
      <c r="W470" s="177"/>
      <c r="X470" s="177"/>
      <c r="Y470" s="177"/>
      <c r="Z470" s="177"/>
      <c r="AA470" s="177"/>
      <c r="AB470" s="177"/>
      <c r="AC470" s="177"/>
      <c r="AD470" s="177"/>
      <c r="AE470" s="177"/>
    </row>
    <row r="471" spans="1:31" ht="125.25" customHeight="1">
      <c r="A471" s="246" t="s">
        <v>1245</v>
      </c>
      <c r="B471" s="246" t="s">
        <v>6260</v>
      </c>
      <c r="C471" s="68" t="s">
        <v>397</v>
      </c>
      <c r="D471" s="246" t="s">
        <v>6261</v>
      </c>
      <c r="E471" s="365"/>
      <c r="F471" s="247" t="s">
        <v>6278</v>
      </c>
      <c r="G471" s="246" t="s">
        <v>6271</v>
      </c>
      <c r="H471" s="246" t="s">
        <v>6279</v>
      </c>
      <c r="I471" s="70" t="s">
        <v>11</v>
      </c>
      <c r="J471" s="85"/>
      <c r="K471" s="241"/>
      <c r="L471" s="177"/>
      <c r="M471" s="177"/>
      <c r="N471" s="177"/>
      <c r="O471" s="177"/>
      <c r="P471" s="177"/>
      <c r="Q471" s="177"/>
      <c r="R471" s="177"/>
      <c r="S471" s="177"/>
      <c r="T471" s="177"/>
      <c r="U471" s="177"/>
      <c r="V471" s="177"/>
      <c r="W471" s="177"/>
      <c r="X471" s="177"/>
      <c r="Y471" s="177"/>
      <c r="Z471" s="177"/>
      <c r="AA471" s="177"/>
      <c r="AB471" s="177"/>
      <c r="AC471" s="177"/>
      <c r="AD471" s="177"/>
      <c r="AE471" s="177"/>
    </row>
    <row r="472" spans="1:31" ht="125.25" customHeight="1">
      <c r="A472" s="246" t="s">
        <v>1245</v>
      </c>
      <c r="B472" s="246" t="s">
        <v>6260</v>
      </c>
      <c r="C472" s="68" t="s">
        <v>400</v>
      </c>
      <c r="D472" s="246" t="s">
        <v>6261</v>
      </c>
      <c r="E472" s="355"/>
      <c r="F472" s="247" t="s">
        <v>6280</v>
      </c>
      <c r="G472" s="246" t="s">
        <v>6271</v>
      </c>
      <c r="H472" s="246" t="s">
        <v>6281</v>
      </c>
      <c r="I472" s="70" t="s">
        <v>11</v>
      </c>
      <c r="J472" s="85"/>
      <c r="K472" s="241"/>
      <c r="L472" s="177"/>
      <c r="M472" s="177"/>
      <c r="N472" s="177"/>
      <c r="O472" s="177"/>
      <c r="P472" s="177"/>
      <c r="Q472" s="177"/>
      <c r="R472" s="177"/>
      <c r="S472" s="177"/>
      <c r="T472" s="177"/>
      <c r="U472" s="177"/>
      <c r="V472" s="177"/>
      <c r="W472" s="177"/>
      <c r="X472" s="177"/>
      <c r="Y472" s="177"/>
      <c r="Z472" s="177"/>
      <c r="AA472" s="177"/>
      <c r="AB472" s="177"/>
      <c r="AC472" s="177"/>
      <c r="AD472" s="177"/>
      <c r="AE472" s="177"/>
    </row>
    <row r="473" spans="1:31" ht="125.25" customHeight="1">
      <c r="A473" s="246" t="s">
        <v>1245</v>
      </c>
      <c r="B473" s="246" t="s">
        <v>6260</v>
      </c>
      <c r="C473" s="68" t="s">
        <v>403</v>
      </c>
      <c r="D473" s="246" t="s">
        <v>6261</v>
      </c>
      <c r="E473" s="373" t="s">
        <v>6282</v>
      </c>
      <c r="F473" s="247" t="s">
        <v>6283</v>
      </c>
      <c r="G473" s="246" t="s">
        <v>6284</v>
      </c>
      <c r="H473" s="246" t="s">
        <v>6285</v>
      </c>
      <c r="I473" s="70" t="s">
        <v>11</v>
      </c>
      <c r="J473" s="85"/>
      <c r="K473" s="241"/>
      <c r="L473" s="177"/>
      <c r="M473" s="177"/>
      <c r="N473" s="177"/>
      <c r="O473" s="177"/>
      <c r="P473" s="177"/>
      <c r="Q473" s="177"/>
      <c r="R473" s="177"/>
      <c r="S473" s="177"/>
      <c r="T473" s="177"/>
      <c r="U473" s="177"/>
      <c r="V473" s="177"/>
      <c r="W473" s="177"/>
      <c r="X473" s="177"/>
      <c r="Y473" s="177"/>
      <c r="Z473" s="177"/>
      <c r="AA473" s="177"/>
      <c r="AB473" s="177"/>
      <c r="AC473" s="177"/>
      <c r="AD473" s="177"/>
      <c r="AE473" s="177"/>
    </row>
    <row r="474" spans="1:31" ht="125.25" customHeight="1">
      <c r="A474" s="246" t="s">
        <v>1245</v>
      </c>
      <c r="B474" s="246" t="s">
        <v>6260</v>
      </c>
      <c r="C474" s="68" t="s">
        <v>408</v>
      </c>
      <c r="D474" s="246" t="s">
        <v>6261</v>
      </c>
      <c r="E474" s="365"/>
      <c r="F474" s="247" t="s">
        <v>6286</v>
      </c>
      <c r="G474" s="246" t="s">
        <v>6287</v>
      </c>
      <c r="H474" s="246" t="s">
        <v>6288</v>
      </c>
      <c r="I474" s="70" t="s">
        <v>11</v>
      </c>
      <c r="J474" s="85"/>
      <c r="K474" s="241"/>
      <c r="L474" s="177"/>
      <c r="M474" s="177"/>
      <c r="N474" s="177"/>
      <c r="O474" s="177"/>
      <c r="P474" s="177"/>
      <c r="Q474" s="177"/>
      <c r="R474" s="177"/>
      <c r="S474" s="177"/>
      <c r="T474" s="177"/>
      <c r="U474" s="177"/>
      <c r="V474" s="177"/>
      <c r="W474" s="177"/>
      <c r="X474" s="177"/>
      <c r="Y474" s="177"/>
      <c r="Z474" s="177"/>
      <c r="AA474" s="177"/>
      <c r="AB474" s="177"/>
      <c r="AC474" s="177"/>
      <c r="AD474" s="177"/>
      <c r="AE474" s="177"/>
    </row>
    <row r="475" spans="1:31" ht="125.25" customHeight="1">
      <c r="A475" s="246" t="s">
        <v>1245</v>
      </c>
      <c r="B475" s="246" t="s">
        <v>6260</v>
      </c>
      <c r="C475" s="68" t="s">
        <v>411</v>
      </c>
      <c r="D475" s="246" t="s">
        <v>6261</v>
      </c>
      <c r="E475" s="365"/>
      <c r="F475" s="247" t="s">
        <v>6289</v>
      </c>
      <c r="G475" s="246" t="s">
        <v>6290</v>
      </c>
      <c r="H475" s="246" t="s">
        <v>6291</v>
      </c>
      <c r="I475" s="70" t="s">
        <v>11</v>
      </c>
      <c r="J475" s="85"/>
      <c r="K475" s="241"/>
      <c r="L475" s="177"/>
      <c r="M475" s="177"/>
      <c r="N475" s="177"/>
      <c r="O475" s="177"/>
      <c r="P475" s="177"/>
      <c r="Q475" s="177"/>
      <c r="R475" s="177"/>
      <c r="S475" s="177"/>
      <c r="T475" s="177"/>
      <c r="U475" s="177"/>
      <c r="V475" s="177"/>
      <c r="W475" s="177"/>
      <c r="X475" s="177"/>
      <c r="Y475" s="177"/>
      <c r="Z475" s="177"/>
      <c r="AA475" s="177"/>
      <c r="AB475" s="177"/>
      <c r="AC475" s="177"/>
      <c r="AD475" s="177"/>
      <c r="AE475" s="177"/>
    </row>
    <row r="476" spans="1:31" ht="125.25" customHeight="1">
      <c r="A476" s="246" t="s">
        <v>1245</v>
      </c>
      <c r="B476" s="246" t="s">
        <v>6260</v>
      </c>
      <c r="C476" s="68" t="s">
        <v>414</v>
      </c>
      <c r="D476" s="246" t="s">
        <v>6261</v>
      </c>
      <c r="E476" s="365"/>
      <c r="F476" s="247" t="s">
        <v>6292</v>
      </c>
      <c r="G476" s="246" t="s">
        <v>6293</v>
      </c>
      <c r="H476" s="246" t="s">
        <v>6294</v>
      </c>
      <c r="I476" s="70" t="s">
        <v>11</v>
      </c>
      <c r="J476" s="85"/>
      <c r="K476" s="241"/>
      <c r="L476" s="177"/>
      <c r="M476" s="177"/>
      <c r="N476" s="177"/>
      <c r="O476" s="177"/>
      <c r="P476" s="177"/>
      <c r="Q476" s="177"/>
      <c r="R476" s="177"/>
      <c r="S476" s="177"/>
      <c r="T476" s="177"/>
      <c r="U476" s="177"/>
      <c r="V476" s="177"/>
      <c r="W476" s="177"/>
      <c r="X476" s="177"/>
      <c r="Y476" s="177"/>
      <c r="Z476" s="177"/>
      <c r="AA476" s="177"/>
      <c r="AB476" s="177"/>
      <c r="AC476" s="177"/>
      <c r="AD476" s="177"/>
      <c r="AE476" s="177"/>
    </row>
    <row r="477" spans="1:31" ht="125.25" customHeight="1">
      <c r="A477" s="246" t="s">
        <v>1245</v>
      </c>
      <c r="B477" s="246" t="s">
        <v>6260</v>
      </c>
      <c r="C477" s="68" t="s">
        <v>419</v>
      </c>
      <c r="D477" s="246" t="s">
        <v>6261</v>
      </c>
      <c r="E477" s="365"/>
      <c r="F477" s="247" t="s">
        <v>6295</v>
      </c>
      <c r="G477" s="246" t="s">
        <v>6293</v>
      </c>
      <c r="H477" s="246" t="s">
        <v>6296</v>
      </c>
      <c r="I477" s="70" t="s">
        <v>11</v>
      </c>
      <c r="J477" s="85"/>
      <c r="K477" s="71"/>
      <c r="L477" s="177"/>
      <c r="M477" s="177"/>
      <c r="N477" s="177"/>
      <c r="O477" s="177"/>
      <c r="P477" s="177"/>
      <c r="Q477" s="177"/>
      <c r="R477" s="177"/>
      <c r="S477" s="177"/>
      <c r="T477" s="177"/>
      <c r="U477" s="177"/>
      <c r="V477" s="177"/>
      <c r="W477" s="177"/>
      <c r="X477" s="177"/>
      <c r="Y477" s="177"/>
      <c r="Z477" s="177"/>
      <c r="AA477" s="177"/>
      <c r="AB477" s="177"/>
      <c r="AC477" s="177"/>
      <c r="AD477" s="177"/>
      <c r="AE477" s="177"/>
    </row>
    <row r="478" spans="1:31" ht="125.25" customHeight="1">
      <c r="A478" s="246" t="s">
        <v>1245</v>
      </c>
      <c r="B478" s="246" t="s">
        <v>6260</v>
      </c>
      <c r="C478" s="68" t="s">
        <v>422</v>
      </c>
      <c r="D478" s="246" t="s">
        <v>6261</v>
      </c>
      <c r="E478" s="365"/>
      <c r="F478" s="247" t="s">
        <v>6297</v>
      </c>
      <c r="G478" s="246" t="s">
        <v>6298</v>
      </c>
      <c r="H478" s="246" t="s">
        <v>6299</v>
      </c>
      <c r="I478" s="70" t="s">
        <v>11</v>
      </c>
      <c r="J478" s="85"/>
      <c r="K478" s="241"/>
      <c r="L478" s="177"/>
      <c r="M478" s="177"/>
      <c r="N478" s="177"/>
      <c r="O478" s="177"/>
      <c r="P478" s="177"/>
      <c r="Q478" s="177"/>
      <c r="R478" s="177"/>
      <c r="S478" s="177"/>
      <c r="T478" s="177"/>
      <c r="U478" s="177"/>
      <c r="V478" s="177"/>
      <c r="W478" s="177"/>
      <c r="X478" s="177"/>
      <c r="Y478" s="177"/>
      <c r="Z478" s="177"/>
      <c r="AA478" s="177"/>
      <c r="AB478" s="177"/>
      <c r="AC478" s="177"/>
      <c r="AD478" s="177"/>
      <c r="AE478" s="177"/>
    </row>
    <row r="479" spans="1:31" ht="125.25" customHeight="1">
      <c r="A479" s="246" t="s">
        <v>1245</v>
      </c>
      <c r="B479" s="246" t="s">
        <v>6260</v>
      </c>
      <c r="C479" s="68" t="s">
        <v>425</v>
      </c>
      <c r="D479" s="246" t="s">
        <v>6261</v>
      </c>
      <c r="E479" s="365"/>
      <c r="F479" s="247" t="s">
        <v>6300</v>
      </c>
      <c r="G479" s="246" t="s">
        <v>6301</v>
      </c>
      <c r="H479" s="246" t="s">
        <v>6302</v>
      </c>
      <c r="I479" s="70" t="s">
        <v>11</v>
      </c>
      <c r="J479" s="85"/>
      <c r="K479" s="241"/>
      <c r="L479" s="177"/>
      <c r="M479" s="177"/>
      <c r="N479" s="177"/>
      <c r="O479" s="177"/>
      <c r="P479" s="177"/>
      <c r="Q479" s="177"/>
      <c r="R479" s="177"/>
      <c r="S479" s="177"/>
      <c r="T479" s="177"/>
      <c r="U479" s="177"/>
      <c r="V479" s="177"/>
      <c r="W479" s="177"/>
      <c r="X479" s="177"/>
      <c r="Y479" s="177"/>
      <c r="Z479" s="177"/>
      <c r="AA479" s="177"/>
      <c r="AB479" s="177"/>
      <c r="AC479" s="177"/>
      <c r="AD479" s="177"/>
      <c r="AE479" s="177"/>
    </row>
    <row r="480" spans="1:31" ht="125.25" customHeight="1">
      <c r="A480" s="246" t="s">
        <v>1245</v>
      </c>
      <c r="B480" s="246" t="s">
        <v>6260</v>
      </c>
      <c r="C480" s="68" t="s">
        <v>430</v>
      </c>
      <c r="D480" s="246" t="s">
        <v>6261</v>
      </c>
      <c r="E480" s="365"/>
      <c r="F480" s="247" t="s">
        <v>6303</v>
      </c>
      <c r="G480" s="246" t="s">
        <v>6304</v>
      </c>
      <c r="H480" s="246" t="s">
        <v>6305</v>
      </c>
      <c r="I480" s="70" t="s">
        <v>11</v>
      </c>
      <c r="J480" s="85"/>
      <c r="K480" s="241"/>
      <c r="L480" s="177"/>
      <c r="M480" s="177"/>
      <c r="N480" s="177"/>
      <c r="O480" s="177"/>
      <c r="P480" s="177"/>
      <c r="Q480" s="177"/>
      <c r="R480" s="177"/>
      <c r="S480" s="177"/>
      <c r="T480" s="177"/>
      <c r="U480" s="177"/>
      <c r="V480" s="177"/>
      <c r="W480" s="177"/>
      <c r="X480" s="177"/>
      <c r="Y480" s="177"/>
      <c r="Z480" s="177"/>
      <c r="AA480" s="177"/>
      <c r="AB480" s="177"/>
      <c r="AC480" s="177"/>
      <c r="AD480" s="177"/>
      <c r="AE480" s="177"/>
    </row>
    <row r="481" spans="1:31" ht="125.25" customHeight="1">
      <c r="A481" s="246" t="s">
        <v>1245</v>
      </c>
      <c r="B481" s="246" t="s">
        <v>6260</v>
      </c>
      <c r="C481" s="68" t="s">
        <v>432</v>
      </c>
      <c r="D481" s="246" t="s">
        <v>6261</v>
      </c>
      <c r="E481" s="365"/>
      <c r="F481" s="247" t="s">
        <v>6306</v>
      </c>
      <c r="G481" s="246" t="s">
        <v>6307</v>
      </c>
      <c r="H481" s="246" t="s">
        <v>6308</v>
      </c>
      <c r="I481" s="70" t="s">
        <v>11</v>
      </c>
      <c r="J481" s="85"/>
      <c r="K481" s="241"/>
      <c r="L481" s="177"/>
      <c r="M481" s="177"/>
      <c r="N481" s="177"/>
      <c r="O481" s="177"/>
      <c r="P481" s="177"/>
      <c r="Q481" s="177"/>
      <c r="R481" s="177"/>
      <c r="S481" s="177"/>
      <c r="T481" s="177"/>
      <c r="U481" s="177"/>
      <c r="V481" s="177"/>
      <c r="W481" s="177"/>
      <c r="X481" s="177"/>
      <c r="Y481" s="177"/>
      <c r="Z481" s="177"/>
      <c r="AA481" s="177"/>
      <c r="AB481" s="177"/>
      <c r="AC481" s="177"/>
      <c r="AD481" s="177"/>
      <c r="AE481" s="177"/>
    </row>
    <row r="482" spans="1:31" ht="125.25" customHeight="1">
      <c r="A482" s="246" t="s">
        <v>1245</v>
      </c>
      <c r="B482" s="246" t="s">
        <v>6260</v>
      </c>
      <c r="C482" s="68" t="s">
        <v>435</v>
      </c>
      <c r="D482" s="246" t="s">
        <v>6261</v>
      </c>
      <c r="E482" s="365"/>
      <c r="F482" s="247" t="s">
        <v>6309</v>
      </c>
      <c r="G482" s="246" t="s">
        <v>6310</v>
      </c>
      <c r="H482" s="246" t="s">
        <v>6311</v>
      </c>
      <c r="I482" s="70" t="s">
        <v>11</v>
      </c>
      <c r="J482" s="85"/>
      <c r="K482" s="241"/>
      <c r="L482" s="177"/>
      <c r="M482" s="177"/>
      <c r="N482" s="177"/>
      <c r="O482" s="177"/>
      <c r="P482" s="177"/>
      <c r="Q482" s="177"/>
      <c r="R482" s="177"/>
      <c r="S482" s="177"/>
      <c r="T482" s="177"/>
      <c r="U482" s="177"/>
      <c r="V482" s="177"/>
      <c r="W482" s="177"/>
      <c r="X482" s="177"/>
      <c r="Y482" s="177"/>
      <c r="Z482" s="177"/>
      <c r="AA482" s="177"/>
      <c r="AB482" s="177"/>
      <c r="AC482" s="177"/>
      <c r="AD482" s="177"/>
      <c r="AE482" s="177"/>
    </row>
    <row r="483" spans="1:31" ht="125.25" customHeight="1">
      <c r="A483" s="246" t="s">
        <v>1245</v>
      </c>
      <c r="B483" s="246" t="s">
        <v>6260</v>
      </c>
      <c r="C483" s="68" t="s">
        <v>438</v>
      </c>
      <c r="D483" s="246" t="s">
        <v>6261</v>
      </c>
      <c r="E483" s="365"/>
      <c r="F483" s="247" t="s">
        <v>6312</v>
      </c>
      <c r="G483" s="246"/>
      <c r="H483" s="246" t="s">
        <v>6313</v>
      </c>
      <c r="I483" s="70" t="s">
        <v>11</v>
      </c>
      <c r="J483" s="85"/>
      <c r="K483" s="241"/>
      <c r="L483" s="177"/>
      <c r="M483" s="177"/>
      <c r="N483" s="177"/>
      <c r="O483" s="177"/>
      <c r="P483" s="177"/>
      <c r="Q483" s="177"/>
      <c r="R483" s="177"/>
      <c r="S483" s="177"/>
      <c r="T483" s="177"/>
      <c r="U483" s="177"/>
      <c r="V483" s="177"/>
      <c r="W483" s="177"/>
      <c r="X483" s="177"/>
      <c r="Y483" s="177"/>
      <c r="Z483" s="177"/>
      <c r="AA483" s="177"/>
      <c r="AB483" s="177"/>
      <c r="AC483" s="177"/>
      <c r="AD483" s="177"/>
      <c r="AE483" s="177"/>
    </row>
    <row r="484" spans="1:31" ht="125.25" customHeight="1">
      <c r="A484" s="246" t="s">
        <v>1245</v>
      </c>
      <c r="B484" s="246" t="s">
        <v>6260</v>
      </c>
      <c r="C484" s="68" t="s">
        <v>441</v>
      </c>
      <c r="D484" s="246" t="s">
        <v>6261</v>
      </c>
      <c r="E484" s="355"/>
      <c r="F484" s="252" t="s">
        <v>6314</v>
      </c>
      <c r="G484" s="246"/>
      <c r="H484" s="246" t="s">
        <v>6315</v>
      </c>
      <c r="I484" s="70" t="s">
        <v>11</v>
      </c>
      <c r="J484" s="85"/>
      <c r="K484" s="241"/>
      <c r="L484" s="177"/>
      <c r="M484" s="177"/>
      <c r="N484" s="177"/>
      <c r="O484" s="177"/>
      <c r="P484" s="177"/>
      <c r="Q484" s="177"/>
      <c r="R484" s="177"/>
      <c r="S484" s="177"/>
      <c r="T484" s="177"/>
      <c r="U484" s="177"/>
      <c r="V484" s="177"/>
      <c r="W484" s="177"/>
      <c r="X484" s="177"/>
      <c r="Y484" s="177"/>
      <c r="Z484" s="177"/>
      <c r="AA484" s="177"/>
      <c r="AB484" s="177"/>
      <c r="AC484" s="177"/>
      <c r="AD484" s="177"/>
      <c r="AE484" s="177"/>
    </row>
    <row r="485" spans="1:31" ht="125.25" customHeight="1">
      <c r="A485" s="246" t="s">
        <v>1245</v>
      </c>
      <c r="B485" s="246" t="s">
        <v>6260</v>
      </c>
      <c r="C485" s="68" t="s">
        <v>446</v>
      </c>
      <c r="D485" s="246" t="s">
        <v>6261</v>
      </c>
      <c r="E485" s="373" t="s">
        <v>6316</v>
      </c>
      <c r="F485" s="247" t="s">
        <v>6317</v>
      </c>
      <c r="G485" s="246" t="s">
        <v>6293</v>
      </c>
      <c r="H485" s="246" t="s">
        <v>6318</v>
      </c>
      <c r="I485" s="70" t="s">
        <v>11</v>
      </c>
      <c r="J485" s="85"/>
      <c r="K485" s="241"/>
      <c r="L485" s="177"/>
      <c r="M485" s="177"/>
      <c r="N485" s="177"/>
      <c r="O485" s="177"/>
      <c r="P485" s="177"/>
      <c r="Q485" s="177"/>
      <c r="R485" s="177"/>
      <c r="S485" s="177"/>
      <c r="T485" s="177"/>
      <c r="U485" s="177"/>
      <c r="V485" s="177"/>
      <c r="W485" s="177"/>
      <c r="X485" s="177"/>
      <c r="Y485" s="177"/>
      <c r="Z485" s="177"/>
      <c r="AA485" s="177"/>
      <c r="AB485" s="177"/>
      <c r="AC485" s="177"/>
      <c r="AD485" s="177"/>
      <c r="AE485" s="177"/>
    </row>
    <row r="486" spans="1:31" ht="125.25" customHeight="1">
      <c r="A486" s="246" t="s">
        <v>1245</v>
      </c>
      <c r="B486" s="246" t="s">
        <v>6260</v>
      </c>
      <c r="C486" s="68" t="s">
        <v>449</v>
      </c>
      <c r="D486" s="246" t="s">
        <v>6261</v>
      </c>
      <c r="E486" s="365"/>
      <c r="F486" s="247" t="s">
        <v>6319</v>
      </c>
      <c r="G486" s="246" t="s">
        <v>6293</v>
      </c>
      <c r="H486" s="246" t="s">
        <v>6320</v>
      </c>
      <c r="I486" s="70" t="s">
        <v>11</v>
      </c>
      <c r="J486" s="85"/>
      <c r="K486" s="241"/>
      <c r="L486" s="177"/>
      <c r="M486" s="177"/>
      <c r="N486" s="177"/>
      <c r="O486" s="177"/>
      <c r="P486" s="177"/>
      <c r="Q486" s="177"/>
      <c r="R486" s="177"/>
      <c r="S486" s="177"/>
      <c r="T486" s="177"/>
      <c r="U486" s="177"/>
      <c r="V486" s="177"/>
      <c r="W486" s="177"/>
      <c r="X486" s="177"/>
      <c r="Y486" s="177"/>
      <c r="Z486" s="177"/>
      <c r="AA486" s="177"/>
      <c r="AB486" s="177"/>
      <c r="AC486" s="177"/>
      <c r="AD486" s="177"/>
      <c r="AE486" s="177"/>
    </row>
    <row r="487" spans="1:31" ht="125.25" customHeight="1">
      <c r="A487" s="246" t="s">
        <v>1245</v>
      </c>
      <c r="B487" s="246" t="s">
        <v>6260</v>
      </c>
      <c r="C487" s="68" t="s">
        <v>452</v>
      </c>
      <c r="D487" s="246" t="s">
        <v>6261</v>
      </c>
      <c r="E487" s="365"/>
      <c r="F487" s="247" t="s">
        <v>6321</v>
      </c>
      <c r="G487" s="246" t="s">
        <v>6293</v>
      </c>
      <c r="H487" s="246" t="s">
        <v>6322</v>
      </c>
      <c r="I487" s="70" t="s">
        <v>11</v>
      </c>
      <c r="J487" s="85"/>
      <c r="K487" s="241"/>
      <c r="L487" s="177"/>
      <c r="M487" s="177"/>
      <c r="N487" s="177"/>
      <c r="O487" s="177"/>
      <c r="P487" s="177"/>
      <c r="Q487" s="177"/>
      <c r="R487" s="177"/>
      <c r="S487" s="177"/>
      <c r="T487" s="177"/>
      <c r="U487" s="177"/>
      <c r="V487" s="177"/>
      <c r="W487" s="177"/>
      <c r="X487" s="177"/>
      <c r="Y487" s="177"/>
      <c r="Z487" s="177"/>
      <c r="AA487" s="177"/>
      <c r="AB487" s="177"/>
      <c r="AC487" s="177"/>
      <c r="AD487" s="177"/>
      <c r="AE487" s="177"/>
    </row>
    <row r="488" spans="1:31" ht="125.25" customHeight="1">
      <c r="A488" s="246" t="s">
        <v>1245</v>
      </c>
      <c r="B488" s="246" t="s">
        <v>6260</v>
      </c>
      <c r="C488" s="68" t="s">
        <v>455</v>
      </c>
      <c r="D488" s="246" t="s">
        <v>6261</v>
      </c>
      <c r="E488" s="365"/>
      <c r="F488" s="247" t="s">
        <v>6323</v>
      </c>
      <c r="G488" s="246" t="s">
        <v>6293</v>
      </c>
      <c r="H488" s="246" t="s">
        <v>6324</v>
      </c>
      <c r="I488" s="70" t="s">
        <v>11</v>
      </c>
      <c r="J488" s="85"/>
      <c r="K488" s="241"/>
      <c r="L488" s="177"/>
      <c r="M488" s="177"/>
      <c r="N488" s="177"/>
      <c r="O488" s="177"/>
      <c r="P488" s="177"/>
      <c r="Q488" s="177"/>
      <c r="R488" s="177"/>
      <c r="S488" s="177"/>
      <c r="T488" s="177"/>
      <c r="U488" s="177"/>
      <c r="V488" s="177"/>
      <c r="W488" s="177"/>
      <c r="X488" s="177"/>
      <c r="Y488" s="177"/>
      <c r="Z488" s="177"/>
      <c r="AA488" s="177"/>
      <c r="AB488" s="177"/>
      <c r="AC488" s="177"/>
      <c r="AD488" s="177"/>
      <c r="AE488" s="177"/>
    </row>
    <row r="489" spans="1:31" ht="125.25" customHeight="1">
      <c r="A489" s="246" t="s">
        <v>1245</v>
      </c>
      <c r="B489" s="246" t="s">
        <v>6260</v>
      </c>
      <c r="C489" s="68" t="s">
        <v>460</v>
      </c>
      <c r="D489" s="246" t="s">
        <v>6261</v>
      </c>
      <c r="E489" s="355"/>
      <c r="F489" s="247" t="s">
        <v>6325</v>
      </c>
      <c r="G489" s="246" t="s">
        <v>6293</v>
      </c>
      <c r="H489" s="246" t="s">
        <v>6326</v>
      </c>
      <c r="I489" s="70" t="s">
        <v>11</v>
      </c>
      <c r="J489" s="85"/>
      <c r="K489" s="241"/>
      <c r="L489" s="177"/>
      <c r="M489" s="177"/>
      <c r="N489" s="177"/>
      <c r="O489" s="177"/>
      <c r="P489" s="177"/>
      <c r="Q489" s="177"/>
      <c r="R489" s="177"/>
      <c r="S489" s="177"/>
      <c r="T489" s="177"/>
      <c r="U489" s="177"/>
      <c r="V489" s="177"/>
      <c r="W489" s="177"/>
      <c r="X489" s="177"/>
      <c r="Y489" s="177"/>
      <c r="Z489" s="177"/>
      <c r="AA489" s="177"/>
      <c r="AB489" s="177"/>
      <c r="AC489" s="177"/>
      <c r="AD489" s="177"/>
      <c r="AE489" s="177"/>
    </row>
    <row r="490" spans="1:31" ht="125.25" customHeight="1">
      <c r="A490" s="246" t="s">
        <v>6327</v>
      </c>
      <c r="B490" s="246" t="s">
        <v>6328</v>
      </c>
      <c r="C490" s="68" t="s">
        <v>534</v>
      </c>
      <c r="D490" s="246" t="s">
        <v>6261</v>
      </c>
      <c r="E490" s="373" t="s">
        <v>6262</v>
      </c>
      <c r="F490" s="247" t="s">
        <v>6086</v>
      </c>
      <c r="G490" s="246" t="s">
        <v>6022</v>
      </c>
      <c r="H490" s="246" t="s">
        <v>6087</v>
      </c>
      <c r="I490" s="70" t="s">
        <v>11</v>
      </c>
      <c r="J490" s="85"/>
      <c r="K490" s="241"/>
      <c r="L490" s="177"/>
      <c r="M490" s="177"/>
      <c r="N490" s="177"/>
      <c r="O490" s="177"/>
      <c r="P490" s="177"/>
      <c r="Q490" s="177"/>
      <c r="R490" s="177"/>
      <c r="S490" s="177"/>
      <c r="T490" s="177"/>
      <c r="U490" s="177"/>
      <c r="V490" s="177"/>
      <c r="W490" s="177"/>
      <c r="X490" s="177"/>
      <c r="Y490" s="177"/>
      <c r="Z490" s="177"/>
      <c r="AA490" s="177"/>
      <c r="AB490" s="177"/>
      <c r="AC490" s="177"/>
      <c r="AD490" s="177"/>
      <c r="AE490" s="177"/>
    </row>
    <row r="491" spans="1:31" ht="125.25" customHeight="1">
      <c r="A491" s="246" t="s">
        <v>6327</v>
      </c>
      <c r="B491" s="246" t="s">
        <v>6328</v>
      </c>
      <c r="C491" s="68" t="s">
        <v>379</v>
      </c>
      <c r="D491" s="246" t="s">
        <v>6261</v>
      </c>
      <c r="E491" s="365"/>
      <c r="F491" s="247" t="s">
        <v>6329</v>
      </c>
      <c r="G491" s="246" t="s">
        <v>6263</v>
      </c>
      <c r="H491" s="246" t="s">
        <v>6330</v>
      </c>
      <c r="I491" s="70" t="s">
        <v>11</v>
      </c>
      <c r="J491" s="85"/>
      <c r="K491" s="241"/>
      <c r="L491" s="177"/>
      <c r="M491" s="177"/>
      <c r="N491" s="177"/>
      <c r="O491" s="177"/>
      <c r="P491" s="177"/>
      <c r="Q491" s="177"/>
      <c r="R491" s="177"/>
      <c r="S491" s="177"/>
      <c r="T491" s="177"/>
      <c r="U491" s="177"/>
      <c r="V491" s="177"/>
      <c r="W491" s="177"/>
      <c r="X491" s="177"/>
      <c r="Y491" s="177"/>
      <c r="Z491" s="177"/>
      <c r="AA491" s="177"/>
      <c r="AB491" s="177"/>
      <c r="AC491" s="177"/>
      <c r="AD491" s="177"/>
      <c r="AE491" s="177"/>
    </row>
    <row r="492" spans="1:31" ht="125.25" customHeight="1">
      <c r="A492" s="246" t="s">
        <v>6327</v>
      </c>
      <c r="B492" s="246" t="s">
        <v>6328</v>
      </c>
      <c r="C492" s="68" t="s">
        <v>384</v>
      </c>
      <c r="D492" s="246" t="s">
        <v>6261</v>
      </c>
      <c r="E492" s="365"/>
      <c r="F492" s="246" t="s">
        <v>6331</v>
      </c>
      <c r="G492" s="246" t="s">
        <v>6263</v>
      </c>
      <c r="H492" s="246" t="s">
        <v>6332</v>
      </c>
      <c r="I492" s="70" t="s">
        <v>11</v>
      </c>
      <c r="J492" s="85"/>
      <c r="K492" s="241"/>
      <c r="L492" s="177"/>
      <c r="M492" s="177"/>
      <c r="N492" s="177"/>
      <c r="O492" s="177"/>
      <c r="P492" s="177"/>
      <c r="Q492" s="177"/>
      <c r="R492" s="177"/>
      <c r="S492" s="177"/>
      <c r="T492" s="177"/>
      <c r="U492" s="177"/>
      <c r="V492" s="177"/>
      <c r="W492" s="177"/>
      <c r="X492" s="177"/>
      <c r="Y492" s="177"/>
      <c r="Z492" s="177"/>
      <c r="AA492" s="177"/>
      <c r="AB492" s="177"/>
      <c r="AC492" s="177"/>
      <c r="AD492" s="177"/>
      <c r="AE492" s="177"/>
    </row>
    <row r="493" spans="1:31" ht="125.25" customHeight="1">
      <c r="A493" s="246" t="s">
        <v>6327</v>
      </c>
      <c r="B493" s="246" t="s">
        <v>6328</v>
      </c>
      <c r="C493" s="68" t="s">
        <v>544</v>
      </c>
      <c r="D493" s="246" t="s">
        <v>6261</v>
      </c>
      <c r="E493" s="355"/>
      <c r="F493" s="247" t="s">
        <v>6267</v>
      </c>
      <c r="G493" s="246" t="s">
        <v>6268</v>
      </c>
      <c r="H493" s="246" t="s">
        <v>6154</v>
      </c>
      <c r="I493" s="70" t="s">
        <v>11</v>
      </c>
      <c r="J493" s="85"/>
      <c r="K493" s="241"/>
      <c r="L493" s="177"/>
      <c r="M493" s="177"/>
      <c r="N493" s="177"/>
      <c r="O493" s="177"/>
      <c r="P493" s="177"/>
      <c r="Q493" s="177"/>
      <c r="R493" s="177"/>
      <c r="S493" s="177"/>
      <c r="T493" s="177"/>
      <c r="U493" s="177"/>
      <c r="V493" s="177"/>
      <c r="W493" s="177"/>
      <c r="X493" s="177"/>
      <c r="Y493" s="177"/>
      <c r="Z493" s="177"/>
      <c r="AA493" s="177"/>
      <c r="AB493" s="177"/>
      <c r="AC493" s="177"/>
      <c r="AD493" s="177"/>
      <c r="AE493" s="177"/>
    </row>
    <row r="494" spans="1:31" ht="125.25" customHeight="1">
      <c r="A494" s="246" t="s">
        <v>6327</v>
      </c>
      <c r="B494" s="246" t="s">
        <v>6328</v>
      </c>
      <c r="C494" s="68" t="s">
        <v>546</v>
      </c>
      <c r="D494" s="246" t="s">
        <v>6261</v>
      </c>
      <c r="E494" s="373" t="s">
        <v>6333</v>
      </c>
      <c r="F494" s="247" t="s">
        <v>6334</v>
      </c>
      <c r="G494" s="246"/>
      <c r="H494" s="246" t="s">
        <v>6335</v>
      </c>
      <c r="I494" s="70" t="s">
        <v>11</v>
      </c>
      <c r="J494" s="85"/>
      <c r="K494" s="241"/>
      <c r="L494" s="177"/>
      <c r="M494" s="177"/>
      <c r="N494" s="177"/>
      <c r="O494" s="177"/>
      <c r="P494" s="177"/>
      <c r="Q494" s="177"/>
      <c r="R494" s="177"/>
      <c r="S494" s="177"/>
      <c r="T494" s="177"/>
      <c r="U494" s="177"/>
      <c r="V494" s="177"/>
      <c r="W494" s="177"/>
      <c r="X494" s="177"/>
      <c r="Y494" s="177"/>
      <c r="Z494" s="177"/>
      <c r="AA494" s="177"/>
      <c r="AB494" s="177"/>
      <c r="AC494" s="177"/>
      <c r="AD494" s="177"/>
      <c r="AE494" s="177"/>
    </row>
    <row r="495" spans="1:31" ht="125.25" customHeight="1">
      <c r="A495" s="246" t="s">
        <v>6327</v>
      </c>
      <c r="B495" s="246" t="s">
        <v>6328</v>
      </c>
      <c r="C495" s="68" t="s">
        <v>393</v>
      </c>
      <c r="D495" s="246" t="s">
        <v>6261</v>
      </c>
      <c r="E495" s="365"/>
      <c r="F495" s="247" t="s">
        <v>6336</v>
      </c>
      <c r="G495" s="246" t="s">
        <v>6284</v>
      </c>
      <c r="H495" s="246" t="s">
        <v>6337</v>
      </c>
      <c r="I495" s="70" t="s">
        <v>11</v>
      </c>
      <c r="J495" s="85"/>
      <c r="K495" s="241"/>
      <c r="L495" s="177"/>
      <c r="M495" s="177"/>
      <c r="N495" s="177"/>
      <c r="O495" s="177"/>
      <c r="P495" s="177"/>
      <c r="Q495" s="177"/>
      <c r="R495" s="177"/>
      <c r="S495" s="177"/>
      <c r="T495" s="177"/>
      <c r="U495" s="177"/>
      <c r="V495" s="177"/>
      <c r="W495" s="177"/>
      <c r="X495" s="177"/>
      <c r="Y495" s="177"/>
      <c r="Z495" s="177"/>
      <c r="AA495" s="177"/>
      <c r="AB495" s="177"/>
      <c r="AC495" s="177"/>
      <c r="AD495" s="177"/>
      <c r="AE495" s="177"/>
    </row>
    <row r="496" spans="1:31" ht="125.25" customHeight="1">
      <c r="A496" s="246" t="s">
        <v>6327</v>
      </c>
      <c r="B496" s="246" t="s">
        <v>6328</v>
      </c>
      <c r="C496" s="68" t="s">
        <v>397</v>
      </c>
      <c r="D496" s="246" t="s">
        <v>6261</v>
      </c>
      <c r="E496" s="365"/>
      <c r="F496" s="247" t="s">
        <v>6338</v>
      </c>
      <c r="G496" s="246" t="s">
        <v>6284</v>
      </c>
      <c r="H496" s="247" t="s">
        <v>6339</v>
      </c>
      <c r="I496" s="70" t="s">
        <v>11</v>
      </c>
      <c r="J496" s="85"/>
      <c r="K496" s="241"/>
      <c r="L496" s="177"/>
      <c r="M496" s="177"/>
      <c r="N496" s="177"/>
      <c r="O496" s="177"/>
      <c r="P496" s="177"/>
      <c r="Q496" s="177"/>
      <c r="R496" s="177"/>
      <c r="S496" s="177"/>
      <c r="T496" s="177"/>
      <c r="U496" s="177"/>
      <c r="V496" s="177"/>
      <c r="W496" s="177"/>
      <c r="X496" s="177"/>
      <c r="Y496" s="177"/>
      <c r="Z496" s="177"/>
      <c r="AA496" s="177"/>
      <c r="AB496" s="177"/>
      <c r="AC496" s="177"/>
      <c r="AD496" s="177"/>
      <c r="AE496" s="177"/>
    </row>
    <row r="497" spans="1:31" ht="125.25" customHeight="1">
      <c r="A497" s="246" t="s">
        <v>6327</v>
      </c>
      <c r="B497" s="246" t="s">
        <v>6328</v>
      </c>
      <c r="C497" s="68" t="s">
        <v>400</v>
      </c>
      <c r="D497" s="246" t="s">
        <v>6261</v>
      </c>
      <c r="E497" s="365"/>
      <c r="F497" s="247" t="s">
        <v>6340</v>
      </c>
      <c r="G497" s="246" t="s">
        <v>6341</v>
      </c>
      <c r="H497" s="246" t="s">
        <v>6342</v>
      </c>
      <c r="I497" s="70" t="s">
        <v>11</v>
      </c>
      <c r="J497" s="85"/>
      <c r="K497" s="241"/>
      <c r="L497" s="177"/>
      <c r="M497" s="177"/>
      <c r="N497" s="177"/>
      <c r="O497" s="177"/>
      <c r="P497" s="177"/>
      <c r="Q497" s="177"/>
      <c r="R497" s="177"/>
      <c r="S497" s="177"/>
      <c r="T497" s="177"/>
      <c r="U497" s="177"/>
      <c r="V497" s="177"/>
      <c r="W497" s="177"/>
      <c r="X497" s="177"/>
      <c r="Y497" s="177"/>
      <c r="Z497" s="177"/>
      <c r="AA497" s="177"/>
      <c r="AB497" s="177"/>
      <c r="AC497" s="177"/>
      <c r="AD497" s="177"/>
      <c r="AE497" s="177"/>
    </row>
    <row r="498" spans="1:31" ht="125.25" customHeight="1">
      <c r="A498" s="246" t="s">
        <v>6327</v>
      </c>
      <c r="B498" s="246" t="s">
        <v>6328</v>
      </c>
      <c r="C498" s="68" t="s">
        <v>403</v>
      </c>
      <c r="D498" s="246" t="s">
        <v>6261</v>
      </c>
      <c r="E498" s="365"/>
      <c r="F498" s="247" t="s">
        <v>6340</v>
      </c>
      <c r="G498" s="246" t="s">
        <v>6343</v>
      </c>
      <c r="H498" s="246" t="s">
        <v>6344</v>
      </c>
      <c r="I498" s="70" t="s">
        <v>11</v>
      </c>
      <c r="J498" s="85"/>
      <c r="K498" s="241"/>
      <c r="L498" s="177"/>
      <c r="M498" s="177"/>
      <c r="N498" s="177"/>
      <c r="O498" s="177"/>
      <c r="P498" s="177"/>
      <c r="Q498" s="177"/>
      <c r="R498" s="177"/>
      <c r="S498" s="177"/>
      <c r="T498" s="177"/>
      <c r="U498" s="177"/>
      <c r="V498" s="177"/>
      <c r="W498" s="177"/>
      <c r="X498" s="177"/>
      <c r="Y498" s="177"/>
      <c r="Z498" s="177"/>
      <c r="AA498" s="177"/>
      <c r="AB498" s="177"/>
      <c r="AC498" s="177"/>
      <c r="AD498" s="177"/>
      <c r="AE498" s="177"/>
    </row>
    <row r="499" spans="1:31" ht="125.25" customHeight="1">
      <c r="A499" s="246" t="s">
        <v>6327</v>
      </c>
      <c r="B499" s="246" t="s">
        <v>6328</v>
      </c>
      <c r="C499" s="68" t="s">
        <v>408</v>
      </c>
      <c r="D499" s="246" t="s">
        <v>6261</v>
      </c>
      <c r="E499" s="355"/>
      <c r="F499" s="247" t="s">
        <v>6297</v>
      </c>
      <c r="G499" s="246" t="s">
        <v>6298</v>
      </c>
      <c r="H499" s="246" t="s">
        <v>6345</v>
      </c>
      <c r="I499" s="70" t="s">
        <v>11</v>
      </c>
      <c r="J499" s="85"/>
      <c r="K499" s="241"/>
      <c r="L499" s="177"/>
      <c r="M499" s="177"/>
      <c r="N499" s="177"/>
      <c r="O499" s="177"/>
      <c r="P499" s="177"/>
      <c r="Q499" s="177"/>
      <c r="R499" s="177"/>
      <c r="S499" s="177"/>
      <c r="T499" s="177"/>
      <c r="U499" s="177"/>
      <c r="V499" s="177"/>
      <c r="W499" s="177"/>
      <c r="X499" s="177"/>
      <c r="Y499" s="177"/>
      <c r="Z499" s="177"/>
      <c r="AA499" s="177"/>
      <c r="AB499" s="177"/>
      <c r="AC499" s="177"/>
      <c r="AD499" s="177"/>
      <c r="AE499" s="177"/>
    </row>
    <row r="500" spans="1:31" ht="125.25" customHeight="1">
      <c r="A500" s="246" t="s">
        <v>6346</v>
      </c>
      <c r="B500" s="246" t="s">
        <v>6347</v>
      </c>
      <c r="C500" s="68" t="s">
        <v>1275</v>
      </c>
      <c r="D500" s="246" t="s">
        <v>6348</v>
      </c>
      <c r="E500" s="246" t="s">
        <v>6349</v>
      </c>
      <c r="F500" s="246" t="s">
        <v>6350</v>
      </c>
      <c r="G500" s="246" t="s">
        <v>6351</v>
      </c>
      <c r="H500" s="246" t="s">
        <v>6352</v>
      </c>
      <c r="I500" s="70" t="s">
        <v>11</v>
      </c>
      <c r="J500" s="85"/>
      <c r="K500" s="241"/>
      <c r="L500" s="177"/>
      <c r="M500" s="177"/>
      <c r="N500" s="177"/>
      <c r="O500" s="177"/>
      <c r="P500" s="177"/>
      <c r="Q500" s="177"/>
      <c r="R500" s="177"/>
      <c r="S500" s="177"/>
      <c r="T500" s="177"/>
      <c r="U500" s="177"/>
      <c r="V500" s="177"/>
      <c r="W500" s="177"/>
      <c r="X500" s="177"/>
      <c r="Y500" s="177"/>
      <c r="Z500" s="177"/>
      <c r="AA500" s="177"/>
      <c r="AB500" s="177"/>
      <c r="AC500" s="177"/>
      <c r="AD500" s="177"/>
      <c r="AE500" s="177"/>
    </row>
    <row r="501" spans="1:31" ht="125.25" customHeight="1">
      <c r="A501" s="246" t="s">
        <v>6346</v>
      </c>
      <c r="B501" s="246" t="s">
        <v>6347</v>
      </c>
      <c r="C501" s="68" t="s">
        <v>1279</v>
      </c>
      <c r="D501" s="246" t="s">
        <v>6348</v>
      </c>
      <c r="E501" s="246" t="s">
        <v>6353</v>
      </c>
      <c r="F501" s="246" t="s">
        <v>6354</v>
      </c>
      <c r="G501" s="246" t="s">
        <v>6355</v>
      </c>
      <c r="H501" s="246" t="s">
        <v>6356</v>
      </c>
      <c r="I501" s="70" t="s">
        <v>11</v>
      </c>
      <c r="J501" s="85"/>
      <c r="K501" s="241"/>
      <c r="L501" s="177"/>
      <c r="M501" s="177"/>
      <c r="N501" s="177"/>
      <c r="O501" s="177"/>
      <c r="P501" s="177"/>
      <c r="Q501" s="177"/>
      <c r="R501" s="177"/>
      <c r="S501" s="177"/>
      <c r="T501" s="177"/>
      <c r="U501" s="177"/>
      <c r="V501" s="177"/>
      <c r="W501" s="177"/>
      <c r="X501" s="177"/>
      <c r="Y501" s="177"/>
      <c r="Z501" s="177"/>
      <c r="AA501" s="177"/>
      <c r="AB501" s="177"/>
      <c r="AC501" s="177"/>
      <c r="AD501" s="177"/>
      <c r="AE501" s="177"/>
    </row>
    <row r="502" spans="1:31" ht="125.25" customHeight="1">
      <c r="A502" s="246" t="s">
        <v>6346</v>
      </c>
      <c r="B502" s="246" t="s">
        <v>6347</v>
      </c>
      <c r="C502" s="68" t="s">
        <v>1282</v>
      </c>
      <c r="D502" s="246" t="s">
        <v>6348</v>
      </c>
      <c r="E502" s="246" t="s">
        <v>6357</v>
      </c>
      <c r="F502" s="246" t="s">
        <v>6358</v>
      </c>
      <c r="G502" s="246" t="s">
        <v>6359</v>
      </c>
      <c r="H502" s="246" t="s">
        <v>6360</v>
      </c>
      <c r="I502" s="70" t="s">
        <v>11</v>
      </c>
      <c r="J502" s="85"/>
      <c r="K502" s="241"/>
      <c r="L502" s="177"/>
      <c r="M502" s="177"/>
      <c r="N502" s="177"/>
      <c r="O502" s="177"/>
      <c r="P502" s="177"/>
      <c r="Q502" s="177"/>
      <c r="R502" s="177"/>
      <c r="S502" s="177"/>
      <c r="T502" s="177"/>
      <c r="U502" s="177"/>
      <c r="V502" s="177"/>
      <c r="W502" s="177"/>
      <c r="X502" s="177"/>
      <c r="Y502" s="177"/>
      <c r="Z502" s="177"/>
      <c r="AA502" s="177"/>
      <c r="AB502" s="177"/>
      <c r="AC502" s="177"/>
      <c r="AD502" s="177"/>
      <c r="AE502" s="177"/>
    </row>
    <row r="503" spans="1:31" ht="125.25" customHeight="1">
      <c r="A503" s="246" t="s">
        <v>6346</v>
      </c>
      <c r="B503" s="246" t="s">
        <v>6347</v>
      </c>
      <c r="C503" s="68" t="s">
        <v>1284</v>
      </c>
      <c r="D503" s="246" t="s">
        <v>6348</v>
      </c>
      <c r="E503" s="246" t="s">
        <v>6357</v>
      </c>
      <c r="F503" s="246" t="s">
        <v>6361</v>
      </c>
      <c r="G503" s="246" t="s">
        <v>6362</v>
      </c>
      <c r="H503" s="246" t="s">
        <v>6363</v>
      </c>
      <c r="I503" s="70" t="s">
        <v>11</v>
      </c>
      <c r="J503" s="85"/>
      <c r="K503" s="241"/>
      <c r="L503" s="177"/>
      <c r="M503" s="177"/>
      <c r="N503" s="177"/>
      <c r="O503" s="177"/>
      <c r="P503" s="177"/>
      <c r="Q503" s="177"/>
      <c r="R503" s="177"/>
      <c r="S503" s="177"/>
      <c r="T503" s="177"/>
      <c r="U503" s="177"/>
      <c r="V503" s="177"/>
      <c r="W503" s="177"/>
      <c r="X503" s="177"/>
      <c r="Y503" s="177"/>
      <c r="Z503" s="177"/>
      <c r="AA503" s="177"/>
      <c r="AB503" s="177"/>
      <c r="AC503" s="177"/>
      <c r="AD503" s="177"/>
      <c r="AE503" s="177"/>
    </row>
    <row r="504" spans="1:31" ht="125.25" customHeight="1">
      <c r="A504" s="246" t="s">
        <v>6346</v>
      </c>
      <c r="B504" s="246" t="s">
        <v>6347</v>
      </c>
      <c r="C504" s="68" t="s">
        <v>1286</v>
      </c>
      <c r="D504" s="246" t="s">
        <v>6348</v>
      </c>
      <c r="E504" s="246" t="s">
        <v>6357</v>
      </c>
      <c r="F504" s="246" t="s">
        <v>6364</v>
      </c>
      <c r="G504" s="246" t="s">
        <v>6365</v>
      </c>
      <c r="H504" s="246" t="s">
        <v>6366</v>
      </c>
      <c r="I504" s="70" t="s">
        <v>11</v>
      </c>
      <c r="J504" s="85"/>
      <c r="K504" s="241"/>
      <c r="L504" s="177"/>
      <c r="M504" s="177"/>
      <c r="N504" s="177"/>
      <c r="O504" s="177"/>
      <c r="P504" s="177"/>
      <c r="Q504" s="177"/>
      <c r="R504" s="177"/>
      <c r="S504" s="177"/>
      <c r="T504" s="177"/>
      <c r="U504" s="177"/>
      <c r="V504" s="177"/>
      <c r="W504" s="177"/>
      <c r="X504" s="177"/>
      <c r="Y504" s="177"/>
      <c r="Z504" s="177"/>
      <c r="AA504" s="177"/>
      <c r="AB504" s="177"/>
      <c r="AC504" s="177"/>
      <c r="AD504" s="177"/>
      <c r="AE504" s="177"/>
    </row>
    <row r="505" spans="1:31" ht="125.25" customHeight="1">
      <c r="A505" s="246" t="s">
        <v>6346</v>
      </c>
      <c r="B505" s="246" t="s">
        <v>6347</v>
      </c>
      <c r="C505" s="68" t="s">
        <v>1288</v>
      </c>
      <c r="D505" s="246" t="s">
        <v>6348</v>
      </c>
      <c r="E505" s="246" t="s">
        <v>6357</v>
      </c>
      <c r="F505" s="246" t="s">
        <v>6367</v>
      </c>
      <c r="G505" s="246" t="s">
        <v>6368</v>
      </c>
      <c r="H505" s="246" t="s">
        <v>6369</v>
      </c>
      <c r="I505" s="70" t="s">
        <v>11</v>
      </c>
      <c r="J505" s="85"/>
      <c r="K505" s="241"/>
      <c r="L505" s="177"/>
      <c r="M505" s="177"/>
      <c r="N505" s="177"/>
      <c r="O505" s="177"/>
      <c r="P505" s="177"/>
      <c r="Q505" s="177"/>
      <c r="R505" s="177"/>
      <c r="S505" s="177"/>
      <c r="T505" s="177"/>
      <c r="U505" s="177"/>
      <c r="V505" s="177"/>
      <c r="W505" s="177"/>
      <c r="X505" s="177"/>
      <c r="Y505" s="177"/>
      <c r="Z505" s="177"/>
      <c r="AA505" s="177"/>
      <c r="AB505" s="177"/>
      <c r="AC505" s="177"/>
      <c r="AD505" s="177"/>
      <c r="AE505" s="177"/>
    </row>
    <row r="506" spans="1:31" ht="125.25" customHeight="1">
      <c r="A506" s="246" t="s">
        <v>6346</v>
      </c>
      <c r="B506" s="246" t="s">
        <v>6347</v>
      </c>
      <c r="C506" s="68" t="s">
        <v>1290</v>
      </c>
      <c r="D506" s="246" t="s">
        <v>6348</v>
      </c>
      <c r="E506" s="246" t="s">
        <v>6357</v>
      </c>
      <c r="F506" s="246" t="s">
        <v>6370</v>
      </c>
      <c r="G506" s="246" t="s">
        <v>6371</v>
      </c>
      <c r="H506" s="246" t="s">
        <v>6372</v>
      </c>
      <c r="I506" s="70" t="s">
        <v>11</v>
      </c>
      <c r="J506" s="85"/>
      <c r="K506" s="241"/>
      <c r="L506" s="177"/>
      <c r="M506" s="177"/>
      <c r="N506" s="177"/>
      <c r="O506" s="177"/>
      <c r="P506" s="177"/>
      <c r="Q506" s="177"/>
      <c r="R506" s="177"/>
      <c r="S506" s="177"/>
      <c r="T506" s="177"/>
      <c r="U506" s="177"/>
      <c r="V506" s="177"/>
      <c r="W506" s="177"/>
      <c r="X506" s="177"/>
      <c r="Y506" s="177"/>
      <c r="Z506" s="177"/>
      <c r="AA506" s="177"/>
      <c r="AB506" s="177"/>
      <c r="AC506" s="177"/>
      <c r="AD506" s="177"/>
      <c r="AE506" s="177"/>
    </row>
    <row r="507" spans="1:31" ht="125.25" customHeight="1">
      <c r="A507" s="246" t="s">
        <v>6346</v>
      </c>
      <c r="B507" s="246" t="s">
        <v>6347</v>
      </c>
      <c r="C507" s="68" t="s">
        <v>1295</v>
      </c>
      <c r="D507" s="246" t="s">
        <v>6348</v>
      </c>
      <c r="E507" s="246" t="s">
        <v>6357</v>
      </c>
      <c r="F507" s="246" t="s">
        <v>6373</v>
      </c>
      <c r="G507" s="246" t="s">
        <v>6374</v>
      </c>
      <c r="H507" s="246" t="s">
        <v>6375</v>
      </c>
      <c r="I507" s="70" t="s">
        <v>11</v>
      </c>
      <c r="J507" s="85"/>
      <c r="K507" s="241"/>
      <c r="L507" s="177"/>
      <c r="M507" s="177"/>
      <c r="N507" s="177"/>
      <c r="O507" s="177"/>
      <c r="P507" s="177"/>
      <c r="Q507" s="177"/>
      <c r="R507" s="177"/>
      <c r="S507" s="177"/>
      <c r="T507" s="177"/>
      <c r="U507" s="177"/>
      <c r="V507" s="177"/>
      <c r="W507" s="177"/>
      <c r="X507" s="177"/>
      <c r="Y507" s="177"/>
      <c r="Z507" s="177"/>
      <c r="AA507" s="177"/>
      <c r="AB507" s="177"/>
      <c r="AC507" s="177"/>
      <c r="AD507" s="177"/>
      <c r="AE507" s="177"/>
    </row>
    <row r="508" spans="1:31" ht="125.25" customHeight="1">
      <c r="A508" s="246" t="s">
        <v>6346</v>
      </c>
      <c r="B508" s="246" t="s">
        <v>6347</v>
      </c>
      <c r="C508" s="68" t="s">
        <v>1298</v>
      </c>
      <c r="D508" s="246" t="s">
        <v>6348</v>
      </c>
      <c r="E508" s="246" t="s">
        <v>6357</v>
      </c>
      <c r="F508" s="246" t="s">
        <v>6376</v>
      </c>
      <c r="G508" s="246" t="s">
        <v>6377</v>
      </c>
      <c r="H508" s="246" t="s">
        <v>6378</v>
      </c>
      <c r="I508" s="70" t="s">
        <v>11</v>
      </c>
      <c r="J508" s="85"/>
      <c r="K508" s="241"/>
      <c r="L508" s="177"/>
      <c r="M508" s="177"/>
      <c r="N508" s="177"/>
      <c r="O508" s="177"/>
      <c r="P508" s="177"/>
      <c r="Q508" s="177"/>
      <c r="R508" s="177"/>
      <c r="S508" s="177"/>
      <c r="T508" s="177"/>
      <c r="U508" s="177"/>
      <c r="V508" s="177"/>
      <c r="W508" s="177"/>
      <c r="X508" s="177"/>
      <c r="Y508" s="177"/>
      <c r="Z508" s="177"/>
      <c r="AA508" s="177"/>
      <c r="AB508" s="177"/>
      <c r="AC508" s="177"/>
      <c r="AD508" s="177"/>
      <c r="AE508" s="177"/>
    </row>
    <row r="509" spans="1:31" ht="125.25" customHeight="1">
      <c r="A509" s="246" t="s">
        <v>6346</v>
      </c>
      <c r="B509" s="246" t="s">
        <v>6347</v>
      </c>
      <c r="C509" s="68" t="s">
        <v>403</v>
      </c>
      <c r="D509" s="246" t="s">
        <v>6348</v>
      </c>
      <c r="E509" s="246" t="s">
        <v>6357</v>
      </c>
      <c r="F509" s="246" t="s">
        <v>6379</v>
      </c>
      <c r="G509" s="246" t="s">
        <v>6380</v>
      </c>
      <c r="H509" s="246" t="s">
        <v>6381</v>
      </c>
      <c r="I509" s="70" t="s">
        <v>11</v>
      </c>
      <c r="J509" s="85"/>
      <c r="K509" s="241"/>
      <c r="L509" s="177"/>
      <c r="M509" s="177"/>
      <c r="N509" s="177"/>
      <c r="O509" s="177"/>
      <c r="P509" s="177"/>
      <c r="Q509" s="177"/>
      <c r="R509" s="177"/>
      <c r="S509" s="177"/>
      <c r="T509" s="177"/>
      <c r="U509" s="177"/>
      <c r="V509" s="177"/>
      <c r="W509" s="177"/>
      <c r="X509" s="177"/>
      <c r="Y509" s="177"/>
      <c r="Z509" s="177"/>
      <c r="AA509" s="177"/>
      <c r="AB509" s="177"/>
      <c r="AC509" s="177"/>
      <c r="AD509" s="177"/>
      <c r="AE509" s="177"/>
    </row>
    <row r="510" spans="1:31" ht="125.25" customHeight="1">
      <c r="A510" s="246" t="s">
        <v>6346</v>
      </c>
      <c r="B510" s="246" t="s">
        <v>6347</v>
      </c>
      <c r="C510" s="68" t="s">
        <v>408</v>
      </c>
      <c r="D510" s="246" t="s">
        <v>6348</v>
      </c>
      <c r="E510" s="246" t="s">
        <v>6357</v>
      </c>
      <c r="F510" s="246" t="s">
        <v>6382</v>
      </c>
      <c r="G510" s="246" t="s">
        <v>6383</v>
      </c>
      <c r="H510" s="246" t="s">
        <v>6384</v>
      </c>
      <c r="I510" s="70" t="s">
        <v>11</v>
      </c>
      <c r="J510" s="85"/>
      <c r="K510" s="241"/>
      <c r="L510" s="177"/>
      <c r="M510" s="177"/>
      <c r="N510" s="177"/>
      <c r="O510" s="177"/>
      <c r="P510" s="177"/>
      <c r="Q510" s="177"/>
      <c r="R510" s="177"/>
      <c r="S510" s="177"/>
      <c r="T510" s="177"/>
      <c r="U510" s="177"/>
      <c r="V510" s="177"/>
      <c r="W510" s="177"/>
      <c r="X510" s="177"/>
      <c r="Y510" s="177"/>
      <c r="Z510" s="177"/>
      <c r="AA510" s="177"/>
      <c r="AB510" s="177"/>
      <c r="AC510" s="177"/>
      <c r="AD510" s="177"/>
      <c r="AE510" s="177"/>
    </row>
    <row r="511" spans="1:31" ht="125.25" customHeight="1">
      <c r="A511" s="246" t="s">
        <v>6346</v>
      </c>
      <c r="B511" s="246" t="s">
        <v>6347</v>
      </c>
      <c r="C511" s="68" t="s">
        <v>411</v>
      </c>
      <c r="D511" s="246" t="s">
        <v>6348</v>
      </c>
      <c r="E511" s="246" t="s">
        <v>6357</v>
      </c>
      <c r="F511" s="246" t="s">
        <v>6385</v>
      </c>
      <c r="G511" s="246" t="s">
        <v>6386</v>
      </c>
      <c r="H511" s="246" t="s">
        <v>6387</v>
      </c>
      <c r="I511" s="70" t="s">
        <v>11</v>
      </c>
      <c r="J511" s="85"/>
      <c r="K511" s="241"/>
      <c r="L511" s="177"/>
      <c r="M511" s="177"/>
      <c r="N511" s="177"/>
      <c r="O511" s="177"/>
      <c r="P511" s="177"/>
      <c r="Q511" s="177"/>
      <c r="R511" s="177"/>
      <c r="S511" s="177"/>
      <c r="T511" s="177"/>
      <c r="U511" s="177"/>
      <c r="V511" s="177"/>
      <c r="W511" s="177"/>
      <c r="X511" s="177"/>
      <c r="Y511" s="177"/>
      <c r="Z511" s="177"/>
      <c r="AA511" s="177"/>
      <c r="AB511" s="177"/>
      <c r="AC511" s="177"/>
      <c r="AD511" s="177"/>
      <c r="AE511" s="177"/>
    </row>
    <row r="512" spans="1:31" ht="125.25" customHeight="1">
      <c r="A512" s="246" t="s">
        <v>6346</v>
      </c>
      <c r="B512" s="246" t="s">
        <v>6347</v>
      </c>
      <c r="C512" s="68" t="s">
        <v>414</v>
      </c>
      <c r="D512" s="246" t="s">
        <v>6348</v>
      </c>
      <c r="E512" s="246" t="s">
        <v>6357</v>
      </c>
      <c r="F512" s="246" t="s">
        <v>6388</v>
      </c>
      <c r="G512" s="246" t="s">
        <v>6389</v>
      </c>
      <c r="H512" s="246" t="s">
        <v>6390</v>
      </c>
      <c r="I512" s="70" t="s">
        <v>11</v>
      </c>
      <c r="J512" s="85"/>
      <c r="K512" s="241"/>
      <c r="L512" s="177"/>
      <c r="M512" s="177"/>
      <c r="N512" s="177"/>
      <c r="O512" s="177"/>
      <c r="P512" s="177"/>
      <c r="Q512" s="177"/>
      <c r="R512" s="177"/>
      <c r="S512" s="177"/>
      <c r="T512" s="177"/>
      <c r="U512" s="177"/>
      <c r="V512" s="177"/>
      <c r="W512" s="177"/>
      <c r="X512" s="177"/>
      <c r="Y512" s="177"/>
      <c r="Z512" s="177"/>
      <c r="AA512" s="177"/>
      <c r="AB512" s="177"/>
      <c r="AC512" s="177"/>
      <c r="AD512" s="177"/>
      <c r="AE512" s="177"/>
    </row>
    <row r="513" spans="1:31" ht="125.25" customHeight="1">
      <c r="A513" s="246" t="s">
        <v>6346</v>
      </c>
      <c r="B513" s="246" t="s">
        <v>6347</v>
      </c>
      <c r="C513" s="68" t="s">
        <v>419</v>
      </c>
      <c r="D513" s="246" t="s">
        <v>6348</v>
      </c>
      <c r="E513" s="246" t="s">
        <v>6357</v>
      </c>
      <c r="F513" s="246" t="s">
        <v>6391</v>
      </c>
      <c r="G513" s="246"/>
      <c r="H513" s="246" t="s">
        <v>6392</v>
      </c>
      <c r="I513" s="70" t="s">
        <v>11</v>
      </c>
      <c r="J513" s="85"/>
      <c r="K513" s="241"/>
      <c r="L513" s="177"/>
      <c r="M513" s="177"/>
      <c r="N513" s="177"/>
      <c r="O513" s="177"/>
      <c r="P513" s="177"/>
      <c r="Q513" s="177"/>
      <c r="R513" s="177"/>
      <c r="S513" s="177"/>
      <c r="T513" s="177"/>
      <c r="U513" s="177"/>
      <c r="V513" s="177"/>
      <c r="W513" s="177"/>
      <c r="X513" s="177"/>
      <c r="Y513" s="177"/>
      <c r="Z513" s="177"/>
      <c r="AA513" s="177"/>
      <c r="AB513" s="177"/>
      <c r="AC513" s="177"/>
      <c r="AD513" s="177"/>
      <c r="AE513" s="177"/>
    </row>
    <row r="514" spans="1:31" ht="125.25" customHeight="1">
      <c r="A514" s="246" t="s">
        <v>6346</v>
      </c>
      <c r="B514" s="246" t="s">
        <v>6347</v>
      </c>
      <c r="C514" s="68" t="s">
        <v>422</v>
      </c>
      <c r="D514" s="246" t="s">
        <v>6348</v>
      </c>
      <c r="E514" s="246" t="s">
        <v>6357</v>
      </c>
      <c r="F514" s="246" t="s">
        <v>6393</v>
      </c>
      <c r="G514" s="246" t="s">
        <v>6394</v>
      </c>
      <c r="H514" s="246" t="s">
        <v>6395</v>
      </c>
      <c r="I514" s="70" t="s">
        <v>11</v>
      </c>
      <c r="J514" s="85"/>
      <c r="K514" s="241"/>
      <c r="L514" s="177"/>
      <c r="M514" s="177"/>
      <c r="N514" s="177"/>
      <c r="O514" s="177"/>
      <c r="P514" s="177"/>
      <c r="Q514" s="177"/>
      <c r="R514" s="177"/>
      <c r="S514" s="177"/>
      <c r="T514" s="177"/>
      <c r="U514" s="177"/>
      <c r="V514" s="177"/>
      <c r="W514" s="177"/>
      <c r="X514" s="177"/>
      <c r="Y514" s="177"/>
      <c r="Z514" s="177"/>
      <c r="AA514" s="177"/>
      <c r="AB514" s="177"/>
      <c r="AC514" s="177"/>
      <c r="AD514" s="177"/>
      <c r="AE514" s="177"/>
    </row>
    <row r="515" spans="1:31" ht="125.25" customHeight="1">
      <c r="A515" s="246" t="s">
        <v>6346</v>
      </c>
      <c r="B515" s="246" t="s">
        <v>6347</v>
      </c>
      <c r="C515" s="68" t="s">
        <v>425</v>
      </c>
      <c r="D515" s="246" t="s">
        <v>6348</v>
      </c>
      <c r="E515" s="246" t="s">
        <v>6396</v>
      </c>
      <c r="F515" s="246" t="s">
        <v>6397</v>
      </c>
      <c r="G515" s="246" t="s">
        <v>6398</v>
      </c>
      <c r="H515" s="246" t="s">
        <v>6399</v>
      </c>
      <c r="I515" s="70" t="s">
        <v>11</v>
      </c>
      <c r="J515" s="85"/>
      <c r="K515" s="241"/>
      <c r="L515" s="177"/>
      <c r="M515" s="177"/>
      <c r="N515" s="177"/>
      <c r="O515" s="177"/>
      <c r="P515" s="177"/>
      <c r="Q515" s="177"/>
      <c r="R515" s="177"/>
      <c r="S515" s="177"/>
      <c r="T515" s="177"/>
      <c r="U515" s="177"/>
      <c r="V515" s="177"/>
      <c r="W515" s="177"/>
      <c r="X515" s="177"/>
      <c r="Y515" s="177"/>
      <c r="Z515" s="177"/>
      <c r="AA515" s="177"/>
      <c r="AB515" s="177"/>
      <c r="AC515" s="177"/>
      <c r="AD515" s="177"/>
      <c r="AE515" s="177"/>
    </row>
    <row r="516" spans="1:31" ht="125.25" customHeight="1">
      <c r="A516" s="246" t="s">
        <v>6346</v>
      </c>
      <c r="B516" s="246" t="s">
        <v>6347</v>
      </c>
      <c r="C516" s="68" t="s">
        <v>430</v>
      </c>
      <c r="D516" s="246"/>
      <c r="E516" s="246" t="s">
        <v>6396</v>
      </c>
      <c r="F516" s="246" t="s">
        <v>6400</v>
      </c>
      <c r="G516" s="246" t="s">
        <v>6401</v>
      </c>
      <c r="H516" s="246" t="s">
        <v>6402</v>
      </c>
      <c r="I516" s="70" t="s">
        <v>11</v>
      </c>
      <c r="J516" s="85"/>
      <c r="K516" s="241"/>
      <c r="L516" s="177"/>
      <c r="M516" s="177"/>
      <c r="N516" s="177"/>
      <c r="O516" s="177"/>
      <c r="P516" s="177"/>
      <c r="Q516" s="177"/>
      <c r="R516" s="177"/>
      <c r="S516" s="177"/>
      <c r="T516" s="177"/>
      <c r="U516" s="177"/>
      <c r="V516" s="177"/>
      <c r="W516" s="177"/>
      <c r="X516" s="177"/>
      <c r="Y516" s="177"/>
      <c r="Z516" s="177"/>
      <c r="AA516" s="177"/>
      <c r="AB516" s="177"/>
      <c r="AC516" s="177"/>
      <c r="AD516" s="177"/>
      <c r="AE516" s="177"/>
    </row>
    <row r="517" spans="1:31" ht="125.25" customHeight="1">
      <c r="A517" s="246" t="s">
        <v>6346</v>
      </c>
      <c r="B517" s="246" t="s">
        <v>6347</v>
      </c>
      <c r="C517" s="68" t="s">
        <v>432</v>
      </c>
      <c r="D517" s="246" t="s">
        <v>6348</v>
      </c>
      <c r="E517" s="246" t="s">
        <v>6357</v>
      </c>
      <c r="F517" s="246" t="s">
        <v>6403</v>
      </c>
      <c r="G517" s="246" t="s">
        <v>6404</v>
      </c>
      <c r="H517" s="246" t="s">
        <v>6405</v>
      </c>
      <c r="I517" s="70" t="s">
        <v>11</v>
      </c>
      <c r="J517" s="85"/>
      <c r="K517" s="241"/>
      <c r="L517" s="177"/>
      <c r="M517" s="177"/>
      <c r="N517" s="177"/>
      <c r="O517" s="177"/>
      <c r="P517" s="177"/>
      <c r="Q517" s="177"/>
      <c r="R517" s="177"/>
      <c r="S517" s="177"/>
      <c r="T517" s="177"/>
      <c r="U517" s="177"/>
      <c r="V517" s="177"/>
      <c r="W517" s="177"/>
      <c r="X517" s="177"/>
      <c r="Y517" s="177"/>
      <c r="Z517" s="177"/>
      <c r="AA517" s="177"/>
      <c r="AB517" s="177"/>
      <c r="AC517" s="177"/>
      <c r="AD517" s="177"/>
      <c r="AE517" s="177"/>
    </row>
    <row r="518" spans="1:31" ht="125.25" customHeight="1">
      <c r="A518" s="246" t="s">
        <v>6346</v>
      </c>
      <c r="B518" s="246" t="s">
        <v>6347</v>
      </c>
      <c r="C518" s="68" t="s">
        <v>435</v>
      </c>
      <c r="D518" s="246" t="s">
        <v>6348</v>
      </c>
      <c r="E518" s="246" t="s">
        <v>6357</v>
      </c>
      <c r="F518" s="246" t="s">
        <v>6406</v>
      </c>
      <c r="G518" s="246" t="s">
        <v>6389</v>
      </c>
      <c r="H518" s="246" t="s">
        <v>6407</v>
      </c>
      <c r="I518" s="70" t="s">
        <v>11</v>
      </c>
      <c r="J518" s="85"/>
      <c r="K518" s="241"/>
      <c r="L518" s="177"/>
      <c r="M518" s="177"/>
      <c r="N518" s="177"/>
      <c r="O518" s="177"/>
      <c r="P518" s="177"/>
      <c r="Q518" s="177"/>
      <c r="R518" s="177"/>
      <c r="S518" s="177"/>
      <c r="T518" s="177"/>
      <c r="U518" s="177"/>
      <c r="V518" s="177"/>
      <c r="W518" s="177"/>
      <c r="X518" s="177"/>
      <c r="Y518" s="177"/>
      <c r="Z518" s="177"/>
      <c r="AA518" s="177"/>
      <c r="AB518" s="177"/>
      <c r="AC518" s="177"/>
      <c r="AD518" s="177"/>
      <c r="AE518" s="177"/>
    </row>
    <row r="519" spans="1:31" ht="125.25" customHeight="1">
      <c r="A519" s="246" t="s">
        <v>6346</v>
      </c>
      <c r="B519" s="246" t="s">
        <v>6347</v>
      </c>
      <c r="C519" s="68" t="s">
        <v>438</v>
      </c>
      <c r="D519" s="246" t="s">
        <v>6348</v>
      </c>
      <c r="E519" s="246" t="s">
        <v>6357</v>
      </c>
      <c r="F519" s="246" t="s">
        <v>6408</v>
      </c>
      <c r="G519" s="246" t="s">
        <v>6409</v>
      </c>
      <c r="H519" s="246" t="s">
        <v>6410</v>
      </c>
      <c r="I519" s="70" t="s">
        <v>11</v>
      </c>
      <c r="J519" s="85"/>
      <c r="K519" s="241"/>
      <c r="L519" s="177"/>
      <c r="M519" s="177"/>
      <c r="N519" s="177"/>
      <c r="O519" s="177"/>
      <c r="P519" s="177"/>
      <c r="Q519" s="177"/>
      <c r="R519" s="177"/>
      <c r="S519" s="177"/>
      <c r="T519" s="177"/>
      <c r="U519" s="177"/>
      <c r="V519" s="177"/>
      <c r="W519" s="177"/>
      <c r="X519" s="177"/>
      <c r="Y519" s="177"/>
      <c r="Z519" s="177"/>
      <c r="AA519" s="177"/>
      <c r="AB519" s="177"/>
      <c r="AC519" s="177"/>
      <c r="AD519" s="177"/>
      <c r="AE519" s="177"/>
    </row>
    <row r="520" spans="1:31" ht="125.25" customHeight="1">
      <c r="A520" s="246" t="s">
        <v>6411</v>
      </c>
      <c r="B520" s="246" t="s">
        <v>6412</v>
      </c>
      <c r="C520" s="68" t="s">
        <v>1275</v>
      </c>
      <c r="D520" s="246" t="s">
        <v>6413</v>
      </c>
      <c r="E520" s="246" t="s">
        <v>6414</v>
      </c>
      <c r="F520" s="246" t="s">
        <v>6415</v>
      </c>
      <c r="G520" s="246" t="s">
        <v>6416</v>
      </c>
      <c r="H520" s="246" t="s">
        <v>6417</v>
      </c>
      <c r="I520" s="70" t="s">
        <v>11</v>
      </c>
      <c r="J520" s="85"/>
      <c r="K520" s="241"/>
      <c r="L520" s="177"/>
      <c r="M520" s="177"/>
      <c r="N520" s="177"/>
      <c r="O520" s="177"/>
      <c r="P520" s="177"/>
      <c r="Q520" s="177"/>
      <c r="R520" s="177"/>
      <c r="S520" s="177"/>
      <c r="T520" s="177"/>
      <c r="U520" s="177"/>
      <c r="V520" s="177"/>
      <c r="W520" s="177"/>
      <c r="X520" s="177"/>
      <c r="Y520" s="177"/>
      <c r="Z520" s="177"/>
      <c r="AA520" s="177"/>
      <c r="AB520" s="177"/>
      <c r="AC520" s="177"/>
      <c r="AD520" s="177"/>
      <c r="AE520" s="177"/>
    </row>
    <row r="521" spans="1:31" ht="125.25" customHeight="1">
      <c r="A521" s="246" t="s">
        <v>6411</v>
      </c>
      <c r="B521" s="246" t="s">
        <v>6412</v>
      </c>
      <c r="C521" s="68" t="s">
        <v>1279</v>
      </c>
      <c r="D521" s="246" t="s">
        <v>6413</v>
      </c>
      <c r="E521" s="246" t="s">
        <v>6414</v>
      </c>
      <c r="F521" s="246" t="s">
        <v>6418</v>
      </c>
      <c r="G521" s="246" t="s">
        <v>6416</v>
      </c>
      <c r="H521" s="246" t="s">
        <v>6419</v>
      </c>
      <c r="I521" s="70" t="s">
        <v>11</v>
      </c>
      <c r="J521" s="85"/>
      <c r="K521" s="241"/>
      <c r="L521" s="177"/>
      <c r="M521" s="177"/>
      <c r="N521" s="177"/>
      <c r="O521" s="177"/>
      <c r="P521" s="177"/>
      <c r="Q521" s="177"/>
      <c r="R521" s="177"/>
      <c r="S521" s="177"/>
      <c r="T521" s="177"/>
      <c r="U521" s="177"/>
      <c r="V521" s="177"/>
      <c r="W521" s="177"/>
      <c r="X521" s="177"/>
      <c r="Y521" s="177"/>
      <c r="Z521" s="177"/>
      <c r="AA521" s="177"/>
      <c r="AB521" s="177"/>
      <c r="AC521" s="177"/>
      <c r="AD521" s="177"/>
      <c r="AE521" s="177"/>
    </row>
    <row r="522" spans="1:31" ht="125.25" customHeight="1">
      <c r="A522" s="246" t="s">
        <v>6411</v>
      </c>
      <c r="B522" s="246" t="s">
        <v>6412</v>
      </c>
      <c r="C522" s="68" t="s">
        <v>1282</v>
      </c>
      <c r="D522" s="246" t="s">
        <v>6413</v>
      </c>
      <c r="E522" s="246" t="s">
        <v>6414</v>
      </c>
      <c r="F522" s="246" t="s">
        <v>6415</v>
      </c>
      <c r="G522" s="246" t="s">
        <v>6416</v>
      </c>
      <c r="H522" s="246" t="s">
        <v>6420</v>
      </c>
      <c r="I522" s="70" t="s">
        <v>11</v>
      </c>
      <c r="J522" s="85"/>
      <c r="K522" s="241"/>
      <c r="L522" s="177"/>
      <c r="M522" s="177"/>
      <c r="N522" s="177"/>
      <c r="O522" s="177"/>
      <c r="P522" s="177"/>
      <c r="Q522" s="177"/>
      <c r="R522" s="177"/>
      <c r="S522" s="177"/>
      <c r="T522" s="177"/>
      <c r="U522" s="177"/>
      <c r="V522" s="177"/>
      <c r="W522" s="177"/>
      <c r="X522" s="177"/>
      <c r="Y522" s="177"/>
      <c r="Z522" s="177"/>
      <c r="AA522" s="177"/>
      <c r="AB522" s="177"/>
      <c r="AC522" s="177"/>
      <c r="AD522" s="177"/>
      <c r="AE522" s="177"/>
    </row>
    <row r="523" spans="1:31" ht="125.25" customHeight="1">
      <c r="A523" s="246" t="s">
        <v>6411</v>
      </c>
      <c r="B523" s="246" t="s">
        <v>6412</v>
      </c>
      <c r="C523" s="68" t="s">
        <v>1284</v>
      </c>
      <c r="D523" s="246" t="s">
        <v>6413</v>
      </c>
      <c r="E523" s="246" t="s">
        <v>6414</v>
      </c>
      <c r="F523" s="246" t="s">
        <v>6421</v>
      </c>
      <c r="G523" s="246" t="s">
        <v>6416</v>
      </c>
      <c r="H523" s="246" t="s">
        <v>6422</v>
      </c>
      <c r="I523" s="70" t="s">
        <v>11</v>
      </c>
      <c r="J523" s="85"/>
      <c r="K523" s="241"/>
      <c r="L523" s="177"/>
      <c r="M523" s="177"/>
      <c r="N523" s="177"/>
      <c r="O523" s="177"/>
      <c r="P523" s="177"/>
      <c r="Q523" s="177"/>
      <c r="R523" s="177"/>
      <c r="S523" s="177"/>
      <c r="T523" s="177"/>
      <c r="U523" s="177"/>
      <c r="V523" s="177"/>
      <c r="W523" s="177"/>
      <c r="X523" s="177"/>
      <c r="Y523" s="177"/>
      <c r="Z523" s="177"/>
      <c r="AA523" s="177"/>
      <c r="AB523" s="177"/>
      <c r="AC523" s="177"/>
      <c r="AD523" s="177"/>
      <c r="AE523" s="177"/>
    </row>
    <row r="524" spans="1:31" ht="125.25" customHeight="1">
      <c r="A524" s="246" t="s">
        <v>6411</v>
      </c>
      <c r="B524" s="246" t="s">
        <v>6412</v>
      </c>
      <c r="C524" s="68" t="s">
        <v>1286</v>
      </c>
      <c r="D524" s="246" t="s">
        <v>6413</v>
      </c>
      <c r="E524" s="246" t="s">
        <v>6414</v>
      </c>
      <c r="F524" s="246" t="s">
        <v>6423</v>
      </c>
      <c r="G524" s="246" t="s">
        <v>6424</v>
      </c>
      <c r="H524" s="246" t="s">
        <v>6425</v>
      </c>
      <c r="I524" s="70" t="s">
        <v>11</v>
      </c>
      <c r="J524" s="85"/>
      <c r="K524" s="241"/>
      <c r="L524" s="177"/>
      <c r="M524" s="177"/>
      <c r="N524" s="177"/>
      <c r="O524" s="177"/>
      <c r="P524" s="177"/>
      <c r="Q524" s="177"/>
      <c r="R524" s="177"/>
      <c r="S524" s="177"/>
      <c r="T524" s="177"/>
      <c r="U524" s="177"/>
      <c r="V524" s="177"/>
      <c r="W524" s="177"/>
      <c r="X524" s="177"/>
      <c r="Y524" s="177"/>
      <c r="Z524" s="177"/>
      <c r="AA524" s="177"/>
      <c r="AB524" s="177"/>
      <c r="AC524" s="177"/>
      <c r="AD524" s="177"/>
      <c r="AE524" s="177"/>
    </row>
    <row r="525" spans="1:31" ht="125.25" customHeight="1">
      <c r="A525" s="246" t="s">
        <v>6411</v>
      </c>
      <c r="B525" s="246" t="s">
        <v>6412</v>
      </c>
      <c r="C525" s="68" t="s">
        <v>1288</v>
      </c>
      <c r="D525" s="246" t="s">
        <v>6413</v>
      </c>
      <c r="E525" s="246" t="s">
        <v>6414</v>
      </c>
      <c r="F525" s="246" t="s">
        <v>6426</v>
      </c>
      <c r="G525" s="246" t="s">
        <v>6427</v>
      </c>
      <c r="H525" s="246" t="s">
        <v>6428</v>
      </c>
      <c r="I525" s="70" t="s">
        <v>11</v>
      </c>
      <c r="J525" s="85"/>
      <c r="K525" s="241"/>
      <c r="L525" s="177"/>
      <c r="M525" s="177"/>
      <c r="N525" s="177"/>
      <c r="O525" s="177"/>
      <c r="P525" s="177"/>
      <c r="Q525" s="177"/>
      <c r="R525" s="177"/>
      <c r="S525" s="177"/>
      <c r="T525" s="177"/>
      <c r="U525" s="177"/>
      <c r="V525" s="177"/>
      <c r="W525" s="177"/>
      <c r="X525" s="177"/>
      <c r="Y525" s="177"/>
      <c r="Z525" s="177"/>
      <c r="AA525" s="177"/>
      <c r="AB525" s="177"/>
      <c r="AC525" s="177"/>
      <c r="AD525" s="177"/>
      <c r="AE525" s="177"/>
    </row>
    <row r="526" spans="1:31" ht="125.25" customHeight="1">
      <c r="A526" s="246" t="s">
        <v>1451</v>
      </c>
      <c r="B526" s="246" t="s">
        <v>6429</v>
      </c>
      <c r="C526" s="68" t="s">
        <v>534</v>
      </c>
      <c r="D526" s="246" t="s">
        <v>6430</v>
      </c>
      <c r="E526" s="246" t="s">
        <v>6431</v>
      </c>
      <c r="F526" s="246" t="s">
        <v>6432</v>
      </c>
      <c r="G526" s="246" t="s">
        <v>6433</v>
      </c>
      <c r="H526" s="246" t="s">
        <v>6434</v>
      </c>
      <c r="I526" s="70" t="s">
        <v>11</v>
      </c>
      <c r="J526" s="85"/>
      <c r="K526" s="241"/>
      <c r="L526" s="177"/>
      <c r="M526" s="177"/>
      <c r="N526" s="177"/>
      <c r="O526" s="177"/>
      <c r="P526" s="177"/>
      <c r="Q526" s="177"/>
      <c r="R526" s="177"/>
      <c r="S526" s="177"/>
      <c r="T526" s="177"/>
      <c r="U526" s="177"/>
      <c r="V526" s="177"/>
      <c r="W526" s="177"/>
      <c r="X526" s="177"/>
      <c r="Y526" s="177"/>
      <c r="Z526" s="177"/>
      <c r="AA526" s="177"/>
      <c r="AB526" s="177"/>
      <c r="AC526" s="177"/>
      <c r="AD526" s="177"/>
      <c r="AE526" s="177"/>
    </row>
    <row r="527" spans="1:31" ht="125.25" customHeight="1">
      <c r="A527" s="246" t="s">
        <v>1451</v>
      </c>
      <c r="B527" s="246" t="s">
        <v>6429</v>
      </c>
      <c r="C527" s="68" t="s">
        <v>379</v>
      </c>
      <c r="D527" s="246" t="s">
        <v>6430</v>
      </c>
      <c r="E527" s="246" t="s">
        <v>6431</v>
      </c>
      <c r="F527" s="246" t="s">
        <v>6435</v>
      </c>
      <c r="G527" s="246" t="s">
        <v>6436</v>
      </c>
      <c r="H527" s="246" t="s">
        <v>6437</v>
      </c>
      <c r="I527" s="70" t="s">
        <v>11</v>
      </c>
      <c r="J527" s="85"/>
      <c r="K527" s="241"/>
      <c r="L527" s="177"/>
      <c r="M527" s="177"/>
      <c r="N527" s="177"/>
      <c r="O527" s="177"/>
      <c r="P527" s="177"/>
      <c r="Q527" s="177"/>
      <c r="R527" s="177"/>
      <c r="S527" s="177"/>
      <c r="T527" s="177"/>
      <c r="U527" s="177"/>
      <c r="V527" s="177"/>
      <c r="W527" s="177"/>
      <c r="X527" s="177"/>
      <c r="Y527" s="177"/>
      <c r="Z527" s="177"/>
      <c r="AA527" s="177"/>
      <c r="AB527" s="177"/>
      <c r="AC527" s="177"/>
      <c r="AD527" s="177"/>
      <c r="AE527" s="177"/>
    </row>
    <row r="528" spans="1:31" ht="125.25" customHeight="1">
      <c r="A528" s="246" t="s">
        <v>1451</v>
      </c>
      <c r="B528" s="246" t="s">
        <v>6429</v>
      </c>
      <c r="C528" s="68" t="s">
        <v>384</v>
      </c>
      <c r="D528" s="246" t="s">
        <v>6438</v>
      </c>
      <c r="E528" s="246" t="s">
        <v>6431</v>
      </c>
      <c r="F528" s="246" t="s">
        <v>6439</v>
      </c>
      <c r="G528" s="246" t="s">
        <v>6440</v>
      </c>
      <c r="H528" s="246" t="s">
        <v>6441</v>
      </c>
      <c r="I528" s="70" t="s">
        <v>11</v>
      </c>
      <c r="J528" s="85"/>
      <c r="K528" s="241"/>
      <c r="L528" s="177"/>
      <c r="M528" s="177"/>
      <c r="N528" s="177"/>
      <c r="O528" s="177"/>
      <c r="P528" s="177"/>
      <c r="Q528" s="177"/>
      <c r="R528" s="177"/>
      <c r="S528" s="177"/>
      <c r="T528" s="177"/>
      <c r="U528" s="177"/>
      <c r="V528" s="177"/>
      <c r="W528" s="177"/>
      <c r="X528" s="177"/>
      <c r="Y528" s="177"/>
      <c r="Z528" s="177"/>
      <c r="AA528" s="177"/>
      <c r="AB528" s="177"/>
      <c r="AC528" s="177"/>
      <c r="AD528" s="177"/>
      <c r="AE528" s="177"/>
    </row>
    <row r="529" spans="1:31" ht="125.25" customHeight="1">
      <c r="A529" s="246" t="s">
        <v>1451</v>
      </c>
      <c r="B529" s="246" t="s">
        <v>6429</v>
      </c>
      <c r="C529" s="68" t="s">
        <v>544</v>
      </c>
      <c r="D529" s="246" t="s">
        <v>6442</v>
      </c>
      <c r="E529" s="246" t="s">
        <v>6431</v>
      </c>
      <c r="F529" s="246" t="s">
        <v>6443</v>
      </c>
      <c r="G529" s="246" t="s">
        <v>6440</v>
      </c>
      <c r="H529" s="246" t="s">
        <v>6441</v>
      </c>
      <c r="I529" s="70" t="s">
        <v>11</v>
      </c>
      <c r="J529" s="85"/>
      <c r="K529" s="241"/>
      <c r="L529" s="177"/>
      <c r="M529" s="177"/>
      <c r="N529" s="177"/>
      <c r="O529" s="177"/>
      <c r="P529" s="177"/>
      <c r="Q529" s="177"/>
      <c r="R529" s="177"/>
      <c r="S529" s="177"/>
      <c r="T529" s="177"/>
      <c r="U529" s="177"/>
      <c r="V529" s="177"/>
      <c r="W529" s="177"/>
      <c r="X529" s="177"/>
      <c r="Y529" s="177"/>
      <c r="Z529" s="177"/>
      <c r="AA529" s="177"/>
      <c r="AB529" s="177"/>
      <c r="AC529" s="177"/>
      <c r="AD529" s="177"/>
      <c r="AE529" s="177"/>
    </row>
    <row r="530" spans="1:31" ht="125.25" customHeight="1">
      <c r="A530" s="246" t="s">
        <v>1451</v>
      </c>
      <c r="B530" s="246" t="s">
        <v>6429</v>
      </c>
      <c r="C530" s="68" t="s">
        <v>546</v>
      </c>
      <c r="D530" s="246" t="s">
        <v>6444</v>
      </c>
      <c r="E530" s="246" t="s">
        <v>6431</v>
      </c>
      <c r="F530" s="246" t="s">
        <v>6445</v>
      </c>
      <c r="G530" s="246" t="s">
        <v>6446</v>
      </c>
      <c r="H530" s="246" t="s">
        <v>6447</v>
      </c>
      <c r="I530" s="70" t="s">
        <v>11</v>
      </c>
      <c r="J530" s="85"/>
      <c r="K530" s="241"/>
      <c r="L530" s="177"/>
      <c r="M530" s="177"/>
      <c r="N530" s="177"/>
      <c r="O530" s="177"/>
      <c r="P530" s="177"/>
      <c r="Q530" s="177"/>
      <c r="R530" s="177"/>
      <c r="S530" s="177"/>
      <c r="T530" s="177"/>
      <c r="U530" s="177"/>
      <c r="V530" s="177"/>
      <c r="W530" s="177"/>
      <c r="X530" s="177"/>
      <c r="Y530" s="177"/>
      <c r="Z530" s="177"/>
      <c r="AA530" s="177"/>
      <c r="AB530" s="177"/>
      <c r="AC530" s="177"/>
      <c r="AD530" s="177"/>
      <c r="AE530" s="177"/>
    </row>
    <row r="531" spans="1:31" ht="125.25" customHeight="1">
      <c r="A531" s="246" t="s">
        <v>1451</v>
      </c>
      <c r="B531" s="246" t="s">
        <v>6429</v>
      </c>
      <c r="C531" s="68" t="s">
        <v>388</v>
      </c>
      <c r="D531" s="246" t="s">
        <v>6448</v>
      </c>
      <c r="E531" s="246" t="s">
        <v>6431</v>
      </c>
      <c r="F531" s="246" t="s">
        <v>6449</v>
      </c>
      <c r="G531" s="246" t="s">
        <v>6450</v>
      </c>
      <c r="H531" s="246" t="s">
        <v>6451</v>
      </c>
      <c r="I531" s="70" t="s">
        <v>11</v>
      </c>
      <c r="J531" s="85"/>
      <c r="K531" s="241"/>
      <c r="L531" s="177"/>
      <c r="M531" s="177"/>
      <c r="N531" s="177"/>
      <c r="O531" s="177"/>
      <c r="P531" s="177"/>
      <c r="Q531" s="177"/>
      <c r="R531" s="177"/>
      <c r="S531" s="177"/>
      <c r="T531" s="177"/>
      <c r="U531" s="177"/>
      <c r="V531" s="177"/>
      <c r="W531" s="177"/>
      <c r="X531" s="177"/>
      <c r="Y531" s="177"/>
      <c r="Z531" s="177"/>
      <c r="AA531" s="177"/>
      <c r="AB531" s="177"/>
      <c r="AC531" s="177"/>
      <c r="AD531" s="177"/>
      <c r="AE531" s="177"/>
    </row>
    <row r="532" spans="1:31" ht="125.25" customHeight="1">
      <c r="A532" s="246" t="s">
        <v>1451</v>
      </c>
      <c r="B532" s="246" t="s">
        <v>6429</v>
      </c>
      <c r="C532" s="68" t="s">
        <v>393</v>
      </c>
      <c r="D532" s="246" t="s">
        <v>6452</v>
      </c>
      <c r="E532" s="246" t="s">
        <v>6431</v>
      </c>
      <c r="F532" s="246" t="s">
        <v>6453</v>
      </c>
      <c r="G532" s="246" t="s">
        <v>6454</v>
      </c>
      <c r="H532" s="246" t="s">
        <v>6455</v>
      </c>
      <c r="I532" s="70" t="s">
        <v>11</v>
      </c>
      <c r="J532" s="85"/>
      <c r="K532" s="241"/>
      <c r="L532" s="177"/>
      <c r="M532" s="177"/>
      <c r="N532" s="177"/>
      <c r="O532" s="177"/>
      <c r="P532" s="177"/>
      <c r="Q532" s="177"/>
      <c r="R532" s="177"/>
      <c r="S532" s="177"/>
      <c r="T532" s="177"/>
      <c r="U532" s="177"/>
      <c r="V532" s="177"/>
      <c r="W532" s="177"/>
      <c r="X532" s="177"/>
      <c r="Y532" s="177"/>
      <c r="Z532" s="177"/>
      <c r="AA532" s="177"/>
      <c r="AB532" s="177"/>
      <c r="AC532" s="177"/>
      <c r="AD532" s="177"/>
      <c r="AE532" s="177"/>
    </row>
    <row r="533" spans="1:31" ht="125.25" customHeight="1">
      <c r="A533" s="246" t="s">
        <v>1451</v>
      </c>
      <c r="B533" s="246" t="s">
        <v>6429</v>
      </c>
      <c r="C533" s="68" t="s">
        <v>397</v>
      </c>
      <c r="D533" s="246" t="s">
        <v>6456</v>
      </c>
      <c r="E533" s="246" t="s">
        <v>6431</v>
      </c>
      <c r="F533" s="246" t="s">
        <v>6457</v>
      </c>
      <c r="G533" s="246" t="s">
        <v>6458</v>
      </c>
      <c r="H533" s="246" t="s">
        <v>6455</v>
      </c>
      <c r="I533" s="70" t="s">
        <v>11</v>
      </c>
      <c r="J533" s="85"/>
      <c r="K533" s="241"/>
      <c r="L533" s="177"/>
      <c r="M533" s="177"/>
      <c r="N533" s="177"/>
      <c r="O533" s="177"/>
      <c r="P533" s="177"/>
      <c r="Q533" s="177"/>
      <c r="R533" s="177"/>
      <c r="S533" s="177"/>
      <c r="T533" s="177"/>
      <c r="U533" s="177"/>
      <c r="V533" s="177"/>
      <c r="W533" s="177"/>
      <c r="X533" s="177"/>
      <c r="Y533" s="177"/>
      <c r="Z533" s="177"/>
      <c r="AA533" s="177"/>
      <c r="AB533" s="177"/>
      <c r="AC533" s="177"/>
      <c r="AD533" s="177"/>
      <c r="AE533" s="177"/>
    </row>
    <row r="534" spans="1:31" ht="125.25" customHeight="1">
      <c r="A534" s="246" t="s">
        <v>1451</v>
      </c>
      <c r="B534" s="246" t="s">
        <v>6429</v>
      </c>
      <c r="C534" s="68" t="s">
        <v>400</v>
      </c>
      <c r="D534" s="246" t="s">
        <v>6459</v>
      </c>
      <c r="E534" s="246" t="s">
        <v>6431</v>
      </c>
      <c r="F534" s="246" t="s">
        <v>6460</v>
      </c>
      <c r="G534" s="246" t="s">
        <v>6461</v>
      </c>
      <c r="H534" s="246" t="s">
        <v>6462</v>
      </c>
      <c r="I534" s="70" t="s">
        <v>11</v>
      </c>
      <c r="J534" s="85"/>
      <c r="K534" s="241"/>
      <c r="L534" s="177"/>
      <c r="M534" s="177"/>
      <c r="N534" s="177"/>
      <c r="O534" s="177"/>
      <c r="P534" s="177"/>
      <c r="Q534" s="177"/>
      <c r="R534" s="177"/>
      <c r="S534" s="177"/>
      <c r="T534" s="177"/>
      <c r="U534" s="177"/>
      <c r="V534" s="177"/>
      <c r="W534" s="177"/>
      <c r="X534" s="177"/>
      <c r="Y534" s="177"/>
      <c r="Z534" s="177"/>
      <c r="AA534" s="177"/>
      <c r="AB534" s="177"/>
      <c r="AC534" s="177"/>
      <c r="AD534" s="177"/>
      <c r="AE534" s="177"/>
    </row>
    <row r="535" spans="1:31" ht="125.25" customHeight="1">
      <c r="A535" s="246" t="s">
        <v>1451</v>
      </c>
      <c r="B535" s="246" t="s">
        <v>6429</v>
      </c>
      <c r="C535" s="68" t="s">
        <v>403</v>
      </c>
      <c r="D535" s="246" t="s">
        <v>6463</v>
      </c>
      <c r="E535" s="246" t="s">
        <v>6431</v>
      </c>
      <c r="F535" s="246" t="s">
        <v>6464</v>
      </c>
      <c r="G535" s="246" t="s">
        <v>6465</v>
      </c>
      <c r="H535" s="246" t="s">
        <v>6466</v>
      </c>
      <c r="I535" s="70" t="s">
        <v>11</v>
      </c>
      <c r="J535" s="85"/>
      <c r="K535" s="241"/>
      <c r="L535" s="177"/>
      <c r="M535" s="177"/>
      <c r="N535" s="177"/>
      <c r="O535" s="177"/>
      <c r="P535" s="177"/>
      <c r="Q535" s="177"/>
      <c r="R535" s="177"/>
      <c r="S535" s="177"/>
      <c r="T535" s="177"/>
      <c r="U535" s="177"/>
      <c r="V535" s="177"/>
      <c r="W535" s="177"/>
      <c r="X535" s="177"/>
      <c r="Y535" s="177"/>
      <c r="Z535" s="177"/>
      <c r="AA535" s="177"/>
      <c r="AB535" s="177"/>
      <c r="AC535" s="177"/>
      <c r="AD535" s="177"/>
      <c r="AE535" s="177"/>
    </row>
    <row r="536" spans="1:31" ht="125.25" customHeight="1">
      <c r="A536" s="246" t="s">
        <v>1451</v>
      </c>
      <c r="B536" s="246" t="s">
        <v>6429</v>
      </c>
      <c r="C536" s="68" t="s">
        <v>408</v>
      </c>
      <c r="D536" s="246" t="s">
        <v>6467</v>
      </c>
      <c r="E536" s="246" t="s">
        <v>6431</v>
      </c>
      <c r="F536" s="246" t="s">
        <v>6468</v>
      </c>
      <c r="G536" s="246" t="s">
        <v>6469</v>
      </c>
      <c r="H536" s="246" t="s">
        <v>6470</v>
      </c>
      <c r="I536" s="70" t="s">
        <v>11</v>
      </c>
      <c r="J536" s="85"/>
      <c r="K536" s="241"/>
      <c r="L536" s="177"/>
      <c r="M536" s="177"/>
      <c r="N536" s="177"/>
      <c r="O536" s="177"/>
      <c r="P536" s="177"/>
      <c r="Q536" s="177"/>
      <c r="R536" s="177"/>
      <c r="S536" s="177"/>
      <c r="T536" s="177"/>
      <c r="U536" s="177"/>
      <c r="V536" s="177"/>
      <c r="W536" s="177"/>
      <c r="X536" s="177"/>
      <c r="Y536" s="177"/>
      <c r="Z536" s="177"/>
      <c r="AA536" s="177"/>
      <c r="AB536" s="177"/>
      <c r="AC536" s="177"/>
      <c r="AD536" s="177"/>
      <c r="AE536" s="177"/>
    </row>
    <row r="537" spans="1:31" ht="125.25" customHeight="1">
      <c r="A537" s="246" t="s">
        <v>1451</v>
      </c>
      <c r="B537" s="246" t="s">
        <v>6429</v>
      </c>
      <c r="C537" s="68" t="s">
        <v>411</v>
      </c>
      <c r="D537" s="247" t="s">
        <v>6430</v>
      </c>
      <c r="E537" s="246" t="s">
        <v>6431</v>
      </c>
      <c r="F537" s="247" t="s">
        <v>6471</v>
      </c>
      <c r="G537" s="246" t="s">
        <v>6472</v>
      </c>
      <c r="H537" s="247" t="s">
        <v>6473</v>
      </c>
      <c r="I537" s="70" t="s">
        <v>11</v>
      </c>
      <c r="J537" s="85"/>
      <c r="K537" s="241"/>
      <c r="L537" s="177"/>
      <c r="M537" s="177"/>
      <c r="N537" s="177"/>
      <c r="O537" s="177"/>
      <c r="P537" s="177"/>
      <c r="Q537" s="177"/>
      <c r="R537" s="177"/>
      <c r="S537" s="177"/>
      <c r="T537" s="177"/>
      <c r="U537" s="177"/>
      <c r="V537" s="177"/>
      <c r="W537" s="177"/>
      <c r="X537" s="177"/>
      <c r="Y537" s="177"/>
      <c r="Z537" s="177"/>
      <c r="AA537" s="177"/>
      <c r="AB537" s="177"/>
      <c r="AC537" s="177"/>
      <c r="AD537" s="177"/>
      <c r="AE537" s="177"/>
    </row>
    <row r="538" spans="1:31" ht="125.25" customHeight="1">
      <c r="A538" s="246" t="s">
        <v>6474</v>
      </c>
      <c r="B538" s="373" t="s">
        <v>6475</v>
      </c>
      <c r="C538" s="68" t="s">
        <v>534</v>
      </c>
      <c r="D538" s="246" t="s">
        <v>6476</v>
      </c>
      <c r="E538" s="246" t="s">
        <v>6477</v>
      </c>
      <c r="F538" s="246" t="s">
        <v>6478</v>
      </c>
      <c r="G538" s="246" t="s">
        <v>6479</v>
      </c>
      <c r="H538" s="246" t="s">
        <v>1748</v>
      </c>
      <c r="I538" s="70" t="s">
        <v>11</v>
      </c>
      <c r="J538" s="85"/>
      <c r="K538" s="241"/>
      <c r="L538" s="177"/>
      <c r="M538" s="177"/>
      <c r="N538" s="177"/>
      <c r="O538" s="177"/>
      <c r="P538" s="177"/>
      <c r="Q538" s="177"/>
      <c r="R538" s="177"/>
      <c r="S538" s="177"/>
      <c r="T538" s="177"/>
      <c r="U538" s="177"/>
      <c r="V538" s="177"/>
      <c r="W538" s="177"/>
      <c r="X538" s="177"/>
      <c r="Y538" s="177"/>
      <c r="Z538" s="177"/>
      <c r="AA538" s="177"/>
      <c r="AB538" s="177"/>
      <c r="AC538" s="177"/>
      <c r="AD538" s="177"/>
      <c r="AE538" s="177"/>
    </row>
    <row r="539" spans="1:31" ht="125.25" customHeight="1">
      <c r="A539" s="246" t="s">
        <v>6474</v>
      </c>
      <c r="B539" s="365"/>
      <c r="C539" s="68" t="s">
        <v>379</v>
      </c>
      <c r="D539" s="246" t="s">
        <v>6476</v>
      </c>
      <c r="E539" s="246" t="s">
        <v>6477</v>
      </c>
      <c r="F539" s="247" t="s">
        <v>6480</v>
      </c>
      <c r="G539" s="246" t="s">
        <v>6481</v>
      </c>
      <c r="H539" s="246" t="s">
        <v>6482</v>
      </c>
      <c r="I539" s="70" t="s">
        <v>11</v>
      </c>
      <c r="J539" s="85"/>
      <c r="K539" s="241"/>
      <c r="L539" s="177"/>
      <c r="M539" s="177"/>
      <c r="N539" s="177"/>
      <c r="O539" s="177"/>
      <c r="P539" s="177"/>
      <c r="Q539" s="177"/>
      <c r="R539" s="177"/>
      <c r="S539" s="177"/>
      <c r="T539" s="177"/>
      <c r="U539" s="177"/>
      <c r="V539" s="177"/>
      <c r="W539" s="177"/>
      <c r="X539" s="177"/>
      <c r="Y539" s="177"/>
      <c r="Z539" s="177"/>
      <c r="AA539" s="177"/>
      <c r="AB539" s="177"/>
      <c r="AC539" s="177"/>
      <c r="AD539" s="177"/>
      <c r="AE539" s="177"/>
    </row>
    <row r="540" spans="1:31" ht="125.25" customHeight="1">
      <c r="A540" s="246" t="s">
        <v>6474</v>
      </c>
      <c r="B540" s="365"/>
      <c r="C540" s="68" t="s">
        <v>384</v>
      </c>
      <c r="D540" s="246" t="s">
        <v>6476</v>
      </c>
      <c r="E540" s="246" t="s">
        <v>6477</v>
      </c>
      <c r="F540" s="246" t="s">
        <v>6483</v>
      </c>
      <c r="G540" s="246" t="s">
        <v>6484</v>
      </c>
      <c r="H540" s="246" t="s">
        <v>1748</v>
      </c>
      <c r="I540" s="70" t="s">
        <v>11</v>
      </c>
      <c r="J540" s="85"/>
      <c r="K540" s="241"/>
      <c r="L540" s="177"/>
      <c r="M540" s="177"/>
      <c r="N540" s="177"/>
      <c r="O540" s="177"/>
      <c r="P540" s="177"/>
      <c r="Q540" s="177"/>
      <c r="R540" s="177"/>
      <c r="S540" s="177"/>
      <c r="T540" s="177"/>
      <c r="U540" s="177"/>
      <c r="V540" s="177"/>
      <c r="W540" s="177"/>
      <c r="X540" s="177"/>
      <c r="Y540" s="177"/>
      <c r="Z540" s="177"/>
      <c r="AA540" s="177"/>
      <c r="AB540" s="177"/>
      <c r="AC540" s="177"/>
      <c r="AD540" s="177"/>
      <c r="AE540" s="177"/>
    </row>
    <row r="541" spans="1:31" ht="125.25" customHeight="1">
      <c r="A541" s="246" t="s">
        <v>6474</v>
      </c>
      <c r="B541" s="365"/>
      <c r="C541" s="68" t="s">
        <v>544</v>
      </c>
      <c r="D541" s="246" t="s">
        <v>6485</v>
      </c>
      <c r="E541" s="246" t="s">
        <v>6477</v>
      </c>
      <c r="F541" s="247" t="s">
        <v>6486</v>
      </c>
      <c r="G541" s="246" t="s">
        <v>6487</v>
      </c>
      <c r="H541" s="246" t="s">
        <v>6488</v>
      </c>
      <c r="I541" s="70" t="s">
        <v>11</v>
      </c>
      <c r="J541" s="85"/>
      <c r="K541" s="241"/>
      <c r="L541" s="177"/>
      <c r="M541" s="177"/>
      <c r="N541" s="177"/>
      <c r="O541" s="177"/>
      <c r="P541" s="177"/>
      <c r="Q541" s="177"/>
      <c r="R541" s="177"/>
      <c r="S541" s="177"/>
      <c r="T541" s="177"/>
      <c r="U541" s="177"/>
      <c r="V541" s="177"/>
      <c r="W541" s="177"/>
      <c r="X541" s="177"/>
      <c r="Y541" s="177"/>
      <c r="Z541" s="177"/>
      <c r="AA541" s="177"/>
      <c r="AB541" s="177"/>
      <c r="AC541" s="177"/>
      <c r="AD541" s="177"/>
      <c r="AE541" s="177"/>
    </row>
    <row r="542" spans="1:31" ht="125.25" customHeight="1">
      <c r="A542" s="246" t="s">
        <v>6474</v>
      </c>
      <c r="B542" s="365"/>
      <c r="C542" s="68" t="s">
        <v>546</v>
      </c>
      <c r="D542" s="246" t="s">
        <v>6476</v>
      </c>
      <c r="E542" s="246" t="s">
        <v>6477</v>
      </c>
      <c r="F542" s="246" t="s">
        <v>6489</v>
      </c>
      <c r="G542" s="246" t="s">
        <v>6490</v>
      </c>
      <c r="H542" s="246" t="s">
        <v>1748</v>
      </c>
      <c r="I542" s="70" t="s">
        <v>11</v>
      </c>
      <c r="J542" s="85"/>
      <c r="K542" s="241"/>
      <c r="L542" s="177"/>
      <c r="M542" s="177"/>
      <c r="N542" s="177"/>
      <c r="O542" s="177"/>
      <c r="P542" s="177"/>
      <c r="Q542" s="177"/>
      <c r="R542" s="177"/>
      <c r="S542" s="177"/>
      <c r="T542" s="177"/>
      <c r="U542" s="177"/>
      <c r="V542" s="177"/>
      <c r="W542" s="177"/>
      <c r="X542" s="177"/>
      <c r="Y542" s="177"/>
      <c r="Z542" s="177"/>
      <c r="AA542" s="177"/>
      <c r="AB542" s="177"/>
      <c r="AC542" s="177"/>
      <c r="AD542" s="177"/>
      <c r="AE542" s="177"/>
    </row>
    <row r="543" spans="1:31" ht="125.25" customHeight="1">
      <c r="A543" s="246" t="s">
        <v>6474</v>
      </c>
      <c r="B543" s="365"/>
      <c r="C543" s="68" t="s">
        <v>388</v>
      </c>
      <c r="D543" s="246" t="s">
        <v>6485</v>
      </c>
      <c r="E543" s="246" t="s">
        <v>6477</v>
      </c>
      <c r="F543" s="247" t="s">
        <v>6491</v>
      </c>
      <c r="G543" s="246" t="s">
        <v>6487</v>
      </c>
      <c r="H543" s="246" t="s">
        <v>6492</v>
      </c>
      <c r="I543" s="70" t="s">
        <v>11</v>
      </c>
      <c r="J543" s="85"/>
      <c r="K543" s="241"/>
      <c r="L543" s="177"/>
      <c r="M543" s="177"/>
      <c r="N543" s="177"/>
      <c r="O543" s="177"/>
      <c r="P543" s="177"/>
      <c r="Q543" s="177"/>
      <c r="R543" s="177"/>
      <c r="S543" s="177"/>
      <c r="T543" s="177"/>
      <c r="U543" s="177"/>
      <c r="V543" s="177"/>
      <c r="W543" s="177"/>
      <c r="X543" s="177"/>
      <c r="Y543" s="177"/>
      <c r="Z543" s="177"/>
      <c r="AA543" s="177"/>
      <c r="AB543" s="177"/>
      <c r="AC543" s="177"/>
      <c r="AD543" s="177"/>
      <c r="AE543" s="177"/>
    </row>
    <row r="544" spans="1:31" ht="125.25" customHeight="1">
      <c r="A544" s="246" t="s">
        <v>6474</v>
      </c>
      <c r="B544" s="365"/>
      <c r="C544" s="68" t="s">
        <v>393</v>
      </c>
      <c r="D544" s="246" t="s">
        <v>6476</v>
      </c>
      <c r="E544" s="246" t="s">
        <v>6477</v>
      </c>
      <c r="F544" s="246" t="s">
        <v>6493</v>
      </c>
      <c r="G544" s="246" t="s">
        <v>6494</v>
      </c>
      <c r="H544" s="246" t="s">
        <v>1748</v>
      </c>
      <c r="I544" s="70" t="s">
        <v>11</v>
      </c>
      <c r="J544" s="85"/>
      <c r="K544" s="241"/>
      <c r="L544" s="177"/>
      <c r="M544" s="177"/>
      <c r="N544" s="177"/>
      <c r="O544" s="177"/>
      <c r="P544" s="177"/>
      <c r="Q544" s="177"/>
      <c r="R544" s="177"/>
      <c r="S544" s="177"/>
      <c r="T544" s="177"/>
      <c r="U544" s="177"/>
      <c r="V544" s="177"/>
      <c r="W544" s="177"/>
      <c r="X544" s="177"/>
      <c r="Y544" s="177"/>
      <c r="Z544" s="177"/>
      <c r="AA544" s="177"/>
      <c r="AB544" s="177"/>
      <c r="AC544" s="177"/>
      <c r="AD544" s="177"/>
      <c r="AE544" s="177"/>
    </row>
    <row r="545" spans="1:31" ht="125.25" customHeight="1">
      <c r="A545" s="246" t="s">
        <v>6474</v>
      </c>
      <c r="B545" s="365"/>
      <c r="C545" s="68" t="s">
        <v>397</v>
      </c>
      <c r="D545" s="246" t="s">
        <v>6485</v>
      </c>
      <c r="E545" s="246" t="s">
        <v>6477</v>
      </c>
      <c r="F545" s="247" t="s">
        <v>6495</v>
      </c>
      <c r="G545" s="246" t="s">
        <v>6487</v>
      </c>
      <c r="H545" s="246" t="s">
        <v>6496</v>
      </c>
      <c r="I545" s="70" t="s">
        <v>11</v>
      </c>
      <c r="J545" s="85"/>
      <c r="K545" s="241"/>
      <c r="L545" s="177"/>
      <c r="M545" s="177"/>
      <c r="N545" s="177"/>
      <c r="O545" s="177"/>
      <c r="P545" s="177"/>
      <c r="Q545" s="177"/>
      <c r="R545" s="177"/>
      <c r="S545" s="177"/>
      <c r="T545" s="177"/>
      <c r="U545" s="177"/>
      <c r="V545" s="177"/>
      <c r="W545" s="177"/>
      <c r="X545" s="177"/>
      <c r="Y545" s="177"/>
      <c r="Z545" s="177"/>
      <c r="AA545" s="177"/>
      <c r="AB545" s="177"/>
      <c r="AC545" s="177"/>
      <c r="AD545" s="177"/>
      <c r="AE545" s="177"/>
    </row>
    <row r="546" spans="1:31" ht="125.25" customHeight="1">
      <c r="A546" s="246" t="s">
        <v>6474</v>
      </c>
      <c r="B546" s="365"/>
      <c r="C546" s="68" t="s">
        <v>400</v>
      </c>
      <c r="D546" s="246" t="s">
        <v>6485</v>
      </c>
      <c r="E546" s="246" t="s">
        <v>6477</v>
      </c>
      <c r="F546" s="246" t="s">
        <v>6497</v>
      </c>
      <c r="G546" s="246" t="s">
        <v>6487</v>
      </c>
      <c r="H546" s="246" t="s">
        <v>6498</v>
      </c>
      <c r="I546" s="70" t="s">
        <v>11</v>
      </c>
      <c r="J546" s="85"/>
      <c r="K546" s="241"/>
      <c r="L546" s="177"/>
      <c r="M546" s="177"/>
      <c r="N546" s="177"/>
      <c r="O546" s="177"/>
      <c r="P546" s="177"/>
      <c r="Q546" s="177"/>
      <c r="R546" s="177"/>
      <c r="S546" s="177"/>
      <c r="T546" s="177"/>
      <c r="U546" s="177"/>
      <c r="V546" s="177"/>
      <c r="W546" s="177"/>
      <c r="X546" s="177"/>
      <c r="Y546" s="177"/>
      <c r="Z546" s="177"/>
      <c r="AA546" s="177"/>
      <c r="AB546" s="177"/>
      <c r="AC546" s="177"/>
      <c r="AD546" s="177"/>
      <c r="AE546" s="177"/>
    </row>
    <row r="547" spans="1:31" ht="125.25" customHeight="1">
      <c r="A547" s="246" t="s">
        <v>6474</v>
      </c>
      <c r="B547" s="365"/>
      <c r="C547" s="68" t="s">
        <v>403</v>
      </c>
      <c r="D547" s="246" t="s">
        <v>6485</v>
      </c>
      <c r="E547" s="246" t="s">
        <v>6477</v>
      </c>
      <c r="F547" s="246" t="s">
        <v>6499</v>
      </c>
      <c r="G547" s="246" t="s">
        <v>6500</v>
      </c>
      <c r="H547" s="246" t="s">
        <v>6501</v>
      </c>
      <c r="I547" s="70" t="s">
        <v>11</v>
      </c>
      <c r="J547" s="85"/>
      <c r="K547" s="241"/>
      <c r="L547" s="177"/>
      <c r="M547" s="177"/>
      <c r="N547" s="177"/>
      <c r="O547" s="177"/>
      <c r="P547" s="177"/>
      <c r="Q547" s="177"/>
      <c r="R547" s="177"/>
      <c r="S547" s="177"/>
      <c r="T547" s="177"/>
      <c r="U547" s="177"/>
      <c r="V547" s="177"/>
      <c r="W547" s="177"/>
      <c r="X547" s="177"/>
      <c r="Y547" s="177"/>
      <c r="Z547" s="177"/>
      <c r="AA547" s="177"/>
      <c r="AB547" s="177"/>
      <c r="AC547" s="177"/>
      <c r="AD547" s="177"/>
      <c r="AE547" s="177"/>
    </row>
    <row r="548" spans="1:31" ht="125.25" customHeight="1">
      <c r="A548" s="246" t="s">
        <v>6474</v>
      </c>
      <c r="B548" s="365"/>
      <c r="C548" s="68" t="s">
        <v>408</v>
      </c>
      <c r="D548" s="246" t="s">
        <v>6476</v>
      </c>
      <c r="E548" s="246" t="s">
        <v>6502</v>
      </c>
      <c r="F548" s="246" t="s">
        <v>6503</v>
      </c>
      <c r="G548" s="246" t="s">
        <v>6504</v>
      </c>
      <c r="H548" s="246" t="s">
        <v>6505</v>
      </c>
      <c r="I548" s="70" t="s">
        <v>11</v>
      </c>
      <c r="J548" s="85"/>
      <c r="K548" s="241"/>
      <c r="L548" s="177"/>
      <c r="M548" s="177"/>
      <c r="N548" s="177"/>
      <c r="O548" s="177"/>
      <c r="P548" s="177"/>
      <c r="Q548" s="177"/>
      <c r="R548" s="177"/>
      <c r="S548" s="177"/>
      <c r="T548" s="177"/>
      <c r="U548" s="177"/>
      <c r="V548" s="177"/>
      <c r="W548" s="177"/>
      <c r="X548" s="177"/>
      <c r="Y548" s="177"/>
      <c r="Z548" s="177"/>
      <c r="AA548" s="177"/>
      <c r="AB548" s="177"/>
      <c r="AC548" s="177"/>
      <c r="AD548" s="177"/>
      <c r="AE548" s="177"/>
    </row>
    <row r="549" spans="1:31" ht="125.25" customHeight="1">
      <c r="A549" s="246" t="s">
        <v>6474</v>
      </c>
      <c r="B549" s="365"/>
      <c r="C549" s="68" t="s">
        <v>411</v>
      </c>
      <c r="D549" s="246" t="s">
        <v>6476</v>
      </c>
      <c r="E549" s="246" t="s">
        <v>6502</v>
      </c>
      <c r="F549" s="246" t="s">
        <v>6506</v>
      </c>
      <c r="G549" s="246" t="s">
        <v>6507</v>
      </c>
      <c r="H549" s="246" t="s">
        <v>6505</v>
      </c>
      <c r="I549" s="70" t="s">
        <v>11</v>
      </c>
      <c r="J549" s="85"/>
      <c r="K549" s="241"/>
      <c r="L549" s="177"/>
      <c r="M549" s="177"/>
      <c r="N549" s="177"/>
      <c r="O549" s="177"/>
      <c r="P549" s="177"/>
      <c r="Q549" s="177"/>
      <c r="R549" s="177"/>
      <c r="S549" s="177"/>
      <c r="T549" s="177"/>
      <c r="U549" s="177"/>
      <c r="V549" s="177"/>
      <c r="W549" s="177"/>
      <c r="X549" s="177"/>
      <c r="Y549" s="177"/>
      <c r="Z549" s="177"/>
      <c r="AA549" s="177"/>
      <c r="AB549" s="177"/>
      <c r="AC549" s="177"/>
      <c r="AD549" s="177"/>
      <c r="AE549" s="177"/>
    </row>
    <row r="550" spans="1:31" ht="125.25" customHeight="1">
      <c r="A550" s="246" t="s">
        <v>6474</v>
      </c>
      <c r="B550" s="365"/>
      <c r="C550" s="68" t="s">
        <v>414</v>
      </c>
      <c r="D550" s="246" t="s">
        <v>6508</v>
      </c>
      <c r="E550" s="246" t="s">
        <v>6502</v>
      </c>
      <c r="F550" s="246" t="s">
        <v>6509</v>
      </c>
      <c r="G550" s="246" t="s">
        <v>6510</v>
      </c>
      <c r="H550" s="246" t="s">
        <v>6511</v>
      </c>
      <c r="I550" s="70" t="s">
        <v>11</v>
      </c>
      <c r="J550" s="85"/>
      <c r="K550" s="241"/>
      <c r="L550" s="177"/>
      <c r="M550" s="177"/>
      <c r="N550" s="177"/>
      <c r="O550" s="177"/>
      <c r="P550" s="177"/>
      <c r="Q550" s="177"/>
      <c r="R550" s="177"/>
      <c r="S550" s="177"/>
      <c r="T550" s="177"/>
      <c r="U550" s="177"/>
      <c r="V550" s="177"/>
      <c r="W550" s="177"/>
      <c r="X550" s="177"/>
      <c r="Y550" s="177"/>
      <c r="Z550" s="177"/>
      <c r="AA550" s="177"/>
      <c r="AB550" s="177"/>
      <c r="AC550" s="177"/>
      <c r="AD550" s="177"/>
      <c r="AE550" s="177"/>
    </row>
    <row r="551" spans="1:31" ht="125.25" customHeight="1">
      <c r="A551" s="246" t="s">
        <v>6474</v>
      </c>
      <c r="B551" s="365"/>
      <c r="C551" s="68" t="s">
        <v>419</v>
      </c>
      <c r="D551" s="246" t="s">
        <v>6508</v>
      </c>
      <c r="E551" s="246" t="s">
        <v>6502</v>
      </c>
      <c r="F551" s="246" t="s">
        <v>6512</v>
      </c>
      <c r="G551" s="246" t="s">
        <v>6510</v>
      </c>
      <c r="H551" s="246" t="s">
        <v>6513</v>
      </c>
      <c r="I551" s="70" t="s">
        <v>11</v>
      </c>
      <c r="J551" s="85"/>
      <c r="K551" s="241"/>
      <c r="L551" s="177"/>
      <c r="M551" s="177"/>
      <c r="N551" s="177"/>
      <c r="O551" s="177"/>
      <c r="P551" s="177"/>
      <c r="Q551" s="177"/>
      <c r="R551" s="177"/>
      <c r="S551" s="177"/>
      <c r="T551" s="177"/>
      <c r="U551" s="177"/>
      <c r="V551" s="177"/>
      <c r="W551" s="177"/>
      <c r="X551" s="177"/>
      <c r="Y551" s="177"/>
      <c r="Z551" s="177"/>
      <c r="AA551" s="177"/>
      <c r="AB551" s="177"/>
      <c r="AC551" s="177"/>
      <c r="AD551" s="177"/>
      <c r="AE551" s="177"/>
    </row>
    <row r="552" spans="1:31" ht="125.25" customHeight="1">
      <c r="A552" s="246" t="s">
        <v>6474</v>
      </c>
      <c r="B552" s="365"/>
      <c r="C552" s="68" t="s">
        <v>422</v>
      </c>
      <c r="D552" s="246" t="s">
        <v>6508</v>
      </c>
      <c r="E552" s="246" t="s">
        <v>6502</v>
      </c>
      <c r="F552" s="246" t="s">
        <v>6514</v>
      </c>
      <c r="G552" s="246" t="s">
        <v>6510</v>
      </c>
      <c r="H552" s="246" t="s">
        <v>6515</v>
      </c>
      <c r="I552" s="70" t="s">
        <v>11</v>
      </c>
      <c r="J552" s="85"/>
      <c r="K552" s="241"/>
      <c r="L552" s="177"/>
      <c r="M552" s="177"/>
      <c r="N552" s="177"/>
      <c r="O552" s="177"/>
      <c r="P552" s="177"/>
      <c r="Q552" s="177"/>
      <c r="R552" s="177"/>
      <c r="S552" s="177"/>
      <c r="T552" s="177"/>
      <c r="U552" s="177"/>
      <c r="V552" s="177"/>
      <c r="W552" s="177"/>
      <c r="X552" s="177"/>
      <c r="Y552" s="177"/>
      <c r="Z552" s="177"/>
      <c r="AA552" s="177"/>
      <c r="AB552" s="177"/>
      <c r="AC552" s="177"/>
      <c r="AD552" s="177"/>
      <c r="AE552" s="177"/>
    </row>
    <row r="553" spans="1:31" ht="125.25" customHeight="1">
      <c r="A553" s="246" t="s">
        <v>6474</v>
      </c>
      <c r="B553" s="365"/>
      <c r="C553" s="68" t="s">
        <v>425</v>
      </c>
      <c r="D553" s="246" t="s">
        <v>6508</v>
      </c>
      <c r="E553" s="246" t="s">
        <v>6502</v>
      </c>
      <c r="F553" s="246" t="s">
        <v>6516</v>
      </c>
      <c r="G553" s="246" t="s">
        <v>6510</v>
      </c>
      <c r="H553" s="246" t="s">
        <v>6517</v>
      </c>
      <c r="I553" s="70" t="s">
        <v>11</v>
      </c>
      <c r="J553" s="85"/>
      <c r="K553" s="241"/>
      <c r="L553" s="177"/>
      <c r="M553" s="177"/>
      <c r="N553" s="177"/>
      <c r="O553" s="177"/>
      <c r="P553" s="177"/>
      <c r="Q553" s="177"/>
      <c r="R553" s="177"/>
      <c r="S553" s="177"/>
      <c r="T553" s="177"/>
      <c r="U553" s="177"/>
      <c r="V553" s="177"/>
      <c r="W553" s="177"/>
      <c r="X553" s="177"/>
      <c r="Y553" s="177"/>
      <c r="Z553" s="177"/>
      <c r="AA553" s="177"/>
      <c r="AB553" s="177"/>
      <c r="AC553" s="177"/>
      <c r="AD553" s="177"/>
      <c r="AE553" s="177"/>
    </row>
    <row r="554" spans="1:31" ht="125.25" customHeight="1">
      <c r="A554" s="246" t="s">
        <v>6474</v>
      </c>
      <c r="B554" s="365"/>
      <c r="C554" s="68" t="s">
        <v>430</v>
      </c>
      <c r="D554" s="246" t="s">
        <v>6508</v>
      </c>
      <c r="E554" s="246" t="s">
        <v>6502</v>
      </c>
      <c r="F554" s="246" t="s">
        <v>6518</v>
      </c>
      <c r="G554" s="246" t="s">
        <v>6510</v>
      </c>
      <c r="H554" s="246" t="s">
        <v>6519</v>
      </c>
      <c r="I554" s="72" t="s">
        <v>11</v>
      </c>
      <c r="J554" s="85"/>
      <c r="K554" s="80"/>
      <c r="L554" s="177"/>
      <c r="M554" s="177"/>
      <c r="N554" s="177"/>
      <c r="O554" s="177"/>
      <c r="P554" s="177"/>
      <c r="Q554" s="177"/>
      <c r="R554" s="177"/>
      <c r="S554" s="177"/>
      <c r="T554" s="177"/>
      <c r="U554" s="177"/>
      <c r="V554" s="177"/>
      <c r="W554" s="177"/>
      <c r="X554" s="177"/>
      <c r="Y554" s="177"/>
      <c r="Z554" s="177"/>
      <c r="AA554" s="177"/>
      <c r="AB554" s="177"/>
      <c r="AC554" s="177"/>
      <c r="AD554" s="177"/>
      <c r="AE554" s="177"/>
    </row>
    <row r="555" spans="1:31" ht="125.25" customHeight="1">
      <c r="A555" s="246" t="s">
        <v>6474</v>
      </c>
      <c r="B555" s="365"/>
      <c r="C555" s="68" t="s">
        <v>432</v>
      </c>
      <c r="D555" s="246" t="s">
        <v>6508</v>
      </c>
      <c r="E555" s="246" t="s">
        <v>6502</v>
      </c>
      <c r="F555" s="246" t="s">
        <v>6520</v>
      </c>
      <c r="G555" s="246" t="s">
        <v>6510</v>
      </c>
      <c r="H555" s="246" t="s">
        <v>6521</v>
      </c>
      <c r="I555" s="72" t="s">
        <v>11</v>
      </c>
      <c r="J555" s="85"/>
      <c r="K555" s="80"/>
      <c r="L555" s="177"/>
      <c r="M555" s="177"/>
      <c r="N555" s="177"/>
      <c r="O555" s="177"/>
      <c r="P555" s="177"/>
      <c r="Q555" s="177"/>
      <c r="R555" s="177"/>
      <c r="S555" s="177"/>
      <c r="T555" s="177"/>
      <c r="U555" s="177"/>
      <c r="V555" s="177"/>
      <c r="W555" s="177"/>
      <c r="X555" s="177"/>
      <c r="Y555" s="177"/>
      <c r="Z555" s="177"/>
      <c r="AA555" s="177"/>
      <c r="AB555" s="177"/>
      <c r="AC555" s="177"/>
      <c r="AD555" s="177"/>
      <c r="AE555" s="177"/>
    </row>
    <row r="556" spans="1:31" ht="125.25" customHeight="1">
      <c r="A556" s="246" t="s">
        <v>6474</v>
      </c>
      <c r="B556" s="365"/>
      <c r="C556" s="68" t="s">
        <v>435</v>
      </c>
      <c r="D556" s="246" t="s">
        <v>6508</v>
      </c>
      <c r="E556" s="246"/>
      <c r="F556" s="246" t="s">
        <v>6522</v>
      </c>
      <c r="G556" s="246" t="s">
        <v>6523</v>
      </c>
      <c r="H556" s="246" t="s">
        <v>6524</v>
      </c>
      <c r="I556" s="70" t="s">
        <v>11</v>
      </c>
      <c r="J556" s="85"/>
      <c r="K556" s="241"/>
      <c r="L556" s="177"/>
      <c r="M556" s="177"/>
      <c r="N556" s="177"/>
      <c r="O556" s="177"/>
      <c r="P556" s="177"/>
      <c r="Q556" s="177"/>
      <c r="R556" s="177"/>
      <c r="S556" s="177"/>
      <c r="T556" s="177"/>
      <c r="U556" s="177"/>
      <c r="V556" s="177"/>
      <c r="W556" s="177"/>
      <c r="X556" s="177"/>
      <c r="Y556" s="177"/>
      <c r="Z556" s="177"/>
      <c r="AA556" s="177"/>
      <c r="AB556" s="177"/>
      <c r="AC556" s="177"/>
      <c r="AD556" s="177"/>
      <c r="AE556" s="177"/>
    </row>
    <row r="557" spans="1:31" ht="125.25" customHeight="1">
      <c r="A557" s="246" t="s">
        <v>6474</v>
      </c>
      <c r="B557" s="365"/>
      <c r="C557" s="68" t="s">
        <v>438</v>
      </c>
      <c r="D557" s="246" t="s">
        <v>6508</v>
      </c>
      <c r="E557" s="246" t="s">
        <v>6502</v>
      </c>
      <c r="F557" s="246" t="s">
        <v>6525</v>
      </c>
      <c r="G557" s="246" t="s">
        <v>6510</v>
      </c>
      <c r="H557" s="246" t="s">
        <v>6526</v>
      </c>
      <c r="I557" s="70" t="s">
        <v>11</v>
      </c>
      <c r="J557" s="85"/>
      <c r="K557" s="241"/>
      <c r="L557" s="177"/>
      <c r="M557" s="177"/>
      <c r="N557" s="177"/>
      <c r="O557" s="177"/>
      <c r="P557" s="177"/>
      <c r="Q557" s="177"/>
      <c r="R557" s="177"/>
      <c r="S557" s="177"/>
      <c r="T557" s="177"/>
      <c r="U557" s="177"/>
      <c r="V557" s="177"/>
      <c r="W557" s="177"/>
      <c r="X557" s="177"/>
      <c r="Y557" s="177"/>
      <c r="Z557" s="177"/>
      <c r="AA557" s="177"/>
      <c r="AB557" s="177"/>
      <c r="AC557" s="177"/>
      <c r="AD557" s="177"/>
      <c r="AE557" s="177"/>
    </row>
    <row r="558" spans="1:31" ht="125.25" customHeight="1">
      <c r="A558" s="246" t="s">
        <v>6474</v>
      </c>
      <c r="B558" s="365"/>
      <c r="C558" s="68" t="s">
        <v>441</v>
      </c>
      <c r="D558" s="246" t="s">
        <v>6508</v>
      </c>
      <c r="E558" s="246" t="s">
        <v>6502</v>
      </c>
      <c r="F558" s="246" t="s">
        <v>6527</v>
      </c>
      <c r="G558" s="246" t="s">
        <v>6510</v>
      </c>
      <c r="H558" s="246" t="s">
        <v>6528</v>
      </c>
      <c r="I558" s="72" t="s">
        <v>11</v>
      </c>
      <c r="J558" s="85"/>
      <c r="K558" s="80"/>
      <c r="L558" s="177"/>
      <c r="M558" s="177"/>
      <c r="N558" s="177"/>
      <c r="O558" s="177"/>
      <c r="P558" s="177"/>
      <c r="Q558" s="177"/>
      <c r="R558" s="177"/>
      <c r="S558" s="177"/>
      <c r="T558" s="177"/>
      <c r="U558" s="177"/>
      <c r="V558" s="177"/>
      <c r="W558" s="177"/>
      <c r="X558" s="177"/>
      <c r="Y558" s="177"/>
      <c r="Z558" s="177"/>
      <c r="AA558" s="177"/>
      <c r="AB558" s="177"/>
      <c r="AC558" s="177"/>
      <c r="AD558" s="177"/>
      <c r="AE558" s="177"/>
    </row>
    <row r="559" spans="1:31" ht="125.25" customHeight="1">
      <c r="A559" s="246" t="s">
        <v>6474</v>
      </c>
      <c r="B559" s="355"/>
      <c r="C559" s="68" t="s">
        <v>446</v>
      </c>
      <c r="D559" s="246" t="s">
        <v>6508</v>
      </c>
      <c r="E559" s="246" t="s">
        <v>6502</v>
      </c>
      <c r="F559" s="246" t="s">
        <v>6529</v>
      </c>
      <c r="G559" s="246" t="s">
        <v>6510</v>
      </c>
      <c r="H559" s="246" t="s">
        <v>6530</v>
      </c>
      <c r="I559" s="70" t="s">
        <v>11</v>
      </c>
      <c r="J559" s="85"/>
      <c r="K559" s="241"/>
      <c r="L559" s="177"/>
      <c r="M559" s="177"/>
      <c r="N559" s="177"/>
      <c r="O559" s="177"/>
      <c r="P559" s="177"/>
      <c r="Q559" s="177"/>
      <c r="R559" s="177"/>
      <c r="S559" s="177"/>
      <c r="T559" s="177"/>
      <c r="U559" s="177"/>
      <c r="V559" s="177"/>
      <c r="W559" s="177"/>
      <c r="X559" s="177"/>
      <c r="Y559" s="177"/>
      <c r="Z559" s="177"/>
      <c r="AA559" s="177"/>
      <c r="AB559" s="177"/>
      <c r="AC559" s="177"/>
      <c r="AD559" s="177"/>
      <c r="AE559" s="177"/>
    </row>
    <row r="560" spans="1:31" ht="125.25" customHeight="1">
      <c r="A560" s="246" t="s">
        <v>6531</v>
      </c>
      <c r="B560" s="246" t="s">
        <v>6532</v>
      </c>
      <c r="C560" s="68" t="s">
        <v>534</v>
      </c>
      <c r="D560" s="246" t="s">
        <v>6533</v>
      </c>
      <c r="E560" s="246" t="s">
        <v>6534</v>
      </c>
      <c r="F560" s="246" t="s">
        <v>6535</v>
      </c>
      <c r="G560" s="246" t="s">
        <v>6536</v>
      </c>
      <c r="H560" s="246" t="s">
        <v>6537</v>
      </c>
      <c r="I560" s="70" t="s">
        <v>11</v>
      </c>
      <c r="J560" s="85"/>
      <c r="K560" s="241"/>
      <c r="L560" s="177"/>
      <c r="M560" s="177"/>
      <c r="N560" s="177"/>
      <c r="O560" s="177"/>
      <c r="P560" s="177"/>
      <c r="Q560" s="177"/>
      <c r="R560" s="177"/>
      <c r="S560" s="177"/>
      <c r="T560" s="177"/>
      <c r="U560" s="177"/>
      <c r="V560" s="177"/>
      <c r="W560" s="177"/>
      <c r="X560" s="177"/>
      <c r="Y560" s="177"/>
      <c r="Z560" s="177"/>
      <c r="AA560" s="177"/>
      <c r="AB560" s="177"/>
      <c r="AC560" s="177"/>
      <c r="AD560" s="177"/>
      <c r="AE560" s="177"/>
    </row>
    <row r="561" spans="1:31" ht="125.25" customHeight="1">
      <c r="A561" s="246" t="s">
        <v>6531</v>
      </c>
      <c r="B561" s="246"/>
      <c r="C561" s="68" t="s">
        <v>379</v>
      </c>
      <c r="D561" s="246" t="s">
        <v>6538</v>
      </c>
      <c r="E561" s="246" t="s">
        <v>6534</v>
      </c>
      <c r="F561" s="246" t="s">
        <v>6539</v>
      </c>
      <c r="G561" s="246" t="s">
        <v>6540</v>
      </c>
      <c r="H561" s="246" t="s">
        <v>6541</v>
      </c>
      <c r="I561" s="70" t="s">
        <v>11</v>
      </c>
      <c r="J561" s="85"/>
      <c r="K561" s="241"/>
      <c r="L561" s="177"/>
      <c r="M561" s="177"/>
      <c r="N561" s="177"/>
      <c r="O561" s="177"/>
      <c r="P561" s="177"/>
      <c r="Q561" s="177"/>
      <c r="R561" s="177"/>
      <c r="S561" s="177"/>
      <c r="T561" s="177"/>
      <c r="U561" s="177"/>
      <c r="V561" s="177"/>
      <c r="W561" s="177"/>
      <c r="X561" s="177"/>
      <c r="Y561" s="177"/>
      <c r="Z561" s="177"/>
      <c r="AA561" s="177"/>
      <c r="AB561" s="177"/>
      <c r="AC561" s="177"/>
      <c r="AD561" s="177"/>
      <c r="AE561" s="177"/>
    </row>
    <row r="562" spans="1:31" ht="125.25" customHeight="1">
      <c r="A562" s="246" t="s">
        <v>6531</v>
      </c>
      <c r="B562" s="246"/>
      <c r="C562" s="68" t="s">
        <v>384</v>
      </c>
      <c r="D562" s="246" t="s">
        <v>6533</v>
      </c>
      <c r="E562" s="246" t="s">
        <v>6534</v>
      </c>
      <c r="F562" s="246" t="s">
        <v>6542</v>
      </c>
      <c r="G562" s="246" t="s">
        <v>6536</v>
      </c>
      <c r="H562" s="246" t="s">
        <v>6537</v>
      </c>
      <c r="I562" s="70" t="s">
        <v>11</v>
      </c>
      <c r="J562" s="85"/>
      <c r="K562" s="241"/>
      <c r="L562" s="177"/>
      <c r="M562" s="177"/>
      <c r="N562" s="177"/>
      <c r="O562" s="177"/>
      <c r="P562" s="177"/>
      <c r="Q562" s="177"/>
      <c r="R562" s="177"/>
      <c r="S562" s="177"/>
      <c r="T562" s="177"/>
      <c r="U562" s="177"/>
      <c r="V562" s="177"/>
      <c r="W562" s="177"/>
      <c r="X562" s="177"/>
      <c r="Y562" s="177"/>
      <c r="Z562" s="177"/>
      <c r="AA562" s="177"/>
      <c r="AB562" s="177"/>
      <c r="AC562" s="177"/>
      <c r="AD562" s="177"/>
      <c r="AE562" s="177"/>
    </row>
    <row r="563" spans="1:31" ht="125.25" customHeight="1">
      <c r="A563" s="246" t="s">
        <v>6531</v>
      </c>
      <c r="B563" s="246"/>
      <c r="C563" s="68" t="s">
        <v>544</v>
      </c>
      <c r="D563" s="246" t="s">
        <v>6543</v>
      </c>
      <c r="E563" s="246" t="s">
        <v>6534</v>
      </c>
      <c r="F563" s="246" t="s">
        <v>6539</v>
      </c>
      <c r="G563" s="246" t="s">
        <v>6540</v>
      </c>
      <c r="H563" s="246" t="s">
        <v>6541</v>
      </c>
      <c r="I563" s="70" t="s">
        <v>11</v>
      </c>
      <c r="J563" s="85"/>
      <c r="K563" s="241"/>
      <c r="L563" s="177"/>
      <c r="M563" s="177"/>
      <c r="N563" s="177"/>
      <c r="O563" s="177"/>
      <c r="P563" s="177"/>
      <c r="Q563" s="177"/>
      <c r="R563" s="177"/>
      <c r="S563" s="177"/>
      <c r="T563" s="177"/>
      <c r="U563" s="177"/>
      <c r="V563" s="177"/>
      <c r="W563" s="177"/>
      <c r="X563" s="177"/>
      <c r="Y563" s="177"/>
      <c r="Z563" s="177"/>
      <c r="AA563" s="177"/>
      <c r="AB563" s="177"/>
      <c r="AC563" s="177"/>
      <c r="AD563" s="177"/>
      <c r="AE563" s="177"/>
    </row>
    <row r="564" spans="1:31" ht="125.25" customHeight="1">
      <c r="A564" s="246" t="s">
        <v>6544</v>
      </c>
      <c r="B564" s="373" t="s">
        <v>6545</v>
      </c>
      <c r="C564" s="68" t="s">
        <v>534</v>
      </c>
      <c r="D564" s="246" t="s">
        <v>6546</v>
      </c>
      <c r="E564" s="373" t="s">
        <v>6547</v>
      </c>
      <c r="F564" s="246" t="s">
        <v>6548</v>
      </c>
      <c r="G564" s="246" t="s">
        <v>6504</v>
      </c>
      <c r="H564" s="246" t="s">
        <v>6549</v>
      </c>
      <c r="I564" s="70" t="s">
        <v>11</v>
      </c>
      <c r="J564" s="85"/>
      <c r="K564" s="241"/>
      <c r="L564" s="177"/>
      <c r="M564" s="177"/>
      <c r="N564" s="177"/>
      <c r="O564" s="177"/>
      <c r="P564" s="177"/>
      <c r="Q564" s="177"/>
      <c r="R564" s="177"/>
      <c r="S564" s="177"/>
      <c r="T564" s="177"/>
      <c r="U564" s="177"/>
      <c r="V564" s="177"/>
      <c r="W564" s="177"/>
      <c r="X564" s="177"/>
      <c r="Y564" s="177"/>
      <c r="Z564" s="177"/>
      <c r="AA564" s="177"/>
      <c r="AB564" s="177"/>
      <c r="AC564" s="177"/>
      <c r="AD564" s="177"/>
      <c r="AE564" s="177"/>
    </row>
    <row r="565" spans="1:31" ht="125.25" customHeight="1">
      <c r="A565" s="246" t="s">
        <v>6544</v>
      </c>
      <c r="B565" s="365"/>
      <c r="C565" s="68" t="s">
        <v>379</v>
      </c>
      <c r="D565" s="246" t="s">
        <v>6546</v>
      </c>
      <c r="E565" s="365"/>
      <c r="F565" s="246" t="s">
        <v>6550</v>
      </c>
      <c r="G565" s="246" t="s">
        <v>6504</v>
      </c>
      <c r="H565" s="246" t="s">
        <v>6551</v>
      </c>
      <c r="I565" s="70" t="s">
        <v>11</v>
      </c>
      <c r="J565" s="85"/>
      <c r="K565" s="241"/>
      <c r="L565" s="177"/>
      <c r="M565" s="177"/>
      <c r="N565" s="177"/>
      <c r="O565" s="177"/>
      <c r="P565" s="177"/>
      <c r="Q565" s="177"/>
      <c r="R565" s="177"/>
      <c r="S565" s="177"/>
      <c r="T565" s="177"/>
      <c r="U565" s="177"/>
      <c r="V565" s="177"/>
      <c r="W565" s="177"/>
      <c r="X565" s="177"/>
      <c r="Y565" s="177"/>
      <c r="Z565" s="177"/>
      <c r="AA565" s="177"/>
      <c r="AB565" s="177"/>
      <c r="AC565" s="177"/>
      <c r="AD565" s="177"/>
      <c r="AE565" s="177"/>
    </row>
    <row r="566" spans="1:31" ht="125.25" customHeight="1">
      <c r="A566" s="246" t="s">
        <v>6544</v>
      </c>
      <c r="B566" s="365"/>
      <c r="C566" s="68" t="s">
        <v>384</v>
      </c>
      <c r="D566" s="246" t="s">
        <v>6546</v>
      </c>
      <c r="E566" s="365"/>
      <c r="F566" s="246" t="s">
        <v>6552</v>
      </c>
      <c r="G566" s="246" t="s">
        <v>6504</v>
      </c>
      <c r="H566" s="246" t="s">
        <v>6553</v>
      </c>
      <c r="I566" s="70" t="s">
        <v>11</v>
      </c>
      <c r="J566" s="85"/>
      <c r="K566" s="241"/>
      <c r="L566" s="177"/>
      <c r="M566" s="177"/>
      <c r="N566" s="177"/>
      <c r="O566" s="177"/>
      <c r="P566" s="177"/>
      <c r="Q566" s="177"/>
      <c r="R566" s="177"/>
      <c r="S566" s="177"/>
      <c r="T566" s="177"/>
      <c r="U566" s="177"/>
      <c r="V566" s="177"/>
      <c r="W566" s="177"/>
      <c r="X566" s="177"/>
      <c r="Y566" s="177"/>
      <c r="Z566" s="177"/>
      <c r="AA566" s="177"/>
      <c r="AB566" s="177"/>
      <c r="AC566" s="177"/>
      <c r="AD566" s="177"/>
      <c r="AE566" s="177"/>
    </row>
    <row r="567" spans="1:31" ht="125.25" customHeight="1">
      <c r="A567" s="246" t="s">
        <v>6544</v>
      </c>
      <c r="B567" s="365"/>
      <c r="C567" s="68" t="s">
        <v>544</v>
      </c>
      <c r="D567" s="246" t="s">
        <v>6546</v>
      </c>
      <c r="E567" s="365"/>
      <c r="F567" s="246" t="s">
        <v>6554</v>
      </c>
      <c r="G567" s="246" t="s">
        <v>6555</v>
      </c>
      <c r="H567" s="246" t="s">
        <v>6556</v>
      </c>
      <c r="I567" s="70" t="s">
        <v>11</v>
      </c>
      <c r="J567" s="85"/>
      <c r="K567" s="241"/>
      <c r="L567" s="177"/>
      <c r="M567" s="177"/>
      <c r="N567" s="177"/>
      <c r="O567" s="177"/>
      <c r="P567" s="177"/>
      <c r="Q567" s="177"/>
      <c r="R567" s="177"/>
      <c r="S567" s="177"/>
      <c r="T567" s="177"/>
      <c r="U567" s="177"/>
      <c r="V567" s="177"/>
      <c r="W567" s="177"/>
      <c r="X567" s="177"/>
      <c r="Y567" s="177"/>
      <c r="Z567" s="177"/>
      <c r="AA567" s="177"/>
      <c r="AB567" s="177"/>
      <c r="AC567" s="177"/>
      <c r="AD567" s="177"/>
      <c r="AE567" s="177"/>
    </row>
    <row r="568" spans="1:31" ht="125.25" customHeight="1">
      <c r="A568" s="246" t="s">
        <v>6544</v>
      </c>
      <c r="B568" s="365"/>
      <c r="C568" s="68" t="s">
        <v>546</v>
      </c>
      <c r="D568" s="246" t="s">
        <v>6546</v>
      </c>
      <c r="E568" s="365"/>
      <c r="F568" s="246" t="s">
        <v>6557</v>
      </c>
      <c r="G568" s="246" t="s">
        <v>6558</v>
      </c>
      <c r="H568" s="246" t="s">
        <v>6559</v>
      </c>
      <c r="I568" s="70" t="s">
        <v>11</v>
      </c>
      <c r="J568" s="85"/>
      <c r="K568" s="241"/>
      <c r="L568" s="177"/>
      <c r="M568" s="177"/>
      <c r="N568" s="177"/>
      <c r="O568" s="177"/>
      <c r="P568" s="177"/>
      <c r="Q568" s="177"/>
      <c r="R568" s="177"/>
      <c r="S568" s="177"/>
      <c r="T568" s="177"/>
      <c r="U568" s="177"/>
      <c r="V568" s="177"/>
      <c r="W568" s="177"/>
      <c r="X568" s="177"/>
      <c r="Y568" s="177"/>
      <c r="Z568" s="177"/>
      <c r="AA568" s="177"/>
      <c r="AB568" s="177"/>
      <c r="AC568" s="177"/>
      <c r="AD568" s="177"/>
      <c r="AE568" s="177"/>
    </row>
    <row r="569" spans="1:31" ht="125.25" customHeight="1">
      <c r="A569" s="246" t="s">
        <v>6544</v>
      </c>
      <c r="B569" s="365"/>
      <c r="C569" s="68" t="s">
        <v>388</v>
      </c>
      <c r="D569" s="246" t="s">
        <v>6546</v>
      </c>
      <c r="E569" s="365"/>
      <c r="F569" s="246" t="s">
        <v>6560</v>
      </c>
      <c r="G569" s="246" t="s">
        <v>6561</v>
      </c>
      <c r="H569" s="246" t="s">
        <v>6562</v>
      </c>
      <c r="I569" s="70" t="s">
        <v>11</v>
      </c>
      <c r="J569" s="85"/>
      <c r="K569" s="241"/>
      <c r="L569" s="177"/>
      <c r="M569" s="177"/>
      <c r="N569" s="177"/>
      <c r="O569" s="177"/>
      <c r="P569" s="177"/>
      <c r="Q569" s="177"/>
      <c r="R569" s="177"/>
      <c r="S569" s="177"/>
      <c r="T569" s="177"/>
      <c r="U569" s="177"/>
      <c r="V569" s="177"/>
      <c r="W569" s="177"/>
      <c r="X569" s="177"/>
      <c r="Y569" s="177"/>
      <c r="Z569" s="177"/>
      <c r="AA569" s="177"/>
      <c r="AB569" s="177"/>
      <c r="AC569" s="177"/>
      <c r="AD569" s="177"/>
      <c r="AE569" s="177"/>
    </row>
    <row r="570" spans="1:31" ht="125.25" customHeight="1">
      <c r="A570" s="246" t="s">
        <v>6544</v>
      </c>
      <c r="B570" s="365"/>
      <c r="C570" s="68" t="s">
        <v>393</v>
      </c>
      <c r="D570" s="246" t="s">
        <v>6546</v>
      </c>
      <c r="E570" s="365"/>
      <c r="F570" s="246" t="s">
        <v>6563</v>
      </c>
      <c r="G570" s="246" t="s">
        <v>6564</v>
      </c>
      <c r="H570" s="246" t="s">
        <v>6565</v>
      </c>
      <c r="I570" s="70" t="s">
        <v>11</v>
      </c>
      <c r="J570" s="85"/>
      <c r="K570" s="241"/>
      <c r="L570" s="177"/>
      <c r="M570" s="177"/>
      <c r="N570" s="177"/>
      <c r="O570" s="177"/>
      <c r="P570" s="177"/>
      <c r="Q570" s="177"/>
      <c r="R570" s="177"/>
      <c r="S570" s="177"/>
      <c r="T570" s="177"/>
      <c r="U570" s="177"/>
      <c r="V570" s="177"/>
      <c r="W570" s="177"/>
      <c r="X570" s="177"/>
      <c r="Y570" s="177"/>
      <c r="Z570" s="177"/>
      <c r="AA570" s="177"/>
      <c r="AB570" s="177"/>
      <c r="AC570" s="177"/>
      <c r="AD570" s="177"/>
      <c r="AE570" s="177"/>
    </row>
    <row r="571" spans="1:31" ht="125.25" customHeight="1">
      <c r="A571" s="246" t="s">
        <v>6544</v>
      </c>
      <c r="B571" s="365"/>
      <c r="C571" s="68" t="s">
        <v>397</v>
      </c>
      <c r="D571" s="246" t="s">
        <v>6546</v>
      </c>
      <c r="E571" s="365"/>
      <c r="F571" s="246" t="s">
        <v>6566</v>
      </c>
      <c r="G571" s="247" t="s">
        <v>6567</v>
      </c>
      <c r="H571" s="246" t="s">
        <v>6568</v>
      </c>
      <c r="I571" s="70" t="s">
        <v>11</v>
      </c>
      <c r="J571" s="85"/>
      <c r="K571" s="241"/>
      <c r="L571" s="177"/>
      <c r="M571" s="177"/>
      <c r="N571" s="177"/>
      <c r="O571" s="177"/>
      <c r="P571" s="177"/>
      <c r="Q571" s="177"/>
      <c r="R571" s="177"/>
      <c r="S571" s="177"/>
      <c r="T571" s="177"/>
      <c r="U571" s="177"/>
      <c r="V571" s="177"/>
      <c r="W571" s="177"/>
      <c r="X571" s="177"/>
      <c r="Y571" s="177"/>
      <c r="Z571" s="177"/>
      <c r="AA571" s="177"/>
      <c r="AB571" s="177"/>
      <c r="AC571" s="177"/>
      <c r="AD571" s="177"/>
      <c r="AE571" s="177"/>
    </row>
    <row r="572" spans="1:31" ht="125.25" customHeight="1">
      <c r="A572" s="246" t="s">
        <v>6544</v>
      </c>
      <c r="B572" s="365"/>
      <c r="C572" s="68" t="s">
        <v>400</v>
      </c>
      <c r="D572" s="246" t="s">
        <v>6546</v>
      </c>
      <c r="E572" s="365"/>
      <c r="F572" s="246" t="s">
        <v>6569</v>
      </c>
      <c r="G572" s="247" t="s">
        <v>6567</v>
      </c>
      <c r="H572" s="246" t="s">
        <v>6570</v>
      </c>
      <c r="I572" s="70" t="s">
        <v>11</v>
      </c>
      <c r="J572" s="85"/>
      <c r="K572" s="241"/>
      <c r="L572" s="177"/>
      <c r="M572" s="177"/>
      <c r="N572" s="177"/>
      <c r="O572" s="177"/>
      <c r="P572" s="177"/>
      <c r="Q572" s="177"/>
      <c r="R572" s="177"/>
      <c r="S572" s="177"/>
      <c r="T572" s="177"/>
      <c r="U572" s="177"/>
      <c r="V572" s="177"/>
      <c r="W572" s="177"/>
      <c r="X572" s="177"/>
      <c r="Y572" s="177"/>
      <c r="Z572" s="177"/>
      <c r="AA572" s="177"/>
      <c r="AB572" s="177"/>
      <c r="AC572" s="177"/>
      <c r="AD572" s="177"/>
      <c r="AE572" s="177"/>
    </row>
    <row r="573" spans="1:31" ht="125.25" customHeight="1">
      <c r="A573" s="246" t="s">
        <v>6544</v>
      </c>
      <c r="B573" s="365"/>
      <c r="C573" s="68" t="s">
        <v>403</v>
      </c>
      <c r="D573" s="246" t="s">
        <v>6571</v>
      </c>
      <c r="E573" s="365"/>
      <c r="F573" s="246" t="s">
        <v>6572</v>
      </c>
      <c r="G573" s="246" t="s">
        <v>6573</v>
      </c>
      <c r="H573" s="246" t="s">
        <v>6574</v>
      </c>
      <c r="I573" s="70" t="s">
        <v>11</v>
      </c>
      <c r="J573" s="85"/>
      <c r="K573" s="241"/>
      <c r="L573" s="177"/>
      <c r="M573" s="177"/>
      <c r="N573" s="177"/>
      <c r="O573" s="177"/>
      <c r="P573" s="177"/>
      <c r="Q573" s="177"/>
      <c r="R573" s="177"/>
      <c r="S573" s="177"/>
      <c r="T573" s="177"/>
      <c r="U573" s="177"/>
      <c r="V573" s="177"/>
      <c r="W573" s="177"/>
      <c r="X573" s="177"/>
      <c r="Y573" s="177"/>
      <c r="Z573" s="177"/>
      <c r="AA573" s="177"/>
      <c r="AB573" s="177"/>
      <c r="AC573" s="177"/>
      <c r="AD573" s="177"/>
      <c r="AE573" s="177"/>
    </row>
    <row r="574" spans="1:31" ht="125.25" customHeight="1">
      <c r="A574" s="246" t="s">
        <v>6544</v>
      </c>
      <c r="B574" s="365"/>
      <c r="C574" s="68" t="s">
        <v>408</v>
      </c>
      <c r="D574" s="246" t="s">
        <v>6571</v>
      </c>
      <c r="E574" s="355"/>
      <c r="F574" s="246" t="s">
        <v>6575</v>
      </c>
      <c r="G574" s="246" t="s">
        <v>6576</v>
      </c>
      <c r="H574" s="246" t="s">
        <v>6574</v>
      </c>
      <c r="I574" s="70" t="s">
        <v>11</v>
      </c>
      <c r="J574" s="85"/>
      <c r="K574" s="241"/>
      <c r="L574" s="177"/>
      <c r="M574" s="177"/>
      <c r="N574" s="177"/>
      <c r="O574" s="177"/>
      <c r="P574" s="177"/>
      <c r="Q574" s="177"/>
      <c r="R574" s="177"/>
      <c r="S574" s="177"/>
      <c r="T574" s="177"/>
      <c r="U574" s="177"/>
      <c r="V574" s="177"/>
      <c r="W574" s="177"/>
      <c r="X574" s="177"/>
      <c r="Y574" s="177"/>
      <c r="Z574" s="177"/>
      <c r="AA574" s="177"/>
      <c r="AB574" s="177"/>
      <c r="AC574" s="177"/>
      <c r="AD574" s="177"/>
      <c r="AE574" s="177"/>
    </row>
    <row r="575" spans="1:31" ht="125.25" customHeight="1">
      <c r="A575" s="246" t="s">
        <v>6544</v>
      </c>
      <c r="B575" s="365"/>
      <c r="C575" s="68" t="s">
        <v>411</v>
      </c>
      <c r="D575" s="246" t="s">
        <v>6546</v>
      </c>
      <c r="E575" s="375" t="s">
        <v>6547</v>
      </c>
      <c r="F575" s="246" t="s">
        <v>6577</v>
      </c>
      <c r="G575" s="246" t="s">
        <v>6578</v>
      </c>
      <c r="H575" s="246" t="s">
        <v>6579</v>
      </c>
      <c r="I575" s="70" t="s">
        <v>11</v>
      </c>
      <c r="J575" s="85"/>
      <c r="K575" s="241"/>
      <c r="L575" s="177"/>
      <c r="M575" s="177"/>
      <c r="N575" s="177"/>
      <c r="O575" s="177"/>
      <c r="P575" s="177"/>
      <c r="Q575" s="177"/>
      <c r="R575" s="177"/>
      <c r="S575" s="177"/>
      <c r="T575" s="177"/>
      <c r="U575" s="177"/>
      <c r="V575" s="177"/>
      <c r="W575" s="177"/>
      <c r="X575" s="177"/>
      <c r="Y575" s="177"/>
      <c r="Z575" s="177"/>
      <c r="AA575" s="177"/>
      <c r="AB575" s="177"/>
      <c r="AC575" s="177"/>
      <c r="AD575" s="177"/>
      <c r="AE575" s="177"/>
    </row>
    <row r="576" spans="1:31" ht="125.25" customHeight="1">
      <c r="A576" s="246" t="s">
        <v>6544</v>
      </c>
      <c r="B576" s="365"/>
      <c r="C576" s="68" t="s">
        <v>414</v>
      </c>
      <c r="D576" s="246" t="s">
        <v>6546</v>
      </c>
      <c r="E576" s="365"/>
      <c r="F576" s="246" t="s">
        <v>6580</v>
      </c>
      <c r="G576" s="246" t="s">
        <v>6581</v>
      </c>
      <c r="H576" s="246" t="s">
        <v>6582</v>
      </c>
      <c r="I576" s="70" t="s">
        <v>11</v>
      </c>
      <c r="J576" s="85"/>
      <c r="K576" s="241"/>
      <c r="L576" s="177"/>
      <c r="M576" s="177"/>
      <c r="N576" s="177"/>
      <c r="O576" s="177"/>
      <c r="P576" s="177"/>
      <c r="Q576" s="177"/>
      <c r="R576" s="177"/>
      <c r="S576" s="177"/>
      <c r="T576" s="177"/>
      <c r="U576" s="177"/>
      <c r="V576" s="177"/>
      <c r="W576" s="177"/>
      <c r="X576" s="177"/>
      <c r="Y576" s="177"/>
      <c r="Z576" s="177"/>
      <c r="AA576" s="177"/>
      <c r="AB576" s="177"/>
      <c r="AC576" s="177"/>
      <c r="AD576" s="177"/>
      <c r="AE576" s="177"/>
    </row>
    <row r="577" spans="1:31" ht="125.25" customHeight="1">
      <c r="A577" s="246" t="s">
        <v>6544</v>
      </c>
      <c r="B577" s="365"/>
      <c r="C577" s="68" t="s">
        <v>419</v>
      </c>
      <c r="D577" s="246" t="s">
        <v>6546</v>
      </c>
      <c r="E577" s="365"/>
      <c r="F577" s="246" t="s">
        <v>6583</v>
      </c>
      <c r="G577" s="246" t="s">
        <v>6584</v>
      </c>
      <c r="H577" s="246" t="s">
        <v>6562</v>
      </c>
      <c r="I577" s="70" t="s">
        <v>11</v>
      </c>
      <c r="J577" s="85"/>
      <c r="K577" s="241"/>
      <c r="L577" s="177"/>
      <c r="M577" s="177"/>
      <c r="N577" s="177"/>
      <c r="O577" s="177"/>
      <c r="P577" s="177"/>
      <c r="Q577" s="177"/>
      <c r="R577" s="177"/>
      <c r="S577" s="177"/>
      <c r="T577" s="177"/>
      <c r="U577" s="177"/>
      <c r="V577" s="177"/>
      <c r="W577" s="177"/>
      <c r="X577" s="177"/>
      <c r="Y577" s="177"/>
      <c r="Z577" s="177"/>
      <c r="AA577" s="177"/>
      <c r="AB577" s="177"/>
      <c r="AC577" s="177"/>
      <c r="AD577" s="177"/>
      <c r="AE577" s="177"/>
    </row>
    <row r="578" spans="1:31" ht="125.25" customHeight="1">
      <c r="A578" s="246" t="s">
        <v>6544</v>
      </c>
      <c r="B578" s="365"/>
      <c r="C578" s="68" t="s">
        <v>422</v>
      </c>
      <c r="D578" s="246" t="s">
        <v>6546</v>
      </c>
      <c r="E578" s="365"/>
      <c r="F578" s="246" t="s">
        <v>6585</v>
      </c>
      <c r="G578" s="246" t="s">
        <v>6586</v>
      </c>
      <c r="H578" s="246" t="s">
        <v>6587</v>
      </c>
      <c r="I578" s="70" t="s">
        <v>11</v>
      </c>
      <c r="J578" s="85"/>
      <c r="K578" s="241"/>
      <c r="L578" s="177"/>
      <c r="M578" s="177"/>
      <c r="N578" s="177"/>
      <c r="O578" s="177"/>
      <c r="P578" s="177"/>
      <c r="Q578" s="177"/>
      <c r="R578" s="177"/>
      <c r="S578" s="177"/>
      <c r="T578" s="177"/>
      <c r="U578" s="177"/>
      <c r="V578" s="177"/>
      <c r="W578" s="177"/>
      <c r="X578" s="177"/>
      <c r="Y578" s="177"/>
      <c r="Z578" s="177"/>
      <c r="AA578" s="177"/>
      <c r="AB578" s="177"/>
      <c r="AC578" s="177"/>
      <c r="AD578" s="177"/>
      <c r="AE578" s="177"/>
    </row>
    <row r="579" spans="1:31" ht="125.25" customHeight="1">
      <c r="A579" s="246" t="s">
        <v>6544</v>
      </c>
      <c r="B579" s="365"/>
      <c r="C579" s="68" t="s">
        <v>425</v>
      </c>
      <c r="D579" s="246" t="s">
        <v>6546</v>
      </c>
      <c r="E579" s="365"/>
      <c r="F579" s="246" t="s">
        <v>6588</v>
      </c>
      <c r="G579" s="247" t="s">
        <v>6567</v>
      </c>
      <c r="H579" s="246" t="s">
        <v>6568</v>
      </c>
      <c r="I579" s="70" t="s">
        <v>11</v>
      </c>
      <c r="J579" s="85"/>
      <c r="K579" s="241"/>
      <c r="L579" s="177"/>
      <c r="M579" s="177"/>
      <c r="N579" s="177"/>
      <c r="O579" s="177"/>
      <c r="P579" s="177"/>
      <c r="Q579" s="177"/>
      <c r="R579" s="177"/>
      <c r="S579" s="177"/>
      <c r="T579" s="177"/>
      <c r="U579" s="177"/>
      <c r="V579" s="177"/>
      <c r="W579" s="177"/>
      <c r="X579" s="177"/>
      <c r="Y579" s="177"/>
      <c r="Z579" s="177"/>
      <c r="AA579" s="177"/>
      <c r="AB579" s="177"/>
      <c r="AC579" s="177"/>
      <c r="AD579" s="177"/>
      <c r="AE579" s="177"/>
    </row>
    <row r="580" spans="1:31" ht="125.25" customHeight="1">
      <c r="A580" s="246" t="s">
        <v>6544</v>
      </c>
      <c r="B580" s="365"/>
      <c r="C580" s="68" t="s">
        <v>430</v>
      </c>
      <c r="D580" s="246" t="s">
        <v>6546</v>
      </c>
      <c r="E580" s="365"/>
      <c r="F580" s="246" t="s">
        <v>6589</v>
      </c>
      <c r="G580" s="247" t="s">
        <v>6567</v>
      </c>
      <c r="H580" s="246" t="s">
        <v>6570</v>
      </c>
      <c r="I580" s="70" t="s">
        <v>11</v>
      </c>
      <c r="J580" s="85"/>
      <c r="K580" s="241"/>
      <c r="L580" s="177"/>
      <c r="M580" s="177"/>
      <c r="N580" s="177"/>
      <c r="O580" s="177"/>
      <c r="P580" s="177"/>
      <c r="Q580" s="177"/>
      <c r="R580" s="177"/>
      <c r="S580" s="177"/>
      <c r="T580" s="177"/>
      <c r="U580" s="177"/>
      <c r="V580" s="177"/>
      <c r="W580" s="177"/>
      <c r="X580" s="177"/>
      <c r="Y580" s="177"/>
      <c r="Z580" s="177"/>
      <c r="AA580" s="177"/>
      <c r="AB580" s="177"/>
      <c r="AC580" s="177"/>
      <c r="AD580" s="177"/>
      <c r="AE580" s="177"/>
    </row>
    <row r="581" spans="1:31" ht="125.25" customHeight="1">
      <c r="A581" s="246" t="s">
        <v>6544</v>
      </c>
      <c r="B581" s="365"/>
      <c r="C581" s="68" t="s">
        <v>432</v>
      </c>
      <c r="D581" s="246" t="s">
        <v>6571</v>
      </c>
      <c r="E581" s="365"/>
      <c r="F581" s="246" t="s">
        <v>6590</v>
      </c>
      <c r="G581" s="246" t="s">
        <v>6591</v>
      </c>
      <c r="H581" s="246" t="s">
        <v>6592</v>
      </c>
      <c r="I581" s="70" t="s">
        <v>11</v>
      </c>
      <c r="J581" s="85"/>
      <c r="K581" s="241"/>
      <c r="L581" s="177"/>
      <c r="M581" s="177"/>
      <c r="N581" s="177"/>
      <c r="O581" s="177"/>
      <c r="P581" s="177"/>
      <c r="Q581" s="177"/>
      <c r="R581" s="177"/>
      <c r="S581" s="177"/>
      <c r="T581" s="177"/>
      <c r="U581" s="177"/>
      <c r="V581" s="177"/>
      <c r="W581" s="177"/>
      <c r="X581" s="177"/>
      <c r="Y581" s="177"/>
      <c r="Z581" s="177"/>
      <c r="AA581" s="177"/>
      <c r="AB581" s="177"/>
      <c r="AC581" s="177"/>
      <c r="AD581" s="177"/>
      <c r="AE581" s="177"/>
    </row>
    <row r="582" spans="1:31" ht="125.25" customHeight="1">
      <c r="A582" s="246" t="s">
        <v>6544</v>
      </c>
      <c r="B582" s="355"/>
      <c r="C582" s="68" t="s">
        <v>435</v>
      </c>
      <c r="D582" s="246" t="s">
        <v>6571</v>
      </c>
      <c r="E582" s="355"/>
      <c r="F582" s="246" t="s">
        <v>6593</v>
      </c>
      <c r="G582" s="246" t="s">
        <v>6594</v>
      </c>
      <c r="H582" s="246" t="s">
        <v>6592</v>
      </c>
      <c r="I582" s="70" t="s">
        <v>11</v>
      </c>
      <c r="J582" s="85"/>
      <c r="K582" s="241"/>
      <c r="L582" s="177"/>
      <c r="M582" s="177"/>
      <c r="N582" s="177"/>
      <c r="O582" s="177"/>
      <c r="P582" s="177"/>
      <c r="Q582" s="177"/>
      <c r="R582" s="177"/>
      <c r="S582" s="177"/>
      <c r="T582" s="177"/>
      <c r="U582" s="177"/>
      <c r="V582" s="177"/>
      <c r="W582" s="177"/>
      <c r="X582" s="177"/>
      <c r="Y582" s="177"/>
      <c r="Z582" s="177"/>
      <c r="AA582" s="177"/>
      <c r="AB582" s="177"/>
      <c r="AC582" s="177"/>
      <c r="AD582" s="177"/>
      <c r="AE582" s="177"/>
    </row>
    <row r="583" spans="1:31" ht="125.25" customHeight="1">
      <c r="A583" s="246" t="s">
        <v>6595</v>
      </c>
      <c r="B583" s="373" t="s">
        <v>6596</v>
      </c>
      <c r="C583" s="68" t="s">
        <v>534</v>
      </c>
      <c r="D583" s="246" t="s">
        <v>6597</v>
      </c>
      <c r="E583" s="373" t="s">
        <v>6598</v>
      </c>
      <c r="F583" s="246" t="s">
        <v>6599</v>
      </c>
      <c r="G583" s="246" t="s">
        <v>6433</v>
      </c>
      <c r="H583" s="246" t="s">
        <v>6600</v>
      </c>
      <c r="I583" s="70" t="s">
        <v>11</v>
      </c>
      <c r="J583" s="85"/>
      <c r="K583" s="241"/>
      <c r="L583" s="177"/>
      <c r="M583" s="177"/>
      <c r="N583" s="177"/>
      <c r="O583" s="177"/>
      <c r="P583" s="177"/>
      <c r="Q583" s="177"/>
      <c r="R583" s="177"/>
      <c r="S583" s="177"/>
      <c r="T583" s="177"/>
      <c r="U583" s="177"/>
      <c r="V583" s="177"/>
      <c r="W583" s="177"/>
      <c r="X583" s="177"/>
      <c r="Y583" s="177"/>
      <c r="Z583" s="177"/>
      <c r="AA583" s="177"/>
      <c r="AB583" s="177"/>
      <c r="AC583" s="177"/>
      <c r="AD583" s="177"/>
      <c r="AE583" s="177"/>
    </row>
    <row r="584" spans="1:31" ht="125.25" customHeight="1">
      <c r="A584" s="246" t="s">
        <v>6595</v>
      </c>
      <c r="B584" s="365"/>
      <c r="C584" s="68" t="s">
        <v>379</v>
      </c>
      <c r="D584" s="246" t="s">
        <v>6601</v>
      </c>
      <c r="E584" s="365"/>
      <c r="F584" s="246" t="s">
        <v>6602</v>
      </c>
      <c r="G584" s="246" t="s">
        <v>6603</v>
      </c>
      <c r="H584" s="246" t="s">
        <v>6600</v>
      </c>
      <c r="I584" s="70" t="s">
        <v>11</v>
      </c>
      <c r="J584" s="85"/>
      <c r="K584" s="241"/>
      <c r="L584" s="177"/>
      <c r="M584" s="177"/>
      <c r="N584" s="177"/>
      <c r="O584" s="177"/>
      <c r="P584" s="177"/>
      <c r="Q584" s="177"/>
      <c r="R584" s="177"/>
      <c r="S584" s="177"/>
      <c r="T584" s="177"/>
      <c r="U584" s="177"/>
      <c r="V584" s="177"/>
      <c r="W584" s="177"/>
      <c r="X584" s="177"/>
      <c r="Y584" s="177"/>
      <c r="Z584" s="177"/>
      <c r="AA584" s="177"/>
      <c r="AB584" s="177"/>
      <c r="AC584" s="177"/>
      <c r="AD584" s="177"/>
      <c r="AE584" s="177"/>
    </row>
    <row r="585" spans="1:31" ht="125.25" customHeight="1">
      <c r="A585" s="246" t="s">
        <v>6595</v>
      </c>
      <c r="B585" s="365"/>
      <c r="C585" s="68" t="s">
        <v>384</v>
      </c>
      <c r="D585" s="246" t="s">
        <v>6604</v>
      </c>
      <c r="E585" s="365"/>
      <c r="F585" s="246" t="s">
        <v>6605</v>
      </c>
      <c r="G585" s="246" t="s">
        <v>6433</v>
      </c>
      <c r="H585" s="246" t="s">
        <v>6606</v>
      </c>
      <c r="I585" s="70" t="s">
        <v>11</v>
      </c>
      <c r="J585" s="85"/>
      <c r="K585" s="241"/>
      <c r="L585" s="177"/>
      <c r="M585" s="177"/>
      <c r="N585" s="177"/>
      <c r="O585" s="177"/>
      <c r="P585" s="177"/>
      <c r="Q585" s="177"/>
      <c r="R585" s="177"/>
      <c r="S585" s="177"/>
      <c r="T585" s="177"/>
      <c r="U585" s="177"/>
      <c r="V585" s="177"/>
      <c r="W585" s="177"/>
      <c r="X585" s="177"/>
      <c r="Y585" s="177"/>
      <c r="Z585" s="177"/>
      <c r="AA585" s="177"/>
      <c r="AB585" s="177"/>
      <c r="AC585" s="177"/>
      <c r="AD585" s="177"/>
      <c r="AE585" s="177"/>
    </row>
    <row r="586" spans="1:31" ht="125.25" customHeight="1">
      <c r="A586" s="246" t="s">
        <v>6595</v>
      </c>
      <c r="B586" s="365"/>
      <c r="C586" s="68" t="s">
        <v>544</v>
      </c>
      <c r="D586" s="246" t="s">
        <v>6604</v>
      </c>
      <c r="E586" s="365"/>
      <c r="F586" s="246" t="s">
        <v>6607</v>
      </c>
      <c r="G586" s="246" t="s">
        <v>6433</v>
      </c>
      <c r="H586" s="246" t="s">
        <v>6606</v>
      </c>
      <c r="I586" s="70" t="s">
        <v>11</v>
      </c>
      <c r="J586" s="85"/>
      <c r="K586" s="241"/>
      <c r="L586" s="177"/>
      <c r="M586" s="177"/>
      <c r="N586" s="177"/>
      <c r="O586" s="177"/>
      <c r="P586" s="177"/>
      <c r="Q586" s="177"/>
      <c r="R586" s="177"/>
      <c r="S586" s="177"/>
      <c r="T586" s="177"/>
      <c r="U586" s="177"/>
      <c r="V586" s="177"/>
      <c r="W586" s="177"/>
      <c r="X586" s="177"/>
      <c r="Y586" s="177"/>
      <c r="Z586" s="177"/>
      <c r="AA586" s="177"/>
      <c r="AB586" s="177"/>
      <c r="AC586" s="177"/>
      <c r="AD586" s="177"/>
      <c r="AE586" s="177"/>
    </row>
    <row r="587" spans="1:31" ht="125.25" customHeight="1">
      <c r="A587" s="246" t="s">
        <v>6595</v>
      </c>
      <c r="B587" s="365"/>
      <c r="C587" s="68" t="s">
        <v>546</v>
      </c>
      <c r="D587" s="246" t="s">
        <v>6604</v>
      </c>
      <c r="E587" s="365"/>
      <c r="F587" s="246" t="s">
        <v>6608</v>
      </c>
      <c r="G587" s="246" t="s">
        <v>6433</v>
      </c>
      <c r="H587" s="246" t="s">
        <v>6609</v>
      </c>
      <c r="I587" s="70" t="s">
        <v>11</v>
      </c>
      <c r="J587" s="85"/>
      <c r="K587" s="241"/>
      <c r="L587" s="177"/>
      <c r="M587" s="177"/>
      <c r="N587" s="177"/>
      <c r="O587" s="177"/>
      <c r="P587" s="177"/>
      <c r="Q587" s="177"/>
      <c r="R587" s="177"/>
      <c r="S587" s="177"/>
      <c r="T587" s="177"/>
      <c r="U587" s="177"/>
      <c r="V587" s="177"/>
      <c r="W587" s="177"/>
      <c r="X587" s="177"/>
      <c r="Y587" s="177"/>
      <c r="Z587" s="177"/>
      <c r="AA587" s="177"/>
      <c r="AB587" s="177"/>
      <c r="AC587" s="177"/>
      <c r="AD587" s="177"/>
      <c r="AE587" s="177"/>
    </row>
    <row r="588" spans="1:31" ht="125.25" customHeight="1">
      <c r="A588" s="246" t="s">
        <v>6595</v>
      </c>
      <c r="B588" s="355"/>
      <c r="C588" s="68" t="s">
        <v>388</v>
      </c>
      <c r="D588" s="246" t="s">
        <v>6604</v>
      </c>
      <c r="E588" s="355"/>
      <c r="F588" s="246" t="s">
        <v>6610</v>
      </c>
      <c r="G588" s="246" t="s">
        <v>6611</v>
      </c>
      <c r="H588" s="246" t="s">
        <v>6612</v>
      </c>
      <c r="I588" s="70" t="s">
        <v>11</v>
      </c>
      <c r="J588" s="85"/>
      <c r="K588" s="241"/>
      <c r="L588" s="177"/>
      <c r="M588" s="177"/>
      <c r="N588" s="177"/>
      <c r="O588" s="177"/>
      <c r="P588" s="177"/>
      <c r="Q588" s="177"/>
      <c r="R588" s="177"/>
      <c r="S588" s="177"/>
      <c r="T588" s="177"/>
      <c r="U588" s="177"/>
      <c r="V588" s="177"/>
      <c r="W588" s="177"/>
      <c r="X588" s="177"/>
      <c r="Y588" s="177"/>
      <c r="Z588" s="177"/>
      <c r="AA588" s="177"/>
      <c r="AB588" s="177"/>
      <c r="AC588" s="177"/>
      <c r="AD588" s="177"/>
      <c r="AE588" s="177"/>
    </row>
    <row r="589" spans="1:31" ht="125.25" customHeight="1">
      <c r="A589" s="246" t="s">
        <v>6613</v>
      </c>
      <c r="B589" s="373" t="s">
        <v>6614</v>
      </c>
      <c r="C589" s="68" t="s">
        <v>534</v>
      </c>
      <c r="D589" s="247" t="s">
        <v>6615</v>
      </c>
      <c r="E589" s="373" t="s">
        <v>6616</v>
      </c>
      <c r="F589" s="246" t="s">
        <v>6617</v>
      </c>
      <c r="G589" s="246" t="s">
        <v>6618</v>
      </c>
      <c r="H589" s="246" t="s">
        <v>6619</v>
      </c>
      <c r="I589" s="70" t="s">
        <v>11</v>
      </c>
      <c r="J589" s="85"/>
      <c r="K589" s="241"/>
      <c r="L589" s="177"/>
      <c r="M589" s="177"/>
      <c r="N589" s="177"/>
      <c r="O589" s="177"/>
      <c r="P589" s="177"/>
      <c r="Q589" s="177"/>
      <c r="R589" s="177"/>
      <c r="S589" s="177"/>
      <c r="T589" s="177"/>
      <c r="U589" s="177"/>
      <c r="V589" s="177"/>
      <c r="W589" s="177"/>
      <c r="X589" s="177"/>
      <c r="Y589" s="177"/>
      <c r="Z589" s="177"/>
      <c r="AA589" s="177"/>
      <c r="AB589" s="177"/>
      <c r="AC589" s="177"/>
      <c r="AD589" s="177"/>
      <c r="AE589" s="177"/>
    </row>
    <row r="590" spans="1:31" ht="125.25" customHeight="1">
      <c r="A590" s="246" t="s">
        <v>6613</v>
      </c>
      <c r="B590" s="365"/>
      <c r="C590" s="68" t="s">
        <v>379</v>
      </c>
      <c r="D590" s="246" t="s">
        <v>6620</v>
      </c>
      <c r="E590" s="365"/>
      <c r="F590" s="246" t="s">
        <v>6621</v>
      </c>
      <c r="G590" s="246" t="s">
        <v>6618</v>
      </c>
      <c r="H590" s="246" t="s">
        <v>6622</v>
      </c>
      <c r="I590" s="70" t="s">
        <v>11</v>
      </c>
      <c r="J590" s="85"/>
      <c r="K590" s="241"/>
      <c r="L590" s="177"/>
      <c r="M590" s="177"/>
      <c r="N590" s="177"/>
      <c r="O590" s="177"/>
      <c r="P590" s="177"/>
      <c r="Q590" s="177"/>
      <c r="R590" s="177"/>
      <c r="S590" s="177"/>
      <c r="T590" s="177"/>
      <c r="U590" s="177"/>
      <c r="V590" s="177"/>
      <c r="W590" s="177"/>
      <c r="X590" s="177"/>
      <c r="Y590" s="177"/>
      <c r="Z590" s="177"/>
      <c r="AA590" s="177"/>
      <c r="AB590" s="177"/>
      <c r="AC590" s="177"/>
      <c r="AD590" s="177"/>
      <c r="AE590" s="177"/>
    </row>
    <row r="591" spans="1:31" ht="125.25" customHeight="1">
      <c r="A591" s="246" t="s">
        <v>6613</v>
      </c>
      <c r="B591" s="365"/>
      <c r="C591" s="68" t="s">
        <v>384</v>
      </c>
      <c r="D591" s="246" t="s">
        <v>6620</v>
      </c>
      <c r="E591" s="365"/>
      <c r="F591" s="246" t="s">
        <v>6623</v>
      </c>
      <c r="G591" s="246" t="s">
        <v>6624</v>
      </c>
      <c r="H591" s="246" t="s">
        <v>6625</v>
      </c>
      <c r="I591" s="70" t="s">
        <v>11</v>
      </c>
      <c r="J591" s="85"/>
      <c r="K591" s="241"/>
      <c r="L591" s="177"/>
      <c r="M591" s="177"/>
      <c r="N591" s="177"/>
      <c r="O591" s="177"/>
      <c r="P591" s="177"/>
      <c r="Q591" s="177"/>
      <c r="R591" s="177"/>
      <c r="S591" s="177"/>
      <c r="T591" s="177"/>
      <c r="U591" s="177"/>
      <c r="V591" s="177"/>
      <c r="W591" s="177"/>
      <c r="X591" s="177"/>
      <c r="Y591" s="177"/>
      <c r="Z591" s="177"/>
      <c r="AA591" s="177"/>
      <c r="AB591" s="177"/>
      <c r="AC591" s="177"/>
      <c r="AD591" s="177"/>
      <c r="AE591" s="177"/>
    </row>
    <row r="592" spans="1:31" ht="125.25" customHeight="1">
      <c r="A592" s="246" t="s">
        <v>6613</v>
      </c>
      <c r="B592" s="365"/>
      <c r="C592" s="68" t="s">
        <v>544</v>
      </c>
      <c r="D592" s="246" t="s">
        <v>6620</v>
      </c>
      <c r="E592" s="365"/>
      <c r="F592" s="246" t="s">
        <v>6626</v>
      </c>
      <c r="G592" s="246" t="s">
        <v>6627</v>
      </c>
      <c r="H592" s="246" t="s">
        <v>6625</v>
      </c>
      <c r="I592" s="70" t="s">
        <v>11</v>
      </c>
      <c r="J592" s="85"/>
      <c r="K592" s="241"/>
      <c r="L592" s="177"/>
      <c r="M592" s="177"/>
      <c r="N592" s="177"/>
      <c r="O592" s="177"/>
      <c r="P592" s="177"/>
      <c r="Q592" s="177"/>
      <c r="R592" s="177"/>
      <c r="S592" s="177"/>
      <c r="T592" s="177"/>
      <c r="U592" s="177"/>
      <c r="V592" s="177"/>
      <c r="W592" s="177"/>
      <c r="X592" s="177"/>
      <c r="Y592" s="177"/>
      <c r="Z592" s="177"/>
      <c r="AA592" s="177"/>
      <c r="AB592" s="177"/>
      <c r="AC592" s="177"/>
      <c r="AD592" s="177"/>
      <c r="AE592" s="177"/>
    </row>
    <row r="593" spans="1:31" ht="125.25" customHeight="1">
      <c r="A593" s="246" t="s">
        <v>6613</v>
      </c>
      <c r="B593" s="355"/>
      <c r="C593" s="68" t="s">
        <v>546</v>
      </c>
      <c r="D593" s="246" t="s">
        <v>6620</v>
      </c>
      <c r="E593" s="355"/>
      <c r="F593" s="246" t="s">
        <v>6628</v>
      </c>
      <c r="G593" s="246" t="s">
        <v>6618</v>
      </c>
      <c r="H593" s="246" t="s">
        <v>6629</v>
      </c>
      <c r="I593" s="70" t="s">
        <v>11</v>
      </c>
      <c r="J593" s="85"/>
      <c r="K593" s="253"/>
      <c r="L593" s="177"/>
      <c r="M593" s="177"/>
      <c r="N593" s="177"/>
      <c r="O593" s="177"/>
      <c r="P593" s="177"/>
      <c r="Q593" s="177"/>
      <c r="R593" s="177"/>
      <c r="S593" s="177"/>
      <c r="T593" s="177"/>
      <c r="U593" s="177"/>
      <c r="V593" s="177"/>
      <c r="W593" s="177"/>
      <c r="X593" s="177"/>
      <c r="Y593" s="177"/>
      <c r="Z593" s="177"/>
      <c r="AA593" s="177"/>
      <c r="AB593" s="177"/>
      <c r="AC593" s="177"/>
      <c r="AD593" s="177"/>
      <c r="AE593" s="177"/>
    </row>
    <row r="594" spans="1:31" ht="125.25" customHeight="1">
      <c r="A594" s="246" t="s">
        <v>1556</v>
      </c>
      <c r="B594" s="246" t="s">
        <v>1557</v>
      </c>
      <c r="C594" s="68" t="s">
        <v>534</v>
      </c>
      <c r="D594" s="247" t="s">
        <v>6630</v>
      </c>
      <c r="E594" s="246" t="s">
        <v>6631</v>
      </c>
      <c r="F594" s="246" t="s">
        <v>6632</v>
      </c>
      <c r="G594" s="246" t="s">
        <v>6633</v>
      </c>
      <c r="H594" s="246" t="s">
        <v>6634</v>
      </c>
      <c r="I594" s="70" t="s">
        <v>11</v>
      </c>
      <c r="J594" s="85"/>
      <c r="K594" s="241"/>
      <c r="L594" s="177"/>
      <c r="M594" s="177"/>
      <c r="N594" s="177"/>
      <c r="O594" s="177"/>
      <c r="P594" s="177"/>
      <c r="Q594" s="177"/>
      <c r="R594" s="177"/>
      <c r="S594" s="177"/>
      <c r="T594" s="177"/>
      <c r="U594" s="177"/>
      <c r="V594" s="177"/>
      <c r="W594" s="177"/>
      <c r="X594" s="177"/>
      <c r="Y594" s="177"/>
      <c r="Z594" s="177"/>
      <c r="AA594" s="177"/>
      <c r="AB594" s="177"/>
      <c r="AC594" s="177"/>
      <c r="AD594" s="177"/>
      <c r="AE594" s="177"/>
    </row>
    <row r="595" spans="1:31" ht="125.25" customHeight="1">
      <c r="A595" s="246" t="s">
        <v>1556</v>
      </c>
      <c r="B595" s="246" t="s">
        <v>1557</v>
      </c>
      <c r="C595" s="68" t="s">
        <v>379</v>
      </c>
      <c r="D595" s="246" t="s">
        <v>6635</v>
      </c>
      <c r="E595" s="246" t="s">
        <v>6631</v>
      </c>
      <c r="F595" s="246" t="s">
        <v>6636</v>
      </c>
      <c r="G595" s="246" t="s">
        <v>6637</v>
      </c>
      <c r="H595" s="246" t="s">
        <v>6638</v>
      </c>
      <c r="I595" s="70" t="s">
        <v>11</v>
      </c>
      <c r="J595" s="85"/>
      <c r="K595" s="241"/>
      <c r="L595" s="177"/>
      <c r="M595" s="177"/>
      <c r="N595" s="177"/>
      <c r="O595" s="177"/>
      <c r="P595" s="177"/>
      <c r="Q595" s="177"/>
      <c r="R595" s="177"/>
      <c r="S595" s="177"/>
      <c r="T595" s="177"/>
      <c r="U595" s="177"/>
      <c r="V595" s="177"/>
      <c r="W595" s="177"/>
      <c r="X595" s="177"/>
      <c r="Y595" s="177"/>
      <c r="Z595" s="177"/>
      <c r="AA595" s="177"/>
      <c r="AB595" s="177"/>
      <c r="AC595" s="177"/>
      <c r="AD595" s="177"/>
      <c r="AE595" s="177"/>
    </row>
    <row r="596" spans="1:31" ht="125.25" customHeight="1">
      <c r="A596" s="246" t="s">
        <v>1556</v>
      </c>
      <c r="B596" s="246" t="s">
        <v>1557</v>
      </c>
      <c r="C596" s="68" t="s">
        <v>544</v>
      </c>
      <c r="D596" s="247" t="s">
        <v>6639</v>
      </c>
      <c r="E596" s="246" t="s">
        <v>6631</v>
      </c>
      <c r="F596" s="246" t="s">
        <v>6640</v>
      </c>
      <c r="G596" s="246" t="s">
        <v>6641</v>
      </c>
      <c r="H596" s="246" t="s">
        <v>6642</v>
      </c>
      <c r="I596" s="70" t="s">
        <v>11</v>
      </c>
      <c r="J596" s="85"/>
      <c r="K596" s="241"/>
      <c r="L596" s="177"/>
      <c r="M596" s="177"/>
      <c r="N596" s="177"/>
      <c r="O596" s="177"/>
      <c r="P596" s="177"/>
      <c r="Q596" s="177"/>
      <c r="R596" s="177"/>
      <c r="S596" s="177"/>
      <c r="T596" s="177"/>
      <c r="U596" s="177"/>
      <c r="V596" s="177"/>
      <c r="W596" s="177"/>
      <c r="X596" s="177"/>
      <c r="Y596" s="177"/>
      <c r="Z596" s="177"/>
      <c r="AA596" s="177"/>
      <c r="AB596" s="177"/>
      <c r="AC596" s="177"/>
      <c r="AD596" s="177"/>
      <c r="AE596" s="177"/>
    </row>
    <row r="597" spans="1:31" ht="125.25" customHeight="1">
      <c r="A597" s="246" t="s">
        <v>6643</v>
      </c>
      <c r="B597" s="373" t="s">
        <v>6644</v>
      </c>
      <c r="C597" s="254" t="s">
        <v>534</v>
      </c>
      <c r="D597" s="373" t="s">
        <v>6645</v>
      </c>
      <c r="E597" s="373" t="s">
        <v>6646</v>
      </c>
      <c r="F597" s="246" t="s">
        <v>6647</v>
      </c>
      <c r="G597" s="246" t="s">
        <v>6648</v>
      </c>
      <c r="H597" s="246" t="s">
        <v>6649</v>
      </c>
      <c r="I597" s="70" t="s">
        <v>11</v>
      </c>
      <c r="J597" s="85"/>
      <c r="K597" s="71" t="s">
        <v>6650</v>
      </c>
      <c r="L597" s="177"/>
      <c r="M597" s="177"/>
      <c r="N597" s="177"/>
      <c r="O597" s="177"/>
      <c r="P597" s="177"/>
      <c r="Q597" s="177"/>
      <c r="R597" s="177"/>
      <c r="S597" s="177"/>
      <c r="T597" s="177"/>
      <c r="U597" s="177"/>
      <c r="V597" s="177"/>
      <c r="W597" s="177"/>
      <c r="X597" s="177"/>
      <c r="Y597" s="177"/>
      <c r="Z597" s="177"/>
      <c r="AA597" s="177"/>
      <c r="AB597" s="177"/>
      <c r="AC597" s="177"/>
      <c r="AD597" s="177"/>
      <c r="AE597" s="177"/>
    </row>
    <row r="598" spans="1:31" ht="125.25" customHeight="1">
      <c r="A598" s="246" t="s">
        <v>6643</v>
      </c>
      <c r="B598" s="365"/>
      <c r="C598" s="254" t="s">
        <v>379</v>
      </c>
      <c r="D598" s="365"/>
      <c r="E598" s="365"/>
      <c r="F598" s="246" t="s">
        <v>6651</v>
      </c>
      <c r="G598" s="246" t="s">
        <v>6652</v>
      </c>
      <c r="H598" s="246" t="s">
        <v>6653</v>
      </c>
      <c r="I598" s="70" t="s">
        <v>11</v>
      </c>
      <c r="J598" s="85"/>
      <c r="K598" s="241"/>
      <c r="L598" s="177"/>
      <c r="M598" s="177"/>
      <c r="N598" s="177"/>
      <c r="O598" s="177"/>
      <c r="P598" s="177"/>
      <c r="Q598" s="177"/>
      <c r="R598" s="177"/>
      <c r="S598" s="177"/>
      <c r="T598" s="177"/>
      <c r="U598" s="177"/>
      <c r="V598" s="177"/>
      <c r="W598" s="177"/>
      <c r="X598" s="177"/>
      <c r="Y598" s="177"/>
      <c r="Z598" s="177"/>
      <c r="AA598" s="177"/>
      <c r="AB598" s="177"/>
      <c r="AC598" s="177"/>
      <c r="AD598" s="177"/>
      <c r="AE598" s="177"/>
    </row>
    <row r="599" spans="1:31" ht="125.25" customHeight="1">
      <c r="A599" s="246" t="s">
        <v>6643</v>
      </c>
      <c r="B599" s="365"/>
      <c r="C599" s="254" t="s">
        <v>384</v>
      </c>
      <c r="D599" s="365"/>
      <c r="E599" s="365"/>
      <c r="F599" s="246" t="s">
        <v>6654</v>
      </c>
      <c r="G599" s="246" t="s">
        <v>6652</v>
      </c>
      <c r="H599" s="246" t="s">
        <v>6655</v>
      </c>
      <c r="I599" s="70" t="s">
        <v>11</v>
      </c>
      <c r="J599" s="85"/>
      <c r="K599" s="241"/>
      <c r="L599" s="177"/>
      <c r="M599" s="177"/>
      <c r="N599" s="177"/>
      <c r="O599" s="177"/>
      <c r="P599" s="177"/>
      <c r="Q599" s="177"/>
      <c r="R599" s="177"/>
      <c r="S599" s="177"/>
      <c r="T599" s="177"/>
      <c r="U599" s="177"/>
      <c r="V599" s="177"/>
      <c r="W599" s="177"/>
      <c r="X599" s="177"/>
      <c r="Y599" s="177"/>
      <c r="Z599" s="177"/>
      <c r="AA599" s="177"/>
      <c r="AB599" s="177"/>
      <c r="AC599" s="177"/>
      <c r="AD599" s="177"/>
      <c r="AE599" s="177"/>
    </row>
    <row r="600" spans="1:31" ht="125.25" customHeight="1">
      <c r="A600" s="246" t="s">
        <v>6643</v>
      </c>
      <c r="B600" s="365"/>
      <c r="C600" s="254" t="s">
        <v>544</v>
      </c>
      <c r="D600" s="355"/>
      <c r="E600" s="365"/>
      <c r="F600" s="246" t="s">
        <v>6656</v>
      </c>
      <c r="G600" s="246" t="s">
        <v>6652</v>
      </c>
      <c r="H600" s="246" t="s">
        <v>6657</v>
      </c>
      <c r="I600" s="70" t="s">
        <v>11</v>
      </c>
      <c r="J600" s="85"/>
      <c r="K600" s="241"/>
      <c r="L600" s="177"/>
      <c r="M600" s="177"/>
      <c r="N600" s="177"/>
      <c r="O600" s="177"/>
      <c r="P600" s="177"/>
      <c r="Q600" s="177"/>
      <c r="R600" s="177"/>
      <c r="S600" s="177"/>
      <c r="T600" s="177"/>
      <c r="U600" s="177"/>
      <c r="V600" s="177"/>
      <c r="W600" s="177"/>
      <c r="X600" s="177"/>
      <c r="Y600" s="177"/>
      <c r="Z600" s="177"/>
      <c r="AA600" s="177"/>
      <c r="AB600" s="177"/>
      <c r="AC600" s="177"/>
      <c r="AD600" s="177"/>
      <c r="AE600" s="177"/>
    </row>
    <row r="601" spans="1:31" ht="125.25" customHeight="1">
      <c r="A601" s="246" t="s">
        <v>6643</v>
      </c>
      <c r="B601" s="365"/>
      <c r="C601" s="254" t="s">
        <v>546</v>
      </c>
      <c r="D601" s="246" t="s">
        <v>6658</v>
      </c>
      <c r="E601" s="365"/>
      <c r="F601" s="246" t="s">
        <v>6659</v>
      </c>
      <c r="G601" s="246" t="s">
        <v>6648</v>
      </c>
      <c r="H601" s="246" t="s">
        <v>6660</v>
      </c>
      <c r="I601" s="70" t="s">
        <v>11</v>
      </c>
      <c r="J601" s="85"/>
      <c r="K601" s="241"/>
      <c r="L601" s="177"/>
      <c r="M601" s="177"/>
      <c r="N601" s="177"/>
      <c r="O601" s="177"/>
      <c r="P601" s="177"/>
      <c r="Q601" s="177"/>
      <c r="R601" s="177"/>
      <c r="S601" s="177"/>
      <c r="T601" s="177"/>
      <c r="U601" s="177"/>
      <c r="V601" s="177"/>
      <c r="W601" s="177"/>
      <c r="X601" s="177"/>
      <c r="Y601" s="177"/>
      <c r="Z601" s="177"/>
      <c r="AA601" s="177"/>
      <c r="AB601" s="177"/>
      <c r="AC601" s="177"/>
      <c r="AD601" s="177"/>
      <c r="AE601" s="177"/>
    </row>
    <row r="602" spans="1:31" ht="125.25" customHeight="1">
      <c r="A602" s="246" t="s">
        <v>6643</v>
      </c>
      <c r="B602" s="365"/>
      <c r="C602" s="254" t="s">
        <v>388</v>
      </c>
      <c r="D602" s="246" t="s">
        <v>6661</v>
      </c>
      <c r="E602" s="365"/>
      <c r="F602" s="246" t="s">
        <v>6662</v>
      </c>
      <c r="G602" s="246" t="s">
        <v>6648</v>
      </c>
      <c r="H602" s="247" t="s">
        <v>6663</v>
      </c>
      <c r="I602" s="70" t="s">
        <v>11</v>
      </c>
      <c r="J602" s="85"/>
      <c r="K602" s="241"/>
      <c r="L602" s="177"/>
      <c r="M602" s="177"/>
      <c r="N602" s="177"/>
      <c r="O602" s="177"/>
      <c r="P602" s="177"/>
      <c r="Q602" s="177"/>
      <c r="R602" s="177"/>
      <c r="S602" s="177"/>
      <c r="T602" s="177"/>
      <c r="U602" s="177"/>
      <c r="V602" s="177"/>
      <c r="W602" s="177"/>
      <c r="X602" s="177"/>
      <c r="Y602" s="177"/>
      <c r="Z602" s="177"/>
      <c r="AA602" s="177"/>
      <c r="AB602" s="177"/>
      <c r="AC602" s="177"/>
      <c r="AD602" s="177"/>
      <c r="AE602" s="177"/>
    </row>
    <row r="603" spans="1:31" ht="125.25" customHeight="1">
      <c r="A603" s="246" t="s">
        <v>6643</v>
      </c>
      <c r="B603" s="365"/>
      <c r="C603" s="254" t="s">
        <v>393</v>
      </c>
      <c r="D603" s="246" t="s">
        <v>6661</v>
      </c>
      <c r="E603" s="365"/>
      <c r="F603" s="246" t="s">
        <v>6664</v>
      </c>
      <c r="G603" s="246" t="s">
        <v>6652</v>
      </c>
      <c r="H603" s="246" t="s">
        <v>6665</v>
      </c>
      <c r="I603" s="70" t="s">
        <v>11</v>
      </c>
      <c r="J603" s="85"/>
      <c r="K603" s="241"/>
      <c r="L603" s="177"/>
      <c r="M603" s="177"/>
      <c r="N603" s="177"/>
      <c r="O603" s="177"/>
      <c r="P603" s="177"/>
      <c r="Q603" s="177"/>
      <c r="R603" s="177"/>
      <c r="S603" s="177"/>
      <c r="T603" s="177"/>
      <c r="U603" s="177"/>
      <c r="V603" s="177"/>
      <c r="W603" s="177"/>
      <c r="X603" s="177"/>
      <c r="Y603" s="177"/>
      <c r="Z603" s="177"/>
      <c r="AA603" s="177"/>
      <c r="AB603" s="177"/>
      <c r="AC603" s="177"/>
      <c r="AD603" s="177"/>
      <c r="AE603" s="177"/>
    </row>
    <row r="604" spans="1:31" ht="125.25" customHeight="1">
      <c r="A604" s="246" t="s">
        <v>6643</v>
      </c>
      <c r="B604" s="365"/>
      <c r="C604" s="254" t="s">
        <v>397</v>
      </c>
      <c r="D604" s="373" t="s">
        <v>6666</v>
      </c>
      <c r="E604" s="365"/>
      <c r="F604" s="246" t="s">
        <v>6662</v>
      </c>
      <c r="G604" s="246" t="s">
        <v>6648</v>
      </c>
      <c r="H604" s="247" t="s">
        <v>6663</v>
      </c>
      <c r="I604" s="70" t="s">
        <v>11</v>
      </c>
      <c r="J604" s="85"/>
      <c r="K604" s="241"/>
      <c r="L604" s="177"/>
      <c r="M604" s="177"/>
      <c r="N604" s="177"/>
      <c r="O604" s="177"/>
      <c r="P604" s="177"/>
      <c r="Q604" s="177"/>
      <c r="R604" s="177"/>
      <c r="S604" s="177"/>
      <c r="T604" s="177"/>
      <c r="U604" s="177"/>
      <c r="V604" s="177"/>
      <c r="W604" s="177"/>
      <c r="X604" s="177"/>
      <c r="Y604" s="177"/>
      <c r="Z604" s="177"/>
      <c r="AA604" s="177"/>
      <c r="AB604" s="177"/>
      <c r="AC604" s="177"/>
      <c r="AD604" s="177"/>
      <c r="AE604" s="177"/>
    </row>
    <row r="605" spans="1:31" ht="125.25" customHeight="1">
      <c r="A605" s="246" t="s">
        <v>6643</v>
      </c>
      <c r="B605" s="365"/>
      <c r="C605" s="254" t="s">
        <v>400</v>
      </c>
      <c r="D605" s="365"/>
      <c r="E605" s="365"/>
      <c r="F605" s="246" t="s">
        <v>6664</v>
      </c>
      <c r="G605" s="246" t="s">
        <v>6652</v>
      </c>
      <c r="H605" s="246" t="s">
        <v>6667</v>
      </c>
      <c r="I605" s="70" t="s">
        <v>11</v>
      </c>
      <c r="J605" s="85"/>
      <c r="K605" s="241"/>
      <c r="L605" s="177"/>
      <c r="M605" s="177"/>
      <c r="N605" s="177"/>
      <c r="O605" s="177"/>
      <c r="P605" s="177"/>
      <c r="Q605" s="177"/>
      <c r="R605" s="177"/>
      <c r="S605" s="177"/>
      <c r="T605" s="177"/>
      <c r="U605" s="177"/>
      <c r="V605" s="177"/>
      <c r="W605" s="177"/>
      <c r="X605" s="177"/>
      <c r="Y605" s="177"/>
      <c r="Z605" s="177"/>
      <c r="AA605" s="177"/>
      <c r="AB605" s="177"/>
      <c r="AC605" s="177"/>
      <c r="AD605" s="177"/>
      <c r="AE605" s="177"/>
    </row>
    <row r="606" spans="1:31" ht="125.25" customHeight="1">
      <c r="A606" s="246" t="s">
        <v>6643</v>
      </c>
      <c r="B606" s="365"/>
      <c r="C606" s="254" t="s">
        <v>403</v>
      </c>
      <c r="D606" s="365"/>
      <c r="E606" s="365"/>
      <c r="F606" s="246" t="s">
        <v>6668</v>
      </c>
      <c r="G606" s="246" t="s">
        <v>6652</v>
      </c>
      <c r="H606" s="246" t="s">
        <v>6669</v>
      </c>
      <c r="I606" s="70" t="s">
        <v>11</v>
      </c>
      <c r="J606" s="85"/>
      <c r="K606" s="241"/>
      <c r="L606" s="177"/>
      <c r="M606" s="177"/>
      <c r="N606" s="177"/>
      <c r="O606" s="177"/>
      <c r="P606" s="177"/>
      <c r="Q606" s="177"/>
      <c r="R606" s="177"/>
      <c r="S606" s="177"/>
      <c r="T606" s="177"/>
      <c r="U606" s="177"/>
      <c r="V606" s="177"/>
      <c r="W606" s="177"/>
      <c r="X606" s="177"/>
      <c r="Y606" s="177"/>
      <c r="Z606" s="177"/>
      <c r="AA606" s="177"/>
      <c r="AB606" s="177"/>
      <c r="AC606" s="177"/>
      <c r="AD606" s="177"/>
      <c r="AE606" s="177"/>
    </row>
    <row r="607" spans="1:31" ht="125.25" customHeight="1">
      <c r="A607" s="246" t="s">
        <v>6643</v>
      </c>
      <c r="B607" s="365"/>
      <c r="C607" s="254" t="s">
        <v>408</v>
      </c>
      <c r="D607" s="355"/>
      <c r="E607" s="365"/>
      <c r="F607" s="246" t="s">
        <v>6670</v>
      </c>
      <c r="G607" s="246" t="s">
        <v>6652</v>
      </c>
      <c r="H607" s="246" t="s">
        <v>6671</v>
      </c>
      <c r="I607" s="70" t="s">
        <v>11</v>
      </c>
      <c r="J607" s="85"/>
      <c r="K607" s="241"/>
      <c r="L607" s="177"/>
      <c r="M607" s="177"/>
      <c r="N607" s="177"/>
      <c r="O607" s="177"/>
      <c r="P607" s="177"/>
      <c r="Q607" s="177"/>
      <c r="R607" s="177"/>
      <c r="S607" s="177"/>
      <c r="T607" s="177"/>
      <c r="U607" s="177"/>
      <c r="V607" s="177"/>
      <c r="W607" s="177"/>
      <c r="X607" s="177"/>
      <c r="Y607" s="177"/>
      <c r="Z607" s="177"/>
      <c r="AA607" s="177"/>
      <c r="AB607" s="177"/>
      <c r="AC607" s="177"/>
      <c r="AD607" s="177"/>
      <c r="AE607" s="177"/>
    </row>
    <row r="608" spans="1:31" ht="125.25" customHeight="1">
      <c r="A608" s="246" t="s">
        <v>6643</v>
      </c>
      <c r="B608" s="365"/>
      <c r="C608" s="254" t="s">
        <v>411</v>
      </c>
      <c r="D608" s="373" t="s">
        <v>6672</v>
      </c>
      <c r="E608" s="365"/>
      <c r="F608" s="246" t="s">
        <v>6662</v>
      </c>
      <c r="G608" s="246" t="s">
        <v>6648</v>
      </c>
      <c r="H608" s="246" t="s">
        <v>6673</v>
      </c>
      <c r="I608" s="70" t="s">
        <v>11</v>
      </c>
      <c r="J608" s="85"/>
      <c r="K608" s="241"/>
      <c r="L608" s="177"/>
      <c r="M608" s="177"/>
      <c r="N608" s="177"/>
      <c r="O608" s="177"/>
      <c r="P608" s="177"/>
      <c r="Q608" s="177"/>
      <c r="R608" s="177"/>
      <c r="S608" s="177"/>
      <c r="T608" s="177"/>
      <c r="U608" s="177"/>
      <c r="V608" s="177"/>
      <c r="W608" s="177"/>
      <c r="X608" s="177"/>
      <c r="Y608" s="177"/>
      <c r="Z608" s="177"/>
      <c r="AA608" s="177"/>
      <c r="AB608" s="177"/>
      <c r="AC608" s="177"/>
      <c r="AD608" s="177"/>
      <c r="AE608" s="177"/>
    </row>
    <row r="609" spans="1:31" ht="125.25" customHeight="1">
      <c r="A609" s="246" t="s">
        <v>6643</v>
      </c>
      <c r="B609" s="365"/>
      <c r="C609" s="254" t="s">
        <v>414</v>
      </c>
      <c r="D609" s="365"/>
      <c r="E609" s="365"/>
      <c r="F609" s="246" t="s">
        <v>6674</v>
      </c>
      <c r="G609" s="246" t="s">
        <v>6652</v>
      </c>
      <c r="H609" s="246" t="s">
        <v>6675</v>
      </c>
      <c r="I609" s="70" t="s">
        <v>11</v>
      </c>
      <c r="J609" s="85"/>
      <c r="K609" s="241"/>
      <c r="L609" s="177"/>
      <c r="M609" s="177"/>
      <c r="N609" s="177"/>
      <c r="O609" s="177"/>
      <c r="P609" s="177"/>
      <c r="Q609" s="177"/>
      <c r="R609" s="177"/>
      <c r="S609" s="177"/>
      <c r="T609" s="177"/>
      <c r="U609" s="177"/>
      <c r="V609" s="177"/>
      <c r="W609" s="177"/>
      <c r="X609" s="177"/>
      <c r="Y609" s="177"/>
      <c r="Z609" s="177"/>
      <c r="AA609" s="177"/>
      <c r="AB609" s="177"/>
      <c r="AC609" s="177"/>
      <c r="AD609" s="177"/>
      <c r="AE609" s="177"/>
    </row>
    <row r="610" spans="1:31" ht="125.25" customHeight="1">
      <c r="A610" s="246" t="s">
        <v>6643</v>
      </c>
      <c r="B610" s="365"/>
      <c r="C610" s="254" t="s">
        <v>419</v>
      </c>
      <c r="D610" s="365"/>
      <c r="E610" s="365"/>
      <c r="F610" s="246" t="s">
        <v>6676</v>
      </c>
      <c r="G610" s="246" t="s">
        <v>6652</v>
      </c>
      <c r="H610" s="246" t="s">
        <v>6677</v>
      </c>
      <c r="I610" s="70" t="s">
        <v>11</v>
      </c>
      <c r="J610" s="85"/>
      <c r="K610" s="241"/>
      <c r="L610" s="177"/>
      <c r="M610" s="177"/>
      <c r="N610" s="177"/>
      <c r="O610" s="177"/>
      <c r="P610" s="177"/>
      <c r="Q610" s="177"/>
      <c r="R610" s="177"/>
      <c r="S610" s="177"/>
      <c r="T610" s="177"/>
      <c r="U610" s="177"/>
      <c r="V610" s="177"/>
      <c r="W610" s="177"/>
      <c r="X610" s="177"/>
      <c r="Y610" s="177"/>
      <c r="Z610" s="177"/>
      <c r="AA610" s="177"/>
      <c r="AB610" s="177"/>
      <c r="AC610" s="177"/>
      <c r="AD610" s="177"/>
      <c r="AE610" s="177"/>
    </row>
    <row r="611" spans="1:31" ht="125.25" customHeight="1">
      <c r="A611" s="246" t="s">
        <v>6643</v>
      </c>
      <c r="B611" s="365"/>
      <c r="C611" s="254" t="s">
        <v>422</v>
      </c>
      <c r="D611" s="355"/>
      <c r="E611" s="365"/>
      <c r="F611" s="246" t="s">
        <v>6678</v>
      </c>
      <c r="G611" s="246" t="s">
        <v>6652</v>
      </c>
      <c r="H611" s="247" t="s">
        <v>6679</v>
      </c>
      <c r="I611" s="70" t="s">
        <v>11</v>
      </c>
      <c r="J611" s="85"/>
      <c r="K611" s="241"/>
      <c r="L611" s="177"/>
      <c r="M611" s="177"/>
      <c r="N611" s="177"/>
      <c r="O611" s="177"/>
      <c r="P611" s="177"/>
      <c r="Q611" s="177"/>
      <c r="R611" s="177"/>
      <c r="S611" s="177"/>
      <c r="T611" s="177"/>
      <c r="U611" s="177"/>
      <c r="V611" s="177"/>
      <c r="W611" s="177"/>
      <c r="X611" s="177"/>
      <c r="Y611" s="177"/>
      <c r="Z611" s="177"/>
      <c r="AA611" s="177"/>
      <c r="AB611" s="177"/>
      <c r="AC611" s="177"/>
      <c r="AD611" s="177"/>
      <c r="AE611" s="177"/>
    </row>
    <row r="612" spans="1:31" ht="125.25" customHeight="1">
      <c r="A612" s="246" t="s">
        <v>6643</v>
      </c>
      <c r="B612" s="355"/>
      <c r="C612" s="254" t="s">
        <v>425</v>
      </c>
      <c r="D612" s="247" t="s">
        <v>6680</v>
      </c>
      <c r="E612" s="355"/>
      <c r="F612" s="246" t="s">
        <v>6681</v>
      </c>
      <c r="G612" s="246" t="s">
        <v>6648</v>
      </c>
      <c r="H612" s="246" t="s">
        <v>6682</v>
      </c>
      <c r="I612" s="70" t="s">
        <v>11</v>
      </c>
      <c r="J612" s="85"/>
      <c r="K612" s="241"/>
      <c r="L612" s="177"/>
      <c r="M612" s="177"/>
      <c r="N612" s="177"/>
      <c r="O612" s="177"/>
      <c r="P612" s="177"/>
      <c r="Q612" s="177"/>
      <c r="R612" s="177"/>
      <c r="S612" s="177"/>
      <c r="T612" s="177"/>
      <c r="U612" s="177"/>
      <c r="V612" s="177"/>
      <c r="W612" s="177"/>
      <c r="X612" s="177"/>
      <c r="Y612" s="177"/>
      <c r="Z612" s="177"/>
      <c r="AA612" s="177"/>
      <c r="AB612" s="177"/>
      <c r="AC612" s="177"/>
      <c r="AD612" s="177"/>
      <c r="AE612" s="177"/>
    </row>
    <row r="613" spans="1:31" ht="125.25" customHeight="1">
      <c r="A613" s="246" t="s">
        <v>6683</v>
      </c>
      <c r="B613" s="373" t="s">
        <v>6684</v>
      </c>
      <c r="C613" s="68" t="s">
        <v>534</v>
      </c>
      <c r="D613" s="246" t="s">
        <v>6685</v>
      </c>
      <c r="E613" s="373" t="s">
        <v>6686</v>
      </c>
      <c r="F613" s="246" t="s">
        <v>6687</v>
      </c>
      <c r="G613" s="246" t="s">
        <v>6688</v>
      </c>
      <c r="H613" s="246" t="s">
        <v>6689</v>
      </c>
      <c r="I613" s="70" t="s">
        <v>11</v>
      </c>
      <c r="J613" s="85"/>
      <c r="K613" s="241"/>
      <c r="L613" s="177"/>
      <c r="M613" s="177"/>
      <c r="N613" s="177"/>
      <c r="O613" s="177"/>
      <c r="P613" s="177"/>
      <c r="Q613" s="177"/>
      <c r="R613" s="177"/>
      <c r="S613" s="177"/>
      <c r="T613" s="177"/>
      <c r="U613" s="177"/>
      <c r="V613" s="177"/>
      <c r="W613" s="177"/>
      <c r="X613" s="177"/>
      <c r="Y613" s="177"/>
      <c r="Z613" s="177"/>
      <c r="AA613" s="177"/>
      <c r="AB613" s="177"/>
      <c r="AC613" s="177"/>
      <c r="AD613" s="177"/>
      <c r="AE613" s="177"/>
    </row>
    <row r="614" spans="1:31" ht="125.25" customHeight="1">
      <c r="A614" s="246" t="s">
        <v>6683</v>
      </c>
      <c r="B614" s="365"/>
      <c r="C614" s="68" t="s">
        <v>379</v>
      </c>
      <c r="D614" s="246" t="s">
        <v>6690</v>
      </c>
      <c r="E614" s="365"/>
      <c r="F614" s="246" t="s">
        <v>6691</v>
      </c>
      <c r="G614" s="246" t="s">
        <v>6692</v>
      </c>
      <c r="H614" s="246" t="s">
        <v>6689</v>
      </c>
      <c r="I614" s="70" t="s">
        <v>11</v>
      </c>
      <c r="J614" s="85"/>
      <c r="K614" s="241"/>
      <c r="L614" s="177"/>
      <c r="M614" s="177"/>
      <c r="N614" s="177"/>
      <c r="O614" s="177"/>
      <c r="P614" s="177"/>
      <c r="Q614" s="177"/>
      <c r="R614" s="177"/>
      <c r="S614" s="177"/>
      <c r="T614" s="177"/>
      <c r="U614" s="177"/>
      <c r="V614" s="177"/>
      <c r="W614" s="177"/>
      <c r="X614" s="177"/>
      <c r="Y614" s="177"/>
      <c r="Z614" s="177"/>
      <c r="AA614" s="177"/>
      <c r="AB614" s="177"/>
      <c r="AC614" s="177"/>
      <c r="AD614" s="177"/>
      <c r="AE614" s="177"/>
    </row>
    <row r="615" spans="1:31" ht="125.25" customHeight="1">
      <c r="A615" s="246" t="s">
        <v>6683</v>
      </c>
      <c r="B615" s="365"/>
      <c r="C615" s="68" t="s">
        <v>384</v>
      </c>
      <c r="D615" s="246" t="s">
        <v>6690</v>
      </c>
      <c r="E615" s="365"/>
      <c r="F615" s="246" t="s">
        <v>6693</v>
      </c>
      <c r="G615" s="246" t="s">
        <v>6694</v>
      </c>
      <c r="H615" s="246" t="s">
        <v>6695</v>
      </c>
      <c r="I615" s="70" t="s">
        <v>11</v>
      </c>
      <c r="J615" s="85"/>
      <c r="K615" s="241"/>
      <c r="L615" s="177"/>
      <c r="M615" s="177"/>
      <c r="N615" s="177"/>
      <c r="O615" s="177"/>
      <c r="P615" s="177"/>
      <c r="Q615" s="177"/>
      <c r="R615" s="177"/>
      <c r="S615" s="177"/>
      <c r="T615" s="177"/>
      <c r="U615" s="177"/>
      <c r="V615" s="177"/>
      <c r="W615" s="177"/>
      <c r="X615" s="177"/>
      <c r="Y615" s="177"/>
      <c r="Z615" s="177"/>
      <c r="AA615" s="177"/>
      <c r="AB615" s="177"/>
      <c r="AC615" s="177"/>
      <c r="AD615" s="177"/>
      <c r="AE615" s="177"/>
    </row>
    <row r="616" spans="1:31" ht="125.25" customHeight="1">
      <c r="A616" s="246" t="s">
        <v>6683</v>
      </c>
      <c r="B616" s="355"/>
      <c r="C616" s="68" t="s">
        <v>544</v>
      </c>
      <c r="D616" s="246" t="s">
        <v>6696</v>
      </c>
      <c r="E616" s="355"/>
      <c r="F616" s="246" t="s">
        <v>6697</v>
      </c>
      <c r="G616" s="246" t="s">
        <v>6698</v>
      </c>
      <c r="H616" s="246" t="s">
        <v>6699</v>
      </c>
      <c r="I616" s="70" t="s">
        <v>11</v>
      </c>
      <c r="J616" s="85"/>
      <c r="K616" s="241"/>
      <c r="L616" s="177"/>
      <c r="M616" s="177"/>
      <c r="N616" s="177"/>
      <c r="O616" s="177"/>
      <c r="P616" s="177"/>
      <c r="Q616" s="177"/>
      <c r="R616" s="177"/>
      <c r="S616" s="177"/>
      <c r="T616" s="177"/>
      <c r="U616" s="177"/>
      <c r="V616" s="177"/>
      <c r="W616" s="177"/>
      <c r="X616" s="177"/>
      <c r="Y616" s="177"/>
      <c r="Z616" s="177"/>
      <c r="AA616" s="177"/>
      <c r="AB616" s="177"/>
      <c r="AC616" s="177"/>
      <c r="AD616" s="177"/>
      <c r="AE616" s="177"/>
    </row>
    <row r="617" spans="1:31" ht="125.25" customHeight="1">
      <c r="A617" s="246" t="s">
        <v>6700</v>
      </c>
      <c r="B617" s="246" t="s">
        <v>6701</v>
      </c>
      <c r="C617" s="68" t="s">
        <v>534</v>
      </c>
      <c r="D617" s="246" t="s">
        <v>6702</v>
      </c>
      <c r="E617" s="246" t="s">
        <v>6703</v>
      </c>
      <c r="F617" s="246" t="s">
        <v>6704</v>
      </c>
      <c r="G617" s="246" t="s">
        <v>6705</v>
      </c>
      <c r="H617" s="246" t="s">
        <v>6706</v>
      </c>
      <c r="I617" s="70" t="s">
        <v>11</v>
      </c>
      <c r="J617" s="85"/>
      <c r="K617" s="241"/>
      <c r="L617" s="177"/>
      <c r="M617" s="177"/>
      <c r="N617" s="177"/>
      <c r="O617" s="177"/>
      <c r="P617" s="177"/>
      <c r="Q617" s="177"/>
      <c r="R617" s="177"/>
      <c r="S617" s="177"/>
      <c r="T617" s="177"/>
      <c r="U617" s="177"/>
      <c r="V617" s="177"/>
      <c r="W617" s="177"/>
      <c r="X617" s="177"/>
      <c r="Y617" s="177"/>
      <c r="Z617" s="177"/>
      <c r="AA617" s="177"/>
      <c r="AB617" s="177"/>
      <c r="AC617" s="177"/>
      <c r="AD617" s="177"/>
      <c r="AE617" s="177"/>
    </row>
    <row r="618" spans="1:31" ht="125.25" customHeight="1">
      <c r="A618" s="246" t="s">
        <v>6700</v>
      </c>
      <c r="B618" s="246" t="s">
        <v>6701</v>
      </c>
      <c r="C618" s="68" t="s">
        <v>379</v>
      </c>
      <c r="D618" s="246" t="s">
        <v>6702</v>
      </c>
      <c r="E618" s="246" t="s">
        <v>6703</v>
      </c>
      <c r="F618" s="246" t="s">
        <v>6707</v>
      </c>
      <c r="G618" s="246" t="s">
        <v>6708</v>
      </c>
      <c r="H618" s="246" t="s">
        <v>6709</v>
      </c>
      <c r="I618" s="70" t="s">
        <v>11</v>
      </c>
      <c r="J618" s="85"/>
      <c r="K618" s="241"/>
      <c r="L618" s="177"/>
      <c r="M618" s="177"/>
      <c r="N618" s="177"/>
      <c r="O618" s="177"/>
      <c r="P618" s="177"/>
      <c r="Q618" s="177"/>
      <c r="R618" s="177"/>
      <c r="S618" s="177"/>
      <c r="T618" s="177"/>
      <c r="U618" s="177"/>
      <c r="V618" s="177"/>
      <c r="W618" s="177"/>
      <c r="X618" s="177"/>
      <c r="Y618" s="177"/>
      <c r="Z618" s="177"/>
      <c r="AA618" s="177"/>
      <c r="AB618" s="177"/>
      <c r="AC618" s="177"/>
      <c r="AD618" s="177"/>
      <c r="AE618" s="177"/>
    </row>
    <row r="619" spans="1:31" ht="125.25" customHeight="1">
      <c r="A619" s="246" t="s">
        <v>6700</v>
      </c>
      <c r="B619" s="246" t="s">
        <v>6701</v>
      </c>
      <c r="C619" s="68" t="s">
        <v>384</v>
      </c>
      <c r="D619" s="246" t="s">
        <v>6702</v>
      </c>
      <c r="E619" s="246" t="s">
        <v>6703</v>
      </c>
      <c r="F619" s="246" t="s">
        <v>6710</v>
      </c>
      <c r="G619" s="246" t="s">
        <v>6708</v>
      </c>
      <c r="H619" s="246" t="s">
        <v>6711</v>
      </c>
      <c r="I619" s="70" t="s">
        <v>11</v>
      </c>
      <c r="J619" s="85"/>
      <c r="K619" s="241"/>
      <c r="L619" s="177"/>
      <c r="M619" s="177"/>
      <c r="N619" s="177"/>
      <c r="O619" s="177"/>
      <c r="P619" s="177"/>
      <c r="Q619" s="177"/>
      <c r="R619" s="177"/>
      <c r="S619" s="177"/>
      <c r="T619" s="177"/>
      <c r="U619" s="177"/>
      <c r="V619" s="177"/>
      <c r="W619" s="177"/>
      <c r="X619" s="177"/>
      <c r="Y619" s="177"/>
      <c r="Z619" s="177"/>
      <c r="AA619" s="177"/>
      <c r="AB619" s="177"/>
      <c r="AC619" s="177"/>
      <c r="AD619" s="177"/>
      <c r="AE619" s="177"/>
    </row>
    <row r="620" spans="1:31" ht="125.25" customHeight="1">
      <c r="A620" s="246" t="s">
        <v>6700</v>
      </c>
      <c r="B620" s="246" t="s">
        <v>6701</v>
      </c>
      <c r="C620" s="68" t="s">
        <v>544</v>
      </c>
      <c r="D620" s="246" t="s">
        <v>6702</v>
      </c>
      <c r="E620" s="246" t="s">
        <v>6703</v>
      </c>
      <c r="F620" s="246" t="s">
        <v>6712</v>
      </c>
      <c r="G620" s="246" t="s">
        <v>6713</v>
      </c>
      <c r="H620" s="246" t="s">
        <v>6714</v>
      </c>
      <c r="I620" s="70" t="s">
        <v>11</v>
      </c>
      <c r="J620" s="85"/>
      <c r="K620" s="241"/>
      <c r="L620" s="177"/>
      <c r="M620" s="177"/>
      <c r="N620" s="177"/>
      <c r="O620" s="177"/>
      <c r="P620" s="177"/>
      <c r="Q620" s="177"/>
      <c r="R620" s="177"/>
      <c r="S620" s="177"/>
      <c r="T620" s="177"/>
      <c r="U620" s="177"/>
      <c r="V620" s="177"/>
      <c r="W620" s="177"/>
      <c r="X620" s="177"/>
      <c r="Y620" s="177"/>
      <c r="Z620" s="177"/>
      <c r="AA620" s="177"/>
      <c r="AB620" s="177"/>
      <c r="AC620" s="177"/>
      <c r="AD620" s="177"/>
      <c r="AE620" s="177"/>
    </row>
    <row r="621" spans="1:31" ht="125.25" customHeight="1">
      <c r="A621" s="246" t="s">
        <v>6700</v>
      </c>
      <c r="B621" s="246" t="s">
        <v>6701</v>
      </c>
      <c r="C621" s="68" t="s">
        <v>546</v>
      </c>
      <c r="D621" s="246" t="s">
        <v>6715</v>
      </c>
      <c r="E621" s="246" t="s">
        <v>6703</v>
      </c>
      <c r="F621" s="246" t="s">
        <v>6716</v>
      </c>
      <c r="G621" s="246" t="s">
        <v>6717</v>
      </c>
      <c r="H621" s="246" t="s">
        <v>6718</v>
      </c>
      <c r="I621" s="70" t="s">
        <v>11</v>
      </c>
      <c r="J621" s="85"/>
      <c r="K621" s="241"/>
      <c r="L621" s="177"/>
      <c r="M621" s="177"/>
      <c r="N621" s="177"/>
      <c r="O621" s="177"/>
      <c r="P621" s="177"/>
      <c r="Q621" s="177"/>
      <c r="R621" s="177"/>
      <c r="S621" s="177"/>
      <c r="T621" s="177"/>
      <c r="U621" s="177"/>
      <c r="V621" s="177"/>
      <c r="W621" s="177"/>
      <c r="X621" s="177"/>
      <c r="Y621" s="177"/>
      <c r="Z621" s="177"/>
      <c r="AA621" s="177"/>
      <c r="AB621" s="177"/>
      <c r="AC621" s="177"/>
      <c r="AD621" s="177"/>
      <c r="AE621" s="177"/>
    </row>
    <row r="622" spans="1:31" ht="125.25" customHeight="1">
      <c r="A622" s="246" t="s">
        <v>6700</v>
      </c>
      <c r="B622" s="246" t="s">
        <v>6701</v>
      </c>
      <c r="C622" s="68" t="s">
        <v>388</v>
      </c>
      <c r="D622" s="246" t="s">
        <v>6702</v>
      </c>
      <c r="E622" s="246" t="s">
        <v>6703</v>
      </c>
      <c r="F622" s="246" t="s">
        <v>6719</v>
      </c>
      <c r="G622" s="246" t="s">
        <v>6720</v>
      </c>
      <c r="H622" s="246" t="s">
        <v>6721</v>
      </c>
      <c r="I622" s="70" t="s">
        <v>11</v>
      </c>
      <c r="J622" s="85"/>
      <c r="K622" s="241"/>
      <c r="L622" s="177"/>
      <c r="M622" s="177"/>
      <c r="N622" s="177"/>
      <c r="O622" s="177"/>
      <c r="P622" s="177"/>
      <c r="Q622" s="177"/>
      <c r="R622" s="177"/>
      <c r="S622" s="177"/>
      <c r="T622" s="177"/>
      <c r="U622" s="177"/>
      <c r="V622" s="177"/>
      <c r="W622" s="177"/>
      <c r="X622" s="177"/>
      <c r="Y622" s="177"/>
      <c r="Z622" s="177"/>
      <c r="AA622" s="177"/>
      <c r="AB622" s="177"/>
      <c r="AC622" s="177"/>
      <c r="AD622" s="177"/>
      <c r="AE622" s="177"/>
    </row>
    <row r="623" spans="1:31" ht="125.25" customHeight="1">
      <c r="A623" s="246" t="s">
        <v>6700</v>
      </c>
      <c r="B623" s="246" t="s">
        <v>6701</v>
      </c>
      <c r="C623" s="68" t="s">
        <v>393</v>
      </c>
      <c r="D623" s="246" t="s">
        <v>6702</v>
      </c>
      <c r="E623" s="246" t="s">
        <v>6703</v>
      </c>
      <c r="F623" s="246" t="s">
        <v>6722</v>
      </c>
      <c r="G623" s="246"/>
      <c r="H623" s="246" t="s">
        <v>6709</v>
      </c>
      <c r="I623" s="70" t="s">
        <v>11</v>
      </c>
      <c r="J623" s="85"/>
      <c r="K623" s="241"/>
      <c r="L623" s="177"/>
      <c r="M623" s="177"/>
      <c r="N623" s="177"/>
      <c r="O623" s="177"/>
      <c r="P623" s="177"/>
      <c r="Q623" s="177"/>
      <c r="R623" s="177"/>
      <c r="S623" s="177"/>
      <c r="T623" s="177"/>
      <c r="U623" s="177"/>
      <c r="V623" s="177"/>
      <c r="W623" s="177"/>
      <c r="X623" s="177"/>
      <c r="Y623" s="177"/>
      <c r="Z623" s="177"/>
      <c r="AA623" s="177"/>
      <c r="AB623" s="177"/>
      <c r="AC623" s="177"/>
      <c r="AD623" s="177"/>
      <c r="AE623" s="177"/>
    </row>
    <row r="624" spans="1:31" ht="125.25" customHeight="1">
      <c r="A624" s="240" t="s">
        <v>6723</v>
      </c>
      <c r="B624" s="374" t="s">
        <v>6724</v>
      </c>
      <c r="C624" s="85" t="s">
        <v>534</v>
      </c>
      <c r="D624" s="240" t="s">
        <v>6725</v>
      </c>
      <c r="E624" s="240"/>
      <c r="F624" s="240" t="s">
        <v>6726</v>
      </c>
      <c r="G624" s="240" t="s">
        <v>6727</v>
      </c>
      <c r="H624" s="240" t="s">
        <v>6728</v>
      </c>
      <c r="I624" s="70" t="s">
        <v>11</v>
      </c>
      <c r="J624" s="85"/>
      <c r="K624" s="241"/>
      <c r="L624" s="177"/>
      <c r="M624" s="177"/>
      <c r="N624" s="177"/>
      <c r="O624" s="177"/>
      <c r="P624" s="177"/>
      <c r="Q624" s="177"/>
      <c r="R624" s="177"/>
      <c r="S624" s="177"/>
      <c r="T624" s="177"/>
      <c r="U624" s="177"/>
      <c r="V624" s="177"/>
      <c r="W624" s="177"/>
      <c r="X624" s="177"/>
      <c r="Y624" s="177"/>
      <c r="Z624" s="177"/>
      <c r="AA624" s="177"/>
      <c r="AB624" s="177"/>
      <c r="AC624" s="177"/>
      <c r="AD624" s="177"/>
      <c r="AE624" s="177"/>
    </row>
    <row r="625" spans="1:31" ht="125.25" customHeight="1">
      <c r="A625" s="240" t="s">
        <v>6723</v>
      </c>
      <c r="B625" s="365"/>
      <c r="C625" s="85" t="s">
        <v>379</v>
      </c>
      <c r="D625" s="240" t="s">
        <v>6725</v>
      </c>
      <c r="E625" s="240"/>
      <c r="F625" s="240" t="s">
        <v>6729</v>
      </c>
      <c r="G625" s="240" t="s">
        <v>6727</v>
      </c>
      <c r="H625" s="240" t="s">
        <v>6730</v>
      </c>
      <c r="I625" s="70" t="s">
        <v>11</v>
      </c>
      <c r="J625" s="85"/>
      <c r="K625" s="241"/>
      <c r="L625" s="177"/>
      <c r="M625" s="177"/>
      <c r="N625" s="177"/>
      <c r="O625" s="177"/>
      <c r="P625" s="177"/>
      <c r="Q625" s="177"/>
      <c r="R625" s="177"/>
      <c r="S625" s="177"/>
      <c r="T625" s="177"/>
      <c r="U625" s="177"/>
      <c r="V625" s="177"/>
      <c r="W625" s="177"/>
      <c r="X625" s="177"/>
      <c r="Y625" s="177"/>
      <c r="Z625" s="177"/>
      <c r="AA625" s="177"/>
      <c r="AB625" s="177"/>
      <c r="AC625" s="177"/>
      <c r="AD625" s="177"/>
      <c r="AE625" s="177"/>
    </row>
    <row r="626" spans="1:31" ht="125.25" customHeight="1">
      <c r="A626" s="240" t="s">
        <v>6723</v>
      </c>
      <c r="B626" s="365"/>
      <c r="C626" s="85" t="s">
        <v>384</v>
      </c>
      <c r="D626" s="240" t="s">
        <v>6725</v>
      </c>
      <c r="E626" s="240" t="s">
        <v>6731</v>
      </c>
      <c r="F626" s="240" t="s">
        <v>6732</v>
      </c>
      <c r="G626" s="240" t="s">
        <v>6727</v>
      </c>
      <c r="H626" s="240" t="s">
        <v>6733</v>
      </c>
      <c r="I626" s="70" t="s">
        <v>11</v>
      </c>
      <c r="J626" s="85"/>
      <c r="K626" s="241"/>
      <c r="L626" s="177"/>
      <c r="M626" s="177"/>
      <c r="N626" s="177"/>
      <c r="O626" s="177"/>
      <c r="P626" s="177"/>
      <c r="Q626" s="177"/>
      <c r="R626" s="177"/>
      <c r="S626" s="177"/>
      <c r="T626" s="177"/>
      <c r="U626" s="177"/>
      <c r="V626" s="177"/>
      <c r="W626" s="177"/>
      <c r="X626" s="177"/>
      <c r="Y626" s="177"/>
      <c r="Z626" s="177"/>
      <c r="AA626" s="177"/>
      <c r="AB626" s="177"/>
      <c r="AC626" s="177"/>
      <c r="AD626" s="177"/>
      <c r="AE626" s="177"/>
    </row>
    <row r="627" spans="1:31" ht="125.25" customHeight="1">
      <c r="A627" s="240" t="s">
        <v>6723</v>
      </c>
      <c r="B627" s="365"/>
      <c r="C627" s="85" t="s">
        <v>544</v>
      </c>
      <c r="D627" s="240" t="s">
        <v>6725</v>
      </c>
      <c r="E627" s="240"/>
      <c r="F627" s="240" t="s">
        <v>6734</v>
      </c>
      <c r="G627" s="240" t="s">
        <v>6727</v>
      </c>
      <c r="H627" s="240" t="s">
        <v>6733</v>
      </c>
      <c r="I627" s="70" t="s">
        <v>11</v>
      </c>
      <c r="J627" s="85"/>
      <c r="K627" s="241"/>
      <c r="L627" s="177"/>
      <c r="M627" s="177"/>
      <c r="N627" s="177"/>
      <c r="O627" s="177"/>
      <c r="P627" s="177"/>
      <c r="Q627" s="177"/>
      <c r="R627" s="177"/>
      <c r="S627" s="177"/>
      <c r="T627" s="177"/>
      <c r="U627" s="177"/>
      <c r="V627" s="177"/>
      <c r="W627" s="177"/>
      <c r="X627" s="177"/>
      <c r="Y627" s="177"/>
      <c r="Z627" s="177"/>
      <c r="AA627" s="177"/>
      <c r="AB627" s="177"/>
      <c r="AC627" s="177"/>
      <c r="AD627" s="177"/>
      <c r="AE627" s="177"/>
    </row>
    <row r="628" spans="1:31" ht="125.25" customHeight="1">
      <c r="A628" s="240" t="s">
        <v>6723</v>
      </c>
      <c r="B628" s="365"/>
      <c r="C628" s="85" t="s">
        <v>546</v>
      </c>
      <c r="D628" s="240" t="s">
        <v>6725</v>
      </c>
      <c r="E628" s="240"/>
      <c r="F628" s="240" t="s">
        <v>6735</v>
      </c>
      <c r="G628" s="240" t="s">
        <v>6727</v>
      </c>
      <c r="H628" s="240" t="s">
        <v>6733</v>
      </c>
      <c r="I628" s="70" t="s">
        <v>11</v>
      </c>
      <c r="J628" s="85"/>
      <c r="K628" s="241"/>
      <c r="L628" s="177"/>
      <c r="M628" s="177"/>
      <c r="N628" s="177"/>
      <c r="O628" s="177"/>
      <c r="P628" s="177"/>
      <c r="Q628" s="177"/>
      <c r="R628" s="177"/>
      <c r="S628" s="177"/>
      <c r="T628" s="177"/>
      <c r="U628" s="177"/>
      <c r="V628" s="177"/>
      <c r="W628" s="177"/>
      <c r="X628" s="177"/>
      <c r="Y628" s="177"/>
      <c r="Z628" s="177"/>
      <c r="AA628" s="177"/>
      <c r="AB628" s="177"/>
      <c r="AC628" s="177"/>
      <c r="AD628" s="177"/>
      <c r="AE628" s="177"/>
    </row>
    <row r="629" spans="1:31" ht="125.25" customHeight="1">
      <c r="A629" s="240" t="s">
        <v>6723</v>
      </c>
      <c r="B629" s="365"/>
      <c r="C629" s="85" t="s">
        <v>388</v>
      </c>
      <c r="D629" s="240" t="s">
        <v>6725</v>
      </c>
      <c r="E629" s="240"/>
      <c r="F629" s="240" t="s">
        <v>6736</v>
      </c>
      <c r="G629" s="240" t="s">
        <v>6727</v>
      </c>
      <c r="H629" s="240" t="s">
        <v>6733</v>
      </c>
      <c r="I629" s="70" t="s">
        <v>11</v>
      </c>
      <c r="J629" s="85"/>
      <c r="K629" s="241"/>
      <c r="L629" s="177"/>
      <c r="M629" s="177"/>
      <c r="N629" s="177"/>
      <c r="O629" s="177"/>
      <c r="P629" s="177"/>
      <c r="Q629" s="177"/>
      <c r="R629" s="177"/>
      <c r="S629" s="177"/>
      <c r="T629" s="177"/>
      <c r="U629" s="177"/>
      <c r="V629" s="177"/>
      <c r="W629" s="177"/>
      <c r="X629" s="177"/>
      <c r="Y629" s="177"/>
      <c r="Z629" s="177"/>
      <c r="AA629" s="177"/>
      <c r="AB629" s="177"/>
      <c r="AC629" s="177"/>
      <c r="AD629" s="177"/>
      <c r="AE629" s="177"/>
    </row>
    <row r="630" spans="1:31" ht="125.25" customHeight="1">
      <c r="A630" s="240" t="s">
        <v>6723</v>
      </c>
      <c r="B630" s="365"/>
      <c r="C630" s="85" t="s">
        <v>393</v>
      </c>
      <c r="D630" s="240" t="s">
        <v>6725</v>
      </c>
      <c r="E630" s="240"/>
      <c r="F630" s="240" t="s">
        <v>6737</v>
      </c>
      <c r="G630" s="240" t="s">
        <v>6727</v>
      </c>
      <c r="H630" s="240" t="s">
        <v>6733</v>
      </c>
      <c r="I630" s="70" t="s">
        <v>11</v>
      </c>
      <c r="J630" s="85"/>
      <c r="K630" s="241"/>
      <c r="L630" s="177"/>
      <c r="M630" s="177"/>
      <c r="N630" s="177"/>
      <c r="O630" s="177"/>
      <c r="P630" s="177"/>
      <c r="Q630" s="177"/>
      <c r="R630" s="177"/>
      <c r="S630" s="177"/>
      <c r="T630" s="177"/>
      <c r="U630" s="177"/>
      <c r="V630" s="177"/>
      <c r="W630" s="177"/>
      <c r="X630" s="177"/>
      <c r="Y630" s="177"/>
      <c r="Z630" s="177"/>
      <c r="AA630" s="177"/>
      <c r="AB630" s="177"/>
      <c r="AC630" s="177"/>
      <c r="AD630" s="177"/>
      <c r="AE630" s="177"/>
    </row>
    <row r="631" spans="1:31" ht="125.25" customHeight="1">
      <c r="A631" s="240" t="s">
        <v>6723</v>
      </c>
      <c r="B631" s="365"/>
      <c r="C631" s="85" t="s">
        <v>397</v>
      </c>
      <c r="D631" s="240" t="s">
        <v>6725</v>
      </c>
      <c r="E631" s="240"/>
      <c r="F631" s="240" t="s">
        <v>6738</v>
      </c>
      <c r="G631" s="240" t="s">
        <v>6727</v>
      </c>
      <c r="H631" s="240" t="s">
        <v>6733</v>
      </c>
      <c r="I631" s="70" t="s">
        <v>11</v>
      </c>
      <c r="J631" s="85"/>
      <c r="K631" s="241"/>
      <c r="L631" s="177"/>
      <c r="M631" s="177"/>
      <c r="N631" s="177"/>
      <c r="O631" s="177"/>
      <c r="P631" s="177"/>
      <c r="Q631" s="177"/>
      <c r="R631" s="177"/>
      <c r="S631" s="177"/>
      <c r="T631" s="177"/>
      <c r="U631" s="177"/>
      <c r="V631" s="177"/>
      <c r="W631" s="177"/>
      <c r="X631" s="177"/>
      <c r="Y631" s="177"/>
      <c r="Z631" s="177"/>
      <c r="AA631" s="177"/>
      <c r="AB631" s="177"/>
      <c r="AC631" s="177"/>
      <c r="AD631" s="177"/>
      <c r="AE631" s="177"/>
    </row>
    <row r="632" spans="1:31" ht="125.25" customHeight="1">
      <c r="A632" s="240" t="s">
        <v>6723</v>
      </c>
      <c r="B632" s="365"/>
      <c r="C632" s="85" t="s">
        <v>400</v>
      </c>
      <c r="D632" s="240" t="s">
        <v>6725</v>
      </c>
      <c r="E632" s="240"/>
      <c r="F632" s="240" t="s">
        <v>6739</v>
      </c>
      <c r="G632" s="240" t="s">
        <v>6727</v>
      </c>
      <c r="H632" s="240" t="s">
        <v>6733</v>
      </c>
      <c r="I632" s="70" t="s">
        <v>11</v>
      </c>
      <c r="J632" s="85"/>
      <c r="K632" s="241"/>
      <c r="L632" s="177"/>
      <c r="M632" s="177"/>
      <c r="N632" s="177"/>
      <c r="O632" s="177"/>
      <c r="P632" s="177"/>
      <c r="Q632" s="177"/>
      <c r="R632" s="177"/>
      <c r="S632" s="177"/>
      <c r="T632" s="177"/>
      <c r="U632" s="177"/>
      <c r="V632" s="177"/>
      <c r="W632" s="177"/>
      <c r="X632" s="177"/>
      <c r="Y632" s="177"/>
      <c r="Z632" s="177"/>
      <c r="AA632" s="177"/>
      <c r="AB632" s="177"/>
      <c r="AC632" s="177"/>
      <c r="AD632" s="177"/>
      <c r="AE632" s="177"/>
    </row>
    <row r="633" spans="1:31" ht="125.25" customHeight="1">
      <c r="A633" s="240" t="s">
        <v>6723</v>
      </c>
      <c r="B633" s="365"/>
      <c r="C633" s="85" t="s">
        <v>403</v>
      </c>
      <c r="D633" s="240" t="s">
        <v>6725</v>
      </c>
      <c r="E633" s="240"/>
      <c r="F633" s="240" t="s">
        <v>6740</v>
      </c>
      <c r="G633" s="240" t="s">
        <v>6727</v>
      </c>
      <c r="H633" s="240" t="s">
        <v>6741</v>
      </c>
      <c r="I633" s="70" t="s">
        <v>11</v>
      </c>
      <c r="J633" s="85"/>
      <c r="K633" s="241"/>
      <c r="L633" s="177"/>
      <c r="M633" s="177"/>
      <c r="N633" s="177"/>
      <c r="O633" s="177"/>
      <c r="P633" s="177"/>
      <c r="Q633" s="177"/>
      <c r="R633" s="177"/>
      <c r="S633" s="177"/>
      <c r="T633" s="177"/>
      <c r="U633" s="177"/>
      <c r="V633" s="177"/>
      <c r="W633" s="177"/>
      <c r="X633" s="177"/>
      <c r="Y633" s="177"/>
      <c r="Z633" s="177"/>
      <c r="AA633" s="177"/>
      <c r="AB633" s="177"/>
      <c r="AC633" s="177"/>
      <c r="AD633" s="177"/>
      <c r="AE633" s="177"/>
    </row>
    <row r="634" spans="1:31" ht="125.25" customHeight="1">
      <c r="A634" s="240" t="s">
        <v>6723</v>
      </c>
      <c r="B634" s="365"/>
      <c r="C634" s="85" t="s">
        <v>408</v>
      </c>
      <c r="D634" s="240" t="s">
        <v>6725</v>
      </c>
      <c r="E634" s="240" t="s">
        <v>6742</v>
      </c>
      <c r="F634" s="240" t="s">
        <v>6743</v>
      </c>
      <c r="G634" s="240" t="s">
        <v>6727</v>
      </c>
      <c r="H634" s="240" t="s">
        <v>6744</v>
      </c>
      <c r="I634" s="70" t="s">
        <v>11</v>
      </c>
      <c r="J634" s="85"/>
      <c r="K634" s="241"/>
      <c r="L634" s="177"/>
      <c r="M634" s="177"/>
      <c r="N634" s="177"/>
      <c r="O634" s="177"/>
      <c r="P634" s="177"/>
      <c r="Q634" s="177"/>
      <c r="R634" s="177"/>
      <c r="S634" s="177"/>
      <c r="T634" s="177"/>
      <c r="U634" s="177"/>
      <c r="V634" s="177"/>
      <c r="W634" s="177"/>
      <c r="X634" s="177"/>
      <c r="Y634" s="177"/>
      <c r="Z634" s="177"/>
      <c r="AA634" s="177"/>
      <c r="AB634" s="177"/>
      <c r="AC634" s="177"/>
      <c r="AD634" s="177"/>
      <c r="AE634" s="177"/>
    </row>
    <row r="635" spans="1:31" ht="125.25" customHeight="1">
      <c r="A635" s="240" t="s">
        <v>6723</v>
      </c>
      <c r="B635" s="365"/>
      <c r="C635" s="85" t="s">
        <v>411</v>
      </c>
      <c r="D635" s="240" t="s">
        <v>6725</v>
      </c>
      <c r="E635" s="240"/>
      <c r="F635" s="240" t="s">
        <v>6745</v>
      </c>
      <c r="G635" s="240" t="s">
        <v>6727</v>
      </c>
      <c r="H635" s="240" t="s">
        <v>6746</v>
      </c>
      <c r="I635" s="70" t="s">
        <v>11</v>
      </c>
      <c r="J635" s="85"/>
      <c r="K635" s="241"/>
      <c r="L635" s="177"/>
      <c r="M635" s="177"/>
      <c r="N635" s="177"/>
      <c r="O635" s="177"/>
      <c r="P635" s="177"/>
      <c r="Q635" s="177"/>
      <c r="R635" s="177"/>
      <c r="S635" s="177"/>
      <c r="T635" s="177"/>
      <c r="U635" s="177"/>
      <c r="V635" s="177"/>
      <c r="W635" s="177"/>
      <c r="X635" s="177"/>
      <c r="Y635" s="177"/>
      <c r="Z635" s="177"/>
      <c r="AA635" s="177"/>
      <c r="AB635" s="177"/>
      <c r="AC635" s="177"/>
      <c r="AD635" s="177"/>
      <c r="AE635" s="177"/>
    </row>
    <row r="636" spans="1:31" ht="125.25" customHeight="1">
      <c r="A636" s="240" t="s">
        <v>6723</v>
      </c>
      <c r="B636" s="365"/>
      <c r="C636" s="85" t="s">
        <v>414</v>
      </c>
      <c r="D636" s="240" t="s">
        <v>6725</v>
      </c>
      <c r="E636" s="240"/>
      <c r="F636" s="240" t="s">
        <v>6747</v>
      </c>
      <c r="G636" s="240" t="s">
        <v>6727</v>
      </c>
      <c r="H636" s="240" t="s">
        <v>6748</v>
      </c>
      <c r="I636" s="70" t="s">
        <v>11</v>
      </c>
      <c r="J636" s="85"/>
      <c r="K636" s="241"/>
      <c r="L636" s="177"/>
      <c r="M636" s="177"/>
      <c r="N636" s="177"/>
      <c r="O636" s="177"/>
      <c r="P636" s="177"/>
      <c r="Q636" s="177"/>
      <c r="R636" s="177"/>
      <c r="S636" s="177"/>
      <c r="T636" s="177"/>
      <c r="U636" s="177"/>
      <c r="V636" s="177"/>
      <c r="W636" s="177"/>
      <c r="X636" s="177"/>
      <c r="Y636" s="177"/>
      <c r="Z636" s="177"/>
      <c r="AA636" s="177"/>
      <c r="AB636" s="177"/>
      <c r="AC636" s="177"/>
      <c r="AD636" s="177"/>
      <c r="AE636" s="177"/>
    </row>
    <row r="637" spans="1:31" ht="125.25" customHeight="1">
      <c r="A637" s="240" t="s">
        <v>6723</v>
      </c>
      <c r="B637" s="365"/>
      <c r="C637" s="85" t="s">
        <v>419</v>
      </c>
      <c r="D637" s="240" t="s">
        <v>6725</v>
      </c>
      <c r="E637" s="240"/>
      <c r="F637" s="240" t="s">
        <v>6749</v>
      </c>
      <c r="G637" s="240" t="s">
        <v>6727</v>
      </c>
      <c r="H637" s="240" t="s">
        <v>6744</v>
      </c>
      <c r="I637" s="70" t="s">
        <v>11</v>
      </c>
      <c r="J637" s="85"/>
      <c r="K637" s="241"/>
      <c r="L637" s="177"/>
      <c r="M637" s="177"/>
      <c r="N637" s="177"/>
      <c r="O637" s="177"/>
      <c r="P637" s="177"/>
      <c r="Q637" s="177"/>
      <c r="R637" s="177"/>
      <c r="S637" s="177"/>
      <c r="T637" s="177"/>
      <c r="U637" s="177"/>
      <c r="V637" s="177"/>
      <c r="W637" s="177"/>
      <c r="X637" s="177"/>
      <c r="Y637" s="177"/>
      <c r="Z637" s="177"/>
      <c r="AA637" s="177"/>
      <c r="AB637" s="177"/>
      <c r="AC637" s="177"/>
      <c r="AD637" s="177"/>
      <c r="AE637" s="177"/>
    </row>
    <row r="638" spans="1:31" ht="125.25" customHeight="1">
      <c r="A638" s="240" t="s">
        <v>6723</v>
      </c>
      <c r="B638" s="365"/>
      <c r="C638" s="85" t="s">
        <v>422</v>
      </c>
      <c r="D638" s="240" t="s">
        <v>6725</v>
      </c>
      <c r="E638" s="240"/>
      <c r="F638" s="240" t="s">
        <v>6750</v>
      </c>
      <c r="G638" s="240" t="s">
        <v>6727</v>
      </c>
      <c r="H638" s="240" t="s">
        <v>6751</v>
      </c>
      <c r="I638" s="70" t="s">
        <v>11</v>
      </c>
      <c r="J638" s="85"/>
      <c r="K638" s="241"/>
      <c r="L638" s="177"/>
      <c r="M638" s="177"/>
      <c r="N638" s="177"/>
      <c r="O638" s="177"/>
      <c r="P638" s="177"/>
      <c r="Q638" s="177"/>
      <c r="R638" s="177"/>
      <c r="S638" s="177"/>
      <c r="T638" s="177"/>
      <c r="U638" s="177"/>
      <c r="V638" s="177"/>
      <c r="W638" s="177"/>
      <c r="X638" s="177"/>
      <c r="Y638" s="177"/>
      <c r="Z638" s="177"/>
      <c r="AA638" s="177"/>
      <c r="AB638" s="177"/>
      <c r="AC638" s="177"/>
      <c r="AD638" s="177"/>
      <c r="AE638" s="177"/>
    </row>
    <row r="639" spans="1:31" ht="125.25" customHeight="1">
      <c r="A639" s="240" t="s">
        <v>6723</v>
      </c>
      <c r="B639" s="365"/>
      <c r="C639" s="85" t="s">
        <v>425</v>
      </c>
      <c r="D639" s="240" t="s">
        <v>6725</v>
      </c>
      <c r="E639" s="240"/>
      <c r="F639" s="240" t="s">
        <v>6752</v>
      </c>
      <c r="G639" s="240" t="s">
        <v>6727</v>
      </c>
      <c r="H639" s="240" t="s">
        <v>6744</v>
      </c>
      <c r="I639" s="70" t="s">
        <v>11</v>
      </c>
      <c r="J639" s="85"/>
      <c r="K639" s="241"/>
      <c r="L639" s="177"/>
      <c r="M639" s="177"/>
      <c r="N639" s="177"/>
      <c r="O639" s="177"/>
      <c r="P639" s="177"/>
      <c r="Q639" s="177"/>
      <c r="R639" s="177"/>
      <c r="S639" s="177"/>
      <c r="T639" s="177"/>
      <c r="U639" s="177"/>
      <c r="V639" s="177"/>
      <c r="W639" s="177"/>
      <c r="X639" s="177"/>
      <c r="Y639" s="177"/>
      <c r="Z639" s="177"/>
      <c r="AA639" s="177"/>
      <c r="AB639" s="177"/>
      <c r="AC639" s="177"/>
      <c r="AD639" s="177"/>
      <c r="AE639" s="177"/>
    </row>
    <row r="640" spans="1:31" ht="125.25" customHeight="1">
      <c r="A640" s="240" t="s">
        <v>6723</v>
      </c>
      <c r="B640" s="365"/>
      <c r="C640" s="85" t="s">
        <v>430</v>
      </c>
      <c r="D640" s="240" t="s">
        <v>6725</v>
      </c>
      <c r="E640" s="240"/>
      <c r="F640" s="240" t="s">
        <v>6753</v>
      </c>
      <c r="G640" s="240" t="s">
        <v>6727</v>
      </c>
      <c r="H640" s="240" t="s">
        <v>6754</v>
      </c>
      <c r="I640" s="70" t="s">
        <v>11</v>
      </c>
      <c r="J640" s="85"/>
      <c r="K640" s="241"/>
      <c r="L640" s="177"/>
      <c r="M640" s="177"/>
      <c r="N640" s="177"/>
      <c r="O640" s="177"/>
      <c r="P640" s="177"/>
      <c r="Q640" s="177"/>
      <c r="R640" s="177"/>
      <c r="S640" s="177"/>
      <c r="T640" s="177"/>
      <c r="U640" s="177"/>
      <c r="V640" s="177"/>
      <c r="W640" s="177"/>
      <c r="X640" s="177"/>
      <c r="Y640" s="177"/>
      <c r="Z640" s="177"/>
      <c r="AA640" s="177"/>
      <c r="AB640" s="177"/>
      <c r="AC640" s="177"/>
      <c r="AD640" s="177"/>
      <c r="AE640" s="177"/>
    </row>
    <row r="641" spans="1:31" ht="125.25" customHeight="1">
      <c r="A641" s="240" t="s">
        <v>6723</v>
      </c>
      <c r="B641" s="365"/>
      <c r="C641" s="85" t="s">
        <v>432</v>
      </c>
      <c r="D641" s="240" t="s">
        <v>6725</v>
      </c>
      <c r="E641" s="240" t="s">
        <v>6755</v>
      </c>
      <c r="F641" s="240" t="s">
        <v>6756</v>
      </c>
      <c r="G641" s="240" t="s">
        <v>6727</v>
      </c>
      <c r="H641" s="240" t="s">
        <v>6744</v>
      </c>
      <c r="I641" s="70" t="s">
        <v>11</v>
      </c>
      <c r="J641" s="85"/>
      <c r="K641" s="241"/>
      <c r="L641" s="177"/>
      <c r="M641" s="177"/>
      <c r="N641" s="177"/>
      <c r="O641" s="177"/>
      <c r="P641" s="177"/>
      <c r="Q641" s="177"/>
      <c r="R641" s="177"/>
      <c r="S641" s="177"/>
      <c r="T641" s="177"/>
      <c r="U641" s="177"/>
      <c r="V641" s="177"/>
      <c r="W641" s="177"/>
      <c r="X641" s="177"/>
      <c r="Y641" s="177"/>
      <c r="Z641" s="177"/>
      <c r="AA641" s="177"/>
      <c r="AB641" s="177"/>
      <c r="AC641" s="177"/>
      <c r="AD641" s="177"/>
      <c r="AE641" s="177"/>
    </row>
    <row r="642" spans="1:31" ht="125.25" customHeight="1">
      <c r="A642" s="240" t="s">
        <v>6723</v>
      </c>
      <c r="B642" s="365"/>
      <c r="C642" s="85" t="s">
        <v>435</v>
      </c>
      <c r="D642" s="240" t="s">
        <v>6725</v>
      </c>
      <c r="E642" s="240"/>
      <c r="F642" s="240" t="s">
        <v>6757</v>
      </c>
      <c r="G642" s="240" t="s">
        <v>6727</v>
      </c>
      <c r="H642" s="240" t="s">
        <v>6746</v>
      </c>
      <c r="I642" s="70" t="s">
        <v>11</v>
      </c>
      <c r="J642" s="85"/>
      <c r="K642" s="241"/>
      <c r="L642" s="177"/>
      <c r="M642" s="177"/>
      <c r="N642" s="177"/>
      <c r="O642" s="177"/>
      <c r="P642" s="177"/>
      <c r="Q642" s="177"/>
      <c r="R642" s="177"/>
      <c r="S642" s="177"/>
      <c r="T642" s="177"/>
      <c r="U642" s="177"/>
      <c r="V642" s="177"/>
      <c r="W642" s="177"/>
      <c r="X642" s="177"/>
      <c r="Y642" s="177"/>
      <c r="Z642" s="177"/>
      <c r="AA642" s="177"/>
      <c r="AB642" s="177"/>
      <c r="AC642" s="177"/>
      <c r="AD642" s="177"/>
      <c r="AE642" s="177"/>
    </row>
    <row r="643" spans="1:31" ht="125.25" customHeight="1">
      <c r="A643" s="240" t="s">
        <v>6723</v>
      </c>
      <c r="B643" s="365"/>
      <c r="C643" s="85" t="s">
        <v>438</v>
      </c>
      <c r="D643" s="240" t="s">
        <v>6725</v>
      </c>
      <c r="E643" s="240"/>
      <c r="F643" s="240" t="s">
        <v>6758</v>
      </c>
      <c r="G643" s="240" t="s">
        <v>6727</v>
      </c>
      <c r="H643" s="240" t="s">
        <v>6748</v>
      </c>
      <c r="I643" s="70" t="s">
        <v>11</v>
      </c>
      <c r="J643" s="85"/>
      <c r="K643" s="241"/>
      <c r="L643" s="177"/>
      <c r="M643" s="177"/>
      <c r="N643" s="177"/>
      <c r="O643" s="177"/>
      <c r="P643" s="177"/>
      <c r="Q643" s="177"/>
      <c r="R643" s="177"/>
      <c r="S643" s="177"/>
      <c r="T643" s="177"/>
      <c r="U643" s="177"/>
      <c r="V643" s="177"/>
      <c r="W643" s="177"/>
      <c r="X643" s="177"/>
      <c r="Y643" s="177"/>
      <c r="Z643" s="177"/>
      <c r="AA643" s="177"/>
      <c r="AB643" s="177"/>
      <c r="AC643" s="177"/>
      <c r="AD643" s="177"/>
      <c r="AE643" s="177"/>
    </row>
    <row r="644" spans="1:31" ht="125.25" customHeight="1">
      <c r="A644" s="240" t="s">
        <v>6723</v>
      </c>
      <c r="B644" s="365"/>
      <c r="C644" s="85" t="s">
        <v>441</v>
      </c>
      <c r="D644" s="240" t="s">
        <v>6725</v>
      </c>
      <c r="E644" s="240"/>
      <c r="F644" s="240" t="s">
        <v>6759</v>
      </c>
      <c r="G644" s="240" t="s">
        <v>6727</v>
      </c>
      <c r="H644" s="240" t="s">
        <v>6760</v>
      </c>
      <c r="I644" s="70" t="s">
        <v>11</v>
      </c>
      <c r="J644" s="85"/>
      <c r="K644" s="241"/>
      <c r="L644" s="177"/>
      <c r="M644" s="177"/>
      <c r="N644" s="177"/>
      <c r="O644" s="177"/>
      <c r="P644" s="177"/>
      <c r="Q644" s="177"/>
      <c r="R644" s="177"/>
      <c r="S644" s="177"/>
      <c r="T644" s="177"/>
      <c r="U644" s="177"/>
      <c r="V644" s="177"/>
      <c r="W644" s="177"/>
      <c r="X644" s="177"/>
      <c r="Y644" s="177"/>
      <c r="Z644" s="177"/>
      <c r="AA644" s="177"/>
      <c r="AB644" s="177"/>
      <c r="AC644" s="177"/>
      <c r="AD644" s="177"/>
      <c r="AE644" s="177"/>
    </row>
    <row r="645" spans="1:31" ht="125.25" customHeight="1">
      <c r="A645" s="240" t="s">
        <v>6723</v>
      </c>
      <c r="B645" s="365"/>
      <c r="C645" s="85" t="s">
        <v>446</v>
      </c>
      <c r="D645" s="240" t="s">
        <v>6725</v>
      </c>
      <c r="E645" s="240"/>
      <c r="F645" s="240" t="s">
        <v>6761</v>
      </c>
      <c r="G645" s="240" t="s">
        <v>6727</v>
      </c>
      <c r="H645" s="240" t="s">
        <v>6762</v>
      </c>
      <c r="I645" s="70" t="s">
        <v>11</v>
      </c>
      <c r="J645" s="85"/>
      <c r="K645" s="241"/>
      <c r="L645" s="177"/>
      <c r="M645" s="177"/>
      <c r="N645" s="177"/>
      <c r="O645" s="177"/>
      <c r="P645" s="177"/>
      <c r="Q645" s="177"/>
      <c r="R645" s="177"/>
      <c r="S645" s="177"/>
      <c r="T645" s="177"/>
      <c r="U645" s="177"/>
      <c r="V645" s="177"/>
      <c r="W645" s="177"/>
      <c r="X645" s="177"/>
      <c r="Y645" s="177"/>
      <c r="Z645" s="177"/>
      <c r="AA645" s="177"/>
      <c r="AB645" s="177"/>
      <c r="AC645" s="177"/>
      <c r="AD645" s="177"/>
      <c r="AE645" s="177"/>
    </row>
    <row r="646" spans="1:31" ht="125.25" customHeight="1">
      <c r="A646" s="240" t="s">
        <v>6723</v>
      </c>
      <c r="B646" s="365"/>
      <c r="C646" s="85" t="s">
        <v>449</v>
      </c>
      <c r="D646" s="240" t="s">
        <v>6725</v>
      </c>
      <c r="E646" s="240"/>
      <c r="F646" s="240" t="s">
        <v>6763</v>
      </c>
      <c r="G646" s="240" t="s">
        <v>6727</v>
      </c>
      <c r="H646" s="240" t="s">
        <v>6762</v>
      </c>
      <c r="I646" s="70" t="s">
        <v>11</v>
      </c>
      <c r="J646" s="85"/>
      <c r="K646" s="241"/>
      <c r="L646" s="177"/>
      <c r="M646" s="177"/>
      <c r="N646" s="177"/>
      <c r="O646" s="177"/>
      <c r="P646" s="177"/>
      <c r="Q646" s="177"/>
      <c r="R646" s="177"/>
      <c r="S646" s="177"/>
      <c r="T646" s="177"/>
      <c r="U646" s="177"/>
      <c r="V646" s="177"/>
      <c r="W646" s="177"/>
      <c r="X646" s="177"/>
      <c r="Y646" s="177"/>
      <c r="Z646" s="177"/>
      <c r="AA646" s="177"/>
      <c r="AB646" s="177"/>
      <c r="AC646" s="177"/>
      <c r="AD646" s="177"/>
      <c r="AE646" s="177"/>
    </row>
    <row r="647" spans="1:31" ht="125.25" customHeight="1">
      <c r="A647" s="240" t="s">
        <v>6723</v>
      </c>
      <c r="B647" s="365"/>
      <c r="C647" s="85" t="s">
        <v>452</v>
      </c>
      <c r="D647" s="240" t="s">
        <v>6725</v>
      </c>
      <c r="E647" s="240"/>
      <c r="F647" s="240" t="s">
        <v>6764</v>
      </c>
      <c r="G647" s="240" t="s">
        <v>6727</v>
      </c>
      <c r="H647" s="240" t="s">
        <v>6754</v>
      </c>
      <c r="I647" s="70" t="s">
        <v>11</v>
      </c>
      <c r="J647" s="85"/>
      <c r="K647" s="241"/>
      <c r="L647" s="177"/>
      <c r="M647" s="177"/>
      <c r="N647" s="177"/>
      <c r="O647" s="177"/>
      <c r="P647" s="177"/>
      <c r="Q647" s="177"/>
      <c r="R647" s="177"/>
      <c r="S647" s="177"/>
      <c r="T647" s="177"/>
      <c r="U647" s="177"/>
      <c r="V647" s="177"/>
      <c r="W647" s="177"/>
      <c r="X647" s="177"/>
      <c r="Y647" s="177"/>
      <c r="Z647" s="177"/>
      <c r="AA647" s="177"/>
      <c r="AB647" s="177"/>
      <c r="AC647" s="177"/>
      <c r="AD647" s="177"/>
      <c r="AE647" s="177"/>
    </row>
    <row r="648" spans="1:31" ht="125.25" customHeight="1">
      <c r="A648" s="240" t="s">
        <v>6723</v>
      </c>
      <c r="B648" s="365"/>
      <c r="C648" s="85" t="s">
        <v>455</v>
      </c>
      <c r="D648" s="240" t="s">
        <v>6725</v>
      </c>
      <c r="E648" s="240" t="s">
        <v>6765</v>
      </c>
      <c r="F648" s="240" t="s">
        <v>6766</v>
      </c>
      <c r="G648" s="240" t="s">
        <v>6727</v>
      </c>
      <c r="H648" s="240" t="s">
        <v>6744</v>
      </c>
      <c r="I648" s="70" t="s">
        <v>11</v>
      </c>
      <c r="J648" s="85"/>
      <c r="K648" s="241"/>
      <c r="L648" s="177"/>
      <c r="M648" s="177"/>
      <c r="N648" s="177"/>
      <c r="O648" s="177"/>
      <c r="P648" s="177"/>
      <c r="Q648" s="177"/>
      <c r="R648" s="177"/>
      <c r="S648" s="177"/>
      <c r="T648" s="177"/>
      <c r="U648" s="177"/>
      <c r="V648" s="177"/>
      <c r="W648" s="177"/>
      <c r="X648" s="177"/>
      <c r="Y648" s="177"/>
      <c r="Z648" s="177"/>
      <c r="AA648" s="177"/>
      <c r="AB648" s="177"/>
      <c r="AC648" s="177"/>
      <c r="AD648" s="177"/>
      <c r="AE648" s="177"/>
    </row>
    <row r="649" spans="1:31" ht="125.25" customHeight="1">
      <c r="A649" s="240" t="s">
        <v>6723</v>
      </c>
      <c r="B649" s="365"/>
      <c r="C649" s="85" t="s">
        <v>460</v>
      </c>
      <c r="D649" s="240" t="s">
        <v>6725</v>
      </c>
      <c r="E649" s="240"/>
      <c r="F649" s="240" t="s">
        <v>6767</v>
      </c>
      <c r="G649" s="240" t="s">
        <v>6727</v>
      </c>
      <c r="H649" s="240" t="s">
        <v>6744</v>
      </c>
      <c r="I649" s="70" t="s">
        <v>11</v>
      </c>
      <c r="J649" s="85"/>
      <c r="K649" s="241"/>
      <c r="L649" s="177"/>
      <c r="M649" s="177"/>
      <c r="N649" s="177"/>
      <c r="O649" s="177"/>
      <c r="P649" s="177"/>
      <c r="Q649" s="177"/>
      <c r="R649" s="177"/>
      <c r="S649" s="177"/>
      <c r="T649" s="177"/>
      <c r="U649" s="177"/>
      <c r="V649" s="177"/>
      <c r="W649" s="177"/>
      <c r="X649" s="177"/>
      <c r="Y649" s="177"/>
      <c r="Z649" s="177"/>
      <c r="AA649" s="177"/>
      <c r="AB649" s="177"/>
      <c r="AC649" s="177"/>
      <c r="AD649" s="177"/>
      <c r="AE649" s="177"/>
    </row>
    <row r="650" spans="1:31" ht="125.25" customHeight="1">
      <c r="A650" s="240" t="s">
        <v>6723</v>
      </c>
      <c r="B650" s="365"/>
      <c r="C650" s="85" t="s">
        <v>463</v>
      </c>
      <c r="D650" s="240" t="s">
        <v>6725</v>
      </c>
      <c r="E650" s="240"/>
      <c r="F650" s="240" t="s">
        <v>6768</v>
      </c>
      <c r="G650" s="240" t="s">
        <v>6727</v>
      </c>
      <c r="H650" s="240" t="s">
        <v>6769</v>
      </c>
      <c r="I650" s="70" t="s">
        <v>11</v>
      </c>
      <c r="J650" s="85"/>
      <c r="K650" s="241"/>
      <c r="L650" s="177"/>
      <c r="M650" s="177"/>
      <c r="N650" s="177"/>
      <c r="O650" s="177"/>
      <c r="P650" s="177"/>
      <c r="Q650" s="177"/>
      <c r="R650" s="177"/>
      <c r="S650" s="177"/>
      <c r="T650" s="177"/>
      <c r="U650" s="177"/>
      <c r="V650" s="177"/>
      <c r="W650" s="177"/>
      <c r="X650" s="177"/>
      <c r="Y650" s="177"/>
      <c r="Z650" s="177"/>
      <c r="AA650" s="177"/>
      <c r="AB650" s="177"/>
      <c r="AC650" s="177"/>
      <c r="AD650" s="177"/>
      <c r="AE650" s="177"/>
    </row>
    <row r="651" spans="1:31" ht="125.25" customHeight="1">
      <c r="A651" s="240" t="s">
        <v>6723</v>
      </c>
      <c r="B651" s="365"/>
      <c r="C651" s="85" t="s">
        <v>467</v>
      </c>
      <c r="D651" s="240" t="s">
        <v>6725</v>
      </c>
      <c r="E651" s="240"/>
      <c r="F651" s="240" t="s">
        <v>6770</v>
      </c>
      <c r="G651" s="240" t="s">
        <v>6727</v>
      </c>
      <c r="H651" s="240" t="s">
        <v>6744</v>
      </c>
      <c r="I651" s="70" t="s">
        <v>11</v>
      </c>
      <c r="J651" s="85"/>
      <c r="K651" s="241"/>
      <c r="L651" s="177"/>
      <c r="M651" s="177"/>
      <c r="N651" s="177"/>
      <c r="O651" s="177"/>
      <c r="P651" s="177"/>
      <c r="Q651" s="177"/>
      <c r="R651" s="177"/>
      <c r="S651" s="177"/>
      <c r="T651" s="177"/>
      <c r="U651" s="177"/>
      <c r="V651" s="177"/>
      <c r="W651" s="177"/>
      <c r="X651" s="177"/>
      <c r="Y651" s="177"/>
      <c r="Z651" s="177"/>
      <c r="AA651" s="177"/>
      <c r="AB651" s="177"/>
      <c r="AC651" s="177"/>
      <c r="AD651" s="177"/>
      <c r="AE651" s="177"/>
    </row>
    <row r="652" spans="1:31" ht="125.25" customHeight="1">
      <c r="A652" s="240" t="s">
        <v>6723</v>
      </c>
      <c r="B652" s="365"/>
      <c r="C652" s="85" t="s">
        <v>471</v>
      </c>
      <c r="D652" s="240" t="s">
        <v>6725</v>
      </c>
      <c r="E652" s="240"/>
      <c r="F652" s="240" t="s">
        <v>6771</v>
      </c>
      <c r="G652" s="240" t="s">
        <v>6727</v>
      </c>
      <c r="H652" s="240" t="s">
        <v>6744</v>
      </c>
      <c r="I652" s="70" t="s">
        <v>11</v>
      </c>
      <c r="J652" s="85"/>
      <c r="K652" s="241"/>
      <c r="L652" s="177"/>
      <c r="M652" s="177"/>
      <c r="N652" s="177"/>
      <c r="O652" s="177"/>
      <c r="P652" s="177"/>
      <c r="Q652" s="177"/>
      <c r="R652" s="177"/>
      <c r="S652" s="177"/>
      <c r="T652" s="177"/>
      <c r="U652" s="177"/>
      <c r="V652" s="177"/>
      <c r="W652" s="177"/>
      <c r="X652" s="177"/>
      <c r="Y652" s="177"/>
      <c r="Z652" s="177"/>
      <c r="AA652" s="177"/>
      <c r="AB652" s="177"/>
      <c r="AC652" s="177"/>
      <c r="AD652" s="177"/>
      <c r="AE652" s="177"/>
    </row>
    <row r="653" spans="1:31" ht="125.25" customHeight="1">
      <c r="A653" s="240" t="s">
        <v>6723</v>
      </c>
      <c r="B653" s="365"/>
      <c r="C653" s="85" t="s">
        <v>476</v>
      </c>
      <c r="D653" s="240" t="s">
        <v>6725</v>
      </c>
      <c r="E653" s="240"/>
      <c r="F653" s="240" t="s">
        <v>6772</v>
      </c>
      <c r="G653" s="240" t="s">
        <v>6727</v>
      </c>
      <c r="H653" s="240" t="s">
        <v>6744</v>
      </c>
      <c r="I653" s="70" t="s">
        <v>11</v>
      </c>
      <c r="J653" s="85"/>
      <c r="K653" s="241"/>
      <c r="L653" s="177"/>
      <c r="M653" s="177"/>
      <c r="N653" s="177"/>
      <c r="O653" s="177"/>
      <c r="P653" s="177"/>
      <c r="Q653" s="177"/>
      <c r="R653" s="177"/>
      <c r="S653" s="177"/>
      <c r="T653" s="177"/>
      <c r="U653" s="177"/>
      <c r="V653" s="177"/>
      <c r="W653" s="177"/>
      <c r="X653" s="177"/>
      <c r="Y653" s="177"/>
      <c r="Z653" s="177"/>
      <c r="AA653" s="177"/>
      <c r="AB653" s="177"/>
      <c r="AC653" s="177"/>
      <c r="AD653" s="177"/>
      <c r="AE653" s="177"/>
    </row>
    <row r="654" spans="1:31" ht="125.25" customHeight="1">
      <c r="A654" s="240" t="s">
        <v>6723</v>
      </c>
      <c r="B654" s="365"/>
      <c r="C654" s="85" t="s">
        <v>478</v>
      </c>
      <c r="D654" s="240" t="s">
        <v>6725</v>
      </c>
      <c r="E654" s="240" t="s">
        <v>6773</v>
      </c>
      <c r="F654" s="240" t="s">
        <v>6774</v>
      </c>
      <c r="G654" s="240" t="s">
        <v>6727</v>
      </c>
      <c r="H654" s="240" t="s">
        <v>6775</v>
      </c>
      <c r="I654" s="70" t="s">
        <v>11</v>
      </c>
      <c r="J654" s="85"/>
      <c r="K654" s="241"/>
      <c r="L654" s="177"/>
      <c r="M654" s="177"/>
      <c r="N654" s="177"/>
      <c r="O654" s="177"/>
      <c r="P654" s="177"/>
      <c r="Q654" s="177"/>
      <c r="R654" s="177"/>
      <c r="S654" s="177"/>
      <c r="T654" s="177"/>
      <c r="U654" s="177"/>
      <c r="V654" s="177"/>
      <c r="W654" s="177"/>
      <c r="X654" s="177"/>
      <c r="Y654" s="177"/>
      <c r="Z654" s="177"/>
      <c r="AA654" s="177"/>
      <c r="AB654" s="177"/>
      <c r="AC654" s="177"/>
      <c r="AD654" s="177"/>
      <c r="AE654" s="177"/>
    </row>
    <row r="655" spans="1:31" ht="125.25" customHeight="1">
      <c r="A655" s="240" t="s">
        <v>6723</v>
      </c>
      <c r="B655" s="365"/>
      <c r="C655" s="85" t="s">
        <v>480</v>
      </c>
      <c r="D655" s="240" t="s">
        <v>6776</v>
      </c>
      <c r="E655" s="240"/>
      <c r="F655" s="240" t="s">
        <v>6777</v>
      </c>
      <c r="G655" s="240" t="s">
        <v>6727</v>
      </c>
      <c r="H655" s="240" t="s">
        <v>6728</v>
      </c>
      <c r="I655" s="70" t="s">
        <v>11</v>
      </c>
      <c r="J655" s="85"/>
      <c r="K655" s="241"/>
      <c r="L655" s="177"/>
      <c r="M655" s="177"/>
      <c r="N655" s="177"/>
      <c r="O655" s="177"/>
      <c r="P655" s="177"/>
      <c r="Q655" s="177"/>
      <c r="R655" s="177"/>
      <c r="S655" s="177"/>
      <c r="T655" s="177"/>
      <c r="U655" s="177"/>
      <c r="V655" s="177"/>
      <c r="W655" s="177"/>
      <c r="X655" s="177"/>
      <c r="Y655" s="177"/>
      <c r="Z655" s="177"/>
      <c r="AA655" s="177"/>
      <c r="AB655" s="177"/>
      <c r="AC655" s="177"/>
      <c r="AD655" s="177"/>
      <c r="AE655" s="177"/>
    </row>
    <row r="656" spans="1:31" ht="125.25" customHeight="1">
      <c r="A656" s="240" t="s">
        <v>6723</v>
      </c>
      <c r="B656" s="365"/>
      <c r="C656" s="85" t="s">
        <v>485</v>
      </c>
      <c r="D656" s="240" t="s">
        <v>6778</v>
      </c>
      <c r="E656" s="240"/>
      <c r="F656" s="240" t="s">
        <v>6779</v>
      </c>
      <c r="G656" s="240" t="s">
        <v>6727</v>
      </c>
      <c r="H656" s="240" t="s">
        <v>6728</v>
      </c>
      <c r="I656" s="70" t="s">
        <v>11</v>
      </c>
      <c r="J656" s="85"/>
      <c r="K656" s="241"/>
      <c r="L656" s="177"/>
      <c r="M656" s="177"/>
      <c r="N656" s="177"/>
      <c r="O656" s="177"/>
      <c r="P656" s="177"/>
      <c r="Q656" s="177"/>
      <c r="R656" s="177"/>
      <c r="S656" s="177"/>
      <c r="T656" s="177"/>
      <c r="U656" s="177"/>
      <c r="V656" s="177"/>
      <c r="W656" s="177"/>
      <c r="X656" s="177"/>
      <c r="Y656" s="177"/>
      <c r="Z656" s="177"/>
      <c r="AA656" s="177"/>
      <c r="AB656" s="177"/>
      <c r="AC656" s="177"/>
      <c r="AD656" s="177"/>
      <c r="AE656" s="177"/>
    </row>
    <row r="657" spans="1:31" ht="125.25" customHeight="1">
      <c r="A657" s="240" t="s">
        <v>6723</v>
      </c>
      <c r="B657" s="355"/>
      <c r="C657" s="85" t="s">
        <v>489</v>
      </c>
      <c r="D657" s="240"/>
      <c r="E657" s="240"/>
      <c r="F657" s="240" t="s">
        <v>6780</v>
      </c>
      <c r="G657" s="240" t="s">
        <v>6727</v>
      </c>
      <c r="H657" s="240" t="s">
        <v>6781</v>
      </c>
      <c r="I657" s="70" t="s">
        <v>11</v>
      </c>
      <c r="J657" s="85"/>
      <c r="K657" s="241"/>
      <c r="L657" s="177"/>
      <c r="M657" s="177"/>
      <c r="N657" s="177"/>
      <c r="O657" s="177"/>
      <c r="P657" s="177"/>
      <c r="Q657" s="177"/>
      <c r="R657" s="177"/>
      <c r="S657" s="177"/>
      <c r="T657" s="177"/>
      <c r="U657" s="177"/>
      <c r="V657" s="177"/>
      <c r="W657" s="177"/>
      <c r="X657" s="177"/>
      <c r="Y657" s="177"/>
      <c r="Z657" s="177"/>
      <c r="AA657" s="177"/>
      <c r="AB657" s="177"/>
      <c r="AC657" s="177"/>
      <c r="AD657" s="177"/>
      <c r="AE657" s="177"/>
    </row>
    <row r="658" spans="1:31" ht="125.25" customHeight="1">
      <c r="A658" s="255" t="s">
        <v>6782</v>
      </c>
      <c r="B658" s="256" t="s">
        <v>6783</v>
      </c>
      <c r="C658" s="257" t="s">
        <v>6784</v>
      </c>
      <c r="D658" s="255" t="s">
        <v>6785</v>
      </c>
      <c r="E658" s="255" t="s">
        <v>6786</v>
      </c>
      <c r="F658" s="255" t="s">
        <v>6787</v>
      </c>
      <c r="G658" s="255" t="s">
        <v>6788</v>
      </c>
      <c r="H658" s="255" t="s">
        <v>6789</v>
      </c>
      <c r="I658" s="70" t="s">
        <v>11</v>
      </c>
      <c r="J658" s="85"/>
      <c r="K658" s="258"/>
      <c r="L658" s="177"/>
      <c r="M658" s="177"/>
      <c r="N658" s="177"/>
      <c r="O658" s="177"/>
      <c r="P658" s="177"/>
      <c r="Q658" s="177"/>
      <c r="R658" s="177"/>
      <c r="S658" s="177"/>
      <c r="T658" s="177"/>
      <c r="U658" s="177"/>
      <c r="V658" s="177"/>
      <c r="W658" s="177"/>
      <c r="X658" s="177"/>
      <c r="Y658" s="177"/>
      <c r="Z658" s="177"/>
      <c r="AA658" s="177"/>
      <c r="AB658" s="177"/>
      <c r="AC658" s="177"/>
      <c r="AD658" s="177"/>
      <c r="AE658" s="177"/>
    </row>
    <row r="659" spans="1:31" ht="125.25" customHeight="1">
      <c r="A659" s="255" t="s">
        <v>6782</v>
      </c>
      <c r="B659" s="256" t="s">
        <v>6783</v>
      </c>
      <c r="C659" s="257" t="s">
        <v>6790</v>
      </c>
      <c r="D659" s="255" t="s">
        <v>6785</v>
      </c>
      <c r="E659" s="255" t="s">
        <v>6786</v>
      </c>
      <c r="F659" s="255" t="s">
        <v>6791</v>
      </c>
      <c r="G659" s="255" t="s">
        <v>6788</v>
      </c>
      <c r="H659" s="255" t="s">
        <v>6792</v>
      </c>
      <c r="I659" s="70" t="s">
        <v>11</v>
      </c>
      <c r="J659" s="85"/>
      <c r="K659" s="258"/>
      <c r="L659" s="177"/>
      <c r="M659" s="177"/>
      <c r="N659" s="177"/>
      <c r="O659" s="177"/>
      <c r="P659" s="177"/>
      <c r="Q659" s="177"/>
      <c r="R659" s="177"/>
      <c r="S659" s="177"/>
      <c r="T659" s="177"/>
      <c r="U659" s="177"/>
      <c r="V659" s="177"/>
      <c r="W659" s="177"/>
      <c r="X659" s="177"/>
      <c r="Y659" s="177"/>
      <c r="Z659" s="177"/>
      <c r="AA659" s="177"/>
      <c r="AB659" s="177"/>
      <c r="AC659" s="177"/>
      <c r="AD659" s="177"/>
      <c r="AE659" s="177"/>
    </row>
    <row r="660" spans="1:31" ht="125.25" customHeight="1">
      <c r="A660" s="259" t="s">
        <v>6782</v>
      </c>
      <c r="B660" s="256" t="s">
        <v>6783</v>
      </c>
      <c r="C660" s="257" t="s">
        <v>6793</v>
      </c>
      <c r="D660" s="255" t="s">
        <v>6785</v>
      </c>
      <c r="E660" s="255" t="s">
        <v>6786</v>
      </c>
      <c r="F660" s="255" t="s">
        <v>6794</v>
      </c>
      <c r="G660" s="255" t="s">
        <v>6788</v>
      </c>
      <c r="H660" s="255" t="s">
        <v>6795</v>
      </c>
      <c r="I660" s="70" t="s">
        <v>11</v>
      </c>
      <c r="J660" s="85"/>
      <c r="K660" s="258"/>
      <c r="L660" s="177"/>
      <c r="M660" s="177"/>
      <c r="N660" s="177"/>
      <c r="O660" s="177"/>
      <c r="P660" s="177"/>
      <c r="Q660" s="177"/>
      <c r="R660" s="177"/>
      <c r="S660" s="177"/>
      <c r="T660" s="177"/>
      <c r="U660" s="177"/>
      <c r="V660" s="177"/>
      <c r="W660" s="177"/>
      <c r="X660" s="177"/>
      <c r="Y660" s="177"/>
      <c r="Z660" s="177"/>
      <c r="AA660" s="177"/>
      <c r="AB660" s="177"/>
      <c r="AC660" s="177"/>
      <c r="AD660" s="177"/>
      <c r="AE660" s="177"/>
    </row>
    <row r="661" spans="1:31" ht="125.25" customHeight="1">
      <c r="A661" s="259" t="s">
        <v>6782</v>
      </c>
      <c r="B661" s="256" t="s">
        <v>6783</v>
      </c>
      <c r="C661" s="257" t="s">
        <v>6796</v>
      </c>
      <c r="D661" s="255" t="s">
        <v>6785</v>
      </c>
      <c r="E661" s="255" t="s">
        <v>6786</v>
      </c>
      <c r="F661" s="255" t="s">
        <v>6797</v>
      </c>
      <c r="G661" s="255" t="s">
        <v>6788</v>
      </c>
      <c r="H661" s="255" t="s">
        <v>6798</v>
      </c>
      <c r="I661" s="70" t="s">
        <v>11</v>
      </c>
      <c r="J661" s="85"/>
      <c r="K661" s="258"/>
      <c r="L661" s="177"/>
      <c r="M661" s="177"/>
      <c r="N661" s="177"/>
      <c r="O661" s="177"/>
      <c r="P661" s="177"/>
      <c r="Q661" s="177"/>
      <c r="R661" s="177"/>
      <c r="S661" s="177"/>
      <c r="T661" s="177"/>
      <c r="U661" s="177"/>
      <c r="V661" s="177"/>
      <c r="W661" s="177"/>
      <c r="X661" s="177"/>
      <c r="Y661" s="177"/>
      <c r="Z661" s="177"/>
      <c r="AA661" s="177"/>
      <c r="AB661" s="177"/>
      <c r="AC661" s="177"/>
      <c r="AD661" s="177"/>
      <c r="AE661" s="177"/>
    </row>
    <row r="662" spans="1:31" ht="125.25" customHeight="1">
      <c r="A662" s="259" t="s">
        <v>6782</v>
      </c>
      <c r="B662" s="256" t="s">
        <v>6783</v>
      </c>
      <c r="C662" s="257" t="s">
        <v>6799</v>
      </c>
      <c r="D662" s="255" t="s">
        <v>6785</v>
      </c>
      <c r="E662" s="255" t="s">
        <v>6786</v>
      </c>
      <c r="F662" s="255" t="s">
        <v>6800</v>
      </c>
      <c r="G662" s="255" t="s">
        <v>6788</v>
      </c>
      <c r="H662" s="255" t="s">
        <v>6801</v>
      </c>
      <c r="I662" s="70" t="s">
        <v>11</v>
      </c>
      <c r="J662" s="85"/>
      <c r="K662" s="258"/>
      <c r="L662" s="177"/>
      <c r="M662" s="177"/>
      <c r="N662" s="177"/>
      <c r="O662" s="177"/>
      <c r="P662" s="177"/>
      <c r="Q662" s="177"/>
      <c r="R662" s="177"/>
      <c r="S662" s="177"/>
      <c r="T662" s="177"/>
      <c r="U662" s="177"/>
      <c r="V662" s="177"/>
      <c r="W662" s="177"/>
      <c r="X662" s="177"/>
      <c r="Y662" s="177"/>
      <c r="Z662" s="177"/>
      <c r="AA662" s="177"/>
      <c r="AB662" s="177"/>
      <c r="AC662" s="177"/>
      <c r="AD662" s="177"/>
      <c r="AE662" s="177"/>
    </row>
    <row r="663" spans="1:31" ht="125.25" customHeight="1">
      <c r="A663" s="259" t="s">
        <v>6782</v>
      </c>
      <c r="B663" s="256" t="s">
        <v>6783</v>
      </c>
      <c r="C663" s="257" t="s">
        <v>6802</v>
      </c>
      <c r="D663" s="255" t="s">
        <v>6785</v>
      </c>
      <c r="E663" s="255" t="s">
        <v>6786</v>
      </c>
      <c r="F663" s="255" t="s">
        <v>6803</v>
      </c>
      <c r="G663" s="255" t="s">
        <v>6788</v>
      </c>
      <c r="H663" s="259" t="s">
        <v>6804</v>
      </c>
      <c r="I663" s="70" t="s">
        <v>11</v>
      </c>
      <c r="J663" s="85"/>
      <c r="K663" s="258"/>
      <c r="L663" s="177"/>
      <c r="M663" s="177"/>
      <c r="N663" s="177"/>
      <c r="O663" s="177"/>
      <c r="P663" s="177"/>
      <c r="Q663" s="177"/>
      <c r="R663" s="177"/>
      <c r="S663" s="177"/>
      <c r="T663" s="177"/>
      <c r="U663" s="177"/>
      <c r="V663" s="177"/>
      <c r="W663" s="177"/>
      <c r="X663" s="177"/>
      <c r="Y663" s="177"/>
      <c r="Z663" s="177"/>
      <c r="AA663" s="177"/>
      <c r="AB663" s="177"/>
      <c r="AC663" s="177"/>
      <c r="AD663" s="177"/>
      <c r="AE663" s="177"/>
    </row>
    <row r="664" spans="1:31" ht="125.25" customHeight="1">
      <c r="A664" s="259" t="s">
        <v>6782</v>
      </c>
      <c r="B664" s="256" t="s">
        <v>6783</v>
      </c>
      <c r="C664" s="257" t="s">
        <v>6805</v>
      </c>
      <c r="D664" s="255" t="s">
        <v>6785</v>
      </c>
      <c r="E664" s="255" t="s">
        <v>6786</v>
      </c>
      <c r="F664" s="255" t="s">
        <v>6806</v>
      </c>
      <c r="G664" s="255" t="s">
        <v>6788</v>
      </c>
      <c r="H664" s="255" t="s">
        <v>6807</v>
      </c>
      <c r="I664" s="70" t="s">
        <v>11</v>
      </c>
      <c r="J664" s="85"/>
      <c r="K664" s="258"/>
      <c r="L664" s="177"/>
      <c r="M664" s="177"/>
      <c r="N664" s="177"/>
      <c r="O664" s="177"/>
      <c r="P664" s="177"/>
      <c r="Q664" s="177"/>
      <c r="R664" s="177"/>
      <c r="S664" s="177"/>
      <c r="T664" s="177"/>
      <c r="U664" s="177"/>
      <c r="V664" s="177"/>
      <c r="W664" s="177"/>
      <c r="X664" s="177"/>
      <c r="Y664" s="177"/>
      <c r="Z664" s="177"/>
      <c r="AA664" s="177"/>
      <c r="AB664" s="177"/>
      <c r="AC664" s="177"/>
      <c r="AD664" s="177"/>
      <c r="AE664" s="177"/>
    </row>
    <row r="665" spans="1:31" ht="125.25" customHeight="1">
      <c r="A665" s="259" t="s">
        <v>6782</v>
      </c>
      <c r="B665" s="256" t="s">
        <v>6783</v>
      </c>
      <c r="C665" s="257" t="s">
        <v>6808</v>
      </c>
      <c r="D665" s="255" t="s">
        <v>6785</v>
      </c>
      <c r="E665" s="255" t="s">
        <v>6786</v>
      </c>
      <c r="F665" s="255" t="s">
        <v>6809</v>
      </c>
      <c r="G665" s="255" t="s">
        <v>6788</v>
      </c>
      <c r="H665" s="255" t="s">
        <v>6810</v>
      </c>
      <c r="I665" s="70" t="s">
        <v>11</v>
      </c>
      <c r="J665" s="85"/>
      <c r="K665" s="258"/>
      <c r="L665" s="177"/>
      <c r="M665" s="177"/>
      <c r="N665" s="177"/>
      <c r="O665" s="177"/>
      <c r="P665" s="177"/>
      <c r="Q665" s="177"/>
      <c r="R665" s="177"/>
      <c r="S665" s="177"/>
      <c r="T665" s="177"/>
      <c r="U665" s="177"/>
      <c r="V665" s="177"/>
      <c r="W665" s="177"/>
      <c r="X665" s="177"/>
      <c r="Y665" s="177"/>
      <c r="Z665" s="177"/>
      <c r="AA665" s="177"/>
      <c r="AB665" s="177"/>
      <c r="AC665" s="177"/>
      <c r="AD665" s="177"/>
      <c r="AE665" s="177"/>
    </row>
    <row r="666" spans="1:31" ht="125.25" customHeight="1">
      <c r="A666" s="259" t="s">
        <v>6782</v>
      </c>
      <c r="B666" s="256" t="s">
        <v>6783</v>
      </c>
      <c r="C666" s="257" t="s">
        <v>6811</v>
      </c>
      <c r="D666" s="255" t="s">
        <v>6785</v>
      </c>
      <c r="E666" s="255" t="s">
        <v>6786</v>
      </c>
      <c r="F666" s="255" t="s">
        <v>6812</v>
      </c>
      <c r="G666" s="255" t="s">
        <v>6788</v>
      </c>
      <c r="H666" s="255" t="s">
        <v>6813</v>
      </c>
      <c r="I666" s="70" t="s">
        <v>11</v>
      </c>
      <c r="J666" s="85"/>
      <c r="K666" s="258"/>
      <c r="L666" s="177"/>
      <c r="M666" s="177"/>
      <c r="N666" s="177"/>
      <c r="O666" s="177"/>
      <c r="P666" s="177"/>
      <c r="Q666" s="177"/>
      <c r="R666" s="177"/>
      <c r="S666" s="177"/>
      <c r="T666" s="177"/>
      <c r="U666" s="177"/>
      <c r="V666" s="177"/>
      <c r="W666" s="177"/>
      <c r="X666" s="177"/>
      <c r="Y666" s="177"/>
      <c r="Z666" s="177"/>
      <c r="AA666" s="177"/>
      <c r="AB666" s="177"/>
      <c r="AC666" s="177"/>
      <c r="AD666" s="177"/>
      <c r="AE666" s="177"/>
    </row>
    <row r="667" spans="1:31" ht="125.25" customHeight="1">
      <c r="A667" s="259" t="s">
        <v>6782</v>
      </c>
      <c r="B667" s="256" t="s">
        <v>6783</v>
      </c>
      <c r="C667" s="257" t="s">
        <v>6814</v>
      </c>
      <c r="D667" s="255" t="s">
        <v>6785</v>
      </c>
      <c r="E667" s="255" t="s">
        <v>6786</v>
      </c>
      <c r="F667" s="255" t="s">
        <v>6815</v>
      </c>
      <c r="G667" s="255" t="s">
        <v>6788</v>
      </c>
      <c r="H667" s="255" t="s">
        <v>6816</v>
      </c>
      <c r="I667" s="70" t="s">
        <v>11</v>
      </c>
      <c r="J667" s="85"/>
      <c r="K667" s="258"/>
      <c r="L667" s="177"/>
      <c r="M667" s="177"/>
      <c r="N667" s="177"/>
      <c r="O667" s="177"/>
      <c r="P667" s="177"/>
      <c r="Q667" s="177"/>
      <c r="R667" s="177"/>
      <c r="S667" s="177"/>
      <c r="T667" s="177"/>
      <c r="U667" s="177"/>
      <c r="V667" s="177"/>
      <c r="W667" s="177"/>
      <c r="X667" s="177"/>
      <c r="Y667" s="177"/>
      <c r="Z667" s="177"/>
      <c r="AA667" s="177"/>
      <c r="AB667" s="177"/>
      <c r="AC667" s="177"/>
      <c r="AD667" s="177"/>
      <c r="AE667" s="177"/>
    </row>
    <row r="668" spans="1:31" ht="125.25" customHeight="1">
      <c r="A668" s="259" t="s">
        <v>6782</v>
      </c>
      <c r="B668" s="256" t="s">
        <v>6783</v>
      </c>
      <c r="C668" s="257" t="s">
        <v>6817</v>
      </c>
      <c r="D668" s="255" t="s">
        <v>6785</v>
      </c>
      <c r="E668" s="255" t="s">
        <v>6786</v>
      </c>
      <c r="F668" s="255" t="s">
        <v>6818</v>
      </c>
      <c r="G668" s="255" t="s">
        <v>6788</v>
      </c>
      <c r="H668" s="255" t="s">
        <v>6819</v>
      </c>
      <c r="I668" s="70" t="s">
        <v>11</v>
      </c>
      <c r="J668" s="85"/>
      <c r="K668" s="258"/>
      <c r="L668" s="177"/>
      <c r="M668" s="177"/>
      <c r="N668" s="177"/>
      <c r="O668" s="177"/>
      <c r="P668" s="177"/>
      <c r="Q668" s="177"/>
      <c r="R668" s="177"/>
      <c r="S668" s="177"/>
      <c r="T668" s="177"/>
      <c r="U668" s="177"/>
      <c r="V668" s="177"/>
      <c r="W668" s="177"/>
      <c r="X668" s="177"/>
      <c r="Y668" s="177"/>
      <c r="Z668" s="177"/>
      <c r="AA668" s="177"/>
      <c r="AB668" s="177"/>
      <c r="AC668" s="177"/>
      <c r="AD668" s="177"/>
      <c r="AE668" s="177"/>
    </row>
    <row r="669" spans="1:31" ht="125.25" customHeight="1">
      <c r="A669" s="259" t="s">
        <v>6782</v>
      </c>
      <c r="B669" s="256" t="s">
        <v>6783</v>
      </c>
      <c r="C669" s="257" t="s">
        <v>6820</v>
      </c>
      <c r="D669" s="255" t="s">
        <v>6785</v>
      </c>
      <c r="E669" s="255" t="s">
        <v>6786</v>
      </c>
      <c r="F669" s="255" t="s">
        <v>6821</v>
      </c>
      <c r="G669" s="255" t="s">
        <v>6822</v>
      </c>
      <c r="H669" s="255" t="s">
        <v>6823</v>
      </c>
      <c r="I669" s="70" t="s">
        <v>11</v>
      </c>
      <c r="J669" s="85"/>
      <c r="K669" s="101"/>
      <c r="L669" s="177"/>
      <c r="M669" s="177"/>
      <c r="N669" s="177"/>
      <c r="O669" s="177"/>
      <c r="P669" s="177"/>
      <c r="Q669" s="177"/>
      <c r="R669" s="177"/>
      <c r="S669" s="177"/>
      <c r="T669" s="177"/>
      <c r="U669" s="177"/>
      <c r="V669" s="177"/>
      <c r="W669" s="177"/>
      <c r="X669" s="177"/>
      <c r="Y669" s="177"/>
      <c r="Z669" s="177"/>
      <c r="AA669" s="177"/>
      <c r="AB669" s="177"/>
      <c r="AC669" s="177"/>
      <c r="AD669" s="177"/>
      <c r="AE669" s="177"/>
    </row>
    <row r="670" spans="1:31" ht="125.25" customHeight="1">
      <c r="A670" s="259" t="s">
        <v>6782</v>
      </c>
      <c r="B670" s="256" t="s">
        <v>6783</v>
      </c>
      <c r="C670" s="257" t="s">
        <v>6824</v>
      </c>
      <c r="D670" s="255" t="s">
        <v>6785</v>
      </c>
      <c r="E670" s="255" t="s">
        <v>6786</v>
      </c>
      <c r="F670" s="255" t="s">
        <v>6825</v>
      </c>
      <c r="G670" s="255" t="s">
        <v>6826</v>
      </c>
      <c r="H670" s="255" t="s">
        <v>6827</v>
      </c>
      <c r="I670" s="79" t="s">
        <v>12</v>
      </c>
      <c r="J670" s="85"/>
      <c r="K670" s="80" t="s">
        <v>6828</v>
      </c>
      <c r="L670" s="177"/>
      <c r="M670" s="177"/>
      <c r="N670" s="177"/>
      <c r="O670" s="177"/>
      <c r="P670" s="177"/>
      <c r="Q670" s="177"/>
      <c r="R670" s="177"/>
      <c r="S670" s="177"/>
      <c r="T670" s="177"/>
      <c r="U670" s="177"/>
      <c r="V670" s="177"/>
      <c r="W670" s="177"/>
      <c r="X670" s="177"/>
      <c r="Y670" s="177"/>
      <c r="Z670" s="177"/>
      <c r="AA670" s="177"/>
      <c r="AB670" s="177"/>
      <c r="AC670" s="177"/>
      <c r="AD670" s="177"/>
      <c r="AE670" s="177"/>
    </row>
    <row r="671" spans="1:31" ht="125.25" customHeight="1">
      <c r="A671" s="259" t="s">
        <v>6782</v>
      </c>
      <c r="B671" s="256" t="s">
        <v>6783</v>
      </c>
      <c r="C671" s="257" t="s">
        <v>6829</v>
      </c>
      <c r="D671" s="255" t="s">
        <v>6785</v>
      </c>
      <c r="E671" s="255" t="s">
        <v>6786</v>
      </c>
      <c r="F671" s="255" t="s">
        <v>6830</v>
      </c>
      <c r="G671" s="255" t="s">
        <v>6788</v>
      </c>
      <c r="H671" s="255" t="s">
        <v>6831</v>
      </c>
      <c r="I671" s="79" t="s">
        <v>12</v>
      </c>
      <c r="J671" s="85"/>
      <c r="K671" s="118" t="s">
        <v>6832</v>
      </c>
      <c r="L671" s="177"/>
      <c r="M671" s="177"/>
      <c r="N671" s="177"/>
      <c r="O671" s="177"/>
      <c r="P671" s="177"/>
      <c r="Q671" s="177"/>
      <c r="R671" s="177"/>
      <c r="S671" s="177"/>
      <c r="T671" s="177"/>
      <c r="U671" s="177"/>
      <c r="V671" s="177"/>
      <c r="W671" s="177"/>
      <c r="X671" s="177"/>
      <c r="Y671" s="177"/>
      <c r="Z671" s="177"/>
      <c r="AA671" s="177"/>
      <c r="AB671" s="177"/>
      <c r="AC671" s="177"/>
      <c r="AD671" s="177"/>
      <c r="AE671" s="177"/>
    </row>
    <row r="672" spans="1:31" ht="125.25" customHeight="1">
      <c r="A672" s="259" t="s">
        <v>6782</v>
      </c>
      <c r="B672" s="256" t="s">
        <v>6783</v>
      </c>
      <c r="C672" s="257" t="s">
        <v>6833</v>
      </c>
      <c r="D672" s="255" t="s">
        <v>6785</v>
      </c>
      <c r="E672" s="255" t="s">
        <v>6786</v>
      </c>
      <c r="F672" s="255" t="s">
        <v>6834</v>
      </c>
      <c r="G672" s="259" t="s">
        <v>6835</v>
      </c>
      <c r="H672" s="255" t="s">
        <v>6836</v>
      </c>
      <c r="I672" s="70" t="s">
        <v>11</v>
      </c>
      <c r="J672" s="85"/>
      <c r="K672" s="258"/>
      <c r="L672" s="177"/>
      <c r="M672" s="177"/>
      <c r="N672" s="177"/>
      <c r="O672" s="177"/>
      <c r="P672" s="177"/>
      <c r="Q672" s="177"/>
      <c r="R672" s="177"/>
      <c r="S672" s="177"/>
      <c r="T672" s="177"/>
      <c r="U672" s="177"/>
      <c r="V672" s="177"/>
      <c r="W672" s="177"/>
      <c r="X672" s="177"/>
      <c r="Y672" s="177"/>
      <c r="Z672" s="177"/>
      <c r="AA672" s="177"/>
      <c r="AB672" s="177"/>
      <c r="AC672" s="177"/>
      <c r="AD672" s="177"/>
      <c r="AE672" s="177"/>
    </row>
    <row r="673" spans="1:31" ht="125.25" customHeight="1">
      <c r="A673" s="259" t="s">
        <v>6782</v>
      </c>
      <c r="B673" s="256" t="s">
        <v>6783</v>
      </c>
      <c r="C673" s="257" t="s">
        <v>6837</v>
      </c>
      <c r="D673" s="255" t="s">
        <v>6785</v>
      </c>
      <c r="E673" s="255" t="s">
        <v>6786</v>
      </c>
      <c r="F673" s="255" t="s">
        <v>6838</v>
      </c>
      <c r="G673" s="259" t="s">
        <v>6839</v>
      </c>
      <c r="H673" s="255" t="s">
        <v>6840</v>
      </c>
      <c r="I673" s="70" t="s">
        <v>11</v>
      </c>
      <c r="J673" s="85"/>
      <c r="K673" s="258"/>
      <c r="L673" s="177"/>
      <c r="M673" s="177"/>
      <c r="N673" s="177"/>
      <c r="O673" s="177"/>
      <c r="P673" s="177"/>
      <c r="Q673" s="177"/>
      <c r="R673" s="177"/>
      <c r="S673" s="177"/>
      <c r="T673" s="177"/>
      <c r="U673" s="177"/>
      <c r="V673" s="177"/>
      <c r="W673" s="177"/>
      <c r="X673" s="177"/>
      <c r="Y673" s="177"/>
      <c r="Z673" s="177"/>
      <c r="AA673" s="177"/>
      <c r="AB673" s="177"/>
      <c r="AC673" s="177"/>
      <c r="AD673" s="177"/>
      <c r="AE673" s="177"/>
    </row>
    <row r="674" spans="1:31" ht="125.25" customHeight="1">
      <c r="A674" s="259" t="s">
        <v>6782</v>
      </c>
      <c r="B674" s="256" t="s">
        <v>6783</v>
      </c>
      <c r="C674" s="257" t="s">
        <v>6841</v>
      </c>
      <c r="D674" s="255" t="s">
        <v>6785</v>
      </c>
      <c r="E674" s="255" t="s">
        <v>6786</v>
      </c>
      <c r="F674" s="255" t="s">
        <v>6842</v>
      </c>
      <c r="G674" s="259" t="s">
        <v>6835</v>
      </c>
      <c r="H674" s="255" t="s">
        <v>6843</v>
      </c>
      <c r="I674" s="70" t="s">
        <v>11</v>
      </c>
      <c r="J674" s="85"/>
      <c r="K674" s="258"/>
      <c r="L674" s="177"/>
      <c r="M674" s="177"/>
      <c r="N674" s="177"/>
      <c r="O674" s="177"/>
      <c r="P674" s="177"/>
      <c r="Q674" s="177"/>
      <c r="R674" s="177"/>
      <c r="S674" s="177"/>
      <c r="T674" s="177"/>
      <c r="U674" s="177"/>
      <c r="V674" s="177"/>
      <c r="W674" s="177"/>
      <c r="X674" s="177"/>
      <c r="Y674" s="177"/>
      <c r="Z674" s="177"/>
      <c r="AA674" s="177"/>
      <c r="AB674" s="177"/>
      <c r="AC674" s="177"/>
      <c r="AD674" s="177"/>
      <c r="AE674" s="177"/>
    </row>
    <row r="675" spans="1:31" ht="125.25" customHeight="1">
      <c r="A675" s="259" t="s">
        <v>6782</v>
      </c>
      <c r="B675" s="256" t="s">
        <v>6783</v>
      </c>
      <c r="C675" s="257" t="s">
        <v>6844</v>
      </c>
      <c r="D675" s="255" t="s">
        <v>6785</v>
      </c>
      <c r="E675" s="255" t="s">
        <v>6786</v>
      </c>
      <c r="F675" s="255" t="s">
        <v>6845</v>
      </c>
      <c r="G675" s="259" t="s">
        <v>6846</v>
      </c>
      <c r="H675" s="255" t="s">
        <v>6847</v>
      </c>
      <c r="I675" s="70" t="s">
        <v>11</v>
      </c>
      <c r="J675" s="85"/>
      <c r="K675" s="258"/>
      <c r="L675" s="177"/>
      <c r="M675" s="177"/>
      <c r="N675" s="177"/>
      <c r="O675" s="177"/>
      <c r="P675" s="177"/>
      <c r="Q675" s="177"/>
      <c r="R675" s="177"/>
      <c r="S675" s="177"/>
      <c r="T675" s="177"/>
      <c r="U675" s="177"/>
      <c r="V675" s="177"/>
      <c r="W675" s="177"/>
      <c r="X675" s="177"/>
      <c r="Y675" s="177"/>
      <c r="Z675" s="177"/>
      <c r="AA675" s="177"/>
      <c r="AB675" s="177"/>
      <c r="AC675" s="177"/>
      <c r="AD675" s="177"/>
      <c r="AE675" s="177"/>
    </row>
    <row r="676" spans="1:31" ht="125.25" customHeight="1">
      <c r="A676" s="259" t="s">
        <v>6782</v>
      </c>
      <c r="B676" s="256" t="s">
        <v>6783</v>
      </c>
      <c r="C676" s="257" t="s">
        <v>6848</v>
      </c>
      <c r="D676" s="255" t="s">
        <v>6785</v>
      </c>
      <c r="E676" s="255" t="s">
        <v>6786</v>
      </c>
      <c r="F676" s="255" t="s">
        <v>6849</v>
      </c>
      <c r="G676" s="259" t="s">
        <v>6846</v>
      </c>
      <c r="H676" s="255" t="s">
        <v>6850</v>
      </c>
      <c r="I676" s="70" t="s">
        <v>11</v>
      </c>
      <c r="J676" s="85"/>
      <c r="K676" s="258"/>
      <c r="L676" s="177"/>
      <c r="M676" s="177"/>
      <c r="N676" s="177"/>
      <c r="O676" s="177"/>
      <c r="P676" s="177"/>
      <c r="Q676" s="177"/>
      <c r="R676" s="177"/>
      <c r="S676" s="177"/>
      <c r="T676" s="177"/>
      <c r="U676" s="177"/>
      <c r="V676" s="177"/>
      <c r="W676" s="177"/>
      <c r="X676" s="177"/>
      <c r="Y676" s="177"/>
      <c r="Z676" s="177"/>
      <c r="AA676" s="177"/>
      <c r="AB676" s="177"/>
      <c r="AC676" s="177"/>
      <c r="AD676" s="177"/>
      <c r="AE676" s="177"/>
    </row>
    <row r="677" spans="1:31" ht="125.25" customHeight="1">
      <c r="A677" s="259" t="s">
        <v>6782</v>
      </c>
      <c r="B677" s="256" t="s">
        <v>6783</v>
      </c>
      <c r="C677" s="257" t="s">
        <v>6851</v>
      </c>
      <c r="D677" s="255" t="s">
        <v>6785</v>
      </c>
      <c r="E677" s="255" t="s">
        <v>6786</v>
      </c>
      <c r="F677" s="255" t="s">
        <v>6852</v>
      </c>
      <c r="G677" s="259" t="s">
        <v>6846</v>
      </c>
      <c r="H677" s="255" t="s">
        <v>6853</v>
      </c>
      <c r="I677" s="70" t="s">
        <v>11</v>
      </c>
      <c r="J677" s="85"/>
      <c r="K677" s="258"/>
      <c r="L677" s="177"/>
      <c r="M677" s="177"/>
      <c r="N677" s="177"/>
      <c r="O677" s="177"/>
      <c r="P677" s="177"/>
      <c r="Q677" s="177"/>
      <c r="R677" s="177"/>
      <c r="S677" s="177"/>
      <c r="T677" s="177"/>
      <c r="U677" s="177"/>
      <c r="V677" s="177"/>
      <c r="W677" s="177"/>
      <c r="X677" s="177"/>
      <c r="Y677" s="177"/>
      <c r="Z677" s="177"/>
      <c r="AA677" s="177"/>
      <c r="AB677" s="177"/>
      <c r="AC677" s="177"/>
      <c r="AD677" s="177"/>
      <c r="AE677" s="177"/>
    </row>
    <row r="678" spans="1:31" ht="125.25" customHeight="1">
      <c r="A678" s="259" t="s">
        <v>6782</v>
      </c>
      <c r="B678" s="256" t="s">
        <v>6783</v>
      </c>
      <c r="C678" s="257" t="s">
        <v>6854</v>
      </c>
      <c r="D678" s="255" t="s">
        <v>6785</v>
      </c>
      <c r="E678" s="255" t="s">
        <v>6786</v>
      </c>
      <c r="F678" s="255" t="s">
        <v>6855</v>
      </c>
      <c r="G678" s="259" t="s">
        <v>6846</v>
      </c>
      <c r="H678" s="255" t="s">
        <v>6856</v>
      </c>
      <c r="I678" s="70" t="s">
        <v>11</v>
      </c>
      <c r="J678" s="85"/>
      <c r="K678" s="258"/>
      <c r="L678" s="177"/>
      <c r="M678" s="177"/>
      <c r="N678" s="177"/>
      <c r="O678" s="177"/>
      <c r="P678" s="177"/>
      <c r="Q678" s="177"/>
      <c r="R678" s="177"/>
      <c r="S678" s="177"/>
      <c r="T678" s="177"/>
      <c r="U678" s="177"/>
      <c r="V678" s="177"/>
      <c r="W678" s="177"/>
      <c r="X678" s="177"/>
      <c r="Y678" s="177"/>
      <c r="Z678" s="177"/>
      <c r="AA678" s="177"/>
      <c r="AB678" s="177"/>
      <c r="AC678" s="177"/>
      <c r="AD678" s="177"/>
      <c r="AE678" s="177"/>
    </row>
    <row r="679" spans="1:31" ht="125.25" customHeight="1">
      <c r="A679" s="259" t="s">
        <v>6782</v>
      </c>
      <c r="B679" s="256" t="s">
        <v>6783</v>
      </c>
      <c r="C679" s="257" t="s">
        <v>6857</v>
      </c>
      <c r="D679" s="255" t="s">
        <v>6785</v>
      </c>
      <c r="E679" s="255" t="s">
        <v>6786</v>
      </c>
      <c r="F679" s="255" t="s">
        <v>6858</v>
      </c>
      <c r="G679" s="259" t="s">
        <v>6846</v>
      </c>
      <c r="H679" s="255" t="s">
        <v>6859</v>
      </c>
      <c r="I679" s="70" t="s">
        <v>11</v>
      </c>
      <c r="J679" s="85"/>
      <c r="K679" s="258"/>
      <c r="L679" s="177"/>
      <c r="M679" s="177"/>
      <c r="N679" s="177"/>
      <c r="O679" s="177"/>
      <c r="P679" s="177"/>
      <c r="Q679" s="177"/>
      <c r="R679" s="177"/>
      <c r="S679" s="177"/>
      <c r="T679" s="177"/>
      <c r="U679" s="177"/>
      <c r="V679" s="177"/>
      <c r="W679" s="177"/>
      <c r="X679" s="177"/>
      <c r="Y679" s="177"/>
      <c r="Z679" s="177"/>
      <c r="AA679" s="177"/>
      <c r="AB679" s="177"/>
      <c r="AC679" s="177"/>
      <c r="AD679" s="177"/>
      <c r="AE679" s="177"/>
    </row>
    <row r="680" spans="1:31" ht="125.25" customHeight="1">
      <c r="A680" s="259" t="s">
        <v>6782</v>
      </c>
      <c r="B680" s="256" t="s">
        <v>6783</v>
      </c>
      <c r="C680" s="257" t="s">
        <v>6860</v>
      </c>
      <c r="D680" s="255" t="s">
        <v>6785</v>
      </c>
      <c r="E680" s="255" t="s">
        <v>6786</v>
      </c>
      <c r="F680" s="255" t="s">
        <v>6861</v>
      </c>
      <c r="G680" s="259" t="s">
        <v>6846</v>
      </c>
      <c r="H680" s="255" t="s">
        <v>6862</v>
      </c>
      <c r="I680" s="70" t="s">
        <v>11</v>
      </c>
      <c r="J680" s="85"/>
      <c r="K680" s="258"/>
      <c r="L680" s="177"/>
      <c r="M680" s="177"/>
      <c r="N680" s="177"/>
      <c r="O680" s="177"/>
      <c r="P680" s="177"/>
      <c r="Q680" s="177"/>
      <c r="R680" s="177"/>
      <c r="S680" s="177"/>
      <c r="T680" s="177"/>
      <c r="U680" s="177"/>
      <c r="V680" s="177"/>
      <c r="W680" s="177"/>
      <c r="X680" s="177"/>
      <c r="Y680" s="177"/>
      <c r="Z680" s="177"/>
      <c r="AA680" s="177"/>
      <c r="AB680" s="177"/>
      <c r="AC680" s="177"/>
      <c r="AD680" s="177"/>
      <c r="AE680" s="177"/>
    </row>
    <row r="681" spans="1:31" ht="125.25" customHeight="1">
      <c r="A681" s="259" t="s">
        <v>6782</v>
      </c>
      <c r="B681" s="256" t="s">
        <v>6783</v>
      </c>
      <c r="C681" s="257" t="s">
        <v>6863</v>
      </c>
      <c r="D681" s="255" t="s">
        <v>6785</v>
      </c>
      <c r="E681" s="255" t="s">
        <v>6786</v>
      </c>
      <c r="F681" s="255" t="s">
        <v>6864</v>
      </c>
      <c r="G681" s="259" t="s">
        <v>6865</v>
      </c>
      <c r="H681" s="255" t="s">
        <v>6866</v>
      </c>
      <c r="I681" s="70" t="s">
        <v>11</v>
      </c>
      <c r="J681" s="85"/>
      <c r="K681" s="258"/>
      <c r="L681" s="177"/>
      <c r="M681" s="177"/>
      <c r="N681" s="177"/>
      <c r="O681" s="177"/>
      <c r="P681" s="177"/>
      <c r="Q681" s="177"/>
      <c r="R681" s="177"/>
      <c r="S681" s="177"/>
      <c r="T681" s="177"/>
      <c r="U681" s="177"/>
      <c r="V681" s="177"/>
      <c r="W681" s="177"/>
      <c r="X681" s="177"/>
      <c r="Y681" s="177"/>
      <c r="Z681" s="177"/>
      <c r="AA681" s="177"/>
      <c r="AB681" s="177"/>
      <c r="AC681" s="177"/>
      <c r="AD681" s="177"/>
      <c r="AE681" s="177"/>
    </row>
    <row r="682" spans="1:31" ht="125.25" customHeight="1">
      <c r="A682" s="259" t="s">
        <v>6782</v>
      </c>
      <c r="B682" s="256" t="s">
        <v>6783</v>
      </c>
      <c r="C682" s="257" t="s">
        <v>6867</v>
      </c>
      <c r="D682" s="255" t="s">
        <v>6785</v>
      </c>
      <c r="E682" s="255" t="s">
        <v>6786</v>
      </c>
      <c r="F682" s="255" t="s">
        <v>6868</v>
      </c>
      <c r="G682" s="255" t="s">
        <v>6869</v>
      </c>
      <c r="H682" s="255" t="s">
        <v>6870</v>
      </c>
      <c r="I682" s="70" t="s">
        <v>11</v>
      </c>
      <c r="J682" s="85"/>
      <c r="K682" s="258"/>
      <c r="L682" s="177"/>
      <c r="M682" s="177"/>
      <c r="N682" s="177"/>
      <c r="O682" s="177"/>
      <c r="P682" s="177"/>
      <c r="Q682" s="177"/>
      <c r="R682" s="177"/>
      <c r="S682" s="177"/>
      <c r="T682" s="177"/>
      <c r="U682" s="177"/>
      <c r="V682" s="177"/>
      <c r="W682" s="177"/>
      <c r="X682" s="177"/>
      <c r="Y682" s="177"/>
      <c r="Z682" s="177"/>
      <c r="AA682" s="177"/>
      <c r="AB682" s="177"/>
      <c r="AC682" s="177"/>
      <c r="AD682" s="177"/>
      <c r="AE682" s="177"/>
    </row>
    <row r="683" spans="1:31" ht="125.25" customHeight="1">
      <c r="A683" s="259" t="s">
        <v>6782</v>
      </c>
      <c r="B683" s="256" t="s">
        <v>6783</v>
      </c>
      <c r="C683" s="257" t="s">
        <v>6871</v>
      </c>
      <c r="D683" s="255" t="s">
        <v>6785</v>
      </c>
      <c r="E683" s="255" t="s">
        <v>6786</v>
      </c>
      <c r="F683" s="255" t="s">
        <v>6872</v>
      </c>
      <c r="G683" s="255" t="s">
        <v>6873</v>
      </c>
      <c r="H683" s="255" t="s">
        <v>6874</v>
      </c>
      <c r="I683" s="70" t="s">
        <v>11</v>
      </c>
      <c r="J683" s="85"/>
      <c r="K683" s="258"/>
      <c r="L683" s="177"/>
      <c r="M683" s="177"/>
      <c r="N683" s="177"/>
      <c r="O683" s="177"/>
      <c r="P683" s="177"/>
      <c r="Q683" s="177"/>
      <c r="R683" s="177"/>
      <c r="S683" s="177"/>
      <c r="T683" s="177"/>
      <c r="U683" s="177"/>
      <c r="V683" s="177"/>
      <c r="W683" s="177"/>
      <c r="X683" s="177"/>
      <c r="Y683" s="177"/>
      <c r="Z683" s="177"/>
      <c r="AA683" s="177"/>
      <c r="AB683" s="177"/>
      <c r="AC683" s="177"/>
      <c r="AD683" s="177"/>
      <c r="AE683" s="177"/>
    </row>
    <row r="684" spans="1:31" ht="125.25" customHeight="1">
      <c r="A684" s="259" t="s">
        <v>6782</v>
      </c>
      <c r="B684" s="256" t="s">
        <v>6783</v>
      </c>
      <c r="C684" s="257" t="s">
        <v>6875</v>
      </c>
      <c r="D684" s="255" t="s">
        <v>6785</v>
      </c>
      <c r="E684" s="255" t="s">
        <v>6786</v>
      </c>
      <c r="F684" s="255" t="s">
        <v>6876</v>
      </c>
      <c r="G684" s="255" t="s">
        <v>6877</v>
      </c>
      <c r="H684" s="255" t="s">
        <v>6878</v>
      </c>
      <c r="I684" s="70" t="s">
        <v>11</v>
      </c>
      <c r="J684" s="85"/>
      <c r="K684" s="258"/>
      <c r="L684" s="177"/>
      <c r="M684" s="177"/>
      <c r="N684" s="177"/>
      <c r="O684" s="177"/>
      <c r="P684" s="177"/>
      <c r="Q684" s="177"/>
      <c r="R684" s="177"/>
      <c r="S684" s="177"/>
      <c r="T684" s="177"/>
      <c r="U684" s="177"/>
      <c r="V684" s="177"/>
      <c r="W684" s="177"/>
      <c r="X684" s="177"/>
      <c r="Y684" s="177"/>
      <c r="Z684" s="177"/>
      <c r="AA684" s="177"/>
      <c r="AB684" s="177"/>
      <c r="AC684" s="177"/>
      <c r="AD684" s="177"/>
      <c r="AE684" s="177"/>
    </row>
    <row r="685" spans="1:31" ht="125.25" customHeight="1">
      <c r="A685" s="259" t="s">
        <v>6782</v>
      </c>
      <c r="B685" s="256" t="s">
        <v>6783</v>
      </c>
      <c r="C685" s="257" t="s">
        <v>6879</v>
      </c>
      <c r="D685" s="255" t="s">
        <v>6880</v>
      </c>
      <c r="E685" s="255" t="s">
        <v>6786</v>
      </c>
      <c r="F685" s="259" t="s">
        <v>6881</v>
      </c>
      <c r="G685" s="255" t="s">
        <v>6839</v>
      </c>
      <c r="H685" s="255" t="s">
        <v>6882</v>
      </c>
      <c r="I685" s="70" t="s">
        <v>11</v>
      </c>
      <c r="J685" s="85"/>
      <c r="K685" s="258"/>
      <c r="L685" s="177"/>
      <c r="M685" s="177"/>
      <c r="N685" s="177"/>
      <c r="O685" s="177"/>
      <c r="P685" s="177"/>
      <c r="Q685" s="177"/>
      <c r="R685" s="177"/>
      <c r="S685" s="177"/>
      <c r="T685" s="177"/>
      <c r="U685" s="177"/>
      <c r="V685" s="177"/>
      <c r="W685" s="177"/>
      <c r="X685" s="177"/>
      <c r="Y685" s="177"/>
      <c r="Z685" s="177"/>
      <c r="AA685" s="177"/>
      <c r="AB685" s="177"/>
      <c r="AC685" s="177"/>
      <c r="AD685" s="177"/>
      <c r="AE685" s="177"/>
    </row>
    <row r="686" spans="1:31" ht="125.25" customHeight="1">
      <c r="A686" s="259" t="s">
        <v>6782</v>
      </c>
      <c r="B686" s="256" t="s">
        <v>6783</v>
      </c>
      <c r="C686" s="257" t="s">
        <v>6883</v>
      </c>
      <c r="D686" s="255" t="s">
        <v>6785</v>
      </c>
      <c r="E686" s="255" t="s">
        <v>6786</v>
      </c>
      <c r="F686" s="255" t="s">
        <v>6884</v>
      </c>
      <c r="G686" s="255" t="s">
        <v>6788</v>
      </c>
      <c r="H686" s="255" t="s">
        <v>6885</v>
      </c>
      <c r="I686" s="70" t="s">
        <v>11</v>
      </c>
      <c r="J686" s="85"/>
      <c r="K686" s="258"/>
      <c r="L686" s="177"/>
      <c r="M686" s="177"/>
      <c r="N686" s="177"/>
      <c r="O686" s="177"/>
      <c r="P686" s="177"/>
      <c r="Q686" s="177"/>
      <c r="R686" s="177"/>
      <c r="S686" s="177"/>
      <c r="T686" s="177"/>
      <c r="U686" s="177"/>
      <c r="V686" s="177"/>
      <c r="W686" s="177"/>
      <c r="X686" s="177"/>
      <c r="Y686" s="177"/>
      <c r="Z686" s="177"/>
      <c r="AA686" s="177"/>
      <c r="AB686" s="177"/>
      <c r="AC686" s="177"/>
      <c r="AD686" s="177"/>
      <c r="AE686" s="177"/>
    </row>
    <row r="687" spans="1:31" ht="125.25" customHeight="1">
      <c r="A687" s="259" t="s">
        <v>6782</v>
      </c>
      <c r="B687" s="256" t="s">
        <v>6783</v>
      </c>
      <c r="C687" s="257" t="s">
        <v>6886</v>
      </c>
      <c r="D687" s="255" t="s">
        <v>6785</v>
      </c>
      <c r="E687" s="255" t="s">
        <v>6786</v>
      </c>
      <c r="F687" s="255" t="s">
        <v>6887</v>
      </c>
      <c r="G687" s="255" t="s">
        <v>6788</v>
      </c>
      <c r="H687" s="255" t="s">
        <v>6888</v>
      </c>
      <c r="I687" s="70" t="s">
        <v>11</v>
      </c>
      <c r="J687" s="85"/>
      <c r="K687" s="258"/>
      <c r="L687" s="177"/>
      <c r="M687" s="177"/>
      <c r="N687" s="177"/>
      <c r="O687" s="177"/>
      <c r="P687" s="177"/>
      <c r="Q687" s="177"/>
      <c r="R687" s="177"/>
      <c r="S687" s="177"/>
      <c r="T687" s="177"/>
      <c r="U687" s="177"/>
      <c r="V687" s="177"/>
      <c r="W687" s="177"/>
      <c r="X687" s="177"/>
      <c r="Y687" s="177"/>
      <c r="Z687" s="177"/>
      <c r="AA687" s="177"/>
      <c r="AB687" s="177"/>
      <c r="AC687" s="177"/>
      <c r="AD687" s="177"/>
      <c r="AE687" s="177"/>
    </row>
    <row r="688" spans="1:31" ht="125.25" customHeight="1">
      <c r="A688" s="259" t="s">
        <v>6782</v>
      </c>
      <c r="B688" s="256" t="s">
        <v>6783</v>
      </c>
      <c r="C688" s="257" t="s">
        <v>6889</v>
      </c>
      <c r="D688" s="255" t="s">
        <v>6785</v>
      </c>
      <c r="E688" s="255" t="s">
        <v>6786</v>
      </c>
      <c r="F688" s="255" t="s">
        <v>6890</v>
      </c>
      <c r="G688" s="255" t="s">
        <v>6788</v>
      </c>
      <c r="H688" s="255" t="s">
        <v>6891</v>
      </c>
      <c r="I688" s="70" t="s">
        <v>11</v>
      </c>
      <c r="J688" s="85"/>
      <c r="K688" s="258"/>
      <c r="L688" s="177"/>
      <c r="M688" s="177"/>
      <c r="N688" s="177"/>
      <c r="O688" s="177"/>
      <c r="P688" s="177"/>
      <c r="Q688" s="177"/>
      <c r="R688" s="177"/>
      <c r="S688" s="177"/>
      <c r="T688" s="177"/>
      <c r="U688" s="177"/>
      <c r="V688" s="177"/>
      <c r="W688" s="177"/>
      <c r="X688" s="177"/>
      <c r="Y688" s="177"/>
      <c r="Z688" s="177"/>
      <c r="AA688" s="177"/>
      <c r="AB688" s="177"/>
      <c r="AC688" s="177"/>
      <c r="AD688" s="177"/>
      <c r="AE688" s="177"/>
    </row>
    <row r="689" spans="1:31" ht="125.25" customHeight="1">
      <c r="A689" s="259" t="s">
        <v>6782</v>
      </c>
      <c r="B689" s="256" t="s">
        <v>6783</v>
      </c>
      <c r="C689" s="257" t="s">
        <v>6892</v>
      </c>
      <c r="D689" s="255" t="s">
        <v>6785</v>
      </c>
      <c r="E689" s="255" t="s">
        <v>6786</v>
      </c>
      <c r="F689" s="255" t="s">
        <v>6893</v>
      </c>
      <c r="G689" s="255" t="s">
        <v>6788</v>
      </c>
      <c r="H689" s="240" t="s">
        <v>6894</v>
      </c>
      <c r="I689" s="70" t="s">
        <v>11</v>
      </c>
      <c r="J689" s="85"/>
      <c r="K689" s="258"/>
      <c r="L689" s="177"/>
      <c r="M689" s="177"/>
      <c r="N689" s="177"/>
      <c r="O689" s="177"/>
      <c r="P689" s="177"/>
      <c r="Q689" s="177"/>
      <c r="R689" s="177"/>
      <c r="S689" s="177"/>
      <c r="T689" s="177"/>
      <c r="U689" s="177"/>
      <c r="V689" s="177"/>
      <c r="W689" s="177"/>
      <c r="X689" s="177"/>
      <c r="Y689" s="177"/>
      <c r="Z689" s="177"/>
      <c r="AA689" s="177"/>
      <c r="AB689" s="177"/>
      <c r="AC689" s="177"/>
      <c r="AD689" s="177"/>
      <c r="AE689" s="177"/>
    </row>
    <row r="690" spans="1:31" ht="125.25" customHeight="1">
      <c r="A690" s="259" t="s">
        <v>6782</v>
      </c>
      <c r="B690" s="256" t="s">
        <v>6783</v>
      </c>
      <c r="C690" s="257" t="s">
        <v>6895</v>
      </c>
      <c r="D690" s="255" t="s">
        <v>6785</v>
      </c>
      <c r="E690" s="255" t="s">
        <v>6786</v>
      </c>
      <c r="F690" s="255" t="s">
        <v>6896</v>
      </c>
      <c r="G690" s="255" t="s">
        <v>6788</v>
      </c>
      <c r="H690" s="255" t="s">
        <v>6897</v>
      </c>
      <c r="I690" s="70" t="s">
        <v>11</v>
      </c>
      <c r="J690" s="85"/>
      <c r="K690" s="260" t="s">
        <v>6898</v>
      </c>
      <c r="L690" s="177"/>
      <c r="M690" s="177"/>
      <c r="N690" s="177"/>
      <c r="O690" s="177"/>
      <c r="P690" s="177"/>
      <c r="Q690" s="177"/>
      <c r="R690" s="177"/>
      <c r="S690" s="177"/>
      <c r="T690" s="177"/>
      <c r="U690" s="177"/>
      <c r="V690" s="177"/>
      <c r="W690" s="177"/>
      <c r="X690" s="177"/>
      <c r="Y690" s="177"/>
      <c r="Z690" s="177"/>
      <c r="AA690" s="177"/>
      <c r="AB690" s="177"/>
      <c r="AC690" s="177"/>
      <c r="AD690" s="177"/>
      <c r="AE690" s="177"/>
    </row>
    <row r="691" spans="1:31" ht="125.25" customHeight="1">
      <c r="A691" s="259" t="s">
        <v>6782</v>
      </c>
      <c r="B691" s="256" t="s">
        <v>6783</v>
      </c>
      <c r="C691" s="257" t="s">
        <v>6899</v>
      </c>
      <c r="D691" s="255" t="s">
        <v>6785</v>
      </c>
      <c r="E691" s="255" t="s">
        <v>6786</v>
      </c>
      <c r="F691" s="255" t="s">
        <v>6900</v>
      </c>
      <c r="G691" s="255" t="s">
        <v>6788</v>
      </c>
      <c r="H691" s="255" t="s">
        <v>6901</v>
      </c>
      <c r="I691" s="70" t="s">
        <v>11</v>
      </c>
      <c r="J691" s="85"/>
      <c r="K691" s="258"/>
      <c r="L691" s="177"/>
      <c r="M691" s="177"/>
      <c r="N691" s="177"/>
      <c r="O691" s="177"/>
      <c r="P691" s="177"/>
      <c r="Q691" s="177"/>
      <c r="R691" s="177"/>
      <c r="S691" s="177"/>
      <c r="T691" s="177"/>
      <c r="U691" s="177"/>
      <c r="V691" s="177"/>
      <c r="W691" s="177"/>
      <c r="X691" s="177"/>
      <c r="Y691" s="177"/>
      <c r="Z691" s="177"/>
      <c r="AA691" s="177"/>
      <c r="AB691" s="177"/>
      <c r="AC691" s="177"/>
      <c r="AD691" s="177"/>
      <c r="AE691" s="177"/>
    </row>
    <row r="692" spans="1:31" ht="125.25" customHeight="1">
      <c r="A692" s="255" t="s">
        <v>6902</v>
      </c>
      <c r="B692" s="256" t="s">
        <v>6903</v>
      </c>
      <c r="C692" s="257" t="s">
        <v>6904</v>
      </c>
      <c r="D692" s="255" t="s">
        <v>6905</v>
      </c>
      <c r="E692" s="255" t="s">
        <v>6906</v>
      </c>
      <c r="F692" s="255" t="s">
        <v>6907</v>
      </c>
      <c r="G692" s="255" t="s">
        <v>6908</v>
      </c>
      <c r="H692" s="259" t="s">
        <v>6909</v>
      </c>
      <c r="I692" s="70" t="s">
        <v>11</v>
      </c>
      <c r="J692" s="85"/>
      <c r="K692" s="258"/>
      <c r="L692" s="177"/>
      <c r="M692" s="177"/>
      <c r="N692" s="177"/>
      <c r="O692" s="177"/>
      <c r="P692" s="177"/>
      <c r="Q692" s="177"/>
      <c r="R692" s="177"/>
      <c r="S692" s="177"/>
      <c r="T692" s="177"/>
      <c r="U692" s="177"/>
      <c r="V692" s="177"/>
      <c r="W692" s="177"/>
      <c r="X692" s="177"/>
      <c r="Y692" s="177"/>
      <c r="Z692" s="177"/>
      <c r="AA692" s="177"/>
      <c r="AB692" s="177"/>
      <c r="AC692" s="177"/>
      <c r="AD692" s="177"/>
      <c r="AE692" s="177"/>
    </row>
    <row r="693" spans="1:31" ht="125.25" customHeight="1">
      <c r="A693" s="255" t="s">
        <v>6902</v>
      </c>
      <c r="B693" s="256" t="s">
        <v>6903</v>
      </c>
      <c r="C693" s="257" t="s">
        <v>6910</v>
      </c>
      <c r="D693" s="255" t="s">
        <v>6911</v>
      </c>
      <c r="E693" s="255" t="s">
        <v>6906</v>
      </c>
      <c r="F693" s="259" t="s">
        <v>6881</v>
      </c>
      <c r="G693" s="255" t="s">
        <v>6908</v>
      </c>
      <c r="H693" s="255" t="s">
        <v>6912</v>
      </c>
      <c r="I693" s="70" t="s">
        <v>11</v>
      </c>
      <c r="J693" s="85"/>
      <c r="K693" s="258"/>
      <c r="L693" s="177"/>
      <c r="M693" s="177"/>
      <c r="N693" s="177"/>
      <c r="O693" s="177"/>
      <c r="P693" s="177"/>
      <c r="Q693" s="177"/>
      <c r="R693" s="177"/>
      <c r="S693" s="177"/>
      <c r="T693" s="177"/>
      <c r="U693" s="177"/>
      <c r="V693" s="177"/>
      <c r="W693" s="177"/>
      <c r="X693" s="177"/>
      <c r="Y693" s="177"/>
      <c r="Z693" s="177"/>
      <c r="AA693" s="177"/>
      <c r="AB693" s="177"/>
      <c r="AC693" s="177"/>
      <c r="AD693" s="177"/>
      <c r="AE693" s="177"/>
    </row>
    <row r="694" spans="1:31" ht="125.25" customHeight="1">
      <c r="A694" s="259" t="s">
        <v>6902</v>
      </c>
      <c r="B694" s="256" t="s">
        <v>6903</v>
      </c>
      <c r="C694" s="257" t="s">
        <v>6913</v>
      </c>
      <c r="D694" s="255" t="s">
        <v>6905</v>
      </c>
      <c r="E694" s="255" t="s">
        <v>6906</v>
      </c>
      <c r="F694" s="255" t="s">
        <v>6914</v>
      </c>
      <c r="G694" s="255" t="s">
        <v>6915</v>
      </c>
      <c r="H694" s="255" t="s">
        <v>6916</v>
      </c>
      <c r="I694" s="70" t="s">
        <v>11</v>
      </c>
      <c r="J694" s="85"/>
      <c r="K694" s="258"/>
      <c r="L694" s="177"/>
      <c r="M694" s="177"/>
      <c r="N694" s="177"/>
      <c r="O694" s="177"/>
      <c r="P694" s="177"/>
      <c r="Q694" s="177"/>
      <c r="R694" s="177"/>
      <c r="S694" s="177"/>
      <c r="T694" s="177"/>
      <c r="U694" s="177"/>
      <c r="V694" s="177"/>
      <c r="W694" s="177"/>
      <c r="X694" s="177"/>
      <c r="Y694" s="177"/>
      <c r="Z694" s="177"/>
      <c r="AA694" s="177"/>
      <c r="AB694" s="177"/>
      <c r="AC694" s="177"/>
      <c r="AD694" s="177"/>
      <c r="AE694" s="177"/>
    </row>
    <row r="695" spans="1:31" ht="125.25" customHeight="1">
      <c r="A695" s="259" t="s">
        <v>6902</v>
      </c>
      <c r="B695" s="256" t="s">
        <v>6903</v>
      </c>
      <c r="C695" s="257" t="s">
        <v>6917</v>
      </c>
      <c r="D695" s="261"/>
      <c r="E695" s="255" t="s">
        <v>6906</v>
      </c>
      <c r="F695" s="255" t="s">
        <v>6918</v>
      </c>
      <c r="G695" s="255" t="s">
        <v>6908</v>
      </c>
      <c r="H695" s="255" t="s">
        <v>6919</v>
      </c>
      <c r="I695" s="70" t="s">
        <v>11</v>
      </c>
      <c r="J695" s="85"/>
      <c r="K695" s="258"/>
      <c r="L695" s="177"/>
      <c r="M695" s="177"/>
      <c r="N695" s="177"/>
      <c r="O695" s="177"/>
      <c r="P695" s="177"/>
      <c r="Q695" s="177"/>
      <c r="R695" s="177"/>
      <c r="S695" s="177"/>
      <c r="T695" s="177"/>
      <c r="U695" s="177"/>
      <c r="V695" s="177"/>
      <c r="W695" s="177"/>
      <c r="X695" s="177"/>
      <c r="Y695" s="177"/>
      <c r="Z695" s="177"/>
      <c r="AA695" s="177"/>
      <c r="AB695" s="177"/>
      <c r="AC695" s="177"/>
      <c r="AD695" s="177"/>
      <c r="AE695" s="177"/>
    </row>
    <row r="696" spans="1:31" ht="125.25" customHeight="1">
      <c r="A696" s="259" t="s">
        <v>6902</v>
      </c>
      <c r="B696" s="256" t="s">
        <v>6903</v>
      </c>
      <c r="C696" s="257" t="s">
        <v>6920</v>
      </c>
      <c r="D696" s="261"/>
      <c r="E696" s="255" t="s">
        <v>6906</v>
      </c>
      <c r="F696" s="255" t="s">
        <v>6921</v>
      </c>
      <c r="G696" s="255" t="s">
        <v>6908</v>
      </c>
      <c r="H696" s="255" t="s">
        <v>6922</v>
      </c>
      <c r="I696" s="70" t="s">
        <v>11</v>
      </c>
      <c r="J696" s="85"/>
      <c r="K696" s="258"/>
      <c r="L696" s="177"/>
      <c r="M696" s="177"/>
      <c r="N696" s="177"/>
      <c r="O696" s="177"/>
      <c r="P696" s="177"/>
      <c r="Q696" s="177"/>
      <c r="R696" s="177"/>
      <c r="S696" s="177"/>
      <c r="T696" s="177"/>
      <c r="U696" s="177"/>
      <c r="V696" s="177"/>
      <c r="W696" s="177"/>
      <c r="X696" s="177"/>
      <c r="Y696" s="177"/>
      <c r="Z696" s="177"/>
      <c r="AA696" s="177"/>
      <c r="AB696" s="177"/>
      <c r="AC696" s="177"/>
      <c r="AD696" s="177"/>
      <c r="AE696" s="177"/>
    </row>
    <row r="697" spans="1:31" ht="125.25" customHeight="1">
      <c r="A697" s="259" t="s">
        <v>6902</v>
      </c>
      <c r="B697" s="256" t="s">
        <v>6903</v>
      </c>
      <c r="C697" s="257" t="s">
        <v>6923</v>
      </c>
      <c r="D697" s="261"/>
      <c r="E697" s="255" t="s">
        <v>6906</v>
      </c>
      <c r="F697" s="255" t="s">
        <v>6924</v>
      </c>
      <c r="G697" s="255" t="s">
        <v>6908</v>
      </c>
      <c r="H697" s="255" t="s">
        <v>6925</v>
      </c>
      <c r="I697" s="70" t="s">
        <v>11</v>
      </c>
      <c r="J697" s="85"/>
      <c r="K697" s="258"/>
      <c r="L697" s="177"/>
      <c r="M697" s="177"/>
      <c r="N697" s="177"/>
      <c r="O697" s="177"/>
      <c r="P697" s="177"/>
      <c r="Q697" s="177"/>
      <c r="R697" s="177"/>
      <c r="S697" s="177"/>
      <c r="T697" s="177"/>
      <c r="U697" s="177"/>
      <c r="V697" s="177"/>
      <c r="W697" s="177"/>
      <c r="X697" s="177"/>
      <c r="Y697" s="177"/>
      <c r="Z697" s="177"/>
      <c r="AA697" s="177"/>
      <c r="AB697" s="177"/>
      <c r="AC697" s="177"/>
      <c r="AD697" s="177"/>
      <c r="AE697" s="177"/>
    </row>
    <row r="698" spans="1:31" ht="125.25" customHeight="1">
      <c r="A698" s="259" t="s">
        <v>6902</v>
      </c>
      <c r="B698" s="256" t="s">
        <v>6903</v>
      </c>
      <c r="C698" s="257" t="s">
        <v>6926</v>
      </c>
      <c r="D698" s="261"/>
      <c r="E698" s="255" t="s">
        <v>6906</v>
      </c>
      <c r="F698" s="255" t="s">
        <v>6927</v>
      </c>
      <c r="G698" s="255" t="s">
        <v>6928</v>
      </c>
      <c r="H698" s="255" t="s">
        <v>6929</v>
      </c>
      <c r="I698" s="70" t="s">
        <v>11</v>
      </c>
      <c r="J698" s="85"/>
      <c r="K698" s="258"/>
      <c r="L698" s="177"/>
      <c r="M698" s="177"/>
      <c r="N698" s="177"/>
      <c r="O698" s="177"/>
      <c r="P698" s="177"/>
      <c r="Q698" s="177"/>
      <c r="R698" s="177"/>
      <c r="S698" s="177"/>
      <c r="T698" s="177"/>
      <c r="U698" s="177"/>
      <c r="V698" s="177"/>
      <c r="W698" s="177"/>
      <c r="X698" s="177"/>
      <c r="Y698" s="177"/>
      <c r="Z698" s="177"/>
      <c r="AA698" s="177"/>
      <c r="AB698" s="177"/>
      <c r="AC698" s="177"/>
      <c r="AD698" s="177"/>
      <c r="AE698" s="177"/>
    </row>
    <row r="699" spans="1:31" ht="125.25" customHeight="1">
      <c r="A699" s="259" t="s">
        <v>6902</v>
      </c>
      <c r="B699" s="256" t="s">
        <v>6903</v>
      </c>
      <c r="C699" s="257" t="s">
        <v>6930</v>
      </c>
      <c r="D699" s="261"/>
      <c r="E699" s="255" t="s">
        <v>6906</v>
      </c>
      <c r="F699" s="255" t="s">
        <v>6931</v>
      </c>
      <c r="G699" s="255" t="s">
        <v>6928</v>
      </c>
      <c r="H699" s="255" t="s">
        <v>6932</v>
      </c>
      <c r="I699" s="70" t="s">
        <v>11</v>
      </c>
      <c r="J699" s="85"/>
      <c r="K699" s="260" t="s">
        <v>6933</v>
      </c>
      <c r="L699" s="177"/>
      <c r="M699" s="177"/>
      <c r="N699" s="177"/>
      <c r="O699" s="177"/>
      <c r="P699" s="177"/>
      <c r="Q699" s="177"/>
      <c r="R699" s="177"/>
      <c r="S699" s="177"/>
      <c r="T699" s="177"/>
      <c r="U699" s="177"/>
      <c r="V699" s="177"/>
      <c r="W699" s="177"/>
      <c r="X699" s="177"/>
      <c r="Y699" s="177"/>
      <c r="Z699" s="177"/>
      <c r="AA699" s="177"/>
      <c r="AB699" s="177"/>
      <c r="AC699" s="177"/>
      <c r="AD699" s="177"/>
      <c r="AE699" s="177"/>
    </row>
    <row r="700" spans="1:31" ht="125.25" customHeight="1">
      <c r="A700" s="259" t="s">
        <v>6902</v>
      </c>
      <c r="B700" s="256" t="s">
        <v>6903</v>
      </c>
      <c r="C700" s="257" t="s">
        <v>6934</v>
      </c>
      <c r="D700" s="261"/>
      <c r="E700" s="255" t="s">
        <v>6906</v>
      </c>
      <c r="F700" s="255" t="s">
        <v>6935</v>
      </c>
      <c r="G700" s="255" t="s">
        <v>6936</v>
      </c>
      <c r="H700" s="255" t="s">
        <v>6937</v>
      </c>
      <c r="I700" s="70" t="s">
        <v>11</v>
      </c>
      <c r="J700" s="85"/>
      <c r="K700" s="262"/>
      <c r="L700" s="177"/>
      <c r="M700" s="177"/>
      <c r="N700" s="177"/>
      <c r="O700" s="177"/>
      <c r="P700" s="177"/>
      <c r="Q700" s="177"/>
      <c r="R700" s="177"/>
      <c r="S700" s="177"/>
      <c r="T700" s="177"/>
      <c r="U700" s="177"/>
      <c r="V700" s="177"/>
      <c r="W700" s="177"/>
      <c r="X700" s="177"/>
      <c r="Y700" s="177"/>
      <c r="Z700" s="177"/>
      <c r="AA700" s="177"/>
      <c r="AB700" s="177"/>
      <c r="AC700" s="177"/>
      <c r="AD700" s="177"/>
      <c r="AE700" s="177"/>
    </row>
    <row r="701" spans="1:31" ht="125.25" customHeight="1">
      <c r="A701" s="255" t="s">
        <v>6902</v>
      </c>
      <c r="B701" s="256" t="s">
        <v>6903</v>
      </c>
      <c r="C701" s="257" t="s">
        <v>6938</v>
      </c>
      <c r="D701" s="261"/>
      <c r="E701" s="255" t="s">
        <v>6906</v>
      </c>
      <c r="F701" s="255" t="s">
        <v>6939</v>
      </c>
      <c r="G701" s="255" t="s">
        <v>6940</v>
      </c>
      <c r="H701" s="255" t="s">
        <v>6941</v>
      </c>
      <c r="I701" s="70" t="s">
        <v>11</v>
      </c>
      <c r="J701" s="85"/>
      <c r="K701" s="101" t="s">
        <v>6942</v>
      </c>
      <c r="L701" s="177"/>
      <c r="M701" s="177"/>
      <c r="N701" s="177"/>
      <c r="O701" s="177"/>
      <c r="P701" s="177"/>
      <c r="Q701" s="177"/>
      <c r="R701" s="177"/>
      <c r="S701" s="177"/>
      <c r="T701" s="177"/>
      <c r="U701" s="177"/>
      <c r="V701" s="177"/>
      <c r="W701" s="177"/>
      <c r="X701" s="177"/>
      <c r="Y701" s="177"/>
      <c r="Z701" s="177"/>
      <c r="AA701" s="177"/>
      <c r="AB701" s="177"/>
      <c r="AC701" s="177"/>
      <c r="AD701" s="177"/>
      <c r="AE701" s="177"/>
    </row>
    <row r="702" spans="1:31" ht="125.25" customHeight="1">
      <c r="A702" s="255" t="s">
        <v>6902</v>
      </c>
      <c r="B702" s="256" t="s">
        <v>6903</v>
      </c>
      <c r="C702" s="257" t="s">
        <v>6943</v>
      </c>
      <c r="D702" s="261"/>
      <c r="E702" s="255" t="s">
        <v>6906</v>
      </c>
      <c r="F702" s="255" t="s">
        <v>6944</v>
      </c>
      <c r="G702" s="255" t="s">
        <v>6945</v>
      </c>
      <c r="H702" s="255" t="s">
        <v>6946</v>
      </c>
      <c r="I702" s="70" t="s">
        <v>11</v>
      </c>
      <c r="J702" s="85"/>
      <c r="K702" s="258"/>
      <c r="L702" s="177"/>
      <c r="M702" s="177"/>
      <c r="N702" s="177"/>
      <c r="O702" s="177"/>
      <c r="P702" s="177"/>
      <c r="Q702" s="177"/>
      <c r="R702" s="177"/>
      <c r="S702" s="177"/>
      <c r="T702" s="177"/>
      <c r="U702" s="177"/>
      <c r="V702" s="177"/>
      <c r="W702" s="177"/>
      <c r="X702" s="177"/>
      <c r="Y702" s="177"/>
      <c r="Z702" s="177"/>
      <c r="AA702" s="177"/>
      <c r="AB702" s="177"/>
      <c r="AC702" s="177"/>
      <c r="AD702" s="177"/>
      <c r="AE702" s="177"/>
    </row>
    <row r="703" spans="1:31" ht="125.25" customHeight="1">
      <c r="A703" s="255" t="s">
        <v>6902</v>
      </c>
      <c r="B703" s="256" t="s">
        <v>6903</v>
      </c>
      <c r="C703" s="257" t="s">
        <v>6947</v>
      </c>
      <c r="D703" s="261"/>
      <c r="E703" s="255" t="s">
        <v>6906</v>
      </c>
      <c r="F703" s="255" t="s">
        <v>6948</v>
      </c>
      <c r="G703" s="259" t="s">
        <v>6949</v>
      </c>
      <c r="H703" s="255" t="s">
        <v>6950</v>
      </c>
      <c r="I703" s="70" t="s">
        <v>11</v>
      </c>
      <c r="J703" s="85"/>
      <c r="K703" s="258"/>
      <c r="L703" s="177"/>
      <c r="M703" s="177"/>
      <c r="N703" s="177"/>
      <c r="O703" s="177"/>
      <c r="P703" s="177"/>
      <c r="Q703" s="177"/>
      <c r="R703" s="177"/>
      <c r="S703" s="177"/>
      <c r="T703" s="177"/>
      <c r="U703" s="177"/>
      <c r="V703" s="177"/>
      <c r="W703" s="177"/>
      <c r="X703" s="177"/>
      <c r="Y703" s="177"/>
      <c r="Z703" s="177"/>
      <c r="AA703" s="177"/>
      <c r="AB703" s="177"/>
      <c r="AC703" s="177"/>
      <c r="AD703" s="177"/>
      <c r="AE703" s="177"/>
    </row>
    <row r="704" spans="1:31" ht="125.25" customHeight="1">
      <c r="A704" s="255" t="s">
        <v>6902</v>
      </c>
      <c r="B704" s="256" t="s">
        <v>6903</v>
      </c>
      <c r="C704" s="257" t="s">
        <v>6951</v>
      </c>
      <c r="D704" s="261"/>
      <c r="E704" s="255" t="s">
        <v>6906</v>
      </c>
      <c r="F704" s="255" t="s">
        <v>6952</v>
      </c>
      <c r="G704" s="259" t="s">
        <v>6949</v>
      </c>
      <c r="H704" s="255" t="s">
        <v>6953</v>
      </c>
      <c r="I704" s="70" t="s">
        <v>11</v>
      </c>
      <c r="J704" s="85"/>
      <c r="K704" s="260" t="s">
        <v>6954</v>
      </c>
      <c r="L704" s="177"/>
      <c r="M704" s="177"/>
      <c r="N704" s="177"/>
      <c r="O704" s="177"/>
      <c r="P704" s="177"/>
      <c r="Q704" s="177"/>
      <c r="R704" s="177"/>
      <c r="S704" s="177"/>
      <c r="T704" s="177"/>
      <c r="U704" s="177"/>
      <c r="V704" s="177"/>
      <c r="W704" s="177"/>
      <c r="X704" s="177"/>
      <c r="Y704" s="177"/>
      <c r="Z704" s="177"/>
      <c r="AA704" s="177"/>
      <c r="AB704" s="177"/>
      <c r="AC704" s="177"/>
      <c r="AD704" s="177"/>
      <c r="AE704" s="177"/>
    </row>
    <row r="705" spans="1:31" ht="125.25" customHeight="1">
      <c r="A705" s="255" t="s">
        <v>6902</v>
      </c>
      <c r="B705" s="256" t="s">
        <v>6903</v>
      </c>
      <c r="C705" s="257" t="s">
        <v>6955</v>
      </c>
      <c r="D705" s="261"/>
      <c r="E705" s="255" t="s">
        <v>6906</v>
      </c>
      <c r="F705" s="259" t="s">
        <v>6956</v>
      </c>
      <c r="G705" s="259" t="s">
        <v>6949</v>
      </c>
      <c r="H705" s="255" t="s">
        <v>6957</v>
      </c>
      <c r="I705" s="70" t="s">
        <v>11</v>
      </c>
      <c r="J705" s="85"/>
      <c r="K705" s="258"/>
      <c r="L705" s="177"/>
      <c r="M705" s="177"/>
      <c r="N705" s="177"/>
      <c r="O705" s="177"/>
      <c r="P705" s="177"/>
      <c r="Q705" s="177"/>
      <c r="R705" s="177"/>
      <c r="S705" s="177"/>
      <c r="T705" s="177"/>
      <c r="U705" s="177"/>
      <c r="V705" s="177"/>
      <c r="W705" s="177"/>
      <c r="X705" s="177"/>
      <c r="Y705" s="177"/>
      <c r="Z705" s="177"/>
      <c r="AA705" s="177"/>
      <c r="AB705" s="177"/>
      <c r="AC705" s="177"/>
      <c r="AD705" s="177"/>
      <c r="AE705" s="177"/>
    </row>
    <row r="706" spans="1:31" ht="125.25" customHeight="1">
      <c r="A706" s="255" t="s">
        <v>6902</v>
      </c>
      <c r="B706" s="256" t="s">
        <v>6903</v>
      </c>
      <c r="C706" s="257" t="s">
        <v>6958</v>
      </c>
      <c r="D706" s="261"/>
      <c r="E706" s="255" t="s">
        <v>6906</v>
      </c>
      <c r="F706" s="255" t="s">
        <v>6959</v>
      </c>
      <c r="G706" s="259" t="s">
        <v>6949</v>
      </c>
      <c r="H706" s="255" t="s">
        <v>6960</v>
      </c>
      <c r="I706" s="70" t="s">
        <v>11</v>
      </c>
      <c r="J706" s="85"/>
      <c r="K706" s="258"/>
      <c r="L706" s="177"/>
      <c r="M706" s="177"/>
      <c r="N706" s="177"/>
      <c r="O706" s="177"/>
      <c r="P706" s="177"/>
      <c r="Q706" s="177"/>
      <c r="R706" s="177"/>
      <c r="S706" s="177"/>
      <c r="T706" s="177"/>
      <c r="U706" s="177"/>
      <c r="V706" s="177"/>
      <c r="W706" s="177"/>
      <c r="X706" s="177"/>
      <c r="Y706" s="177"/>
      <c r="Z706" s="177"/>
      <c r="AA706" s="177"/>
      <c r="AB706" s="177"/>
      <c r="AC706" s="177"/>
      <c r="AD706" s="177"/>
      <c r="AE706" s="177"/>
    </row>
    <row r="707" spans="1:31" ht="125.25" customHeight="1">
      <c r="A707" s="255" t="s">
        <v>6902</v>
      </c>
      <c r="B707" s="256" t="s">
        <v>6903</v>
      </c>
      <c r="C707" s="257" t="s">
        <v>6961</v>
      </c>
      <c r="D707" s="261"/>
      <c r="E707" s="255" t="s">
        <v>6906</v>
      </c>
      <c r="F707" s="255" t="s">
        <v>6962</v>
      </c>
      <c r="G707" s="259" t="s">
        <v>6949</v>
      </c>
      <c r="H707" s="255" t="s">
        <v>6963</v>
      </c>
      <c r="I707" s="70" t="s">
        <v>11</v>
      </c>
      <c r="J707" s="85"/>
      <c r="K707" s="258"/>
      <c r="L707" s="177"/>
      <c r="M707" s="177"/>
      <c r="N707" s="177"/>
      <c r="O707" s="177"/>
      <c r="P707" s="177"/>
      <c r="Q707" s="177"/>
      <c r="R707" s="177"/>
      <c r="S707" s="177"/>
      <c r="T707" s="177"/>
      <c r="U707" s="177"/>
      <c r="V707" s="177"/>
      <c r="W707" s="177"/>
      <c r="X707" s="177"/>
      <c r="Y707" s="177"/>
      <c r="Z707" s="177"/>
      <c r="AA707" s="177"/>
      <c r="AB707" s="177"/>
      <c r="AC707" s="177"/>
      <c r="AD707" s="177"/>
      <c r="AE707" s="177"/>
    </row>
    <row r="708" spans="1:31" ht="125.25" customHeight="1">
      <c r="A708" s="255" t="s">
        <v>6902</v>
      </c>
      <c r="B708" s="256" t="s">
        <v>6903</v>
      </c>
      <c r="C708" s="257" t="s">
        <v>6964</v>
      </c>
      <c r="D708" s="261"/>
      <c r="E708" s="255" t="s">
        <v>6906</v>
      </c>
      <c r="F708" s="255" t="s">
        <v>6965</v>
      </c>
      <c r="G708" s="259" t="s">
        <v>6949</v>
      </c>
      <c r="H708" s="255" t="s">
        <v>6966</v>
      </c>
      <c r="I708" s="70" t="s">
        <v>11</v>
      </c>
      <c r="J708" s="85"/>
      <c r="K708" s="258"/>
      <c r="L708" s="177"/>
      <c r="M708" s="177"/>
      <c r="N708" s="177"/>
      <c r="O708" s="177"/>
      <c r="P708" s="177"/>
      <c r="Q708" s="177"/>
      <c r="R708" s="177"/>
      <c r="S708" s="177"/>
      <c r="T708" s="177"/>
      <c r="U708" s="177"/>
      <c r="V708" s="177"/>
      <c r="W708" s="177"/>
      <c r="X708" s="177"/>
      <c r="Y708" s="177"/>
      <c r="Z708" s="177"/>
      <c r="AA708" s="177"/>
      <c r="AB708" s="177"/>
      <c r="AC708" s="177"/>
      <c r="AD708" s="177"/>
      <c r="AE708" s="177"/>
    </row>
    <row r="709" spans="1:31" ht="125.25" customHeight="1">
      <c r="A709" s="255" t="s">
        <v>6902</v>
      </c>
      <c r="B709" s="256" t="s">
        <v>6903</v>
      </c>
      <c r="C709" s="257" t="s">
        <v>6967</v>
      </c>
      <c r="D709" s="261"/>
      <c r="E709" s="255" t="s">
        <v>6906</v>
      </c>
      <c r="F709" s="255" t="s">
        <v>6968</v>
      </c>
      <c r="G709" s="259" t="s">
        <v>6949</v>
      </c>
      <c r="H709" s="255" t="s">
        <v>6969</v>
      </c>
      <c r="I709" s="70" t="s">
        <v>11</v>
      </c>
      <c r="J709" s="85"/>
      <c r="K709" s="258"/>
      <c r="L709" s="177"/>
      <c r="M709" s="177"/>
      <c r="N709" s="177"/>
      <c r="O709" s="177"/>
      <c r="P709" s="177"/>
      <c r="Q709" s="177"/>
      <c r="R709" s="177"/>
      <c r="S709" s="177"/>
      <c r="T709" s="177"/>
      <c r="U709" s="177"/>
      <c r="V709" s="177"/>
      <c r="W709" s="177"/>
      <c r="X709" s="177"/>
      <c r="Y709" s="177"/>
      <c r="Z709" s="177"/>
      <c r="AA709" s="177"/>
      <c r="AB709" s="177"/>
      <c r="AC709" s="177"/>
      <c r="AD709" s="177"/>
      <c r="AE709" s="177"/>
    </row>
    <row r="710" spans="1:31" ht="125.25" customHeight="1">
      <c r="A710" s="261" t="s">
        <v>6970</v>
      </c>
      <c r="B710" s="256" t="s">
        <v>6971</v>
      </c>
      <c r="C710" s="257" t="s">
        <v>6972</v>
      </c>
      <c r="D710" s="261"/>
      <c r="E710" s="261" t="s">
        <v>6973</v>
      </c>
      <c r="F710" s="255" t="s">
        <v>6974</v>
      </c>
      <c r="G710" s="255" t="s">
        <v>6975</v>
      </c>
      <c r="H710" s="259" t="s">
        <v>6976</v>
      </c>
      <c r="I710" s="70" t="s">
        <v>11</v>
      </c>
      <c r="J710" s="85"/>
      <c r="K710" s="258"/>
      <c r="L710" s="263"/>
      <c r="M710" s="177"/>
      <c r="N710" s="177"/>
      <c r="O710" s="177"/>
      <c r="P710" s="177"/>
      <c r="Q710" s="177"/>
      <c r="R710" s="177"/>
      <c r="S710" s="177"/>
      <c r="T710" s="177"/>
      <c r="U710" s="177"/>
      <c r="V710" s="177"/>
      <c r="W710" s="177"/>
      <c r="X710" s="177"/>
      <c r="Y710" s="177"/>
      <c r="Z710" s="177"/>
      <c r="AA710" s="177"/>
      <c r="AB710" s="177"/>
      <c r="AC710" s="177"/>
      <c r="AD710" s="177"/>
      <c r="AE710" s="177"/>
    </row>
    <row r="711" spans="1:31" ht="125.25" customHeight="1">
      <c r="A711" s="261" t="s">
        <v>6970</v>
      </c>
      <c r="B711" s="256" t="s">
        <v>6971</v>
      </c>
      <c r="C711" s="257" t="s">
        <v>6977</v>
      </c>
      <c r="D711" s="255" t="s">
        <v>6978</v>
      </c>
      <c r="E711" s="261" t="s">
        <v>6973</v>
      </c>
      <c r="F711" s="255" t="s">
        <v>6979</v>
      </c>
      <c r="G711" s="255" t="s">
        <v>6975</v>
      </c>
      <c r="H711" s="255" t="s">
        <v>6980</v>
      </c>
      <c r="I711" s="70" t="s">
        <v>11</v>
      </c>
      <c r="J711" s="85"/>
      <c r="K711" s="258"/>
      <c r="L711" s="263"/>
      <c r="M711" s="177"/>
      <c r="N711" s="177"/>
      <c r="O711" s="177"/>
      <c r="P711" s="177"/>
      <c r="Q711" s="177"/>
      <c r="R711" s="177"/>
      <c r="S711" s="177"/>
      <c r="T711" s="177"/>
      <c r="U711" s="177"/>
      <c r="V711" s="177"/>
      <c r="W711" s="177"/>
      <c r="X711" s="177"/>
      <c r="Y711" s="177"/>
      <c r="Z711" s="177"/>
      <c r="AA711" s="177"/>
      <c r="AB711" s="177"/>
      <c r="AC711" s="177"/>
      <c r="AD711" s="177"/>
      <c r="AE711" s="177"/>
    </row>
    <row r="712" spans="1:31" ht="125.25" customHeight="1">
      <c r="A712" s="261" t="s">
        <v>6970</v>
      </c>
      <c r="B712" s="256" t="s">
        <v>6971</v>
      </c>
      <c r="C712" s="257" t="s">
        <v>6981</v>
      </c>
      <c r="D712" s="255" t="s">
        <v>6982</v>
      </c>
      <c r="E712" s="261" t="s">
        <v>6973</v>
      </c>
      <c r="F712" s="255" t="s">
        <v>6983</v>
      </c>
      <c r="G712" s="255" t="s">
        <v>6975</v>
      </c>
      <c r="H712" s="255" t="s">
        <v>6984</v>
      </c>
      <c r="I712" s="70" t="s">
        <v>11</v>
      </c>
      <c r="J712" s="85"/>
      <c r="K712" s="258"/>
      <c r="L712" s="263"/>
      <c r="M712" s="177"/>
      <c r="N712" s="177"/>
      <c r="O712" s="177"/>
      <c r="P712" s="177"/>
      <c r="Q712" s="177"/>
      <c r="R712" s="177"/>
      <c r="S712" s="177"/>
      <c r="T712" s="177"/>
      <c r="U712" s="177"/>
      <c r="V712" s="177"/>
      <c r="W712" s="177"/>
      <c r="X712" s="177"/>
      <c r="Y712" s="177"/>
      <c r="Z712" s="177"/>
      <c r="AA712" s="177"/>
      <c r="AB712" s="177"/>
      <c r="AC712" s="177"/>
      <c r="AD712" s="177"/>
      <c r="AE712" s="177"/>
    </row>
    <row r="713" spans="1:31" ht="125.25" customHeight="1">
      <c r="A713" s="261" t="s">
        <v>6970</v>
      </c>
      <c r="B713" s="256" t="s">
        <v>6971</v>
      </c>
      <c r="C713" s="257" t="s">
        <v>6985</v>
      </c>
      <c r="D713" s="261"/>
      <c r="E713" s="261" t="s">
        <v>6973</v>
      </c>
      <c r="F713" s="255" t="s">
        <v>6986</v>
      </c>
      <c r="G713" s="255" t="s">
        <v>6975</v>
      </c>
      <c r="H713" s="255" t="s">
        <v>6987</v>
      </c>
      <c r="I713" s="70" t="s">
        <v>11</v>
      </c>
      <c r="J713" s="85"/>
      <c r="K713" s="258"/>
      <c r="L713" s="263"/>
      <c r="M713" s="177"/>
      <c r="N713" s="177"/>
      <c r="O713" s="177"/>
      <c r="P713" s="177"/>
      <c r="Q713" s="177"/>
      <c r="R713" s="177"/>
      <c r="S713" s="177"/>
      <c r="T713" s="177"/>
      <c r="U713" s="177"/>
      <c r="V713" s="177"/>
      <c r="W713" s="177"/>
      <c r="X713" s="177"/>
      <c r="Y713" s="177"/>
      <c r="Z713" s="177"/>
      <c r="AA713" s="177"/>
      <c r="AB713" s="177"/>
      <c r="AC713" s="177"/>
      <c r="AD713" s="177"/>
      <c r="AE713" s="177"/>
    </row>
    <row r="714" spans="1:31" ht="125.25" customHeight="1">
      <c r="A714" s="261" t="s">
        <v>6970</v>
      </c>
      <c r="B714" s="256" t="s">
        <v>6971</v>
      </c>
      <c r="C714" s="257" t="s">
        <v>6988</v>
      </c>
      <c r="D714" s="261"/>
      <c r="E714" s="261" t="s">
        <v>6973</v>
      </c>
      <c r="F714" s="255" t="s">
        <v>6989</v>
      </c>
      <c r="G714" s="255" t="s">
        <v>6975</v>
      </c>
      <c r="H714" s="255" t="s">
        <v>6990</v>
      </c>
      <c r="I714" s="70" t="s">
        <v>11</v>
      </c>
      <c r="J714" s="85"/>
      <c r="K714" s="258"/>
      <c r="L714" s="263"/>
      <c r="M714" s="177"/>
      <c r="N714" s="177"/>
      <c r="O714" s="177"/>
      <c r="P714" s="177"/>
      <c r="Q714" s="177"/>
      <c r="R714" s="177"/>
      <c r="S714" s="177"/>
      <c r="T714" s="177"/>
      <c r="U714" s="177"/>
      <c r="V714" s="177"/>
      <c r="W714" s="177"/>
      <c r="X714" s="177"/>
      <c r="Y714" s="177"/>
      <c r="Z714" s="177"/>
      <c r="AA714" s="177"/>
      <c r="AB714" s="177"/>
      <c r="AC714" s="177"/>
      <c r="AD714" s="177"/>
      <c r="AE714" s="177"/>
    </row>
    <row r="715" spans="1:31" ht="125.25" customHeight="1">
      <c r="A715" s="261" t="s">
        <v>6970</v>
      </c>
      <c r="B715" s="256" t="s">
        <v>6971</v>
      </c>
      <c r="C715" s="257" t="s">
        <v>6991</v>
      </c>
      <c r="D715" s="261"/>
      <c r="E715" s="261" t="s">
        <v>6973</v>
      </c>
      <c r="F715" s="255" t="s">
        <v>6992</v>
      </c>
      <c r="G715" s="255" t="s">
        <v>6975</v>
      </c>
      <c r="H715" s="255" t="s">
        <v>6993</v>
      </c>
      <c r="I715" s="70" t="s">
        <v>11</v>
      </c>
      <c r="J715" s="85"/>
      <c r="K715" s="258"/>
      <c r="L715" s="263"/>
      <c r="M715" s="177"/>
      <c r="N715" s="177"/>
      <c r="O715" s="177"/>
      <c r="P715" s="177"/>
      <c r="Q715" s="177"/>
      <c r="R715" s="177"/>
      <c r="S715" s="177"/>
      <c r="T715" s="177"/>
      <c r="U715" s="177"/>
      <c r="V715" s="177"/>
      <c r="W715" s="177"/>
      <c r="X715" s="177"/>
      <c r="Y715" s="177"/>
      <c r="Z715" s="177"/>
      <c r="AA715" s="177"/>
      <c r="AB715" s="177"/>
      <c r="AC715" s="177"/>
      <c r="AD715" s="177"/>
      <c r="AE715" s="177"/>
    </row>
    <row r="716" spans="1:31" ht="125.25" customHeight="1">
      <c r="A716" s="261" t="s">
        <v>6970</v>
      </c>
      <c r="B716" s="256" t="s">
        <v>6971</v>
      </c>
      <c r="C716" s="257" t="s">
        <v>6994</v>
      </c>
      <c r="D716" s="255" t="s">
        <v>6995</v>
      </c>
      <c r="E716" s="261" t="s">
        <v>6973</v>
      </c>
      <c r="F716" s="255" t="s">
        <v>6996</v>
      </c>
      <c r="G716" s="255" t="s">
        <v>6975</v>
      </c>
      <c r="H716" s="255" t="s">
        <v>6997</v>
      </c>
      <c r="I716" s="70" t="s">
        <v>11</v>
      </c>
      <c r="J716" s="85"/>
      <c r="K716" s="264"/>
      <c r="L716" s="263"/>
      <c r="M716" s="177"/>
      <c r="N716" s="177"/>
      <c r="O716" s="177"/>
      <c r="P716" s="177"/>
      <c r="Q716" s="177"/>
      <c r="R716" s="177"/>
      <c r="S716" s="177"/>
      <c r="T716" s="177"/>
      <c r="U716" s="177"/>
      <c r="V716" s="177"/>
      <c r="W716" s="177"/>
      <c r="X716" s="177"/>
      <c r="Y716" s="177"/>
      <c r="Z716" s="177"/>
      <c r="AA716" s="177"/>
      <c r="AB716" s="177"/>
      <c r="AC716" s="177"/>
      <c r="AD716" s="177"/>
      <c r="AE716" s="177"/>
    </row>
    <row r="717" spans="1:31" ht="125.25" customHeight="1">
      <c r="A717" s="261" t="s">
        <v>6970</v>
      </c>
      <c r="B717" s="256" t="s">
        <v>6971</v>
      </c>
      <c r="C717" s="257" t="s">
        <v>6998</v>
      </c>
      <c r="D717" s="255" t="s">
        <v>6999</v>
      </c>
      <c r="E717" s="261" t="s">
        <v>6973</v>
      </c>
      <c r="F717" s="255" t="s">
        <v>7000</v>
      </c>
      <c r="G717" s="255" t="s">
        <v>6975</v>
      </c>
      <c r="H717" s="255" t="s">
        <v>7001</v>
      </c>
      <c r="I717" s="70" t="s">
        <v>11</v>
      </c>
      <c r="J717" s="85"/>
      <c r="K717" s="258"/>
      <c r="L717" s="263"/>
      <c r="M717" s="177"/>
      <c r="N717" s="177"/>
      <c r="O717" s="177"/>
      <c r="P717" s="177"/>
      <c r="Q717" s="177"/>
      <c r="R717" s="177"/>
      <c r="S717" s="177"/>
      <c r="T717" s="177"/>
      <c r="U717" s="177"/>
      <c r="V717" s="177"/>
      <c r="W717" s="177"/>
      <c r="X717" s="177"/>
      <c r="Y717" s="177"/>
      <c r="Z717" s="177"/>
      <c r="AA717" s="177"/>
      <c r="AB717" s="177"/>
      <c r="AC717" s="177"/>
      <c r="AD717" s="177"/>
      <c r="AE717" s="177"/>
    </row>
    <row r="718" spans="1:31" ht="125.25" customHeight="1">
      <c r="A718" s="261" t="s">
        <v>6970</v>
      </c>
      <c r="B718" s="256" t="s">
        <v>6971</v>
      </c>
      <c r="C718" s="257" t="s">
        <v>7002</v>
      </c>
      <c r="D718" s="255" t="s">
        <v>7003</v>
      </c>
      <c r="E718" s="261" t="s">
        <v>6973</v>
      </c>
      <c r="F718" s="255" t="s">
        <v>7004</v>
      </c>
      <c r="G718" s="255" t="s">
        <v>7005</v>
      </c>
      <c r="H718" s="255" t="s">
        <v>7006</v>
      </c>
      <c r="I718" s="70" t="s">
        <v>11</v>
      </c>
      <c r="J718" s="85"/>
      <c r="K718" s="258"/>
      <c r="L718" s="263"/>
      <c r="M718" s="177"/>
      <c r="N718" s="177"/>
      <c r="O718" s="177"/>
      <c r="P718" s="177"/>
      <c r="Q718" s="177"/>
      <c r="R718" s="177"/>
      <c r="S718" s="177"/>
      <c r="T718" s="177"/>
      <c r="U718" s="177"/>
      <c r="V718" s="177"/>
      <c r="W718" s="177"/>
      <c r="X718" s="177"/>
      <c r="Y718" s="177"/>
      <c r="Z718" s="177"/>
      <c r="AA718" s="177"/>
      <c r="AB718" s="177"/>
      <c r="AC718" s="177"/>
      <c r="AD718" s="177"/>
      <c r="AE718" s="177"/>
    </row>
    <row r="719" spans="1:31" ht="125.25" customHeight="1">
      <c r="A719" s="261" t="s">
        <v>6970</v>
      </c>
      <c r="B719" s="256" t="s">
        <v>6971</v>
      </c>
      <c r="C719" s="257" t="s">
        <v>7007</v>
      </c>
      <c r="D719" s="255" t="s">
        <v>6999</v>
      </c>
      <c r="E719" s="261" t="s">
        <v>6973</v>
      </c>
      <c r="F719" s="255" t="s">
        <v>7008</v>
      </c>
      <c r="G719" s="255" t="s">
        <v>6975</v>
      </c>
      <c r="H719" s="255" t="s">
        <v>7001</v>
      </c>
      <c r="I719" s="70" t="s">
        <v>11</v>
      </c>
      <c r="J719" s="85"/>
      <c r="K719" s="258"/>
      <c r="L719" s="263"/>
      <c r="M719" s="177"/>
      <c r="N719" s="177"/>
      <c r="O719" s="177"/>
      <c r="P719" s="177"/>
      <c r="Q719" s="177"/>
      <c r="R719" s="177"/>
      <c r="S719" s="177"/>
      <c r="T719" s="177"/>
      <c r="U719" s="177"/>
      <c r="V719" s="177"/>
      <c r="W719" s="177"/>
      <c r="X719" s="177"/>
      <c r="Y719" s="177"/>
      <c r="Z719" s="177"/>
      <c r="AA719" s="177"/>
      <c r="AB719" s="177"/>
      <c r="AC719" s="177"/>
      <c r="AD719" s="177"/>
      <c r="AE719" s="177"/>
    </row>
    <row r="720" spans="1:31" ht="125.25" customHeight="1">
      <c r="A720" s="261" t="s">
        <v>6970</v>
      </c>
      <c r="B720" s="256" t="s">
        <v>6971</v>
      </c>
      <c r="C720" s="257" t="s">
        <v>7009</v>
      </c>
      <c r="D720" s="261"/>
      <c r="E720" s="261" t="s">
        <v>6973</v>
      </c>
      <c r="F720" s="255" t="s">
        <v>7010</v>
      </c>
      <c r="G720" s="255" t="s">
        <v>6975</v>
      </c>
      <c r="H720" s="255" t="s">
        <v>7011</v>
      </c>
      <c r="I720" s="70" t="s">
        <v>11</v>
      </c>
      <c r="J720" s="85"/>
      <c r="K720" s="258"/>
      <c r="L720" s="263"/>
      <c r="M720" s="177"/>
      <c r="N720" s="177"/>
      <c r="O720" s="177"/>
      <c r="P720" s="177"/>
      <c r="Q720" s="177"/>
      <c r="R720" s="177"/>
      <c r="S720" s="177"/>
      <c r="T720" s="177"/>
      <c r="U720" s="177"/>
      <c r="V720" s="177"/>
      <c r="W720" s="177"/>
      <c r="X720" s="177"/>
      <c r="Y720" s="177"/>
      <c r="Z720" s="177"/>
      <c r="AA720" s="177"/>
      <c r="AB720" s="177"/>
      <c r="AC720" s="177"/>
      <c r="AD720" s="177"/>
      <c r="AE720" s="177"/>
    </row>
    <row r="721" spans="1:31" ht="125.25" customHeight="1">
      <c r="A721" s="261" t="s">
        <v>6970</v>
      </c>
      <c r="B721" s="256" t="s">
        <v>6971</v>
      </c>
      <c r="C721" s="257" t="s">
        <v>7012</v>
      </c>
      <c r="D721" s="255" t="s">
        <v>7013</v>
      </c>
      <c r="E721" s="261" t="s">
        <v>6973</v>
      </c>
      <c r="F721" s="255" t="s">
        <v>7008</v>
      </c>
      <c r="G721" s="255" t="s">
        <v>6975</v>
      </c>
      <c r="H721" s="255" t="s">
        <v>7014</v>
      </c>
      <c r="I721" s="70" t="s">
        <v>11</v>
      </c>
      <c r="J721" s="85"/>
      <c r="K721" s="258"/>
      <c r="L721" s="263"/>
      <c r="M721" s="177"/>
      <c r="N721" s="177"/>
      <c r="O721" s="177"/>
      <c r="P721" s="177"/>
      <c r="Q721" s="177"/>
      <c r="R721" s="177"/>
      <c r="S721" s="177"/>
      <c r="T721" s="177"/>
      <c r="U721" s="177"/>
      <c r="V721" s="177"/>
      <c r="W721" s="177"/>
      <c r="X721" s="177"/>
      <c r="Y721" s="177"/>
      <c r="Z721" s="177"/>
      <c r="AA721" s="177"/>
      <c r="AB721" s="177"/>
      <c r="AC721" s="177"/>
      <c r="AD721" s="177"/>
      <c r="AE721" s="177"/>
    </row>
    <row r="722" spans="1:31" ht="125.25" customHeight="1">
      <c r="A722" s="261" t="s">
        <v>6970</v>
      </c>
      <c r="B722" s="256" t="s">
        <v>6971</v>
      </c>
      <c r="C722" s="257" t="s">
        <v>7015</v>
      </c>
      <c r="D722" s="255" t="s">
        <v>7013</v>
      </c>
      <c r="E722" s="261" t="s">
        <v>6973</v>
      </c>
      <c r="F722" s="255" t="s">
        <v>7000</v>
      </c>
      <c r="G722" s="255" t="s">
        <v>6975</v>
      </c>
      <c r="H722" s="255" t="s">
        <v>7014</v>
      </c>
      <c r="I722" s="70" t="s">
        <v>11</v>
      </c>
      <c r="J722" s="85"/>
      <c r="K722" s="258"/>
      <c r="L722" s="263"/>
      <c r="M722" s="177"/>
      <c r="N722" s="177"/>
      <c r="O722" s="177"/>
      <c r="P722" s="177"/>
      <c r="Q722" s="177"/>
      <c r="R722" s="177"/>
      <c r="S722" s="177"/>
      <c r="T722" s="177"/>
      <c r="U722" s="177"/>
      <c r="V722" s="177"/>
      <c r="W722" s="177"/>
      <c r="X722" s="177"/>
      <c r="Y722" s="177"/>
      <c r="Z722" s="177"/>
      <c r="AA722" s="177"/>
      <c r="AB722" s="177"/>
      <c r="AC722" s="177"/>
      <c r="AD722" s="177"/>
      <c r="AE722" s="177"/>
    </row>
    <row r="723" spans="1:31" ht="125.25" customHeight="1">
      <c r="A723" s="261" t="s">
        <v>6970</v>
      </c>
      <c r="B723" s="256" t="s">
        <v>6971</v>
      </c>
      <c r="C723" s="257" t="s">
        <v>7016</v>
      </c>
      <c r="D723" s="255" t="s">
        <v>7013</v>
      </c>
      <c r="E723" s="261" t="s">
        <v>6973</v>
      </c>
      <c r="F723" s="255" t="s">
        <v>7017</v>
      </c>
      <c r="G723" s="255" t="s">
        <v>7018</v>
      </c>
      <c r="H723" s="255" t="s">
        <v>7019</v>
      </c>
      <c r="I723" s="70" t="s">
        <v>11</v>
      </c>
      <c r="J723" s="85"/>
      <c r="K723" s="258"/>
      <c r="L723" s="263"/>
      <c r="M723" s="177"/>
      <c r="N723" s="177"/>
      <c r="O723" s="177"/>
      <c r="P723" s="177"/>
      <c r="Q723" s="177"/>
      <c r="R723" s="177"/>
      <c r="S723" s="177"/>
      <c r="T723" s="177"/>
      <c r="U723" s="177"/>
      <c r="V723" s="177"/>
      <c r="W723" s="177"/>
      <c r="X723" s="177"/>
      <c r="Y723" s="177"/>
      <c r="Z723" s="177"/>
      <c r="AA723" s="177"/>
      <c r="AB723" s="177"/>
      <c r="AC723" s="177"/>
      <c r="AD723" s="177"/>
      <c r="AE723" s="177"/>
    </row>
    <row r="724" spans="1:31" ht="125.25" customHeight="1">
      <c r="A724" s="261" t="s">
        <v>6970</v>
      </c>
      <c r="B724" s="256" t="s">
        <v>6971</v>
      </c>
      <c r="C724" s="257" t="s">
        <v>7020</v>
      </c>
      <c r="D724" s="255" t="s">
        <v>7013</v>
      </c>
      <c r="E724" s="261" t="s">
        <v>6973</v>
      </c>
      <c r="F724" s="255" t="s">
        <v>7021</v>
      </c>
      <c r="G724" s="255" t="s">
        <v>7018</v>
      </c>
      <c r="H724" s="255" t="s">
        <v>7022</v>
      </c>
      <c r="I724" s="70" t="s">
        <v>11</v>
      </c>
      <c r="J724" s="85"/>
      <c r="K724" s="258"/>
      <c r="L724" s="263"/>
      <c r="M724" s="177"/>
      <c r="N724" s="177"/>
      <c r="O724" s="177"/>
      <c r="P724" s="177"/>
      <c r="Q724" s="177"/>
      <c r="R724" s="177"/>
      <c r="S724" s="177"/>
      <c r="T724" s="177"/>
      <c r="U724" s="177"/>
      <c r="V724" s="177"/>
      <c r="W724" s="177"/>
      <c r="X724" s="177"/>
      <c r="Y724" s="177"/>
      <c r="Z724" s="177"/>
      <c r="AA724" s="177"/>
      <c r="AB724" s="177"/>
      <c r="AC724" s="177"/>
      <c r="AD724" s="177"/>
      <c r="AE724" s="177"/>
    </row>
    <row r="725" spans="1:31" ht="125.25" customHeight="1">
      <c r="A725" s="261" t="s">
        <v>6970</v>
      </c>
      <c r="B725" s="256" t="s">
        <v>6971</v>
      </c>
      <c r="C725" s="257" t="s">
        <v>7023</v>
      </c>
      <c r="D725" s="255" t="s">
        <v>7013</v>
      </c>
      <c r="E725" s="261" t="s">
        <v>6973</v>
      </c>
      <c r="F725" s="255" t="s">
        <v>7024</v>
      </c>
      <c r="G725" s="255" t="s">
        <v>7018</v>
      </c>
      <c r="H725" s="255" t="s">
        <v>7025</v>
      </c>
      <c r="I725" s="70" t="s">
        <v>11</v>
      </c>
      <c r="J725" s="85"/>
      <c r="K725" s="258"/>
      <c r="L725" s="263"/>
      <c r="M725" s="177"/>
      <c r="N725" s="177"/>
      <c r="O725" s="177"/>
      <c r="P725" s="177"/>
      <c r="Q725" s="177"/>
      <c r="R725" s="177"/>
      <c r="S725" s="177"/>
      <c r="T725" s="177"/>
      <c r="U725" s="177"/>
      <c r="V725" s="177"/>
      <c r="W725" s="177"/>
      <c r="X725" s="177"/>
      <c r="Y725" s="177"/>
      <c r="Z725" s="177"/>
      <c r="AA725" s="177"/>
      <c r="AB725" s="177"/>
      <c r="AC725" s="177"/>
      <c r="AD725" s="177"/>
      <c r="AE725" s="177"/>
    </row>
    <row r="726" spans="1:31" ht="125.25" customHeight="1">
      <c r="A726" s="261" t="s">
        <v>6970</v>
      </c>
      <c r="B726" s="256" t="s">
        <v>6971</v>
      </c>
      <c r="C726" s="257" t="s">
        <v>7026</v>
      </c>
      <c r="D726" s="255" t="s">
        <v>7013</v>
      </c>
      <c r="E726" s="261" t="s">
        <v>6973</v>
      </c>
      <c r="F726" s="255" t="s">
        <v>7027</v>
      </c>
      <c r="G726" s="255" t="s">
        <v>7018</v>
      </c>
      <c r="H726" s="255" t="s">
        <v>7028</v>
      </c>
      <c r="I726" s="70" t="s">
        <v>11</v>
      </c>
      <c r="J726" s="85"/>
      <c r="K726" s="258"/>
      <c r="L726" s="263"/>
      <c r="M726" s="177"/>
      <c r="N726" s="177"/>
      <c r="O726" s="177"/>
      <c r="P726" s="177"/>
      <c r="Q726" s="177"/>
      <c r="R726" s="177"/>
      <c r="S726" s="177"/>
      <c r="T726" s="177"/>
      <c r="U726" s="177"/>
      <c r="V726" s="177"/>
      <c r="W726" s="177"/>
      <c r="X726" s="177"/>
      <c r="Y726" s="177"/>
      <c r="Z726" s="177"/>
      <c r="AA726" s="177"/>
      <c r="AB726" s="177"/>
      <c r="AC726" s="177"/>
      <c r="AD726" s="177"/>
      <c r="AE726" s="177"/>
    </row>
    <row r="727" spans="1:31" ht="125.25" customHeight="1">
      <c r="A727" s="261" t="s">
        <v>6970</v>
      </c>
      <c r="B727" s="256" t="s">
        <v>6971</v>
      </c>
      <c r="C727" s="257" t="s">
        <v>7029</v>
      </c>
      <c r="D727" s="255" t="s">
        <v>7013</v>
      </c>
      <c r="E727" s="261" t="s">
        <v>6973</v>
      </c>
      <c r="F727" s="255" t="s">
        <v>7030</v>
      </c>
      <c r="G727" s="255" t="s">
        <v>7031</v>
      </c>
      <c r="H727" s="255" t="s">
        <v>7032</v>
      </c>
      <c r="I727" s="70" t="s">
        <v>11</v>
      </c>
      <c r="J727" s="85"/>
      <c r="K727" s="258"/>
      <c r="L727" s="263"/>
      <c r="M727" s="177"/>
      <c r="N727" s="177"/>
      <c r="O727" s="177"/>
      <c r="P727" s="177"/>
      <c r="Q727" s="177"/>
      <c r="R727" s="177"/>
      <c r="S727" s="177"/>
      <c r="T727" s="177"/>
      <c r="U727" s="177"/>
      <c r="V727" s="177"/>
      <c r="W727" s="177"/>
      <c r="X727" s="177"/>
      <c r="Y727" s="177"/>
      <c r="Z727" s="177"/>
      <c r="AA727" s="177"/>
      <c r="AB727" s="177"/>
      <c r="AC727" s="177"/>
      <c r="AD727" s="177"/>
      <c r="AE727" s="177"/>
    </row>
    <row r="728" spans="1:31" ht="125.25" customHeight="1">
      <c r="A728" s="261" t="s">
        <v>6970</v>
      </c>
      <c r="B728" s="256" t="s">
        <v>6971</v>
      </c>
      <c r="C728" s="257" t="s">
        <v>7033</v>
      </c>
      <c r="D728" s="255" t="s">
        <v>7013</v>
      </c>
      <c r="E728" s="261" t="s">
        <v>6973</v>
      </c>
      <c r="F728" s="255" t="s">
        <v>7034</v>
      </c>
      <c r="G728" s="255" t="s">
        <v>7031</v>
      </c>
      <c r="H728" s="255" t="s">
        <v>7035</v>
      </c>
      <c r="I728" s="70" t="s">
        <v>11</v>
      </c>
      <c r="J728" s="85"/>
      <c r="K728" s="258"/>
      <c r="L728" s="263"/>
      <c r="M728" s="177"/>
      <c r="N728" s="177"/>
      <c r="O728" s="177"/>
      <c r="P728" s="177"/>
      <c r="Q728" s="177"/>
      <c r="R728" s="177"/>
      <c r="S728" s="177"/>
      <c r="T728" s="177"/>
      <c r="U728" s="177"/>
      <c r="V728" s="177"/>
      <c r="W728" s="177"/>
      <c r="X728" s="177"/>
      <c r="Y728" s="177"/>
      <c r="Z728" s="177"/>
      <c r="AA728" s="177"/>
      <c r="AB728" s="177"/>
      <c r="AC728" s="177"/>
      <c r="AD728" s="177"/>
      <c r="AE728" s="177"/>
    </row>
    <row r="729" spans="1:31" ht="125.25" customHeight="1">
      <c r="A729" s="261" t="s">
        <v>6970</v>
      </c>
      <c r="B729" s="256" t="s">
        <v>6971</v>
      </c>
      <c r="C729" s="257" t="s">
        <v>7036</v>
      </c>
      <c r="D729" s="255" t="s">
        <v>6978</v>
      </c>
      <c r="E729" s="261" t="s">
        <v>6973</v>
      </c>
      <c r="F729" s="255" t="s">
        <v>7037</v>
      </c>
      <c r="G729" s="255" t="s">
        <v>6975</v>
      </c>
      <c r="H729" s="255" t="s">
        <v>7038</v>
      </c>
      <c r="I729" s="70" t="s">
        <v>11</v>
      </c>
      <c r="J729" s="85"/>
      <c r="K729" s="258"/>
      <c r="L729" s="263"/>
      <c r="M729" s="177"/>
      <c r="N729" s="177"/>
      <c r="O729" s="177"/>
      <c r="P729" s="177"/>
      <c r="Q729" s="177"/>
      <c r="R729" s="177"/>
      <c r="S729" s="177"/>
      <c r="T729" s="177"/>
      <c r="U729" s="177"/>
      <c r="V729" s="177"/>
      <c r="W729" s="177"/>
      <c r="X729" s="177"/>
      <c r="Y729" s="177"/>
      <c r="Z729" s="177"/>
      <c r="AA729" s="177"/>
      <c r="AB729" s="177"/>
      <c r="AC729" s="177"/>
      <c r="AD729" s="177"/>
      <c r="AE729" s="177"/>
    </row>
    <row r="730" spans="1:31" ht="125.25" customHeight="1">
      <c r="A730" s="261" t="s">
        <v>6970</v>
      </c>
      <c r="B730" s="256" t="s">
        <v>6971</v>
      </c>
      <c r="C730" s="257" t="s">
        <v>7039</v>
      </c>
      <c r="D730" s="261"/>
      <c r="E730" s="261" t="s">
        <v>6973</v>
      </c>
      <c r="F730" s="255" t="s">
        <v>7040</v>
      </c>
      <c r="G730" s="255" t="s">
        <v>6949</v>
      </c>
      <c r="H730" s="255" t="s">
        <v>7041</v>
      </c>
      <c r="I730" s="70" t="s">
        <v>11</v>
      </c>
      <c r="J730" s="85"/>
      <c r="K730" s="258"/>
      <c r="L730" s="263"/>
      <c r="M730" s="177"/>
      <c r="N730" s="177"/>
      <c r="O730" s="177"/>
      <c r="P730" s="177"/>
      <c r="Q730" s="177"/>
      <c r="R730" s="177"/>
      <c r="S730" s="177"/>
      <c r="T730" s="177"/>
      <c r="U730" s="177"/>
      <c r="V730" s="177"/>
      <c r="W730" s="177"/>
      <c r="X730" s="177"/>
      <c r="Y730" s="177"/>
      <c r="Z730" s="177"/>
      <c r="AA730" s="177"/>
      <c r="AB730" s="177"/>
      <c r="AC730" s="177"/>
      <c r="AD730" s="177"/>
      <c r="AE730" s="177"/>
    </row>
    <row r="731" spans="1:31" ht="125.25" customHeight="1">
      <c r="A731" s="261" t="s">
        <v>6970</v>
      </c>
      <c r="B731" s="256" t="s">
        <v>6971</v>
      </c>
      <c r="C731" s="257" t="s">
        <v>7042</v>
      </c>
      <c r="D731" s="261"/>
      <c r="E731" s="261" t="s">
        <v>6973</v>
      </c>
      <c r="F731" s="255" t="s">
        <v>6948</v>
      </c>
      <c r="G731" s="259" t="s">
        <v>6949</v>
      </c>
      <c r="H731" s="255" t="s">
        <v>6950</v>
      </c>
      <c r="I731" s="70" t="s">
        <v>11</v>
      </c>
      <c r="J731" s="85"/>
      <c r="K731" s="258"/>
      <c r="L731" s="263"/>
      <c r="M731" s="177"/>
      <c r="N731" s="177"/>
      <c r="O731" s="177"/>
      <c r="P731" s="177"/>
      <c r="Q731" s="177"/>
      <c r="R731" s="177"/>
      <c r="S731" s="177"/>
      <c r="T731" s="177"/>
      <c r="U731" s="177"/>
      <c r="V731" s="177"/>
      <c r="W731" s="177"/>
      <c r="X731" s="177"/>
      <c r="Y731" s="177"/>
      <c r="Z731" s="177"/>
      <c r="AA731" s="177"/>
      <c r="AB731" s="177"/>
      <c r="AC731" s="177"/>
      <c r="AD731" s="177"/>
      <c r="AE731" s="177"/>
    </row>
    <row r="732" spans="1:31" ht="125.25" customHeight="1">
      <c r="A732" s="261" t="s">
        <v>6970</v>
      </c>
      <c r="B732" s="256" t="s">
        <v>6971</v>
      </c>
      <c r="C732" s="257" t="s">
        <v>7043</v>
      </c>
      <c r="D732" s="261"/>
      <c r="E732" s="261" t="s">
        <v>6973</v>
      </c>
      <c r="F732" s="255" t="s">
        <v>7044</v>
      </c>
      <c r="G732" s="259" t="s">
        <v>6949</v>
      </c>
      <c r="H732" s="255" t="s">
        <v>6953</v>
      </c>
      <c r="I732" s="70" t="s">
        <v>11</v>
      </c>
      <c r="J732" s="85"/>
      <c r="K732" s="258"/>
      <c r="L732" s="263"/>
      <c r="M732" s="177"/>
      <c r="N732" s="177"/>
      <c r="O732" s="177"/>
      <c r="P732" s="177"/>
      <c r="Q732" s="177"/>
      <c r="R732" s="177"/>
      <c r="S732" s="177"/>
      <c r="T732" s="177"/>
      <c r="U732" s="177"/>
      <c r="V732" s="177"/>
      <c r="W732" s="177"/>
      <c r="X732" s="177"/>
      <c r="Y732" s="177"/>
      <c r="Z732" s="177"/>
      <c r="AA732" s="177"/>
      <c r="AB732" s="177"/>
      <c r="AC732" s="177"/>
      <c r="AD732" s="177"/>
      <c r="AE732" s="177"/>
    </row>
    <row r="733" spans="1:31" ht="125.25" customHeight="1">
      <c r="A733" s="261" t="s">
        <v>6970</v>
      </c>
      <c r="B733" s="256" t="s">
        <v>6971</v>
      </c>
      <c r="C733" s="257" t="s">
        <v>7045</v>
      </c>
      <c r="D733" s="261"/>
      <c r="E733" s="261" t="s">
        <v>6973</v>
      </c>
      <c r="F733" s="259" t="s">
        <v>7046</v>
      </c>
      <c r="G733" s="259" t="s">
        <v>6949</v>
      </c>
      <c r="H733" s="255" t="s">
        <v>7047</v>
      </c>
      <c r="I733" s="70" t="s">
        <v>11</v>
      </c>
      <c r="J733" s="85"/>
      <c r="K733" s="258"/>
      <c r="L733" s="263"/>
      <c r="M733" s="177"/>
      <c r="N733" s="177"/>
      <c r="O733" s="177"/>
      <c r="P733" s="177"/>
      <c r="Q733" s="177"/>
      <c r="R733" s="177"/>
      <c r="S733" s="177"/>
      <c r="T733" s="177"/>
      <c r="U733" s="177"/>
      <c r="V733" s="177"/>
      <c r="W733" s="177"/>
      <c r="X733" s="177"/>
      <c r="Y733" s="177"/>
      <c r="Z733" s="177"/>
      <c r="AA733" s="177"/>
      <c r="AB733" s="177"/>
      <c r="AC733" s="177"/>
      <c r="AD733" s="177"/>
      <c r="AE733" s="177"/>
    </row>
    <row r="734" spans="1:31" ht="125.25" customHeight="1">
      <c r="A734" s="261" t="s">
        <v>6970</v>
      </c>
      <c r="B734" s="256" t="s">
        <v>6971</v>
      </c>
      <c r="C734" s="257" t="s">
        <v>7048</v>
      </c>
      <c r="D734" s="261"/>
      <c r="E734" s="261" t="s">
        <v>6973</v>
      </c>
      <c r="F734" s="255" t="s">
        <v>6959</v>
      </c>
      <c r="G734" s="259" t="s">
        <v>6949</v>
      </c>
      <c r="H734" s="255" t="s">
        <v>6960</v>
      </c>
      <c r="I734" s="70" t="s">
        <v>11</v>
      </c>
      <c r="J734" s="85"/>
      <c r="K734" s="258"/>
      <c r="L734" s="263"/>
      <c r="M734" s="177"/>
      <c r="N734" s="177"/>
      <c r="O734" s="177"/>
      <c r="P734" s="177"/>
      <c r="Q734" s="177"/>
      <c r="R734" s="177"/>
      <c r="S734" s="177"/>
      <c r="T734" s="177"/>
      <c r="U734" s="177"/>
      <c r="V734" s="177"/>
      <c r="W734" s="177"/>
      <c r="X734" s="177"/>
      <c r="Y734" s="177"/>
      <c r="Z734" s="177"/>
      <c r="AA734" s="177"/>
      <c r="AB734" s="177"/>
      <c r="AC734" s="177"/>
      <c r="AD734" s="177"/>
      <c r="AE734" s="177"/>
    </row>
    <row r="735" spans="1:31" ht="125.25" customHeight="1">
      <c r="A735" s="261" t="s">
        <v>6970</v>
      </c>
      <c r="B735" s="256" t="s">
        <v>6971</v>
      </c>
      <c r="C735" s="257" t="s">
        <v>7049</v>
      </c>
      <c r="D735" s="261"/>
      <c r="E735" s="261" t="s">
        <v>6973</v>
      </c>
      <c r="F735" s="255" t="s">
        <v>7050</v>
      </c>
      <c r="G735" s="255" t="s">
        <v>6949</v>
      </c>
      <c r="H735" s="255" t="s">
        <v>7051</v>
      </c>
      <c r="I735" s="70" t="s">
        <v>11</v>
      </c>
      <c r="J735" s="85"/>
      <c r="K735" s="258"/>
      <c r="L735" s="263"/>
      <c r="M735" s="177"/>
      <c r="N735" s="177"/>
      <c r="O735" s="177"/>
      <c r="P735" s="177"/>
      <c r="Q735" s="177"/>
      <c r="R735" s="177"/>
      <c r="S735" s="177"/>
      <c r="T735" s="177"/>
      <c r="U735" s="177"/>
      <c r="V735" s="177"/>
      <c r="W735" s="177"/>
      <c r="X735" s="177"/>
      <c r="Y735" s="177"/>
      <c r="Z735" s="177"/>
      <c r="AA735" s="177"/>
      <c r="AB735" s="177"/>
      <c r="AC735" s="177"/>
      <c r="AD735" s="177"/>
      <c r="AE735" s="177"/>
    </row>
    <row r="736" spans="1:31" ht="125.25" customHeight="1">
      <c r="A736" s="261" t="s">
        <v>6970</v>
      </c>
      <c r="B736" s="256" t="s">
        <v>6971</v>
      </c>
      <c r="C736" s="257" t="s">
        <v>7052</v>
      </c>
      <c r="D736" s="261"/>
      <c r="E736" s="261" t="s">
        <v>6973</v>
      </c>
      <c r="F736" s="255" t="s">
        <v>6962</v>
      </c>
      <c r="G736" s="259" t="s">
        <v>6949</v>
      </c>
      <c r="H736" s="255" t="s">
        <v>6963</v>
      </c>
      <c r="I736" s="70" t="s">
        <v>11</v>
      </c>
      <c r="J736" s="85"/>
      <c r="K736" s="258"/>
      <c r="L736" s="263"/>
      <c r="M736" s="177"/>
      <c r="N736" s="177"/>
      <c r="O736" s="177"/>
      <c r="P736" s="177"/>
      <c r="Q736" s="177"/>
      <c r="R736" s="177"/>
      <c r="S736" s="177"/>
      <c r="T736" s="177"/>
      <c r="U736" s="177"/>
      <c r="V736" s="177"/>
      <c r="W736" s="177"/>
      <c r="X736" s="177"/>
      <c r="Y736" s="177"/>
      <c r="Z736" s="177"/>
      <c r="AA736" s="177"/>
      <c r="AB736" s="177"/>
      <c r="AC736" s="177"/>
      <c r="AD736" s="177"/>
      <c r="AE736" s="177"/>
    </row>
    <row r="737" spans="1:31" ht="125.25" customHeight="1">
      <c r="A737" s="261" t="s">
        <v>6970</v>
      </c>
      <c r="B737" s="256" t="s">
        <v>6971</v>
      </c>
      <c r="C737" s="257" t="s">
        <v>7053</v>
      </c>
      <c r="D737" s="261"/>
      <c r="E737" s="261" t="s">
        <v>6973</v>
      </c>
      <c r="F737" s="255" t="s">
        <v>6965</v>
      </c>
      <c r="G737" s="259" t="s">
        <v>6949</v>
      </c>
      <c r="H737" s="255" t="s">
        <v>6966</v>
      </c>
      <c r="I737" s="70" t="s">
        <v>11</v>
      </c>
      <c r="J737" s="85"/>
      <c r="K737" s="258"/>
      <c r="L737" s="263"/>
      <c r="M737" s="177"/>
      <c r="N737" s="177"/>
      <c r="O737" s="177"/>
      <c r="P737" s="177"/>
      <c r="Q737" s="177"/>
      <c r="R737" s="177"/>
      <c r="S737" s="177"/>
      <c r="T737" s="177"/>
      <c r="U737" s="177"/>
      <c r="V737" s="177"/>
      <c r="W737" s="177"/>
      <c r="X737" s="177"/>
      <c r="Y737" s="177"/>
      <c r="Z737" s="177"/>
      <c r="AA737" s="177"/>
      <c r="AB737" s="177"/>
      <c r="AC737" s="177"/>
      <c r="AD737" s="177"/>
      <c r="AE737" s="177"/>
    </row>
    <row r="738" spans="1:31" ht="125.25" customHeight="1">
      <c r="A738" s="261" t="s">
        <v>6970</v>
      </c>
      <c r="B738" s="256" t="s">
        <v>6971</v>
      </c>
      <c r="C738" s="257" t="s">
        <v>7054</v>
      </c>
      <c r="D738" s="261"/>
      <c r="E738" s="261" t="s">
        <v>6973</v>
      </c>
      <c r="F738" s="255" t="s">
        <v>6968</v>
      </c>
      <c r="G738" s="259" t="s">
        <v>6949</v>
      </c>
      <c r="H738" s="255" t="s">
        <v>6969</v>
      </c>
      <c r="I738" s="70" t="s">
        <v>11</v>
      </c>
      <c r="J738" s="85"/>
      <c r="K738" s="258"/>
      <c r="L738" s="263"/>
      <c r="M738" s="177"/>
      <c r="N738" s="177"/>
      <c r="O738" s="177"/>
      <c r="P738" s="177"/>
      <c r="Q738" s="177"/>
      <c r="R738" s="177"/>
      <c r="S738" s="177"/>
      <c r="T738" s="177"/>
      <c r="U738" s="177"/>
      <c r="V738" s="177"/>
      <c r="W738" s="177"/>
      <c r="X738" s="177"/>
      <c r="Y738" s="177"/>
      <c r="Z738" s="177"/>
      <c r="AA738" s="177"/>
      <c r="AB738" s="177"/>
      <c r="AC738" s="177"/>
      <c r="AD738" s="177"/>
      <c r="AE738" s="177"/>
    </row>
    <row r="739" spans="1:31" ht="125.25" customHeight="1">
      <c r="A739" s="261" t="s">
        <v>6970</v>
      </c>
      <c r="B739" s="256" t="s">
        <v>6971</v>
      </c>
      <c r="C739" s="257" t="s">
        <v>7055</v>
      </c>
      <c r="D739" s="255" t="s">
        <v>7056</v>
      </c>
      <c r="E739" s="261" t="s">
        <v>6973</v>
      </c>
      <c r="F739" s="255" t="s">
        <v>7057</v>
      </c>
      <c r="G739" s="259" t="s">
        <v>6949</v>
      </c>
      <c r="H739" s="255" t="s">
        <v>7058</v>
      </c>
      <c r="I739" s="70" t="s">
        <v>11</v>
      </c>
      <c r="J739" s="85"/>
      <c r="K739" s="258"/>
      <c r="L739" s="263"/>
      <c r="M739" s="177"/>
      <c r="N739" s="177"/>
      <c r="O739" s="177"/>
      <c r="P739" s="177"/>
      <c r="Q739" s="177"/>
      <c r="R739" s="177"/>
      <c r="S739" s="177"/>
      <c r="T739" s="177"/>
      <c r="U739" s="177"/>
      <c r="V739" s="177"/>
      <c r="W739" s="177"/>
      <c r="X739" s="177"/>
      <c r="Y739" s="177"/>
      <c r="Z739" s="177"/>
      <c r="AA739" s="177"/>
      <c r="AB739" s="177"/>
      <c r="AC739" s="177"/>
      <c r="AD739" s="177"/>
      <c r="AE739" s="177"/>
    </row>
    <row r="740" spans="1:31" ht="125.25" customHeight="1">
      <c r="A740" s="261" t="s">
        <v>6970</v>
      </c>
      <c r="B740" s="256" t="s">
        <v>6971</v>
      </c>
      <c r="C740" s="257" t="s">
        <v>7059</v>
      </c>
      <c r="D740" s="255" t="s">
        <v>7056</v>
      </c>
      <c r="E740" s="261" t="s">
        <v>6973</v>
      </c>
      <c r="F740" s="255" t="s">
        <v>7060</v>
      </c>
      <c r="G740" s="259" t="s">
        <v>6949</v>
      </c>
      <c r="H740" s="255" t="s">
        <v>7061</v>
      </c>
      <c r="I740" s="70" t="s">
        <v>11</v>
      </c>
      <c r="J740" s="85"/>
      <c r="K740" s="258"/>
      <c r="L740" s="263"/>
      <c r="M740" s="177"/>
      <c r="N740" s="177"/>
      <c r="O740" s="177"/>
      <c r="P740" s="177"/>
      <c r="Q740" s="177"/>
      <c r="R740" s="177"/>
      <c r="S740" s="177"/>
      <c r="T740" s="177"/>
      <c r="U740" s="177"/>
      <c r="V740" s="177"/>
      <c r="W740" s="177"/>
      <c r="X740" s="177"/>
      <c r="Y740" s="177"/>
      <c r="Z740" s="177"/>
      <c r="AA740" s="177"/>
      <c r="AB740" s="177"/>
      <c r="AC740" s="177"/>
      <c r="AD740" s="177"/>
      <c r="AE740" s="177"/>
    </row>
    <row r="741" spans="1:31" ht="125.25" customHeight="1">
      <c r="A741" s="261" t="s">
        <v>6970</v>
      </c>
      <c r="B741" s="256" t="s">
        <v>6971</v>
      </c>
      <c r="C741" s="257" t="s">
        <v>7062</v>
      </c>
      <c r="D741" s="255" t="s">
        <v>7056</v>
      </c>
      <c r="E741" s="261" t="s">
        <v>6973</v>
      </c>
      <c r="F741" s="255" t="s">
        <v>7063</v>
      </c>
      <c r="G741" s="259" t="s">
        <v>6949</v>
      </c>
      <c r="H741" s="255" t="s">
        <v>7064</v>
      </c>
      <c r="I741" s="70" t="s">
        <v>11</v>
      </c>
      <c r="J741" s="85"/>
      <c r="K741" s="258"/>
      <c r="L741" s="263"/>
      <c r="M741" s="177"/>
      <c r="N741" s="177"/>
      <c r="O741" s="177"/>
      <c r="P741" s="177"/>
      <c r="Q741" s="177"/>
      <c r="R741" s="177"/>
      <c r="S741" s="177"/>
      <c r="T741" s="177"/>
      <c r="U741" s="177"/>
      <c r="V741" s="177"/>
      <c r="W741" s="177"/>
      <c r="X741" s="177"/>
      <c r="Y741" s="177"/>
      <c r="Z741" s="177"/>
      <c r="AA741" s="177"/>
      <c r="AB741" s="177"/>
      <c r="AC741" s="177"/>
      <c r="AD741" s="177"/>
      <c r="AE741" s="177"/>
    </row>
    <row r="742" spans="1:31" ht="125.25" customHeight="1">
      <c r="A742" s="261" t="s">
        <v>6970</v>
      </c>
      <c r="B742" s="256" t="s">
        <v>6971</v>
      </c>
      <c r="C742" s="257" t="s">
        <v>7065</v>
      </c>
      <c r="D742" s="255" t="s">
        <v>7066</v>
      </c>
      <c r="E742" s="261" t="s">
        <v>6973</v>
      </c>
      <c r="F742" s="255" t="s">
        <v>7067</v>
      </c>
      <c r="G742" s="259" t="s">
        <v>6908</v>
      </c>
      <c r="H742" s="255" t="s">
        <v>7068</v>
      </c>
      <c r="I742" s="70" t="s">
        <v>11</v>
      </c>
      <c r="J742" s="85"/>
      <c r="K742" s="258"/>
      <c r="L742" s="263"/>
      <c r="M742" s="177"/>
      <c r="N742" s="177"/>
      <c r="O742" s="177"/>
      <c r="P742" s="177"/>
      <c r="Q742" s="177"/>
      <c r="R742" s="177"/>
      <c r="S742" s="177"/>
      <c r="T742" s="177"/>
      <c r="U742" s="177"/>
      <c r="V742" s="177"/>
      <c r="W742" s="177"/>
      <c r="X742" s="177"/>
      <c r="Y742" s="177"/>
      <c r="Z742" s="177"/>
      <c r="AA742" s="177"/>
      <c r="AB742" s="177"/>
      <c r="AC742" s="177"/>
      <c r="AD742" s="177"/>
      <c r="AE742" s="177"/>
    </row>
    <row r="743" spans="1:31" ht="125.25" customHeight="1">
      <c r="A743" s="261" t="s">
        <v>6970</v>
      </c>
      <c r="B743" s="256" t="s">
        <v>6971</v>
      </c>
      <c r="C743" s="257" t="s">
        <v>7069</v>
      </c>
      <c r="D743" s="255" t="s">
        <v>7066</v>
      </c>
      <c r="E743" s="261" t="s">
        <v>6973</v>
      </c>
      <c r="F743" s="255" t="s">
        <v>7070</v>
      </c>
      <c r="G743" s="259" t="s">
        <v>6908</v>
      </c>
      <c r="H743" s="255" t="s">
        <v>7071</v>
      </c>
      <c r="I743" s="70" t="s">
        <v>11</v>
      </c>
      <c r="J743" s="85"/>
      <c r="K743" s="258"/>
      <c r="L743" s="263"/>
      <c r="M743" s="177"/>
      <c r="N743" s="177"/>
      <c r="O743" s="177"/>
      <c r="P743" s="177"/>
      <c r="Q743" s="177"/>
      <c r="R743" s="177"/>
      <c r="S743" s="177"/>
      <c r="T743" s="177"/>
      <c r="U743" s="177"/>
      <c r="V743" s="177"/>
      <c r="W743" s="177"/>
      <c r="X743" s="177"/>
      <c r="Y743" s="177"/>
      <c r="Z743" s="177"/>
      <c r="AA743" s="177"/>
      <c r="AB743" s="177"/>
      <c r="AC743" s="177"/>
      <c r="AD743" s="177"/>
      <c r="AE743" s="177"/>
    </row>
    <row r="744" spans="1:31" ht="125.25" customHeight="1">
      <c r="A744" s="261" t="s">
        <v>6970</v>
      </c>
      <c r="B744" s="256" t="s">
        <v>6971</v>
      </c>
      <c r="C744" s="257" t="s">
        <v>7072</v>
      </c>
      <c r="D744" s="255" t="s">
        <v>7073</v>
      </c>
      <c r="E744" s="261" t="s">
        <v>6973</v>
      </c>
      <c r="F744" s="255" t="s">
        <v>7074</v>
      </c>
      <c r="G744" s="259" t="s">
        <v>6908</v>
      </c>
      <c r="H744" s="255" t="s">
        <v>7075</v>
      </c>
      <c r="I744" s="70" t="s">
        <v>11</v>
      </c>
      <c r="J744" s="85"/>
      <c r="K744" s="258"/>
      <c r="L744" s="263"/>
      <c r="M744" s="177"/>
      <c r="N744" s="177"/>
      <c r="O744" s="177"/>
      <c r="P744" s="177"/>
      <c r="Q744" s="177"/>
      <c r="R744" s="177"/>
      <c r="S744" s="177"/>
      <c r="T744" s="177"/>
      <c r="U744" s="177"/>
      <c r="V744" s="177"/>
      <c r="W744" s="177"/>
      <c r="X744" s="177"/>
      <c r="Y744" s="177"/>
      <c r="Z744" s="177"/>
      <c r="AA744" s="177"/>
      <c r="AB744" s="177"/>
      <c r="AC744" s="177"/>
      <c r="AD744" s="177"/>
      <c r="AE744" s="177"/>
    </row>
    <row r="745" spans="1:31" ht="125.25" customHeight="1">
      <c r="A745" s="261" t="s">
        <v>6970</v>
      </c>
      <c r="B745" s="256" t="s">
        <v>6971</v>
      </c>
      <c r="C745" s="257" t="s">
        <v>7076</v>
      </c>
      <c r="D745" s="255" t="s">
        <v>7073</v>
      </c>
      <c r="E745" s="261" t="s">
        <v>6973</v>
      </c>
      <c r="F745" s="255" t="s">
        <v>7077</v>
      </c>
      <c r="G745" s="259" t="s">
        <v>6908</v>
      </c>
      <c r="H745" s="259" t="s">
        <v>7078</v>
      </c>
      <c r="I745" s="70" t="s">
        <v>11</v>
      </c>
      <c r="J745" s="85"/>
      <c r="K745" s="260" t="s">
        <v>7079</v>
      </c>
      <c r="L745" s="263"/>
      <c r="M745" s="177"/>
      <c r="N745" s="177"/>
      <c r="O745" s="177"/>
      <c r="P745" s="177"/>
      <c r="Q745" s="177"/>
      <c r="R745" s="177"/>
      <c r="S745" s="177"/>
      <c r="T745" s="177"/>
      <c r="U745" s="177"/>
      <c r="V745" s="177"/>
      <c r="W745" s="177"/>
      <c r="X745" s="177"/>
      <c r="Y745" s="177"/>
      <c r="Z745" s="177"/>
      <c r="AA745" s="177"/>
      <c r="AB745" s="177"/>
      <c r="AC745" s="177"/>
      <c r="AD745" s="177"/>
      <c r="AE745" s="177"/>
    </row>
    <row r="746" spans="1:31" ht="125.25" customHeight="1">
      <c r="A746" s="255" t="s">
        <v>7080</v>
      </c>
      <c r="B746" s="256" t="s">
        <v>7081</v>
      </c>
      <c r="C746" s="257" t="s">
        <v>7082</v>
      </c>
      <c r="D746" s="255" t="s">
        <v>7083</v>
      </c>
      <c r="E746" s="255" t="s">
        <v>7084</v>
      </c>
      <c r="F746" s="255" t="s">
        <v>7085</v>
      </c>
      <c r="G746" s="255" t="s">
        <v>7086</v>
      </c>
      <c r="H746" s="255" t="s">
        <v>7087</v>
      </c>
      <c r="I746" s="70" t="s">
        <v>11</v>
      </c>
      <c r="J746" s="85"/>
      <c r="K746" s="258"/>
      <c r="L746" s="177"/>
      <c r="M746" s="177"/>
      <c r="N746" s="177"/>
      <c r="O746" s="177"/>
      <c r="P746" s="177"/>
      <c r="Q746" s="177"/>
      <c r="R746" s="177"/>
      <c r="S746" s="177"/>
      <c r="T746" s="177"/>
      <c r="U746" s="177"/>
      <c r="V746" s="177"/>
      <c r="W746" s="177"/>
      <c r="X746" s="177"/>
      <c r="Y746" s="177"/>
      <c r="Z746" s="177"/>
      <c r="AA746" s="177"/>
      <c r="AB746" s="177"/>
      <c r="AC746" s="177"/>
      <c r="AD746" s="177"/>
      <c r="AE746" s="177"/>
    </row>
    <row r="747" spans="1:31" ht="125.25" customHeight="1">
      <c r="A747" s="255" t="s">
        <v>7080</v>
      </c>
      <c r="B747" s="256" t="s">
        <v>7081</v>
      </c>
      <c r="C747" s="257" t="s">
        <v>7088</v>
      </c>
      <c r="D747" s="255" t="s">
        <v>7083</v>
      </c>
      <c r="E747" s="255" t="s">
        <v>7084</v>
      </c>
      <c r="F747" s="255" t="s">
        <v>7089</v>
      </c>
      <c r="G747" s="255" t="s">
        <v>7086</v>
      </c>
      <c r="H747" s="255" t="s">
        <v>7090</v>
      </c>
      <c r="I747" s="70" t="s">
        <v>11</v>
      </c>
      <c r="J747" s="85"/>
      <c r="K747" s="258"/>
      <c r="L747" s="177"/>
      <c r="M747" s="177"/>
      <c r="N747" s="177"/>
      <c r="O747" s="177"/>
      <c r="P747" s="177"/>
      <c r="Q747" s="177"/>
      <c r="R747" s="177"/>
      <c r="S747" s="177"/>
      <c r="T747" s="177"/>
      <c r="U747" s="177"/>
      <c r="V747" s="177"/>
      <c r="W747" s="177"/>
      <c r="X747" s="177"/>
      <c r="Y747" s="177"/>
      <c r="Z747" s="177"/>
      <c r="AA747" s="177"/>
      <c r="AB747" s="177"/>
      <c r="AC747" s="177"/>
      <c r="AD747" s="177"/>
      <c r="AE747" s="177"/>
    </row>
    <row r="748" spans="1:31" ht="125.25" customHeight="1">
      <c r="A748" s="255" t="s">
        <v>7080</v>
      </c>
      <c r="B748" s="256" t="s">
        <v>7081</v>
      </c>
      <c r="C748" s="257" t="s">
        <v>7091</v>
      </c>
      <c r="D748" s="255" t="s">
        <v>7083</v>
      </c>
      <c r="E748" s="255" t="s">
        <v>7084</v>
      </c>
      <c r="F748" s="255" t="s">
        <v>7092</v>
      </c>
      <c r="G748" s="255" t="s">
        <v>7086</v>
      </c>
      <c r="H748" s="255" t="s">
        <v>7093</v>
      </c>
      <c r="I748" s="70" t="s">
        <v>11</v>
      </c>
      <c r="J748" s="85"/>
      <c r="K748" s="258"/>
      <c r="L748" s="177"/>
      <c r="M748" s="177"/>
      <c r="N748" s="177"/>
      <c r="O748" s="177"/>
      <c r="P748" s="177"/>
      <c r="Q748" s="177"/>
      <c r="R748" s="177"/>
      <c r="S748" s="177"/>
      <c r="T748" s="177"/>
      <c r="U748" s="177"/>
      <c r="V748" s="177"/>
      <c r="W748" s="177"/>
      <c r="X748" s="177"/>
      <c r="Y748" s="177"/>
      <c r="Z748" s="177"/>
      <c r="AA748" s="177"/>
      <c r="AB748" s="177"/>
      <c r="AC748" s="177"/>
      <c r="AD748" s="177"/>
      <c r="AE748" s="177"/>
    </row>
    <row r="749" spans="1:31" ht="125.25" customHeight="1">
      <c r="A749" s="255" t="s">
        <v>7080</v>
      </c>
      <c r="B749" s="256" t="s">
        <v>7081</v>
      </c>
      <c r="C749" s="257" t="s">
        <v>7094</v>
      </c>
      <c r="D749" s="255" t="s">
        <v>7083</v>
      </c>
      <c r="E749" s="255" t="s">
        <v>7084</v>
      </c>
      <c r="F749" s="255" t="s">
        <v>7095</v>
      </c>
      <c r="G749" s="255" t="s">
        <v>7086</v>
      </c>
      <c r="H749" s="255" t="s">
        <v>7096</v>
      </c>
      <c r="I749" s="70" t="s">
        <v>11</v>
      </c>
      <c r="J749" s="85"/>
      <c r="K749" s="258"/>
      <c r="L749" s="177"/>
      <c r="M749" s="177"/>
      <c r="N749" s="177"/>
      <c r="O749" s="177"/>
      <c r="P749" s="177"/>
      <c r="Q749" s="177"/>
      <c r="R749" s="177"/>
      <c r="S749" s="177"/>
      <c r="T749" s="177"/>
      <c r="U749" s="177"/>
      <c r="V749" s="177"/>
      <c r="W749" s="177"/>
      <c r="X749" s="177"/>
      <c r="Y749" s="177"/>
      <c r="Z749" s="177"/>
      <c r="AA749" s="177"/>
      <c r="AB749" s="177"/>
      <c r="AC749" s="177"/>
      <c r="AD749" s="177"/>
      <c r="AE749" s="177"/>
    </row>
    <row r="750" spans="1:31" ht="125.25" customHeight="1">
      <c r="A750" s="255" t="s">
        <v>7080</v>
      </c>
      <c r="B750" s="256" t="s">
        <v>7081</v>
      </c>
      <c r="C750" s="257" t="s">
        <v>7097</v>
      </c>
      <c r="D750" s="261"/>
      <c r="E750" s="261"/>
      <c r="F750" s="255" t="s">
        <v>7098</v>
      </c>
      <c r="G750" s="255" t="s">
        <v>7099</v>
      </c>
      <c r="H750" s="255" t="s">
        <v>7100</v>
      </c>
      <c r="I750" s="70" t="s">
        <v>11</v>
      </c>
      <c r="J750" s="85"/>
      <c r="K750" s="258"/>
      <c r="L750" s="177"/>
      <c r="M750" s="177"/>
      <c r="N750" s="177"/>
      <c r="O750" s="177"/>
      <c r="P750" s="177"/>
      <c r="Q750" s="177"/>
      <c r="R750" s="177"/>
      <c r="S750" s="177"/>
      <c r="T750" s="177"/>
      <c r="U750" s="177"/>
      <c r="V750" s="177"/>
      <c r="W750" s="177"/>
      <c r="X750" s="177"/>
      <c r="Y750" s="177"/>
      <c r="Z750" s="177"/>
      <c r="AA750" s="177"/>
      <c r="AB750" s="177"/>
      <c r="AC750" s="177"/>
      <c r="AD750" s="177"/>
      <c r="AE750" s="177"/>
    </row>
    <row r="751" spans="1:31" ht="125.25" customHeight="1">
      <c r="A751" s="255" t="s">
        <v>7080</v>
      </c>
      <c r="B751" s="256" t="s">
        <v>7081</v>
      </c>
      <c r="C751" s="257" t="s">
        <v>7101</v>
      </c>
      <c r="D751" s="261"/>
      <c r="E751" s="261"/>
      <c r="F751" s="255" t="s">
        <v>7102</v>
      </c>
      <c r="G751" s="255" t="s">
        <v>7099</v>
      </c>
      <c r="H751" s="255" t="s">
        <v>7103</v>
      </c>
      <c r="I751" s="70" t="s">
        <v>11</v>
      </c>
      <c r="J751" s="85"/>
      <c r="K751" s="258"/>
      <c r="L751" s="177"/>
      <c r="M751" s="177"/>
      <c r="N751" s="177"/>
      <c r="O751" s="177"/>
      <c r="P751" s="177"/>
      <c r="Q751" s="177"/>
      <c r="R751" s="177"/>
      <c r="S751" s="177"/>
      <c r="T751" s="177"/>
      <c r="U751" s="177"/>
      <c r="V751" s="177"/>
      <c r="W751" s="177"/>
      <c r="X751" s="177"/>
      <c r="Y751" s="177"/>
      <c r="Z751" s="177"/>
      <c r="AA751" s="177"/>
      <c r="AB751" s="177"/>
      <c r="AC751" s="177"/>
      <c r="AD751" s="177"/>
      <c r="AE751" s="177"/>
    </row>
    <row r="752" spans="1:31" ht="125.25" customHeight="1">
      <c r="A752" s="255" t="s">
        <v>7080</v>
      </c>
      <c r="B752" s="256" t="s">
        <v>7081</v>
      </c>
      <c r="C752" s="257" t="s">
        <v>7104</v>
      </c>
      <c r="D752" s="255" t="s">
        <v>7083</v>
      </c>
      <c r="E752" s="255" t="s">
        <v>7084</v>
      </c>
      <c r="F752" s="255" t="s">
        <v>7105</v>
      </c>
      <c r="G752" s="255" t="s">
        <v>7086</v>
      </c>
      <c r="H752" s="255" t="s">
        <v>7106</v>
      </c>
      <c r="I752" s="70" t="s">
        <v>11</v>
      </c>
      <c r="J752" s="85"/>
      <c r="K752" s="118" t="s">
        <v>7107</v>
      </c>
      <c r="L752" s="177"/>
      <c r="M752" s="177"/>
      <c r="N752" s="177"/>
      <c r="O752" s="177"/>
      <c r="P752" s="177"/>
      <c r="Q752" s="177"/>
      <c r="R752" s="177"/>
      <c r="S752" s="177"/>
      <c r="T752" s="177"/>
      <c r="U752" s="177"/>
      <c r="V752" s="177"/>
      <c r="W752" s="177"/>
      <c r="X752" s="177"/>
      <c r="Y752" s="177"/>
      <c r="Z752" s="177"/>
      <c r="AA752" s="177"/>
      <c r="AB752" s="177"/>
      <c r="AC752" s="177"/>
      <c r="AD752" s="177"/>
      <c r="AE752" s="177"/>
    </row>
    <row r="753" spans="1:31" ht="125.25" customHeight="1">
      <c r="A753" s="255" t="s">
        <v>7080</v>
      </c>
      <c r="B753" s="256" t="s">
        <v>7081</v>
      </c>
      <c r="C753" s="257" t="s">
        <v>7108</v>
      </c>
      <c r="D753" s="261"/>
      <c r="E753" s="261"/>
      <c r="F753" s="259" t="s">
        <v>7109</v>
      </c>
      <c r="G753" s="255" t="s">
        <v>7110</v>
      </c>
      <c r="H753" s="255" t="s">
        <v>7111</v>
      </c>
      <c r="I753" s="70" t="s">
        <v>11</v>
      </c>
      <c r="J753" s="85"/>
      <c r="K753" s="258"/>
      <c r="L753" s="177"/>
      <c r="M753" s="177"/>
      <c r="N753" s="177"/>
      <c r="O753" s="177"/>
      <c r="P753" s="177"/>
      <c r="Q753" s="177"/>
      <c r="R753" s="177"/>
      <c r="S753" s="177"/>
      <c r="T753" s="177"/>
      <c r="U753" s="177"/>
      <c r="V753" s="177"/>
      <c r="W753" s="177"/>
      <c r="X753" s="177"/>
      <c r="Y753" s="177"/>
      <c r="Z753" s="177"/>
      <c r="AA753" s="177"/>
      <c r="AB753" s="177"/>
      <c r="AC753" s="177"/>
      <c r="AD753" s="177"/>
      <c r="AE753" s="177"/>
    </row>
    <row r="754" spans="1:31" ht="125.25" customHeight="1">
      <c r="A754" s="255" t="s">
        <v>7080</v>
      </c>
      <c r="B754" s="256" t="s">
        <v>7081</v>
      </c>
      <c r="C754" s="257" t="s">
        <v>7112</v>
      </c>
      <c r="D754" s="261"/>
      <c r="E754" s="261"/>
      <c r="F754" s="259" t="s">
        <v>7113</v>
      </c>
      <c r="G754" s="255" t="s">
        <v>7086</v>
      </c>
      <c r="H754" s="255" t="s">
        <v>7114</v>
      </c>
      <c r="I754" s="70" t="s">
        <v>11</v>
      </c>
      <c r="J754" s="85"/>
      <c r="K754" s="258"/>
      <c r="L754" s="177"/>
      <c r="M754" s="177"/>
      <c r="N754" s="177"/>
      <c r="O754" s="177"/>
      <c r="P754" s="177"/>
      <c r="Q754" s="177"/>
      <c r="R754" s="177"/>
      <c r="S754" s="177"/>
      <c r="T754" s="177"/>
      <c r="U754" s="177"/>
      <c r="V754" s="177"/>
      <c r="W754" s="177"/>
      <c r="X754" s="177"/>
      <c r="Y754" s="177"/>
      <c r="Z754" s="177"/>
      <c r="AA754" s="177"/>
      <c r="AB754" s="177"/>
      <c r="AC754" s="177"/>
      <c r="AD754" s="177"/>
      <c r="AE754" s="177"/>
    </row>
    <row r="755" spans="1:31" ht="125.25" customHeight="1">
      <c r="A755" s="255" t="s">
        <v>7080</v>
      </c>
      <c r="B755" s="256" t="s">
        <v>7081</v>
      </c>
      <c r="C755" s="257" t="s">
        <v>7115</v>
      </c>
      <c r="D755" s="261"/>
      <c r="E755" s="261"/>
      <c r="F755" s="259" t="s">
        <v>7116</v>
      </c>
      <c r="G755" s="255" t="s">
        <v>7086</v>
      </c>
      <c r="H755" s="255" t="s">
        <v>7117</v>
      </c>
      <c r="I755" s="70" t="s">
        <v>11</v>
      </c>
      <c r="J755" s="85"/>
      <c r="K755" s="258"/>
      <c r="L755" s="177"/>
      <c r="M755" s="177"/>
      <c r="N755" s="177"/>
      <c r="O755" s="177"/>
      <c r="P755" s="177"/>
      <c r="Q755" s="177"/>
      <c r="R755" s="177"/>
      <c r="S755" s="177"/>
      <c r="T755" s="177"/>
      <c r="U755" s="177"/>
      <c r="V755" s="177"/>
      <c r="W755" s="177"/>
      <c r="X755" s="177"/>
      <c r="Y755" s="177"/>
      <c r="Z755" s="177"/>
      <c r="AA755" s="177"/>
      <c r="AB755" s="177"/>
      <c r="AC755" s="177"/>
      <c r="AD755" s="177"/>
      <c r="AE755" s="177"/>
    </row>
    <row r="756" spans="1:31" ht="125.25" customHeight="1">
      <c r="A756" s="255" t="s">
        <v>7080</v>
      </c>
      <c r="B756" s="256" t="s">
        <v>7081</v>
      </c>
      <c r="C756" s="257" t="s">
        <v>7118</v>
      </c>
      <c r="D756" s="255" t="s">
        <v>7083</v>
      </c>
      <c r="E756" s="255" t="s">
        <v>7084</v>
      </c>
      <c r="F756" s="255" t="s">
        <v>7119</v>
      </c>
      <c r="G756" s="255" t="s">
        <v>7086</v>
      </c>
      <c r="H756" s="255" t="s">
        <v>7120</v>
      </c>
      <c r="I756" s="70" t="s">
        <v>11</v>
      </c>
      <c r="J756" s="85"/>
      <c r="K756" s="258"/>
      <c r="L756" s="177"/>
      <c r="M756" s="177"/>
      <c r="N756" s="177"/>
      <c r="O756" s="177"/>
      <c r="P756" s="177"/>
      <c r="Q756" s="177"/>
      <c r="R756" s="177"/>
      <c r="S756" s="177"/>
      <c r="T756" s="177"/>
      <c r="U756" s="177"/>
      <c r="V756" s="177"/>
      <c r="W756" s="177"/>
      <c r="X756" s="177"/>
      <c r="Y756" s="177"/>
      <c r="Z756" s="177"/>
      <c r="AA756" s="177"/>
      <c r="AB756" s="177"/>
      <c r="AC756" s="177"/>
      <c r="AD756" s="177"/>
      <c r="AE756" s="177"/>
    </row>
    <row r="757" spans="1:31" ht="125.25" customHeight="1">
      <c r="A757" s="255" t="s">
        <v>7080</v>
      </c>
      <c r="B757" s="256" t="s">
        <v>7081</v>
      </c>
      <c r="C757" s="257" t="s">
        <v>7121</v>
      </c>
      <c r="D757" s="261"/>
      <c r="E757" s="261"/>
      <c r="F757" s="259" t="s">
        <v>7122</v>
      </c>
      <c r="G757" s="255" t="s">
        <v>7099</v>
      </c>
      <c r="H757" s="255" t="s">
        <v>7123</v>
      </c>
      <c r="I757" s="70" t="s">
        <v>11</v>
      </c>
      <c r="J757" s="85"/>
      <c r="K757" s="258"/>
      <c r="L757" s="177"/>
      <c r="M757" s="177"/>
      <c r="N757" s="177"/>
      <c r="O757" s="177"/>
      <c r="P757" s="177"/>
      <c r="Q757" s="177"/>
      <c r="R757" s="177"/>
      <c r="S757" s="177"/>
      <c r="T757" s="177"/>
      <c r="U757" s="177"/>
      <c r="V757" s="177"/>
      <c r="W757" s="177"/>
      <c r="X757" s="177"/>
      <c r="Y757" s="177"/>
      <c r="Z757" s="177"/>
      <c r="AA757" s="177"/>
      <c r="AB757" s="177"/>
      <c r="AC757" s="177"/>
      <c r="AD757" s="177"/>
      <c r="AE757" s="177"/>
    </row>
    <row r="758" spans="1:31" ht="125.25" customHeight="1">
      <c r="A758" s="255" t="s">
        <v>7080</v>
      </c>
      <c r="B758" s="256" t="s">
        <v>7081</v>
      </c>
      <c r="C758" s="257" t="s">
        <v>7124</v>
      </c>
      <c r="D758" s="255" t="s">
        <v>7083</v>
      </c>
      <c r="E758" s="255" t="s">
        <v>7084</v>
      </c>
      <c r="F758" s="255" t="s">
        <v>7125</v>
      </c>
      <c r="G758" s="255" t="s">
        <v>7086</v>
      </c>
      <c r="H758" s="255" t="s">
        <v>7126</v>
      </c>
      <c r="I758" s="70" t="s">
        <v>11</v>
      </c>
      <c r="J758" s="85"/>
      <c r="K758" s="258"/>
      <c r="L758" s="177"/>
      <c r="M758" s="177"/>
      <c r="N758" s="177"/>
      <c r="O758" s="177"/>
      <c r="P758" s="177"/>
      <c r="Q758" s="177"/>
      <c r="R758" s="177"/>
      <c r="S758" s="177"/>
      <c r="T758" s="177"/>
      <c r="U758" s="177"/>
      <c r="V758" s="177"/>
      <c r="W758" s="177"/>
      <c r="X758" s="177"/>
      <c r="Y758" s="177"/>
      <c r="Z758" s="177"/>
      <c r="AA758" s="177"/>
      <c r="AB758" s="177"/>
      <c r="AC758" s="177"/>
      <c r="AD758" s="177"/>
      <c r="AE758" s="177"/>
    </row>
    <row r="759" spans="1:31" ht="125.25" customHeight="1">
      <c r="A759" s="255" t="s">
        <v>7080</v>
      </c>
      <c r="B759" s="256" t="s">
        <v>7081</v>
      </c>
      <c r="C759" s="257" t="s">
        <v>7127</v>
      </c>
      <c r="D759" s="255" t="s">
        <v>7083</v>
      </c>
      <c r="E759" s="255" t="s">
        <v>7084</v>
      </c>
      <c r="F759" s="255" t="s">
        <v>7128</v>
      </c>
      <c r="G759" s="255" t="s">
        <v>7129</v>
      </c>
      <c r="H759" s="255" t="s">
        <v>7130</v>
      </c>
      <c r="I759" s="70" t="s">
        <v>11</v>
      </c>
      <c r="J759" s="85"/>
      <c r="K759" s="258"/>
      <c r="L759" s="177"/>
      <c r="M759" s="177"/>
      <c r="N759" s="177"/>
      <c r="O759" s="177"/>
      <c r="P759" s="177"/>
      <c r="Q759" s="177"/>
      <c r="R759" s="177"/>
      <c r="S759" s="177"/>
      <c r="T759" s="177"/>
      <c r="U759" s="177"/>
      <c r="V759" s="177"/>
      <c r="W759" s="177"/>
      <c r="X759" s="177"/>
      <c r="Y759" s="177"/>
      <c r="Z759" s="177"/>
      <c r="AA759" s="177"/>
      <c r="AB759" s="177"/>
      <c r="AC759" s="177"/>
      <c r="AD759" s="177"/>
      <c r="AE759" s="177"/>
    </row>
    <row r="760" spans="1:31" ht="125.25" customHeight="1">
      <c r="A760" s="255" t="s">
        <v>7080</v>
      </c>
      <c r="B760" s="256" t="s">
        <v>7081</v>
      </c>
      <c r="C760" s="257" t="s">
        <v>7131</v>
      </c>
      <c r="D760" s="261"/>
      <c r="E760" s="261"/>
      <c r="F760" s="259" t="s">
        <v>7132</v>
      </c>
      <c r="G760" s="255" t="s">
        <v>7129</v>
      </c>
      <c r="H760" s="255" t="s">
        <v>7133</v>
      </c>
      <c r="I760" s="70" t="s">
        <v>11</v>
      </c>
      <c r="J760" s="85"/>
      <c r="K760" s="258"/>
      <c r="L760" s="177"/>
      <c r="M760" s="177"/>
      <c r="N760" s="177"/>
      <c r="O760" s="177"/>
      <c r="P760" s="177"/>
      <c r="Q760" s="177"/>
      <c r="R760" s="177"/>
      <c r="S760" s="177"/>
      <c r="T760" s="177"/>
      <c r="U760" s="177"/>
      <c r="V760" s="177"/>
      <c r="W760" s="177"/>
      <c r="X760" s="177"/>
      <c r="Y760" s="177"/>
      <c r="Z760" s="177"/>
      <c r="AA760" s="177"/>
      <c r="AB760" s="177"/>
      <c r="AC760" s="177"/>
      <c r="AD760" s="177"/>
      <c r="AE760" s="177"/>
    </row>
    <row r="761" spans="1:31" ht="125.25" customHeight="1">
      <c r="A761" s="255" t="s">
        <v>7080</v>
      </c>
      <c r="B761" s="256" t="s">
        <v>7081</v>
      </c>
      <c r="C761" s="257" t="s">
        <v>7134</v>
      </c>
      <c r="D761" s="261"/>
      <c r="E761" s="261"/>
      <c r="F761" s="255" t="s">
        <v>7135</v>
      </c>
      <c r="G761" s="255" t="s">
        <v>7136</v>
      </c>
      <c r="H761" s="255" t="s">
        <v>7137</v>
      </c>
      <c r="I761" s="70" t="s">
        <v>11</v>
      </c>
      <c r="J761" s="85"/>
      <c r="K761" s="258"/>
      <c r="L761" s="177"/>
      <c r="M761" s="177"/>
      <c r="N761" s="177"/>
      <c r="O761" s="177"/>
      <c r="P761" s="177"/>
      <c r="Q761" s="177"/>
      <c r="R761" s="177"/>
      <c r="S761" s="177"/>
      <c r="T761" s="177"/>
      <c r="U761" s="177"/>
      <c r="V761" s="177"/>
      <c r="W761" s="177"/>
      <c r="X761" s="177"/>
      <c r="Y761" s="177"/>
      <c r="Z761" s="177"/>
      <c r="AA761" s="177"/>
      <c r="AB761" s="177"/>
      <c r="AC761" s="177"/>
      <c r="AD761" s="177"/>
      <c r="AE761" s="177"/>
    </row>
    <row r="762" spans="1:31" ht="125.25" customHeight="1">
      <c r="A762" s="255" t="s">
        <v>7080</v>
      </c>
      <c r="B762" s="256" t="s">
        <v>7081</v>
      </c>
      <c r="C762" s="257" t="s">
        <v>7138</v>
      </c>
      <c r="D762" s="255" t="s">
        <v>7083</v>
      </c>
      <c r="E762" s="255" t="s">
        <v>7084</v>
      </c>
      <c r="F762" s="255" t="s">
        <v>7139</v>
      </c>
      <c r="G762" s="255" t="s">
        <v>7086</v>
      </c>
      <c r="H762" s="255" t="s">
        <v>7140</v>
      </c>
      <c r="I762" s="70" t="s">
        <v>11</v>
      </c>
      <c r="J762" s="85"/>
      <c r="K762" s="258"/>
      <c r="L762" s="177"/>
      <c r="M762" s="177"/>
      <c r="N762" s="177"/>
      <c r="O762" s="177"/>
      <c r="P762" s="177"/>
      <c r="Q762" s="177"/>
      <c r="R762" s="177"/>
      <c r="S762" s="177"/>
      <c r="T762" s="177"/>
      <c r="U762" s="177"/>
      <c r="V762" s="177"/>
      <c r="W762" s="177"/>
      <c r="X762" s="177"/>
      <c r="Y762" s="177"/>
      <c r="Z762" s="177"/>
      <c r="AA762" s="177"/>
      <c r="AB762" s="177"/>
      <c r="AC762" s="177"/>
      <c r="AD762" s="177"/>
      <c r="AE762" s="177"/>
    </row>
    <row r="763" spans="1:31" ht="125.25" customHeight="1">
      <c r="A763" s="255" t="s">
        <v>7080</v>
      </c>
      <c r="B763" s="256" t="s">
        <v>7081</v>
      </c>
      <c r="C763" s="257" t="s">
        <v>7141</v>
      </c>
      <c r="D763" s="255" t="s">
        <v>7083</v>
      </c>
      <c r="E763" s="255" t="s">
        <v>7084</v>
      </c>
      <c r="F763" s="255" t="s">
        <v>7142</v>
      </c>
      <c r="G763" s="255" t="s">
        <v>7143</v>
      </c>
      <c r="H763" s="255" t="s">
        <v>7144</v>
      </c>
      <c r="I763" s="70" t="s">
        <v>11</v>
      </c>
      <c r="J763" s="85"/>
      <c r="K763" s="258"/>
      <c r="L763" s="177"/>
      <c r="M763" s="177"/>
      <c r="N763" s="177"/>
      <c r="O763" s="177"/>
      <c r="P763" s="177"/>
      <c r="Q763" s="177"/>
      <c r="R763" s="177"/>
      <c r="S763" s="177"/>
      <c r="T763" s="177"/>
      <c r="U763" s="177"/>
      <c r="V763" s="177"/>
      <c r="W763" s="177"/>
      <c r="X763" s="177"/>
      <c r="Y763" s="177"/>
      <c r="Z763" s="177"/>
      <c r="AA763" s="177"/>
      <c r="AB763" s="177"/>
      <c r="AC763" s="177"/>
      <c r="AD763" s="177"/>
      <c r="AE763" s="177"/>
    </row>
    <row r="764" spans="1:31" ht="125.25" customHeight="1">
      <c r="A764" s="255" t="s">
        <v>7080</v>
      </c>
      <c r="B764" s="256" t="s">
        <v>7081</v>
      </c>
      <c r="C764" s="257" t="s">
        <v>7145</v>
      </c>
      <c r="D764" s="261"/>
      <c r="E764" s="261"/>
      <c r="F764" s="259" t="s">
        <v>7146</v>
      </c>
      <c r="G764" s="255" t="s">
        <v>7143</v>
      </c>
      <c r="H764" s="255" t="s">
        <v>7147</v>
      </c>
      <c r="I764" s="70" t="s">
        <v>11</v>
      </c>
      <c r="J764" s="85"/>
      <c r="K764" s="258"/>
      <c r="L764" s="177"/>
      <c r="M764" s="177"/>
      <c r="N764" s="177"/>
      <c r="O764" s="177"/>
      <c r="P764" s="177"/>
      <c r="Q764" s="177"/>
      <c r="R764" s="177"/>
      <c r="S764" s="177"/>
      <c r="T764" s="177"/>
      <c r="U764" s="177"/>
      <c r="V764" s="177"/>
      <c r="W764" s="177"/>
      <c r="X764" s="177"/>
      <c r="Y764" s="177"/>
      <c r="Z764" s="177"/>
      <c r="AA764" s="177"/>
      <c r="AB764" s="177"/>
      <c r="AC764" s="177"/>
      <c r="AD764" s="177"/>
      <c r="AE764" s="177"/>
    </row>
    <row r="765" spans="1:31" ht="125.25" customHeight="1">
      <c r="A765" s="255" t="s">
        <v>7080</v>
      </c>
      <c r="B765" s="256" t="s">
        <v>7081</v>
      </c>
      <c r="C765" s="257" t="s">
        <v>7148</v>
      </c>
      <c r="D765" s="255" t="s">
        <v>7083</v>
      </c>
      <c r="E765" s="255" t="s">
        <v>7084</v>
      </c>
      <c r="F765" s="255" t="s">
        <v>7149</v>
      </c>
      <c r="G765" s="255" t="s">
        <v>7143</v>
      </c>
      <c r="H765" s="255" t="s">
        <v>7150</v>
      </c>
      <c r="I765" s="70" t="s">
        <v>11</v>
      </c>
      <c r="J765" s="85"/>
      <c r="K765" s="258"/>
      <c r="L765" s="177"/>
      <c r="M765" s="177"/>
      <c r="N765" s="177"/>
      <c r="O765" s="177"/>
      <c r="P765" s="177"/>
      <c r="Q765" s="177"/>
      <c r="R765" s="177"/>
      <c r="S765" s="177"/>
      <c r="T765" s="177"/>
      <c r="U765" s="177"/>
      <c r="V765" s="177"/>
      <c r="W765" s="177"/>
      <c r="X765" s="177"/>
      <c r="Y765" s="177"/>
      <c r="Z765" s="177"/>
      <c r="AA765" s="177"/>
      <c r="AB765" s="177"/>
      <c r="AC765" s="177"/>
      <c r="AD765" s="177"/>
      <c r="AE765" s="177"/>
    </row>
    <row r="766" spans="1:31" ht="125.25" customHeight="1">
      <c r="A766" s="255" t="s">
        <v>7080</v>
      </c>
      <c r="B766" s="256" t="s">
        <v>7081</v>
      </c>
      <c r="C766" s="257" t="s">
        <v>7151</v>
      </c>
      <c r="D766" s="255" t="s">
        <v>7083</v>
      </c>
      <c r="E766" s="255" t="s">
        <v>7084</v>
      </c>
      <c r="F766" s="255" t="s">
        <v>7152</v>
      </c>
      <c r="G766" s="255" t="s">
        <v>7153</v>
      </c>
      <c r="H766" s="255" t="s">
        <v>7154</v>
      </c>
      <c r="I766" s="70" t="s">
        <v>11</v>
      </c>
      <c r="J766" s="85"/>
      <c r="K766" s="258"/>
      <c r="L766" s="177"/>
      <c r="M766" s="177"/>
      <c r="N766" s="177"/>
      <c r="O766" s="177"/>
      <c r="P766" s="177"/>
      <c r="Q766" s="177"/>
      <c r="R766" s="177"/>
      <c r="S766" s="177"/>
      <c r="T766" s="177"/>
      <c r="U766" s="177"/>
      <c r="V766" s="177"/>
      <c r="W766" s="177"/>
      <c r="X766" s="177"/>
      <c r="Y766" s="177"/>
      <c r="Z766" s="177"/>
      <c r="AA766" s="177"/>
      <c r="AB766" s="177"/>
      <c r="AC766" s="177"/>
      <c r="AD766" s="177"/>
      <c r="AE766" s="177"/>
    </row>
    <row r="767" spans="1:31" ht="125.25" customHeight="1">
      <c r="A767" s="255" t="s">
        <v>7080</v>
      </c>
      <c r="B767" s="256" t="s">
        <v>7081</v>
      </c>
      <c r="C767" s="257" t="s">
        <v>7155</v>
      </c>
      <c r="D767" s="255" t="s">
        <v>7083</v>
      </c>
      <c r="E767" s="255" t="s">
        <v>7084</v>
      </c>
      <c r="F767" s="255" t="s">
        <v>7156</v>
      </c>
      <c r="G767" s="255" t="s">
        <v>7153</v>
      </c>
      <c r="H767" s="255" t="s">
        <v>7157</v>
      </c>
      <c r="I767" s="70" t="s">
        <v>11</v>
      </c>
      <c r="J767" s="85"/>
      <c r="K767" s="258"/>
      <c r="L767" s="177"/>
      <c r="M767" s="177"/>
      <c r="N767" s="177"/>
      <c r="O767" s="177"/>
      <c r="P767" s="177"/>
      <c r="Q767" s="177"/>
      <c r="R767" s="177"/>
      <c r="S767" s="177"/>
      <c r="T767" s="177"/>
      <c r="U767" s="177"/>
      <c r="V767" s="177"/>
      <c r="W767" s="177"/>
      <c r="X767" s="177"/>
      <c r="Y767" s="177"/>
      <c r="Z767" s="177"/>
      <c r="AA767" s="177"/>
      <c r="AB767" s="177"/>
      <c r="AC767" s="177"/>
      <c r="AD767" s="177"/>
      <c r="AE767" s="177"/>
    </row>
    <row r="768" spans="1:31" ht="125.25" customHeight="1">
      <c r="A768" s="255" t="s">
        <v>7080</v>
      </c>
      <c r="B768" s="256" t="s">
        <v>7081</v>
      </c>
      <c r="C768" s="257" t="s">
        <v>7158</v>
      </c>
      <c r="D768" s="255" t="s">
        <v>7083</v>
      </c>
      <c r="E768" s="255" t="s">
        <v>7084</v>
      </c>
      <c r="F768" s="255" t="s">
        <v>7159</v>
      </c>
      <c r="G768" s="255" t="s">
        <v>7153</v>
      </c>
      <c r="H768" s="255" t="s">
        <v>7160</v>
      </c>
      <c r="I768" s="70" t="s">
        <v>11</v>
      </c>
      <c r="J768" s="85"/>
      <c r="K768" s="258"/>
      <c r="L768" s="177"/>
      <c r="M768" s="177"/>
      <c r="N768" s="177"/>
      <c r="O768" s="177"/>
      <c r="P768" s="177"/>
      <c r="Q768" s="177"/>
      <c r="R768" s="177"/>
      <c r="S768" s="177"/>
      <c r="T768" s="177"/>
      <c r="U768" s="177"/>
      <c r="V768" s="177"/>
      <c r="W768" s="177"/>
      <c r="X768" s="177"/>
      <c r="Y768" s="177"/>
      <c r="Z768" s="177"/>
      <c r="AA768" s="177"/>
      <c r="AB768" s="177"/>
      <c r="AC768" s="177"/>
      <c r="AD768" s="177"/>
      <c r="AE768" s="177"/>
    </row>
    <row r="769" spans="1:31" ht="125.25" customHeight="1">
      <c r="A769" s="255" t="s">
        <v>7080</v>
      </c>
      <c r="B769" s="256" t="s">
        <v>7081</v>
      </c>
      <c r="C769" s="257" t="s">
        <v>7161</v>
      </c>
      <c r="D769" s="255" t="s">
        <v>7083</v>
      </c>
      <c r="E769" s="255" t="s">
        <v>7084</v>
      </c>
      <c r="F769" s="255" t="s">
        <v>7162</v>
      </c>
      <c r="G769" s="255" t="s">
        <v>7153</v>
      </c>
      <c r="H769" s="255" t="s">
        <v>7163</v>
      </c>
      <c r="I769" s="70" t="s">
        <v>11</v>
      </c>
      <c r="J769" s="85"/>
      <c r="K769" s="258"/>
      <c r="L769" s="177"/>
      <c r="M769" s="177"/>
      <c r="N769" s="177"/>
      <c r="O769" s="177"/>
      <c r="P769" s="177"/>
      <c r="Q769" s="177"/>
      <c r="R769" s="177"/>
      <c r="S769" s="177"/>
      <c r="T769" s="177"/>
      <c r="U769" s="177"/>
      <c r="V769" s="177"/>
      <c r="W769" s="177"/>
      <c r="X769" s="177"/>
      <c r="Y769" s="177"/>
      <c r="Z769" s="177"/>
      <c r="AA769" s="177"/>
      <c r="AB769" s="177"/>
      <c r="AC769" s="177"/>
      <c r="AD769" s="177"/>
      <c r="AE769" s="177"/>
    </row>
    <row r="770" spans="1:31" ht="125.25" customHeight="1">
      <c r="A770" s="255" t="s">
        <v>7080</v>
      </c>
      <c r="B770" s="256" t="s">
        <v>7081</v>
      </c>
      <c r="C770" s="257" t="s">
        <v>7164</v>
      </c>
      <c r="D770" s="255" t="s">
        <v>7083</v>
      </c>
      <c r="E770" s="255" t="s">
        <v>7084</v>
      </c>
      <c r="F770" s="255" t="s">
        <v>7165</v>
      </c>
      <c r="G770" s="255" t="s">
        <v>7153</v>
      </c>
      <c r="H770" s="255" t="s">
        <v>7166</v>
      </c>
      <c r="I770" s="70" t="s">
        <v>11</v>
      </c>
      <c r="J770" s="85"/>
      <c r="K770" s="258"/>
      <c r="L770" s="177"/>
      <c r="M770" s="177"/>
      <c r="N770" s="177"/>
      <c r="O770" s="177"/>
      <c r="P770" s="177"/>
      <c r="Q770" s="177"/>
      <c r="R770" s="177"/>
      <c r="S770" s="177"/>
      <c r="T770" s="177"/>
      <c r="U770" s="177"/>
      <c r="V770" s="177"/>
      <c r="W770" s="177"/>
      <c r="X770" s="177"/>
      <c r="Y770" s="177"/>
      <c r="Z770" s="177"/>
      <c r="AA770" s="177"/>
      <c r="AB770" s="177"/>
      <c r="AC770" s="177"/>
      <c r="AD770" s="177"/>
      <c r="AE770" s="177"/>
    </row>
    <row r="771" spans="1:31" ht="125.25" customHeight="1">
      <c r="A771" s="255" t="s">
        <v>7080</v>
      </c>
      <c r="B771" s="256" t="s">
        <v>7081</v>
      </c>
      <c r="C771" s="257" t="s">
        <v>7167</v>
      </c>
      <c r="D771" s="255" t="s">
        <v>7083</v>
      </c>
      <c r="E771" s="255" t="s">
        <v>7084</v>
      </c>
      <c r="F771" s="255" t="s">
        <v>7168</v>
      </c>
      <c r="G771" s="255" t="s">
        <v>7169</v>
      </c>
      <c r="H771" s="255" t="s">
        <v>7170</v>
      </c>
      <c r="I771" s="70" t="s">
        <v>11</v>
      </c>
      <c r="J771" s="85"/>
      <c r="K771" s="258"/>
      <c r="L771" s="177"/>
      <c r="M771" s="177"/>
      <c r="N771" s="177"/>
      <c r="O771" s="177"/>
      <c r="P771" s="177"/>
      <c r="Q771" s="177"/>
      <c r="R771" s="177"/>
      <c r="S771" s="177"/>
      <c r="T771" s="177"/>
      <c r="U771" s="177"/>
      <c r="V771" s="177"/>
      <c r="W771" s="177"/>
      <c r="X771" s="177"/>
      <c r="Y771" s="177"/>
      <c r="Z771" s="177"/>
      <c r="AA771" s="177"/>
      <c r="AB771" s="177"/>
      <c r="AC771" s="177"/>
      <c r="AD771" s="177"/>
      <c r="AE771" s="177"/>
    </row>
    <row r="772" spans="1:31" ht="125.25" customHeight="1">
      <c r="A772" s="255" t="s">
        <v>7080</v>
      </c>
      <c r="B772" s="256" t="s">
        <v>7081</v>
      </c>
      <c r="C772" s="257" t="s">
        <v>7171</v>
      </c>
      <c r="D772" s="255" t="s">
        <v>7083</v>
      </c>
      <c r="E772" s="255" t="s">
        <v>7084</v>
      </c>
      <c r="F772" s="255" t="s">
        <v>7172</v>
      </c>
      <c r="G772" s="255" t="s">
        <v>7173</v>
      </c>
      <c r="H772" s="255" t="s">
        <v>7174</v>
      </c>
      <c r="I772" s="70" t="s">
        <v>11</v>
      </c>
      <c r="J772" s="85"/>
      <c r="K772" s="258"/>
      <c r="L772" s="177"/>
      <c r="M772" s="177"/>
      <c r="N772" s="177"/>
      <c r="O772" s="177"/>
      <c r="P772" s="177"/>
      <c r="Q772" s="177"/>
      <c r="R772" s="177"/>
      <c r="S772" s="177"/>
      <c r="T772" s="177"/>
      <c r="U772" s="177"/>
      <c r="V772" s="177"/>
      <c r="W772" s="177"/>
      <c r="X772" s="177"/>
      <c r="Y772" s="177"/>
      <c r="Z772" s="177"/>
      <c r="AA772" s="177"/>
      <c r="AB772" s="177"/>
      <c r="AC772" s="177"/>
      <c r="AD772" s="177"/>
      <c r="AE772" s="177"/>
    </row>
    <row r="773" spans="1:31" ht="125.25" customHeight="1">
      <c r="A773" s="255" t="s">
        <v>7080</v>
      </c>
      <c r="B773" s="256" t="s">
        <v>7081</v>
      </c>
      <c r="C773" s="257" t="s">
        <v>7175</v>
      </c>
      <c r="D773" s="255" t="s">
        <v>7083</v>
      </c>
      <c r="E773" s="255" t="s">
        <v>7084</v>
      </c>
      <c r="F773" s="255" t="s">
        <v>7176</v>
      </c>
      <c r="G773" s="255" t="s">
        <v>7177</v>
      </c>
      <c r="H773" s="255" t="s">
        <v>7178</v>
      </c>
      <c r="I773" s="70" t="s">
        <v>11</v>
      </c>
      <c r="J773" s="85"/>
      <c r="K773" s="258"/>
      <c r="L773" s="177"/>
      <c r="M773" s="177"/>
      <c r="N773" s="177"/>
      <c r="O773" s="177"/>
      <c r="P773" s="177"/>
      <c r="Q773" s="177"/>
      <c r="R773" s="177"/>
      <c r="S773" s="177"/>
      <c r="T773" s="177"/>
      <c r="U773" s="177"/>
      <c r="V773" s="177"/>
      <c r="W773" s="177"/>
      <c r="X773" s="177"/>
      <c r="Y773" s="177"/>
      <c r="Z773" s="177"/>
      <c r="AA773" s="177"/>
      <c r="AB773" s="177"/>
      <c r="AC773" s="177"/>
      <c r="AD773" s="177"/>
      <c r="AE773" s="177"/>
    </row>
    <row r="774" spans="1:31" ht="125.25" customHeight="1">
      <c r="A774" s="255" t="s">
        <v>7080</v>
      </c>
      <c r="B774" s="256" t="s">
        <v>7081</v>
      </c>
      <c r="C774" s="257" t="s">
        <v>7179</v>
      </c>
      <c r="D774" s="255" t="s">
        <v>7180</v>
      </c>
      <c r="E774" s="255" t="s">
        <v>7084</v>
      </c>
      <c r="F774" s="259" t="s">
        <v>7149</v>
      </c>
      <c r="G774" s="255" t="s">
        <v>7143</v>
      </c>
      <c r="H774" s="255" t="s">
        <v>7181</v>
      </c>
      <c r="I774" s="70" t="s">
        <v>11</v>
      </c>
      <c r="J774" s="85"/>
      <c r="K774" s="258"/>
      <c r="L774" s="177"/>
      <c r="M774" s="177"/>
      <c r="N774" s="177"/>
      <c r="O774" s="177"/>
      <c r="P774" s="177"/>
      <c r="Q774" s="177"/>
      <c r="R774" s="177"/>
      <c r="S774" s="177"/>
      <c r="T774" s="177"/>
      <c r="U774" s="177"/>
      <c r="V774" s="177"/>
      <c r="W774" s="177"/>
      <c r="X774" s="177"/>
      <c r="Y774" s="177"/>
      <c r="Z774" s="177"/>
      <c r="AA774" s="177"/>
      <c r="AB774" s="177"/>
      <c r="AC774" s="177"/>
      <c r="AD774" s="177"/>
      <c r="AE774" s="177"/>
    </row>
    <row r="775" spans="1:31" ht="125.25" customHeight="1">
      <c r="A775" s="255" t="s">
        <v>7080</v>
      </c>
      <c r="B775" s="256" t="s">
        <v>7081</v>
      </c>
      <c r="C775" s="257" t="s">
        <v>7182</v>
      </c>
      <c r="D775" s="255" t="s">
        <v>7183</v>
      </c>
      <c r="E775" s="255" t="s">
        <v>7084</v>
      </c>
      <c r="F775" s="255" t="s">
        <v>7149</v>
      </c>
      <c r="G775" s="255" t="s">
        <v>7143</v>
      </c>
      <c r="H775" s="255" t="s">
        <v>7184</v>
      </c>
      <c r="I775" s="70" t="s">
        <v>11</v>
      </c>
      <c r="J775" s="85"/>
      <c r="K775" s="258"/>
      <c r="L775" s="177"/>
      <c r="M775" s="177"/>
      <c r="N775" s="177"/>
      <c r="O775" s="177"/>
      <c r="P775" s="177"/>
      <c r="Q775" s="177"/>
      <c r="R775" s="177"/>
      <c r="S775" s="177"/>
      <c r="T775" s="177"/>
      <c r="U775" s="177"/>
      <c r="V775" s="177"/>
      <c r="W775" s="177"/>
      <c r="X775" s="177"/>
      <c r="Y775" s="177"/>
      <c r="Z775" s="177"/>
      <c r="AA775" s="177"/>
      <c r="AB775" s="177"/>
      <c r="AC775" s="177"/>
      <c r="AD775" s="177"/>
      <c r="AE775" s="177"/>
    </row>
    <row r="776" spans="1:31" ht="125.25" customHeight="1">
      <c r="A776" s="255" t="s">
        <v>7080</v>
      </c>
      <c r="B776" s="256" t="s">
        <v>7081</v>
      </c>
      <c r="C776" s="257" t="s">
        <v>7185</v>
      </c>
      <c r="D776" s="255" t="s">
        <v>7186</v>
      </c>
      <c r="E776" s="255" t="s">
        <v>7084</v>
      </c>
      <c r="F776" s="255" t="s">
        <v>7149</v>
      </c>
      <c r="G776" s="255" t="s">
        <v>7143</v>
      </c>
      <c r="H776" s="255" t="s">
        <v>7187</v>
      </c>
      <c r="I776" s="70" t="s">
        <v>11</v>
      </c>
      <c r="J776" s="85"/>
      <c r="K776" s="258"/>
      <c r="L776" s="177"/>
      <c r="M776" s="177"/>
      <c r="N776" s="177"/>
      <c r="O776" s="177"/>
      <c r="P776" s="177"/>
      <c r="Q776" s="177"/>
      <c r="R776" s="177"/>
      <c r="S776" s="177"/>
      <c r="T776" s="177"/>
      <c r="U776" s="177"/>
      <c r="V776" s="177"/>
      <c r="W776" s="177"/>
      <c r="X776" s="177"/>
      <c r="Y776" s="177"/>
      <c r="Z776" s="177"/>
      <c r="AA776" s="177"/>
      <c r="AB776" s="177"/>
      <c r="AC776" s="177"/>
      <c r="AD776" s="177"/>
      <c r="AE776" s="177"/>
    </row>
    <row r="777" spans="1:31" ht="125.25" customHeight="1">
      <c r="A777" s="255" t="s">
        <v>7080</v>
      </c>
      <c r="B777" s="256" t="s">
        <v>7081</v>
      </c>
      <c r="C777" s="257" t="s">
        <v>7188</v>
      </c>
      <c r="D777" s="265"/>
      <c r="E777" s="259" t="s">
        <v>7084</v>
      </c>
      <c r="F777" s="259" t="s">
        <v>7189</v>
      </c>
      <c r="G777" s="259" t="s">
        <v>7086</v>
      </c>
      <c r="H777" s="259" t="s">
        <v>7190</v>
      </c>
      <c r="I777" s="70" t="s">
        <v>11</v>
      </c>
      <c r="J777" s="85"/>
      <c r="K777" s="260" t="s">
        <v>7191</v>
      </c>
      <c r="L777" s="177"/>
      <c r="M777" s="177"/>
      <c r="N777" s="177"/>
      <c r="O777" s="177"/>
      <c r="P777" s="177"/>
      <c r="Q777" s="177"/>
      <c r="R777" s="177"/>
      <c r="S777" s="177"/>
      <c r="T777" s="177"/>
      <c r="U777" s="177"/>
      <c r="V777" s="177"/>
      <c r="W777" s="177"/>
      <c r="X777" s="177"/>
      <c r="Y777" s="177"/>
      <c r="Z777" s="177"/>
      <c r="AA777" s="177"/>
      <c r="AB777" s="177"/>
      <c r="AC777" s="177"/>
      <c r="AD777" s="177"/>
      <c r="AE777" s="177"/>
    </row>
    <row r="778" spans="1:31" ht="125.25" customHeight="1">
      <c r="A778" s="255" t="s">
        <v>7080</v>
      </c>
      <c r="B778" s="256" t="s">
        <v>7081</v>
      </c>
      <c r="C778" s="257" t="s">
        <v>7192</v>
      </c>
      <c r="D778" s="261"/>
      <c r="E778" s="255" t="s">
        <v>7084</v>
      </c>
      <c r="F778" s="259" t="s">
        <v>7193</v>
      </c>
      <c r="G778" s="259" t="s">
        <v>7086</v>
      </c>
      <c r="H778" s="259" t="s">
        <v>6888</v>
      </c>
      <c r="I778" s="70" t="s">
        <v>11</v>
      </c>
      <c r="J778" s="85"/>
      <c r="K778" s="258"/>
      <c r="L778" s="177"/>
      <c r="M778" s="177"/>
      <c r="N778" s="177"/>
      <c r="O778" s="177"/>
      <c r="P778" s="177"/>
      <c r="Q778" s="177"/>
      <c r="R778" s="177"/>
      <c r="S778" s="177"/>
      <c r="T778" s="177"/>
      <c r="U778" s="177"/>
      <c r="V778" s="177"/>
      <c r="W778" s="177"/>
      <c r="X778" s="177"/>
      <c r="Y778" s="177"/>
      <c r="Z778" s="177"/>
      <c r="AA778" s="177"/>
      <c r="AB778" s="177"/>
      <c r="AC778" s="177"/>
      <c r="AD778" s="177"/>
      <c r="AE778" s="177"/>
    </row>
    <row r="779" spans="1:31" ht="125.25" customHeight="1">
      <c r="A779" s="255" t="s">
        <v>7080</v>
      </c>
      <c r="B779" s="256" t="s">
        <v>7081</v>
      </c>
      <c r="C779" s="257" t="s">
        <v>7194</v>
      </c>
      <c r="D779" s="261"/>
      <c r="E779" s="255" t="s">
        <v>7084</v>
      </c>
      <c r="F779" s="259" t="s">
        <v>7195</v>
      </c>
      <c r="G779" s="259" t="s">
        <v>7086</v>
      </c>
      <c r="H779" s="259" t="s">
        <v>7196</v>
      </c>
      <c r="I779" s="70" t="s">
        <v>11</v>
      </c>
      <c r="J779" s="85"/>
      <c r="K779" s="258"/>
      <c r="L779" s="177"/>
      <c r="M779" s="177"/>
      <c r="N779" s="177"/>
      <c r="O779" s="177"/>
      <c r="P779" s="177"/>
      <c r="Q779" s="177"/>
      <c r="R779" s="177"/>
      <c r="S779" s="177"/>
      <c r="T779" s="177"/>
      <c r="U779" s="177"/>
      <c r="V779" s="177"/>
      <c r="W779" s="177"/>
      <c r="X779" s="177"/>
      <c r="Y779" s="177"/>
      <c r="Z779" s="177"/>
      <c r="AA779" s="177"/>
      <c r="AB779" s="177"/>
      <c r="AC779" s="177"/>
      <c r="AD779" s="177"/>
      <c r="AE779" s="177"/>
    </row>
    <row r="780" spans="1:31" ht="125.25" customHeight="1">
      <c r="A780" s="255" t="s">
        <v>7080</v>
      </c>
      <c r="B780" s="256" t="s">
        <v>7081</v>
      </c>
      <c r="C780" s="257" t="s">
        <v>7197</v>
      </c>
      <c r="D780" s="261"/>
      <c r="E780" s="255" t="s">
        <v>7084</v>
      </c>
      <c r="F780" s="259" t="s">
        <v>7198</v>
      </c>
      <c r="G780" s="259" t="s">
        <v>7086</v>
      </c>
      <c r="H780" s="259" t="s">
        <v>7199</v>
      </c>
      <c r="I780" s="70" t="s">
        <v>11</v>
      </c>
      <c r="J780" s="85"/>
      <c r="K780" s="260" t="s">
        <v>7200</v>
      </c>
      <c r="L780" s="177"/>
      <c r="M780" s="177"/>
      <c r="N780" s="177"/>
      <c r="O780" s="177"/>
      <c r="P780" s="177"/>
      <c r="Q780" s="177"/>
      <c r="R780" s="177"/>
      <c r="S780" s="177"/>
      <c r="T780" s="177"/>
      <c r="U780" s="177"/>
      <c r="V780" s="177"/>
      <c r="W780" s="177"/>
      <c r="X780" s="177"/>
      <c r="Y780" s="177"/>
      <c r="Z780" s="177"/>
      <c r="AA780" s="177"/>
      <c r="AB780" s="177"/>
      <c r="AC780" s="177"/>
      <c r="AD780" s="177"/>
      <c r="AE780" s="177"/>
    </row>
    <row r="781" spans="1:31" ht="125.25" customHeight="1">
      <c r="A781" s="261" t="s">
        <v>7201</v>
      </c>
      <c r="B781" s="255" t="s">
        <v>7202</v>
      </c>
      <c r="C781" s="257" t="s">
        <v>7203</v>
      </c>
      <c r="D781" s="255" t="s">
        <v>7204</v>
      </c>
      <c r="E781" s="259" t="s">
        <v>7205</v>
      </c>
      <c r="F781" s="255" t="s">
        <v>7206</v>
      </c>
      <c r="G781" s="255" t="s">
        <v>7207</v>
      </c>
      <c r="H781" s="255" t="s">
        <v>7208</v>
      </c>
      <c r="I781" s="70" t="s">
        <v>11</v>
      </c>
      <c r="J781" s="85"/>
      <c r="K781" s="258"/>
      <c r="L781" s="177"/>
      <c r="M781" s="177"/>
      <c r="N781" s="177"/>
      <c r="O781" s="177"/>
      <c r="P781" s="177"/>
      <c r="Q781" s="177"/>
      <c r="R781" s="177"/>
      <c r="S781" s="177"/>
      <c r="T781" s="177"/>
      <c r="U781" s="177"/>
      <c r="V781" s="177"/>
      <c r="W781" s="177"/>
      <c r="X781" s="177"/>
      <c r="Y781" s="177"/>
      <c r="Z781" s="177"/>
      <c r="AA781" s="177"/>
      <c r="AB781" s="177"/>
      <c r="AC781" s="177"/>
      <c r="AD781" s="177"/>
      <c r="AE781" s="177"/>
    </row>
    <row r="782" spans="1:31" ht="125.25" customHeight="1">
      <c r="A782" s="261" t="s">
        <v>7201</v>
      </c>
      <c r="B782" s="255" t="s">
        <v>7202</v>
      </c>
      <c r="C782" s="257" t="s">
        <v>7209</v>
      </c>
      <c r="D782" s="255" t="s">
        <v>7204</v>
      </c>
      <c r="E782" s="259" t="s">
        <v>7205</v>
      </c>
      <c r="F782" s="255" t="s">
        <v>7210</v>
      </c>
      <c r="G782" s="255" t="s">
        <v>7207</v>
      </c>
      <c r="H782" s="259" t="s">
        <v>7211</v>
      </c>
      <c r="I782" s="70" t="s">
        <v>11</v>
      </c>
      <c r="J782" s="85"/>
      <c r="K782" s="258"/>
      <c r="L782" s="177"/>
      <c r="M782" s="177"/>
      <c r="N782" s="177"/>
      <c r="O782" s="177"/>
      <c r="P782" s="177"/>
      <c r="Q782" s="177"/>
      <c r="R782" s="177"/>
      <c r="S782" s="177"/>
      <c r="T782" s="177"/>
      <c r="U782" s="177"/>
      <c r="V782" s="177"/>
      <c r="W782" s="177"/>
      <c r="X782" s="177"/>
      <c r="Y782" s="177"/>
      <c r="Z782" s="177"/>
      <c r="AA782" s="177"/>
      <c r="AB782" s="177"/>
      <c r="AC782" s="177"/>
      <c r="AD782" s="177"/>
      <c r="AE782" s="177"/>
    </row>
    <row r="783" spans="1:31" ht="125.25" customHeight="1">
      <c r="A783" s="261" t="s">
        <v>7201</v>
      </c>
      <c r="B783" s="255" t="s">
        <v>7202</v>
      </c>
      <c r="C783" s="257" t="s">
        <v>7212</v>
      </c>
      <c r="D783" s="255" t="s">
        <v>7213</v>
      </c>
      <c r="E783" s="259" t="s">
        <v>7205</v>
      </c>
      <c r="F783" s="259" t="s">
        <v>7214</v>
      </c>
      <c r="G783" s="255" t="s">
        <v>7207</v>
      </c>
      <c r="H783" s="255" t="s">
        <v>7215</v>
      </c>
      <c r="I783" s="70" t="s">
        <v>11</v>
      </c>
      <c r="J783" s="85"/>
      <c r="K783" s="258"/>
      <c r="L783" s="177"/>
      <c r="M783" s="177"/>
      <c r="N783" s="177"/>
      <c r="O783" s="177"/>
      <c r="P783" s="177"/>
      <c r="Q783" s="177"/>
      <c r="R783" s="177"/>
      <c r="S783" s="177"/>
      <c r="T783" s="177"/>
      <c r="U783" s="177"/>
      <c r="V783" s="177"/>
      <c r="W783" s="177"/>
      <c r="X783" s="177"/>
      <c r="Y783" s="177"/>
      <c r="Z783" s="177"/>
      <c r="AA783" s="177"/>
      <c r="AB783" s="177"/>
      <c r="AC783" s="177"/>
      <c r="AD783" s="177"/>
      <c r="AE783" s="177"/>
    </row>
    <row r="784" spans="1:31" ht="125.25" customHeight="1">
      <c r="A784" s="261" t="s">
        <v>7201</v>
      </c>
      <c r="B784" s="255" t="s">
        <v>7202</v>
      </c>
      <c r="C784" s="257" t="s">
        <v>7216</v>
      </c>
      <c r="D784" s="255" t="s">
        <v>7217</v>
      </c>
      <c r="E784" s="259" t="s">
        <v>7205</v>
      </c>
      <c r="F784" s="259" t="s">
        <v>7218</v>
      </c>
      <c r="G784" s="255" t="s">
        <v>7207</v>
      </c>
      <c r="H784" s="255" t="s">
        <v>7219</v>
      </c>
      <c r="I784" s="70" t="s">
        <v>11</v>
      </c>
      <c r="J784" s="85"/>
      <c r="K784" s="258"/>
      <c r="L784" s="177"/>
      <c r="M784" s="177"/>
      <c r="N784" s="177"/>
      <c r="O784" s="177"/>
      <c r="P784" s="177"/>
      <c r="Q784" s="177"/>
      <c r="R784" s="177"/>
      <c r="S784" s="177"/>
      <c r="T784" s="177"/>
      <c r="U784" s="177"/>
      <c r="V784" s="177"/>
      <c r="W784" s="177"/>
      <c r="X784" s="177"/>
      <c r="Y784" s="177"/>
      <c r="Z784" s="177"/>
      <c r="AA784" s="177"/>
      <c r="AB784" s="177"/>
      <c r="AC784" s="177"/>
      <c r="AD784" s="177"/>
      <c r="AE784" s="177"/>
    </row>
    <row r="785" spans="1:31" ht="125.25" customHeight="1">
      <c r="A785" s="261" t="s">
        <v>7201</v>
      </c>
      <c r="B785" s="255" t="s">
        <v>7202</v>
      </c>
      <c r="C785" s="257" t="s">
        <v>7220</v>
      </c>
      <c r="D785" s="255" t="s">
        <v>7204</v>
      </c>
      <c r="E785" s="259" t="s">
        <v>7205</v>
      </c>
      <c r="F785" s="255" t="s">
        <v>7221</v>
      </c>
      <c r="G785" s="255" t="s">
        <v>7222</v>
      </c>
      <c r="H785" s="259" t="s">
        <v>7223</v>
      </c>
      <c r="I785" s="70" t="s">
        <v>11</v>
      </c>
      <c r="J785" s="85"/>
      <c r="K785" s="258"/>
      <c r="L785" s="177"/>
      <c r="M785" s="177"/>
      <c r="N785" s="177"/>
      <c r="O785" s="177"/>
      <c r="P785" s="177"/>
      <c r="Q785" s="177"/>
      <c r="R785" s="177"/>
      <c r="S785" s="177"/>
      <c r="T785" s="177"/>
      <c r="U785" s="177"/>
      <c r="V785" s="177"/>
      <c r="W785" s="177"/>
      <c r="X785" s="177"/>
      <c r="Y785" s="177"/>
      <c r="Z785" s="177"/>
      <c r="AA785" s="177"/>
      <c r="AB785" s="177"/>
      <c r="AC785" s="177"/>
      <c r="AD785" s="177"/>
      <c r="AE785" s="177"/>
    </row>
    <row r="786" spans="1:31" ht="125.25" customHeight="1">
      <c r="A786" s="261" t="s">
        <v>7201</v>
      </c>
      <c r="B786" s="255" t="s">
        <v>7202</v>
      </c>
      <c r="C786" s="257" t="s">
        <v>7224</v>
      </c>
      <c r="D786" s="255" t="s">
        <v>7225</v>
      </c>
      <c r="E786" s="259" t="s">
        <v>7205</v>
      </c>
      <c r="F786" s="259" t="s">
        <v>7226</v>
      </c>
      <c r="G786" s="255" t="s">
        <v>7222</v>
      </c>
      <c r="H786" s="256" t="s">
        <v>7227</v>
      </c>
      <c r="I786" s="70" t="s">
        <v>11</v>
      </c>
      <c r="J786" s="85"/>
      <c r="K786" s="258"/>
      <c r="L786" s="177"/>
      <c r="M786" s="177"/>
      <c r="N786" s="177"/>
      <c r="O786" s="177"/>
      <c r="P786" s="177"/>
      <c r="Q786" s="177"/>
      <c r="R786" s="177"/>
      <c r="S786" s="177"/>
      <c r="T786" s="177"/>
      <c r="U786" s="177"/>
      <c r="V786" s="177"/>
      <c r="W786" s="177"/>
      <c r="X786" s="177"/>
      <c r="Y786" s="177"/>
      <c r="Z786" s="177"/>
      <c r="AA786" s="177"/>
      <c r="AB786" s="177"/>
      <c r="AC786" s="177"/>
      <c r="AD786" s="177"/>
      <c r="AE786" s="177"/>
    </row>
    <row r="787" spans="1:31" ht="125.25" customHeight="1">
      <c r="A787" s="261" t="s">
        <v>7201</v>
      </c>
      <c r="B787" s="255" t="s">
        <v>7202</v>
      </c>
      <c r="C787" s="257" t="s">
        <v>7228</v>
      </c>
      <c r="D787" s="255" t="s">
        <v>7229</v>
      </c>
      <c r="E787" s="259" t="s">
        <v>7205</v>
      </c>
      <c r="F787" s="255" t="s">
        <v>7230</v>
      </c>
      <c r="G787" s="255" t="s">
        <v>7231</v>
      </c>
      <c r="H787" s="255" t="s">
        <v>7232</v>
      </c>
      <c r="I787" s="70" t="s">
        <v>11</v>
      </c>
      <c r="J787" s="85"/>
      <c r="K787" s="258"/>
      <c r="L787" s="177"/>
      <c r="M787" s="177"/>
      <c r="N787" s="177"/>
      <c r="O787" s="177"/>
      <c r="P787" s="177"/>
      <c r="Q787" s="177"/>
      <c r="R787" s="177"/>
      <c r="S787" s="177"/>
      <c r="T787" s="177"/>
      <c r="U787" s="177"/>
      <c r="V787" s="177"/>
      <c r="W787" s="177"/>
      <c r="X787" s="177"/>
      <c r="Y787" s="177"/>
      <c r="Z787" s="177"/>
      <c r="AA787" s="177"/>
      <c r="AB787" s="177"/>
      <c r="AC787" s="177"/>
      <c r="AD787" s="177"/>
      <c r="AE787" s="177"/>
    </row>
    <row r="788" spans="1:31" ht="125.25" customHeight="1">
      <c r="A788" s="261" t="s">
        <v>7201</v>
      </c>
      <c r="B788" s="255" t="s">
        <v>7202</v>
      </c>
      <c r="C788" s="257" t="s">
        <v>7233</v>
      </c>
      <c r="D788" s="255" t="s">
        <v>7234</v>
      </c>
      <c r="E788" s="259" t="s">
        <v>7205</v>
      </c>
      <c r="F788" s="259" t="s">
        <v>7235</v>
      </c>
      <c r="G788" s="255" t="s">
        <v>7236</v>
      </c>
      <c r="H788" s="255" t="s">
        <v>7237</v>
      </c>
      <c r="I788" s="70" t="s">
        <v>11</v>
      </c>
      <c r="J788" s="85"/>
      <c r="K788" s="258"/>
      <c r="L788" s="177"/>
      <c r="M788" s="177"/>
      <c r="N788" s="177"/>
      <c r="O788" s="177"/>
      <c r="P788" s="177"/>
      <c r="Q788" s="177"/>
      <c r="R788" s="177"/>
      <c r="S788" s="177"/>
      <c r="T788" s="177"/>
      <c r="U788" s="177"/>
      <c r="V788" s="177"/>
      <c r="W788" s="177"/>
      <c r="X788" s="177"/>
      <c r="Y788" s="177"/>
      <c r="Z788" s="177"/>
      <c r="AA788" s="177"/>
      <c r="AB788" s="177"/>
      <c r="AC788" s="177"/>
      <c r="AD788" s="177"/>
      <c r="AE788" s="177"/>
    </row>
    <row r="789" spans="1:31" ht="125.25" customHeight="1">
      <c r="A789" s="261" t="s">
        <v>7201</v>
      </c>
      <c r="B789" s="255" t="s">
        <v>7202</v>
      </c>
      <c r="C789" s="257" t="s">
        <v>7238</v>
      </c>
      <c r="D789" s="255" t="s">
        <v>7239</v>
      </c>
      <c r="E789" s="259" t="s">
        <v>7205</v>
      </c>
      <c r="F789" s="259" t="s">
        <v>7240</v>
      </c>
      <c r="G789" s="255" t="s">
        <v>7241</v>
      </c>
      <c r="H789" s="255" t="s">
        <v>7237</v>
      </c>
      <c r="I789" s="70" t="s">
        <v>11</v>
      </c>
      <c r="J789" s="85"/>
      <c r="K789" s="258"/>
      <c r="L789" s="177"/>
      <c r="M789" s="177"/>
      <c r="N789" s="177"/>
      <c r="O789" s="177"/>
      <c r="P789" s="177"/>
      <c r="Q789" s="177"/>
      <c r="R789" s="177"/>
      <c r="S789" s="177"/>
      <c r="T789" s="177"/>
      <c r="U789" s="177"/>
      <c r="V789" s="177"/>
      <c r="W789" s="177"/>
      <c r="X789" s="177"/>
      <c r="Y789" s="177"/>
      <c r="Z789" s="177"/>
      <c r="AA789" s="177"/>
      <c r="AB789" s="177"/>
      <c r="AC789" s="177"/>
      <c r="AD789" s="177"/>
      <c r="AE789" s="177"/>
    </row>
    <row r="790" spans="1:31" ht="125.25" customHeight="1">
      <c r="A790" s="261" t="s">
        <v>7201</v>
      </c>
      <c r="B790" s="255" t="s">
        <v>7202</v>
      </c>
      <c r="C790" s="257" t="s">
        <v>7242</v>
      </c>
      <c r="D790" s="255" t="s">
        <v>7243</v>
      </c>
      <c r="E790" s="259" t="s">
        <v>7205</v>
      </c>
      <c r="F790" s="259" t="s">
        <v>7244</v>
      </c>
      <c r="G790" s="255" t="s">
        <v>7245</v>
      </c>
      <c r="H790" s="255" t="s">
        <v>7246</v>
      </c>
      <c r="I790" s="70" t="s">
        <v>11</v>
      </c>
      <c r="J790" s="85"/>
      <c r="K790" s="258"/>
      <c r="L790" s="177"/>
      <c r="M790" s="177"/>
      <c r="N790" s="177"/>
      <c r="O790" s="177"/>
      <c r="P790" s="177"/>
      <c r="Q790" s="177"/>
      <c r="R790" s="177"/>
      <c r="S790" s="177"/>
      <c r="T790" s="177"/>
      <c r="U790" s="177"/>
      <c r="V790" s="177"/>
      <c r="W790" s="177"/>
      <c r="X790" s="177"/>
      <c r="Y790" s="177"/>
      <c r="Z790" s="177"/>
      <c r="AA790" s="177"/>
      <c r="AB790" s="177"/>
      <c r="AC790" s="177"/>
      <c r="AD790" s="177"/>
      <c r="AE790" s="177"/>
    </row>
    <row r="791" spans="1:31" ht="125.25" customHeight="1">
      <c r="A791" s="261" t="s">
        <v>7201</v>
      </c>
      <c r="B791" s="255" t="s">
        <v>7202</v>
      </c>
      <c r="C791" s="257" t="s">
        <v>7247</v>
      </c>
      <c r="D791" s="255" t="s">
        <v>7204</v>
      </c>
      <c r="E791" s="259" t="s">
        <v>7205</v>
      </c>
      <c r="F791" s="255" t="s">
        <v>7248</v>
      </c>
      <c r="G791" s="255" t="s">
        <v>7207</v>
      </c>
      <c r="H791" s="255" t="s">
        <v>7249</v>
      </c>
      <c r="I791" s="70" t="s">
        <v>11</v>
      </c>
      <c r="J791" s="85"/>
      <c r="K791" s="266" t="s">
        <v>7250</v>
      </c>
      <c r="L791" s="177"/>
      <c r="M791" s="177"/>
      <c r="N791" s="177"/>
      <c r="O791" s="177"/>
      <c r="P791" s="177"/>
      <c r="Q791" s="177"/>
      <c r="R791" s="177"/>
      <c r="S791" s="177"/>
      <c r="T791" s="177"/>
      <c r="U791" s="177"/>
      <c r="V791" s="177"/>
      <c r="W791" s="177"/>
      <c r="X791" s="177"/>
      <c r="Y791" s="177"/>
      <c r="Z791" s="177"/>
      <c r="AA791" s="177"/>
      <c r="AB791" s="177"/>
      <c r="AC791" s="177"/>
      <c r="AD791" s="177"/>
      <c r="AE791" s="177"/>
    </row>
    <row r="792" spans="1:31" ht="125.25" customHeight="1">
      <c r="A792" s="261" t="s">
        <v>7201</v>
      </c>
      <c r="B792" s="255" t="s">
        <v>7202</v>
      </c>
      <c r="C792" s="257" t="s">
        <v>7251</v>
      </c>
      <c r="D792" s="255" t="s">
        <v>7204</v>
      </c>
      <c r="E792" s="259" t="s">
        <v>7205</v>
      </c>
      <c r="F792" s="259" t="s">
        <v>7252</v>
      </c>
      <c r="G792" s="255" t="s">
        <v>7207</v>
      </c>
      <c r="H792" s="255" t="s">
        <v>7253</v>
      </c>
      <c r="I792" s="70" t="s">
        <v>11</v>
      </c>
      <c r="J792" s="85"/>
      <c r="K792" s="258"/>
      <c r="L792" s="177"/>
      <c r="M792" s="177"/>
      <c r="N792" s="177"/>
      <c r="O792" s="177"/>
      <c r="P792" s="177"/>
      <c r="Q792" s="177"/>
      <c r="R792" s="177"/>
      <c r="S792" s="177"/>
      <c r="T792" s="177"/>
      <c r="U792" s="177"/>
      <c r="V792" s="177"/>
      <c r="W792" s="177"/>
      <c r="X792" s="177"/>
      <c r="Y792" s="177"/>
      <c r="Z792" s="177"/>
      <c r="AA792" s="177"/>
      <c r="AB792" s="177"/>
      <c r="AC792" s="177"/>
      <c r="AD792" s="177"/>
      <c r="AE792" s="177"/>
    </row>
    <row r="793" spans="1:31" ht="125.25" customHeight="1">
      <c r="A793" s="261" t="s">
        <v>7201</v>
      </c>
      <c r="B793" s="255" t="s">
        <v>7202</v>
      </c>
      <c r="C793" s="257" t="s">
        <v>7254</v>
      </c>
      <c r="D793" s="255" t="s">
        <v>7204</v>
      </c>
      <c r="E793" s="259" t="s">
        <v>7205</v>
      </c>
      <c r="F793" s="259" t="s">
        <v>7255</v>
      </c>
      <c r="G793" s="255" t="s">
        <v>7207</v>
      </c>
      <c r="H793" s="255" t="s">
        <v>7256</v>
      </c>
      <c r="I793" s="70" t="s">
        <v>11</v>
      </c>
      <c r="J793" s="85"/>
      <c r="K793" s="258"/>
      <c r="L793" s="177"/>
      <c r="M793" s="177"/>
      <c r="N793" s="177"/>
      <c r="O793" s="177"/>
      <c r="P793" s="177"/>
      <c r="Q793" s="177"/>
      <c r="R793" s="177"/>
      <c r="S793" s="177"/>
      <c r="T793" s="177"/>
      <c r="U793" s="177"/>
      <c r="V793" s="177"/>
      <c r="W793" s="177"/>
      <c r="X793" s="177"/>
      <c r="Y793" s="177"/>
      <c r="Z793" s="177"/>
      <c r="AA793" s="177"/>
      <c r="AB793" s="177"/>
      <c r="AC793" s="177"/>
      <c r="AD793" s="177"/>
      <c r="AE793" s="177"/>
    </row>
    <row r="794" spans="1:31" ht="125.25" customHeight="1">
      <c r="A794" s="261" t="s">
        <v>7201</v>
      </c>
      <c r="B794" s="255" t="s">
        <v>7202</v>
      </c>
      <c r="C794" s="257" t="s">
        <v>7257</v>
      </c>
      <c r="D794" s="255" t="s">
        <v>7204</v>
      </c>
      <c r="E794" s="259" t="s">
        <v>7205</v>
      </c>
      <c r="F794" s="259" t="s">
        <v>7258</v>
      </c>
      <c r="G794" s="255" t="s">
        <v>7207</v>
      </c>
      <c r="H794" s="255" t="s">
        <v>7259</v>
      </c>
      <c r="I794" s="70" t="s">
        <v>11</v>
      </c>
      <c r="J794" s="85"/>
      <c r="K794" s="258"/>
      <c r="L794" s="177"/>
      <c r="M794" s="177"/>
      <c r="N794" s="177"/>
      <c r="O794" s="177"/>
      <c r="P794" s="177"/>
      <c r="Q794" s="177"/>
      <c r="R794" s="177"/>
      <c r="S794" s="177"/>
      <c r="T794" s="177"/>
      <c r="U794" s="177"/>
      <c r="V794" s="177"/>
      <c r="W794" s="177"/>
      <c r="X794" s="177"/>
      <c r="Y794" s="177"/>
      <c r="Z794" s="177"/>
      <c r="AA794" s="177"/>
      <c r="AB794" s="177"/>
      <c r="AC794" s="177"/>
      <c r="AD794" s="177"/>
      <c r="AE794" s="177"/>
    </row>
    <row r="795" spans="1:31" ht="125.25" customHeight="1">
      <c r="A795" s="261" t="s">
        <v>7201</v>
      </c>
      <c r="B795" s="255" t="s">
        <v>7202</v>
      </c>
      <c r="C795" s="257" t="s">
        <v>7260</v>
      </c>
      <c r="D795" s="255" t="s">
        <v>7204</v>
      </c>
      <c r="E795" s="259" t="s">
        <v>7205</v>
      </c>
      <c r="F795" s="255" t="s">
        <v>7261</v>
      </c>
      <c r="G795" s="255" t="s">
        <v>7262</v>
      </c>
      <c r="H795" s="255" t="s">
        <v>7263</v>
      </c>
      <c r="I795" s="70" t="s">
        <v>11</v>
      </c>
      <c r="J795" s="85"/>
      <c r="K795" s="258"/>
      <c r="L795" s="177"/>
      <c r="M795" s="177"/>
      <c r="N795" s="177"/>
      <c r="O795" s="177"/>
      <c r="P795" s="177"/>
      <c r="Q795" s="177"/>
      <c r="R795" s="177"/>
      <c r="S795" s="177"/>
      <c r="T795" s="177"/>
      <c r="U795" s="177"/>
      <c r="V795" s="177"/>
      <c r="W795" s="177"/>
      <c r="X795" s="177"/>
      <c r="Y795" s="177"/>
      <c r="Z795" s="177"/>
      <c r="AA795" s="177"/>
      <c r="AB795" s="177"/>
      <c r="AC795" s="177"/>
      <c r="AD795" s="177"/>
      <c r="AE795" s="177"/>
    </row>
    <row r="796" spans="1:31" ht="125.25" customHeight="1">
      <c r="A796" s="261" t="s">
        <v>7201</v>
      </c>
      <c r="B796" s="255" t="s">
        <v>7202</v>
      </c>
      <c r="C796" s="257" t="s">
        <v>7264</v>
      </c>
      <c r="D796" s="255" t="s">
        <v>7204</v>
      </c>
      <c r="E796" s="259" t="s">
        <v>7205</v>
      </c>
      <c r="F796" s="255" t="s">
        <v>7265</v>
      </c>
      <c r="G796" s="255" t="s">
        <v>7266</v>
      </c>
      <c r="H796" s="255" t="s">
        <v>7267</v>
      </c>
      <c r="I796" s="70" t="s">
        <v>11</v>
      </c>
      <c r="J796" s="85"/>
      <c r="K796" s="258"/>
      <c r="L796" s="177"/>
      <c r="M796" s="177"/>
      <c r="N796" s="177"/>
      <c r="O796" s="177"/>
      <c r="P796" s="177"/>
      <c r="Q796" s="177"/>
      <c r="R796" s="177"/>
      <c r="S796" s="177"/>
      <c r="T796" s="177"/>
      <c r="U796" s="177"/>
      <c r="V796" s="177"/>
      <c r="W796" s="177"/>
      <c r="X796" s="177"/>
      <c r="Y796" s="177"/>
      <c r="Z796" s="177"/>
      <c r="AA796" s="177"/>
      <c r="AB796" s="177"/>
      <c r="AC796" s="177"/>
      <c r="AD796" s="177"/>
      <c r="AE796" s="177"/>
    </row>
    <row r="797" spans="1:31" ht="125.25" customHeight="1">
      <c r="A797" s="261" t="s">
        <v>7201</v>
      </c>
      <c r="B797" s="255" t="s">
        <v>7202</v>
      </c>
      <c r="C797" s="257" t="s">
        <v>7268</v>
      </c>
      <c r="D797" s="255" t="s">
        <v>7204</v>
      </c>
      <c r="E797" s="259" t="s">
        <v>7205</v>
      </c>
      <c r="F797" s="255" t="s">
        <v>7269</v>
      </c>
      <c r="G797" s="255" t="s">
        <v>7270</v>
      </c>
      <c r="H797" s="255" t="s">
        <v>7271</v>
      </c>
      <c r="I797" s="70" t="s">
        <v>11</v>
      </c>
      <c r="J797" s="85"/>
      <c r="K797" s="258"/>
      <c r="L797" s="177"/>
      <c r="M797" s="177"/>
      <c r="N797" s="177"/>
      <c r="O797" s="177"/>
      <c r="P797" s="177"/>
      <c r="Q797" s="177"/>
      <c r="R797" s="177"/>
      <c r="S797" s="177"/>
      <c r="T797" s="177"/>
      <c r="U797" s="177"/>
      <c r="V797" s="177"/>
      <c r="W797" s="177"/>
      <c r="X797" s="177"/>
      <c r="Y797" s="177"/>
      <c r="Z797" s="177"/>
      <c r="AA797" s="177"/>
      <c r="AB797" s="177"/>
      <c r="AC797" s="177"/>
      <c r="AD797" s="177"/>
      <c r="AE797" s="177"/>
    </row>
    <row r="798" spans="1:31" ht="125.25" customHeight="1">
      <c r="A798" s="261" t="s">
        <v>7201</v>
      </c>
      <c r="B798" s="255" t="s">
        <v>7202</v>
      </c>
      <c r="C798" s="257" t="s">
        <v>7272</v>
      </c>
      <c r="D798" s="255" t="s">
        <v>7204</v>
      </c>
      <c r="E798" s="259" t="s">
        <v>7205</v>
      </c>
      <c r="F798" s="255" t="s">
        <v>7273</v>
      </c>
      <c r="G798" s="255" t="s">
        <v>7274</v>
      </c>
      <c r="H798" s="255" t="s">
        <v>7275</v>
      </c>
      <c r="I798" s="70" t="s">
        <v>11</v>
      </c>
      <c r="J798" s="85"/>
      <c r="K798" s="258"/>
      <c r="L798" s="177"/>
      <c r="M798" s="177"/>
      <c r="N798" s="177"/>
      <c r="O798" s="177"/>
      <c r="P798" s="177"/>
      <c r="Q798" s="177"/>
      <c r="R798" s="177"/>
      <c r="S798" s="177"/>
      <c r="T798" s="177"/>
      <c r="U798" s="177"/>
      <c r="V798" s="177"/>
      <c r="W798" s="177"/>
      <c r="X798" s="177"/>
      <c r="Y798" s="177"/>
      <c r="Z798" s="177"/>
      <c r="AA798" s="177"/>
      <c r="AB798" s="177"/>
      <c r="AC798" s="177"/>
      <c r="AD798" s="177"/>
      <c r="AE798" s="177"/>
    </row>
    <row r="799" spans="1:31" ht="125.25" customHeight="1">
      <c r="A799" s="261" t="s">
        <v>7201</v>
      </c>
      <c r="B799" s="255" t="s">
        <v>7202</v>
      </c>
      <c r="C799" s="257" t="s">
        <v>7276</v>
      </c>
      <c r="D799" s="255" t="s">
        <v>7204</v>
      </c>
      <c r="E799" s="259" t="s">
        <v>7205</v>
      </c>
      <c r="F799" s="259" t="s">
        <v>7277</v>
      </c>
      <c r="G799" s="259" t="s">
        <v>7274</v>
      </c>
      <c r="H799" s="259" t="s">
        <v>7278</v>
      </c>
      <c r="I799" s="70" t="s">
        <v>11</v>
      </c>
      <c r="J799" s="85"/>
      <c r="K799" s="258"/>
      <c r="L799" s="177"/>
      <c r="M799" s="177"/>
      <c r="N799" s="177"/>
      <c r="O799" s="177"/>
      <c r="P799" s="177"/>
      <c r="Q799" s="177"/>
      <c r="R799" s="177"/>
      <c r="S799" s="177"/>
      <c r="T799" s="177"/>
      <c r="U799" s="177"/>
      <c r="V799" s="177"/>
      <c r="W799" s="177"/>
      <c r="X799" s="177"/>
      <c r="Y799" s="177"/>
      <c r="Z799" s="177"/>
      <c r="AA799" s="177"/>
      <c r="AB799" s="177"/>
      <c r="AC799" s="177"/>
      <c r="AD799" s="177"/>
      <c r="AE799" s="177"/>
    </row>
    <row r="800" spans="1:31" ht="125.25" customHeight="1">
      <c r="A800" s="261" t="s">
        <v>7201</v>
      </c>
      <c r="B800" s="255" t="s">
        <v>7202</v>
      </c>
      <c r="C800" s="257" t="s">
        <v>7279</v>
      </c>
      <c r="D800" s="255" t="s">
        <v>7204</v>
      </c>
      <c r="E800" s="259" t="s">
        <v>7205</v>
      </c>
      <c r="F800" s="259" t="s">
        <v>7280</v>
      </c>
      <c r="G800" s="259" t="s">
        <v>7281</v>
      </c>
      <c r="H800" s="259" t="s">
        <v>7282</v>
      </c>
      <c r="I800" s="70" t="s">
        <v>11</v>
      </c>
      <c r="J800" s="85"/>
      <c r="K800" s="258"/>
      <c r="L800" s="177"/>
      <c r="M800" s="177"/>
      <c r="N800" s="177"/>
      <c r="O800" s="177"/>
      <c r="P800" s="177"/>
      <c r="Q800" s="177"/>
      <c r="R800" s="177"/>
      <c r="S800" s="177"/>
      <c r="T800" s="177"/>
      <c r="U800" s="177"/>
      <c r="V800" s="177"/>
      <c r="W800" s="177"/>
      <c r="X800" s="177"/>
      <c r="Y800" s="177"/>
      <c r="Z800" s="177"/>
      <c r="AA800" s="177"/>
      <c r="AB800" s="177"/>
      <c r="AC800" s="177"/>
      <c r="AD800" s="177"/>
      <c r="AE800" s="177"/>
    </row>
    <row r="801" spans="1:31" ht="125.25" customHeight="1">
      <c r="A801" s="261" t="s">
        <v>7201</v>
      </c>
      <c r="B801" s="255" t="s">
        <v>7202</v>
      </c>
      <c r="C801" s="257" t="s">
        <v>7283</v>
      </c>
      <c r="D801" s="255" t="s">
        <v>7204</v>
      </c>
      <c r="E801" s="259" t="s">
        <v>7205</v>
      </c>
      <c r="F801" s="255" t="s">
        <v>7284</v>
      </c>
      <c r="G801" s="255" t="s">
        <v>7285</v>
      </c>
      <c r="H801" s="255" t="s">
        <v>7286</v>
      </c>
      <c r="I801" s="70" t="s">
        <v>11</v>
      </c>
      <c r="J801" s="85"/>
      <c r="K801" s="258"/>
      <c r="L801" s="177"/>
      <c r="M801" s="177"/>
      <c r="N801" s="177"/>
      <c r="O801" s="177"/>
      <c r="P801" s="177"/>
      <c r="Q801" s="177"/>
      <c r="R801" s="177"/>
      <c r="S801" s="177"/>
      <c r="T801" s="177"/>
      <c r="U801" s="177"/>
      <c r="V801" s="177"/>
      <c r="W801" s="177"/>
      <c r="X801" s="177"/>
      <c r="Y801" s="177"/>
      <c r="Z801" s="177"/>
      <c r="AA801" s="177"/>
      <c r="AB801" s="177"/>
      <c r="AC801" s="177"/>
      <c r="AD801" s="177"/>
      <c r="AE801" s="177"/>
    </row>
    <row r="802" spans="1:31" ht="125.25" customHeight="1">
      <c r="A802" s="261" t="s">
        <v>7201</v>
      </c>
      <c r="B802" s="255" t="s">
        <v>7202</v>
      </c>
      <c r="C802" s="257" t="s">
        <v>7287</v>
      </c>
      <c r="D802" s="255" t="s">
        <v>7204</v>
      </c>
      <c r="E802" s="259" t="s">
        <v>7205</v>
      </c>
      <c r="F802" s="255" t="s">
        <v>7288</v>
      </c>
      <c r="G802" s="255" t="s">
        <v>7289</v>
      </c>
      <c r="H802" s="255" t="s">
        <v>7290</v>
      </c>
      <c r="I802" s="70" t="s">
        <v>11</v>
      </c>
      <c r="J802" s="85"/>
      <c r="K802" s="258"/>
      <c r="L802" s="177"/>
      <c r="M802" s="177"/>
      <c r="N802" s="177"/>
      <c r="O802" s="177"/>
      <c r="P802" s="177"/>
      <c r="Q802" s="177"/>
      <c r="R802" s="177"/>
      <c r="S802" s="177"/>
      <c r="T802" s="177"/>
      <c r="U802" s="177"/>
      <c r="V802" s="177"/>
      <c r="W802" s="177"/>
      <c r="X802" s="177"/>
      <c r="Y802" s="177"/>
      <c r="Z802" s="177"/>
      <c r="AA802" s="177"/>
      <c r="AB802" s="177"/>
      <c r="AC802" s="177"/>
      <c r="AD802" s="177"/>
      <c r="AE802" s="177"/>
    </row>
    <row r="803" spans="1:31" ht="125.25" customHeight="1">
      <c r="A803" s="261"/>
      <c r="B803" s="261"/>
      <c r="C803" s="257" t="s">
        <v>7291</v>
      </c>
      <c r="D803" s="255" t="s">
        <v>7204</v>
      </c>
      <c r="E803" s="259" t="s">
        <v>7205</v>
      </c>
      <c r="F803" s="255" t="s">
        <v>7292</v>
      </c>
      <c r="G803" s="255" t="s">
        <v>7207</v>
      </c>
      <c r="H803" s="255" t="s">
        <v>7249</v>
      </c>
      <c r="I803" s="70" t="s">
        <v>11</v>
      </c>
      <c r="J803" s="85"/>
      <c r="K803" s="266" t="s">
        <v>7250</v>
      </c>
      <c r="L803" s="177"/>
      <c r="M803" s="177"/>
      <c r="N803" s="177"/>
      <c r="O803" s="177"/>
      <c r="P803" s="177"/>
      <c r="Q803" s="177"/>
      <c r="R803" s="177"/>
      <c r="S803" s="177"/>
      <c r="T803" s="177"/>
      <c r="U803" s="177"/>
      <c r="V803" s="177"/>
      <c r="W803" s="177"/>
      <c r="X803" s="177"/>
      <c r="Y803" s="177"/>
      <c r="Z803" s="177"/>
      <c r="AA803" s="177"/>
      <c r="AB803" s="177"/>
      <c r="AC803" s="177"/>
      <c r="AD803" s="177"/>
      <c r="AE803" s="177"/>
    </row>
    <row r="804" spans="1:31" ht="125.25" customHeight="1">
      <c r="A804" s="261" t="s">
        <v>7201</v>
      </c>
      <c r="B804" s="261"/>
      <c r="C804" s="257" t="s">
        <v>7293</v>
      </c>
      <c r="D804" s="255" t="s">
        <v>7204</v>
      </c>
      <c r="E804" s="259" t="s">
        <v>7205</v>
      </c>
      <c r="F804" s="255" t="s">
        <v>7294</v>
      </c>
      <c r="G804" s="255" t="s">
        <v>7289</v>
      </c>
      <c r="H804" s="255" t="s">
        <v>7295</v>
      </c>
      <c r="I804" s="70" t="s">
        <v>11</v>
      </c>
      <c r="J804" s="85"/>
      <c r="K804" s="260" t="s">
        <v>7296</v>
      </c>
      <c r="L804" s="177"/>
      <c r="M804" s="177"/>
      <c r="N804" s="177"/>
      <c r="O804" s="177"/>
      <c r="P804" s="177"/>
      <c r="Q804" s="177"/>
      <c r="R804" s="177"/>
      <c r="S804" s="177"/>
      <c r="T804" s="177"/>
      <c r="U804" s="177"/>
      <c r="V804" s="177"/>
      <c r="W804" s="177"/>
      <c r="X804" s="177"/>
      <c r="Y804" s="177"/>
      <c r="Z804" s="177"/>
      <c r="AA804" s="177"/>
      <c r="AB804" s="177"/>
      <c r="AC804" s="177"/>
      <c r="AD804" s="177"/>
      <c r="AE804" s="177"/>
    </row>
    <row r="805" spans="1:31" ht="125.25" customHeight="1">
      <c r="A805" s="261" t="s">
        <v>7201</v>
      </c>
      <c r="B805" s="255" t="s">
        <v>7202</v>
      </c>
      <c r="C805" s="257" t="s">
        <v>7297</v>
      </c>
      <c r="D805" s="255" t="s">
        <v>7204</v>
      </c>
      <c r="E805" s="259" t="s">
        <v>7205</v>
      </c>
      <c r="F805" s="259" t="s">
        <v>7298</v>
      </c>
      <c r="G805" s="255" t="s">
        <v>7299</v>
      </c>
      <c r="H805" s="255" t="s">
        <v>7300</v>
      </c>
      <c r="I805" s="70" t="s">
        <v>11</v>
      </c>
      <c r="J805" s="85"/>
      <c r="K805" s="258"/>
      <c r="L805" s="177"/>
      <c r="M805" s="177"/>
      <c r="N805" s="177"/>
      <c r="O805" s="177"/>
      <c r="P805" s="177"/>
      <c r="Q805" s="177"/>
      <c r="R805" s="177"/>
      <c r="S805" s="177"/>
      <c r="T805" s="177"/>
      <c r="U805" s="177"/>
      <c r="V805" s="177"/>
      <c r="W805" s="177"/>
      <c r="X805" s="177"/>
      <c r="Y805" s="177"/>
      <c r="Z805" s="177"/>
      <c r="AA805" s="177"/>
      <c r="AB805" s="177"/>
      <c r="AC805" s="177"/>
      <c r="AD805" s="177"/>
      <c r="AE805" s="177"/>
    </row>
    <row r="806" spans="1:31" ht="125.25" customHeight="1">
      <c r="A806" s="261" t="s">
        <v>7201</v>
      </c>
      <c r="B806" s="255" t="s">
        <v>7202</v>
      </c>
      <c r="C806" s="257" t="s">
        <v>7301</v>
      </c>
      <c r="D806" s="255" t="s">
        <v>7204</v>
      </c>
      <c r="E806" s="259" t="s">
        <v>7205</v>
      </c>
      <c r="F806" s="259" t="s">
        <v>7302</v>
      </c>
      <c r="G806" s="255" t="s">
        <v>7303</v>
      </c>
      <c r="H806" s="255" t="s">
        <v>7304</v>
      </c>
      <c r="I806" s="70" t="s">
        <v>11</v>
      </c>
      <c r="J806" s="85"/>
      <c r="K806" s="258"/>
      <c r="L806" s="177"/>
      <c r="M806" s="177"/>
      <c r="N806" s="177"/>
      <c r="O806" s="177"/>
      <c r="P806" s="177"/>
      <c r="Q806" s="177"/>
      <c r="R806" s="177"/>
      <c r="S806" s="177"/>
      <c r="T806" s="177"/>
      <c r="U806" s="177"/>
      <c r="V806" s="177"/>
      <c r="W806" s="177"/>
      <c r="X806" s="177"/>
      <c r="Y806" s="177"/>
      <c r="Z806" s="177"/>
      <c r="AA806" s="177"/>
      <c r="AB806" s="177"/>
      <c r="AC806" s="177"/>
      <c r="AD806" s="177"/>
      <c r="AE806" s="177"/>
    </row>
    <row r="807" spans="1:31" ht="125.25" customHeight="1">
      <c r="A807" s="261" t="s">
        <v>7201</v>
      </c>
      <c r="B807" s="255" t="s">
        <v>7202</v>
      </c>
      <c r="C807" s="257" t="s">
        <v>7305</v>
      </c>
      <c r="D807" s="255" t="s">
        <v>7204</v>
      </c>
      <c r="E807" s="259" t="s">
        <v>7205</v>
      </c>
      <c r="F807" s="259" t="s">
        <v>7306</v>
      </c>
      <c r="G807" s="255" t="s">
        <v>7307</v>
      </c>
      <c r="H807" s="255" t="s">
        <v>7308</v>
      </c>
      <c r="I807" s="70" t="s">
        <v>11</v>
      </c>
      <c r="J807" s="85"/>
      <c r="K807" s="267"/>
      <c r="L807" s="177"/>
      <c r="M807" s="177"/>
      <c r="N807" s="177"/>
      <c r="O807" s="177"/>
      <c r="P807" s="177"/>
      <c r="Q807" s="177"/>
      <c r="R807" s="177"/>
      <c r="S807" s="177"/>
      <c r="T807" s="177"/>
      <c r="U807" s="177"/>
      <c r="V807" s="177"/>
      <c r="W807" s="177"/>
      <c r="X807" s="177"/>
      <c r="Y807" s="177"/>
      <c r="Z807" s="177"/>
      <c r="AA807" s="177"/>
      <c r="AB807" s="177"/>
      <c r="AC807" s="177"/>
      <c r="AD807" s="177"/>
      <c r="AE807" s="177"/>
    </row>
    <row r="808" spans="1:31" ht="125.25" customHeight="1">
      <c r="A808" s="261" t="s">
        <v>7201</v>
      </c>
      <c r="B808" s="255" t="s">
        <v>7202</v>
      </c>
      <c r="C808" s="257" t="s">
        <v>7309</v>
      </c>
      <c r="D808" s="255" t="s">
        <v>7204</v>
      </c>
      <c r="E808" s="259" t="s">
        <v>7310</v>
      </c>
      <c r="F808" s="255" t="s">
        <v>7311</v>
      </c>
      <c r="G808" s="255" t="s">
        <v>7312</v>
      </c>
      <c r="H808" s="255" t="s">
        <v>7313</v>
      </c>
      <c r="I808" s="70" t="s">
        <v>11</v>
      </c>
      <c r="J808" s="85"/>
      <c r="K808" s="258"/>
      <c r="L808" s="177"/>
      <c r="M808" s="177"/>
      <c r="N808" s="177"/>
      <c r="O808" s="177"/>
      <c r="P808" s="177"/>
      <c r="Q808" s="177"/>
      <c r="R808" s="177"/>
      <c r="S808" s="177"/>
      <c r="T808" s="177"/>
      <c r="U808" s="177"/>
      <c r="V808" s="177"/>
      <c r="W808" s="177"/>
      <c r="X808" s="177"/>
      <c r="Y808" s="177"/>
      <c r="Z808" s="177"/>
      <c r="AA808" s="177"/>
      <c r="AB808" s="177"/>
      <c r="AC808" s="177"/>
      <c r="AD808" s="177"/>
      <c r="AE808" s="177"/>
    </row>
    <row r="809" spans="1:31" ht="125.25" customHeight="1">
      <c r="A809" s="261" t="s">
        <v>7201</v>
      </c>
      <c r="B809" s="255" t="s">
        <v>7202</v>
      </c>
      <c r="C809" s="257" t="s">
        <v>7314</v>
      </c>
      <c r="D809" s="255" t="s">
        <v>7204</v>
      </c>
      <c r="E809" s="259" t="s">
        <v>7310</v>
      </c>
      <c r="F809" s="255" t="s">
        <v>7315</v>
      </c>
      <c r="G809" s="255" t="s">
        <v>7316</v>
      </c>
      <c r="H809" s="255" t="s">
        <v>7317</v>
      </c>
      <c r="I809" s="70" t="s">
        <v>11</v>
      </c>
      <c r="J809" s="85"/>
      <c r="K809" s="258"/>
      <c r="L809" s="177"/>
      <c r="M809" s="177"/>
      <c r="N809" s="177"/>
      <c r="O809" s="177"/>
      <c r="P809" s="177"/>
      <c r="Q809" s="177"/>
      <c r="R809" s="177"/>
      <c r="S809" s="177"/>
      <c r="T809" s="177"/>
      <c r="U809" s="177"/>
      <c r="V809" s="177"/>
      <c r="W809" s="177"/>
      <c r="X809" s="177"/>
      <c r="Y809" s="177"/>
      <c r="Z809" s="177"/>
      <c r="AA809" s="177"/>
      <c r="AB809" s="177"/>
      <c r="AC809" s="177"/>
      <c r="AD809" s="177"/>
      <c r="AE809" s="177"/>
    </row>
    <row r="810" spans="1:31" ht="125.25" customHeight="1">
      <c r="A810" s="261" t="s">
        <v>7201</v>
      </c>
      <c r="B810" s="255" t="s">
        <v>7202</v>
      </c>
      <c r="C810" s="257" t="s">
        <v>7318</v>
      </c>
      <c r="D810" s="255" t="s">
        <v>7204</v>
      </c>
      <c r="E810" s="259" t="s">
        <v>7310</v>
      </c>
      <c r="F810" s="255" t="s">
        <v>7319</v>
      </c>
      <c r="G810" s="255" t="s">
        <v>7231</v>
      </c>
      <c r="H810" s="255" t="s">
        <v>7320</v>
      </c>
      <c r="I810" s="70" t="s">
        <v>11</v>
      </c>
      <c r="J810" s="85"/>
      <c r="K810" s="258"/>
      <c r="L810" s="177"/>
      <c r="M810" s="177"/>
      <c r="N810" s="177"/>
      <c r="O810" s="177"/>
      <c r="P810" s="177"/>
      <c r="Q810" s="177"/>
      <c r="R810" s="177"/>
      <c r="S810" s="177"/>
      <c r="T810" s="177"/>
      <c r="U810" s="177"/>
      <c r="V810" s="177"/>
      <c r="W810" s="177"/>
      <c r="X810" s="177"/>
      <c r="Y810" s="177"/>
      <c r="Z810" s="177"/>
      <c r="AA810" s="177"/>
      <c r="AB810" s="177"/>
      <c r="AC810" s="177"/>
      <c r="AD810" s="177"/>
      <c r="AE810" s="177"/>
    </row>
    <row r="811" spans="1:31" ht="125.25" customHeight="1">
      <c r="A811" s="255" t="s">
        <v>7321</v>
      </c>
      <c r="B811" s="256" t="s">
        <v>7322</v>
      </c>
      <c r="C811" s="257" t="s">
        <v>7323</v>
      </c>
      <c r="D811" s="255" t="s">
        <v>7324</v>
      </c>
      <c r="E811" s="255" t="s">
        <v>7325</v>
      </c>
      <c r="F811" s="259" t="s">
        <v>7326</v>
      </c>
      <c r="G811" s="268" t="s">
        <v>7327</v>
      </c>
      <c r="H811" s="255" t="s">
        <v>7328</v>
      </c>
      <c r="I811" s="70" t="s">
        <v>11</v>
      </c>
      <c r="J811" s="85"/>
      <c r="K811" s="258"/>
      <c r="L811" s="177"/>
      <c r="M811" s="177"/>
      <c r="N811" s="177"/>
      <c r="O811" s="177"/>
      <c r="P811" s="177"/>
      <c r="Q811" s="177"/>
      <c r="R811" s="177"/>
      <c r="S811" s="177"/>
      <c r="T811" s="177"/>
      <c r="U811" s="177"/>
      <c r="V811" s="177"/>
      <c r="W811" s="177"/>
      <c r="X811" s="177"/>
      <c r="Y811" s="177"/>
      <c r="Z811" s="177"/>
      <c r="AA811" s="177"/>
      <c r="AB811" s="177"/>
      <c r="AC811" s="177"/>
      <c r="AD811" s="177"/>
      <c r="AE811" s="177"/>
    </row>
    <row r="812" spans="1:31" ht="125.25" customHeight="1">
      <c r="A812" s="255" t="s">
        <v>7321</v>
      </c>
      <c r="B812" s="256" t="s">
        <v>7322</v>
      </c>
      <c r="C812" s="257" t="s">
        <v>7329</v>
      </c>
      <c r="D812" s="255" t="s">
        <v>7324</v>
      </c>
      <c r="E812" s="255" t="s">
        <v>7325</v>
      </c>
      <c r="F812" s="259" t="s">
        <v>7330</v>
      </c>
      <c r="G812" s="269" t="s">
        <v>7331</v>
      </c>
      <c r="H812" s="259" t="s">
        <v>7332</v>
      </c>
      <c r="I812" s="70" t="s">
        <v>11</v>
      </c>
      <c r="J812" s="85"/>
      <c r="K812" s="258"/>
      <c r="L812" s="177"/>
      <c r="M812" s="177"/>
      <c r="N812" s="177"/>
      <c r="O812" s="177"/>
      <c r="P812" s="177"/>
      <c r="Q812" s="177"/>
      <c r="R812" s="177"/>
      <c r="S812" s="177"/>
      <c r="T812" s="177"/>
      <c r="U812" s="177"/>
      <c r="V812" s="177"/>
      <c r="W812" s="177"/>
      <c r="X812" s="177"/>
      <c r="Y812" s="177"/>
      <c r="Z812" s="177"/>
      <c r="AA812" s="177"/>
      <c r="AB812" s="177"/>
      <c r="AC812" s="177"/>
      <c r="AD812" s="177"/>
      <c r="AE812" s="177"/>
    </row>
    <row r="813" spans="1:31" ht="125.25" customHeight="1">
      <c r="A813" s="255" t="s">
        <v>7321</v>
      </c>
      <c r="B813" s="256" t="s">
        <v>7322</v>
      </c>
      <c r="C813" s="257" t="s">
        <v>7333</v>
      </c>
      <c r="D813" s="255" t="s">
        <v>7334</v>
      </c>
      <c r="E813" s="255" t="s">
        <v>7325</v>
      </c>
      <c r="F813" s="259" t="s">
        <v>7335</v>
      </c>
      <c r="G813" s="255" t="s">
        <v>7336</v>
      </c>
      <c r="H813" s="255" t="s">
        <v>7337</v>
      </c>
      <c r="I813" s="70" t="s">
        <v>11</v>
      </c>
      <c r="J813" s="85"/>
      <c r="K813" s="258"/>
      <c r="L813" s="177"/>
      <c r="M813" s="177"/>
      <c r="N813" s="177"/>
      <c r="O813" s="177"/>
      <c r="P813" s="177"/>
      <c r="Q813" s="177"/>
      <c r="R813" s="177"/>
      <c r="S813" s="177"/>
      <c r="T813" s="177"/>
      <c r="U813" s="177"/>
      <c r="V813" s="177"/>
      <c r="W813" s="177"/>
      <c r="X813" s="177"/>
      <c r="Y813" s="177"/>
      <c r="Z813" s="177"/>
      <c r="AA813" s="177"/>
      <c r="AB813" s="177"/>
      <c r="AC813" s="177"/>
      <c r="AD813" s="177"/>
      <c r="AE813" s="177"/>
    </row>
    <row r="814" spans="1:31" ht="125.25" customHeight="1">
      <c r="A814" s="255" t="s">
        <v>7321</v>
      </c>
      <c r="B814" s="256" t="s">
        <v>7322</v>
      </c>
      <c r="C814" s="257" t="s">
        <v>7338</v>
      </c>
      <c r="D814" s="255" t="s">
        <v>7339</v>
      </c>
      <c r="E814" s="255" t="s">
        <v>7325</v>
      </c>
      <c r="F814" s="255" t="s">
        <v>7340</v>
      </c>
      <c r="G814" s="255" t="s">
        <v>7336</v>
      </c>
      <c r="H814" s="255" t="s">
        <v>7341</v>
      </c>
      <c r="I814" s="70" t="s">
        <v>11</v>
      </c>
      <c r="J814" s="85"/>
      <c r="K814" s="258"/>
      <c r="L814" s="177"/>
      <c r="M814" s="177"/>
      <c r="N814" s="177"/>
      <c r="O814" s="177"/>
      <c r="P814" s="177"/>
      <c r="Q814" s="177"/>
      <c r="R814" s="177"/>
      <c r="S814" s="177"/>
      <c r="T814" s="177"/>
      <c r="U814" s="177"/>
      <c r="V814" s="177"/>
      <c r="W814" s="177"/>
      <c r="X814" s="177"/>
      <c r="Y814" s="177"/>
      <c r="Z814" s="177"/>
      <c r="AA814" s="177"/>
      <c r="AB814" s="177"/>
      <c r="AC814" s="177"/>
      <c r="AD814" s="177"/>
      <c r="AE814" s="177"/>
    </row>
    <row r="815" spans="1:31" ht="125.25" customHeight="1">
      <c r="A815" s="255" t="s">
        <v>7321</v>
      </c>
      <c r="B815" s="256" t="s">
        <v>7322</v>
      </c>
      <c r="C815" s="257" t="s">
        <v>7342</v>
      </c>
      <c r="D815" s="255" t="s">
        <v>7343</v>
      </c>
      <c r="E815" s="255" t="s">
        <v>7325</v>
      </c>
      <c r="F815" s="255" t="s">
        <v>7344</v>
      </c>
      <c r="G815" s="255" t="s">
        <v>7336</v>
      </c>
      <c r="H815" s="255" t="s">
        <v>7337</v>
      </c>
      <c r="I815" s="70" t="s">
        <v>11</v>
      </c>
      <c r="J815" s="85"/>
      <c r="K815" s="267"/>
      <c r="L815" s="177"/>
      <c r="M815" s="177"/>
      <c r="N815" s="177"/>
      <c r="O815" s="177"/>
      <c r="P815" s="177"/>
      <c r="Q815" s="177"/>
      <c r="R815" s="177"/>
      <c r="S815" s="177"/>
      <c r="T815" s="177"/>
      <c r="U815" s="177"/>
      <c r="V815" s="177"/>
      <c r="W815" s="177"/>
      <c r="X815" s="177"/>
      <c r="Y815" s="177"/>
      <c r="Z815" s="177"/>
      <c r="AA815" s="177"/>
      <c r="AB815" s="177"/>
      <c r="AC815" s="177"/>
      <c r="AD815" s="177"/>
      <c r="AE815" s="177"/>
    </row>
    <row r="816" spans="1:31" ht="125.25" customHeight="1">
      <c r="A816" s="255" t="s">
        <v>7321</v>
      </c>
      <c r="B816" s="256" t="s">
        <v>7322</v>
      </c>
      <c r="C816" s="257" t="s">
        <v>7345</v>
      </c>
      <c r="D816" s="265"/>
      <c r="E816" s="255" t="s">
        <v>7325</v>
      </c>
      <c r="F816" s="255" t="s">
        <v>7346</v>
      </c>
      <c r="G816" s="255" t="s">
        <v>7336</v>
      </c>
      <c r="H816" s="270" t="s">
        <v>7347</v>
      </c>
      <c r="I816" s="70" t="s">
        <v>11</v>
      </c>
      <c r="J816" s="85"/>
      <c r="K816" s="258"/>
      <c r="L816" s="177"/>
      <c r="M816" s="177"/>
      <c r="N816" s="177"/>
      <c r="O816" s="177"/>
      <c r="P816" s="177"/>
      <c r="Q816" s="177"/>
      <c r="R816" s="177"/>
      <c r="S816" s="177"/>
      <c r="T816" s="177"/>
      <c r="U816" s="177"/>
      <c r="V816" s="177"/>
      <c r="W816" s="177"/>
      <c r="X816" s="177"/>
      <c r="Y816" s="177"/>
      <c r="Z816" s="177"/>
      <c r="AA816" s="177"/>
      <c r="AB816" s="177"/>
      <c r="AC816" s="177"/>
      <c r="AD816" s="177"/>
      <c r="AE816" s="177"/>
    </row>
    <row r="817" spans="1:31" ht="125.25" customHeight="1">
      <c r="A817" s="255" t="s">
        <v>7321</v>
      </c>
      <c r="B817" s="256" t="s">
        <v>7322</v>
      </c>
      <c r="C817" s="257" t="s">
        <v>7348</v>
      </c>
      <c r="D817" s="261"/>
      <c r="E817" s="255" t="s">
        <v>7325</v>
      </c>
      <c r="F817" s="259" t="s">
        <v>7349</v>
      </c>
      <c r="G817" s="255" t="s">
        <v>7336</v>
      </c>
      <c r="H817" s="255" t="s">
        <v>7350</v>
      </c>
      <c r="I817" s="70" t="s">
        <v>11</v>
      </c>
      <c r="J817" s="85"/>
      <c r="K817" s="258"/>
      <c r="L817" s="177"/>
      <c r="M817" s="177"/>
      <c r="N817" s="177"/>
      <c r="O817" s="177"/>
      <c r="P817" s="177"/>
      <c r="Q817" s="177"/>
      <c r="R817" s="177"/>
      <c r="S817" s="177"/>
      <c r="T817" s="177"/>
      <c r="U817" s="177"/>
      <c r="V817" s="177"/>
      <c r="W817" s="177"/>
      <c r="X817" s="177"/>
      <c r="Y817" s="177"/>
      <c r="Z817" s="177"/>
      <c r="AA817" s="177"/>
      <c r="AB817" s="177"/>
      <c r="AC817" s="177"/>
      <c r="AD817" s="177"/>
      <c r="AE817" s="177"/>
    </row>
    <row r="818" spans="1:31" ht="125.25" customHeight="1">
      <c r="A818" s="255" t="s">
        <v>7321</v>
      </c>
      <c r="B818" s="256" t="s">
        <v>7322</v>
      </c>
      <c r="C818" s="257" t="s">
        <v>7351</v>
      </c>
      <c r="D818" s="255" t="s">
        <v>7352</v>
      </c>
      <c r="E818" s="255" t="s">
        <v>7325</v>
      </c>
      <c r="F818" s="255" t="s">
        <v>7353</v>
      </c>
      <c r="G818" s="255" t="s">
        <v>7336</v>
      </c>
      <c r="H818" s="255" t="s">
        <v>7354</v>
      </c>
      <c r="I818" s="70" t="s">
        <v>11</v>
      </c>
      <c r="J818" s="85"/>
      <c r="K818" s="258"/>
      <c r="L818" s="177"/>
      <c r="M818" s="177"/>
      <c r="N818" s="177"/>
      <c r="O818" s="177"/>
      <c r="P818" s="177"/>
      <c r="Q818" s="177"/>
      <c r="R818" s="177"/>
      <c r="S818" s="177"/>
      <c r="T818" s="177"/>
      <c r="U818" s="177"/>
      <c r="V818" s="177"/>
      <c r="W818" s="177"/>
      <c r="X818" s="177"/>
      <c r="Y818" s="177"/>
      <c r="Z818" s="177"/>
      <c r="AA818" s="177"/>
      <c r="AB818" s="177"/>
      <c r="AC818" s="177"/>
      <c r="AD818" s="177"/>
      <c r="AE818" s="177"/>
    </row>
    <row r="819" spans="1:31" ht="125.25" customHeight="1">
      <c r="A819" s="255" t="s">
        <v>7321</v>
      </c>
      <c r="B819" s="256" t="s">
        <v>7322</v>
      </c>
      <c r="C819" s="257" t="s">
        <v>7355</v>
      </c>
      <c r="D819" s="255" t="s">
        <v>7356</v>
      </c>
      <c r="E819" s="255" t="s">
        <v>7325</v>
      </c>
      <c r="F819" s="255" t="s">
        <v>7357</v>
      </c>
      <c r="G819" s="255" t="s">
        <v>7336</v>
      </c>
      <c r="H819" s="255" t="s">
        <v>7358</v>
      </c>
      <c r="I819" s="70" t="s">
        <v>11</v>
      </c>
      <c r="J819" s="85"/>
      <c r="K819" s="267"/>
      <c r="L819" s="177"/>
      <c r="M819" s="177"/>
      <c r="N819" s="177"/>
      <c r="O819" s="177"/>
      <c r="P819" s="177"/>
      <c r="Q819" s="177"/>
      <c r="R819" s="177"/>
      <c r="S819" s="177"/>
      <c r="T819" s="177"/>
      <c r="U819" s="177"/>
      <c r="V819" s="177"/>
      <c r="W819" s="177"/>
      <c r="X819" s="177"/>
      <c r="Y819" s="177"/>
      <c r="Z819" s="177"/>
      <c r="AA819" s="177"/>
      <c r="AB819" s="177"/>
      <c r="AC819" s="177"/>
      <c r="AD819" s="177"/>
      <c r="AE819" s="177"/>
    </row>
    <row r="820" spans="1:31" ht="125.25" customHeight="1">
      <c r="A820" s="255" t="s">
        <v>7321</v>
      </c>
      <c r="B820" s="256" t="s">
        <v>7322</v>
      </c>
      <c r="C820" s="257" t="s">
        <v>7359</v>
      </c>
      <c r="D820" s="255" t="s">
        <v>7360</v>
      </c>
      <c r="E820" s="255" t="s">
        <v>7325</v>
      </c>
      <c r="F820" s="255" t="s">
        <v>7361</v>
      </c>
      <c r="G820" s="255" t="s">
        <v>7336</v>
      </c>
      <c r="H820" s="255" t="s">
        <v>7362</v>
      </c>
      <c r="I820" s="70" t="s">
        <v>11</v>
      </c>
      <c r="J820" s="85"/>
      <c r="K820" s="258"/>
      <c r="L820" s="177"/>
      <c r="M820" s="177"/>
      <c r="N820" s="177"/>
      <c r="O820" s="177"/>
      <c r="P820" s="177"/>
      <c r="Q820" s="177"/>
      <c r="R820" s="177"/>
      <c r="S820" s="177"/>
      <c r="T820" s="177"/>
      <c r="U820" s="177"/>
      <c r="V820" s="177"/>
      <c r="W820" s="177"/>
      <c r="X820" s="177"/>
      <c r="Y820" s="177"/>
      <c r="Z820" s="177"/>
      <c r="AA820" s="177"/>
      <c r="AB820" s="177"/>
      <c r="AC820" s="177"/>
      <c r="AD820" s="177"/>
      <c r="AE820" s="177"/>
    </row>
    <row r="821" spans="1:31" ht="125.25" customHeight="1">
      <c r="A821" s="255" t="s">
        <v>7321</v>
      </c>
      <c r="B821" s="256" t="s">
        <v>7322</v>
      </c>
      <c r="C821" s="257" t="s">
        <v>7363</v>
      </c>
      <c r="D821" s="255" t="s">
        <v>7364</v>
      </c>
      <c r="E821" s="255" t="s">
        <v>7325</v>
      </c>
      <c r="F821" s="255" t="s">
        <v>7365</v>
      </c>
      <c r="G821" s="255" t="s">
        <v>7366</v>
      </c>
      <c r="H821" s="255" t="s">
        <v>7367</v>
      </c>
      <c r="I821" s="70" t="s">
        <v>11</v>
      </c>
      <c r="J821" s="85"/>
      <c r="K821" s="258"/>
      <c r="L821" s="177"/>
      <c r="M821" s="177"/>
      <c r="N821" s="177"/>
      <c r="O821" s="177"/>
      <c r="P821" s="177"/>
      <c r="Q821" s="177"/>
      <c r="R821" s="177"/>
      <c r="S821" s="177"/>
      <c r="T821" s="177"/>
      <c r="U821" s="177"/>
      <c r="V821" s="177"/>
      <c r="W821" s="177"/>
      <c r="X821" s="177"/>
      <c r="Y821" s="177"/>
      <c r="Z821" s="177"/>
      <c r="AA821" s="177"/>
      <c r="AB821" s="177"/>
      <c r="AC821" s="177"/>
      <c r="AD821" s="177"/>
      <c r="AE821" s="177"/>
    </row>
    <row r="822" spans="1:31" ht="125.25" customHeight="1">
      <c r="A822" s="255" t="s">
        <v>7321</v>
      </c>
      <c r="B822" s="256" t="s">
        <v>7322</v>
      </c>
      <c r="C822" s="257" t="s">
        <v>7368</v>
      </c>
      <c r="D822" s="261"/>
      <c r="E822" s="255" t="s">
        <v>7325</v>
      </c>
      <c r="F822" s="259" t="s">
        <v>7369</v>
      </c>
      <c r="G822" s="255" t="s">
        <v>7366</v>
      </c>
      <c r="H822" s="255" t="s">
        <v>7370</v>
      </c>
      <c r="I822" s="70" t="s">
        <v>11</v>
      </c>
      <c r="J822" s="85"/>
      <c r="K822" s="258"/>
      <c r="L822" s="177"/>
      <c r="M822" s="177"/>
      <c r="N822" s="177"/>
      <c r="O822" s="177"/>
      <c r="P822" s="177"/>
      <c r="Q822" s="177"/>
      <c r="R822" s="177"/>
      <c r="S822" s="177"/>
      <c r="T822" s="177"/>
      <c r="U822" s="177"/>
      <c r="V822" s="177"/>
      <c r="W822" s="177"/>
      <c r="X822" s="177"/>
      <c r="Y822" s="177"/>
      <c r="Z822" s="177"/>
      <c r="AA822" s="177"/>
      <c r="AB822" s="177"/>
      <c r="AC822" s="177"/>
      <c r="AD822" s="177"/>
      <c r="AE822" s="177"/>
    </row>
    <row r="823" spans="1:31" ht="125.25" customHeight="1">
      <c r="A823" s="255" t="s">
        <v>7321</v>
      </c>
      <c r="B823" s="256" t="s">
        <v>7322</v>
      </c>
      <c r="C823" s="257" t="s">
        <v>7371</v>
      </c>
      <c r="D823" s="261"/>
      <c r="E823" s="255" t="s">
        <v>7325</v>
      </c>
      <c r="F823" s="259" t="s">
        <v>7372</v>
      </c>
      <c r="G823" s="255" t="s">
        <v>7373</v>
      </c>
      <c r="H823" s="255" t="s">
        <v>7374</v>
      </c>
      <c r="I823" s="70" t="s">
        <v>11</v>
      </c>
      <c r="J823" s="85"/>
      <c r="K823" s="258"/>
      <c r="L823" s="177"/>
      <c r="M823" s="177"/>
      <c r="N823" s="177"/>
      <c r="O823" s="177"/>
      <c r="P823" s="177"/>
      <c r="Q823" s="177"/>
      <c r="R823" s="177"/>
      <c r="S823" s="177"/>
      <c r="T823" s="177"/>
      <c r="U823" s="177"/>
      <c r="V823" s="177"/>
      <c r="W823" s="177"/>
      <c r="X823" s="177"/>
      <c r="Y823" s="177"/>
      <c r="Z823" s="177"/>
      <c r="AA823" s="177"/>
      <c r="AB823" s="177"/>
      <c r="AC823" s="177"/>
      <c r="AD823" s="177"/>
      <c r="AE823" s="177"/>
    </row>
    <row r="824" spans="1:31" ht="125.25" customHeight="1">
      <c r="A824" s="255" t="s">
        <v>7321</v>
      </c>
      <c r="B824" s="256" t="s">
        <v>7322</v>
      </c>
      <c r="C824" s="257" t="s">
        <v>7375</v>
      </c>
      <c r="D824" s="261"/>
      <c r="E824" s="255" t="s">
        <v>7325</v>
      </c>
      <c r="F824" s="259" t="s">
        <v>7376</v>
      </c>
      <c r="G824" s="255" t="s">
        <v>7377</v>
      </c>
      <c r="H824" s="259" t="s">
        <v>7378</v>
      </c>
      <c r="I824" s="70" t="s">
        <v>11</v>
      </c>
      <c r="J824" s="85"/>
      <c r="K824" s="258"/>
      <c r="L824" s="177"/>
      <c r="M824" s="177"/>
      <c r="N824" s="177"/>
      <c r="O824" s="177"/>
      <c r="P824" s="177"/>
      <c r="Q824" s="177"/>
      <c r="R824" s="177"/>
      <c r="S824" s="177"/>
      <c r="T824" s="177"/>
      <c r="U824" s="177"/>
      <c r="V824" s="177"/>
      <c r="W824" s="177"/>
      <c r="X824" s="177"/>
      <c r="Y824" s="177"/>
      <c r="Z824" s="177"/>
      <c r="AA824" s="177"/>
      <c r="AB824" s="177"/>
      <c r="AC824" s="177"/>
      <c r="AD824" s="177"/>
      <c r="AE824" s="177"/>
    </row>
    <row r="825" spans="1:31" ht="125.25" customHeight="1">
      <c r="A825" s="261"/>
      <c r="B825" s="256" t="s">
        <v>7322</v>
      </c>
      <c r="C825" s="257" t="s">
        <v>7379</v>
      </c>
      <c r="D825" s="261"/>
      <c r="E825" s="255" t="s">
        <v>7325</v>
      </c>
      <c r="F825" s="259" t="s">
        <v>7380</v>
      </c>
      <c r="G825" s="255" t="s">
        <v>7373</v>
      </c>
      <c r="H825" s="259" t="s">
        <v>7381</v>
      </c>
      <c r="I825" s="70" t="s">
        <v>11</v>
      </c>
      <c r="J825" s="85"/>
      <c r="K825" s="101"/>
      <c r="L825" s="177"/>
      <c r="M825" s="177"/>
      <c r="N825" s="177"/>
      <c r="O825" s="177"/>
      <c r="P825" s="177"/>
      <c r="Q825" s="177"/>
      <c r="R825" s="177"/>
      <c r="S825" s="177"/>
      <c r="T825" s="177"/>
      <c r="U825" s="177"/>
      <c r="V825" s="177"/>
      <c r="W825" s="177"/>
      <c r="X825" s="177"/>
      <c r="Y825" s="177"/>
      <c r="Z825" s="177"/>
      <c r="AA825" s="177"/>
      <c r="AB825" s="177"/>
      <c r="AC825" s="177"/>
      <c r="AD825" s="177"/>
      <c r="AE825" s="177"/>
    </row>
    <row r="826" spans="1:31" ht="125.25" customHeight="1">
      <c r="A826" s="261"/>
      <c r="B826" s="256" t="s">
        <v>7322</v>
      </c>
      <c r="C826" s="257" t="s">
        <v>7382</v>
      </c>
      <c r="D826" s="261"/>
      <c r="E826" s="255" t="s">
        <v>7325</v>
      </c>
      <c r="F826" s="259" t="s">
        <v>7383</v>
      </c>
      <c r="G826" s="255" t="s">
        <v>7377</v>
      </c>
      <c r="H826" s="259" t="s">
        <v>7384</v>
      </c>
      <c r="I826" s="70" t="s">
        <v>11</v>
      </c>
      <c r="J826" s="85"/>
      <c r="K826" s="258"/>
      <c r="L826" s="177"/>
      <c r="M826" s="177"/>
      <c r="N826" s="177"/>
      <c r="O826" s="177"/>
      <c r="P826" s="177"/>
      <c r="Q826" s="177"/>
      <c r="R826" s="177"/>
      <c r="S826" s="177"/>
      <c r="T826" s="177"/>
      <c r="U826" s="177"/>
      <c r="V826" s="177"/>
      <c r="W826" s="177"/>
      <c r="X826" s="177"/>
      <c r="Y826" s="177"/>
      <c r="Z826" s="177"/>
      <c r="AA826" s="177"/>
      <c r="AB826" s="177"/>
      <c r="AC826" s="177"/>
      <c r="AD826" s="177"/>
      <c r="AE826" s="177"/>
    </row>
    <row r="827" spans="1:31" ht="125.25" customHeight="1">
      <c r="A827" s="261"/>
      <c r="B827" s="256" t="s">
        <v>7322</v>
      </c>
      <c r="C827" s="257" t="s">
        <v>7385</v>
      </c>
      <c r="D827" s="261"/>
      <c r="E827" s="255" t="s">
        <v>7325</v>
      </c>
      <c r="F827" s="259" t="s">
        <v>7386</v>
      </c>
      <c r="G827" s="255" t="s">
        <v>7373</v>
      </c>
      <c r="H827" s="259" t="s">
        <v>7387</v>
      </c>
      <c r="I827" s="70" t="s">
        <v>11</v>
      </c>
      <c r="J827" s="85"/>
      <c r="K827" s="258"/>
      <c r="L827" s="177"/>
      <c r="M827" s="177"/>
      <c r="N827" s="177"/>
      <c r="O827" s="177"/>
      <c r="P827" s="177"/>
      <c r="Q827" s="177"/>
      <c r="R827" s="177"/>
      <c r="S827" s="177"/>
      <c r="T827" s="177"/>
      <c r="U827" s="177"/>
      <c r="V827" s="177"/>
      <c r="W827" s="177"/>
      <c r="X827" s="177"/>
      <c r="Y827" s="177"/>
      <c r="Z827" s="177"/>
      <c r="AA827" s="177"/>
      <c r="AB827" s="177"/>
      <c r="AC827" s="177"/>
      <c r="AD827" s="177"/>
      <c r="AE827" s="177"/>
    </row>
    <row r="828" spans="1:31" ht="125.25" customHeight="1">
      <c r="A828" s="261"/>
      <c r="B828" s="256" t="s">
        <v>7322</v>
      </c>
      <c r="C828" s="257" t="s">
        <v>7388</v>
      </c>
      <c r="D828" s="261"/>
      <c r="E828" s="255" t="s">
        <v>7325</v>
      </c>
      <c r="F828" s="259" t="s">
        <v>7389</v>
      </c>
      <c r="G828" s="255" t="s">
        <v>7390</v>
      </c>
      <c r="H828" s="259" t="s">
        <v>7387</v>
      </c>
      <c r="I828" s="70" t="s">
        <v>11</v>
      </c>
      <c r="J828" s="85"/>
      <c r="K828" s="258"/>
      <c r="L828" s="177"/>
      <c r="M828" s="177"/>
      <c r="N828" s="177"/>
      <c r="O828" s="177"/>
      <c r="P828" s="177"/>
      <c r="Q828" s="177"/>
      <c r="R828" s="177"/>
      <c r="S828" s="177"/>
      <c r="T828" s="177"/>
      <c r="U828" s="177"/>
      <c r="V828" s="177"/>
      <c r="W828" s="177"/>
      <c r="X828" s="177"/>
      <c r="Y828" s="177"/>
      <c r="Z828" s="177"/>
      <c r="AA828" s="177"/>
      <c r="AB828" s="177"/>
      <c r="AC828" s="177"/>
      <c r="AD828" s="177"/>
      <c r="AE828" s="177"/>
    </row>
    <row r="829" spans="1:31" ht="125.25" customHeight="1">
      <c r="A829" s="255" t="s">
        <v>7321</v>
      </c>
      <c r="B829" s="256" t="s">
        <v>7322</v>
      </c>
      <c r="C829" s="257" t="s">
        <v>7391</v>
      </c>
      <c r="D829" s="255" t="s">
        <v>7392</v>
      </c>
      <c r="E829" s="255" t="s">
        <v>7325</v>
      </c>
      <c r="F829" s="259" t="s">
        <v>7393</v>
      </c>
      <c r="G829" s="255" t="s">
        <v>7394</v>
      </c>
      <c r="H829" s="259" t="s">
        <v>7395</v>
      </c>
      <c r="I829" s="70" t="s">
        <v>11</v>
      </c>
      <c r="J829" s="85"/>
      <c r="K829" s="258"/>
      <c r="L829" s="177"/>
      <c r="M829" s="177"/>
      <c r="N829" s="177"/>
      <c r="O829" s="177"/>
      <c r="P829" s="177"/>
      <c r="Q829" s="177"/>
      <c r="R829" s="177"/>
      <c r="S829" s="177"/>
      <c r="T829" s="177"/>
      <c r="U829" s="177"/>
      <c r="V829" s="177"/>
      <c r="W829" s="177"/>
      <c r="X829" s="177"/>
      <c r="Y829" s="177"/>
      <c r="Z829" s="177"/>
      <c r="AA829" s="177"/>
      <c r="AB829" s="177"/>
      <c r="AC829" s="177"/>
      <c r="AD829" s="177"/>
      <c r="AE829" s="177"/>
    </row>
    <row r="830" spans="1:31" ht="125.25" customHeight="1">
      <c r="A830" s="255" t="s">
        <v>7321</v>
      </c>
      <c r="B830" s="256" t="s">
        <v>7322</v>
      </c>
      <c r="C830" s="257" t="s">
        <v>7396</v>
      </c>
      <c r="D830" s="255" t="s">
        <v>7392</v>
      </c>
      <c r="E830" s="255" t="s">
        <v>7325</v>
      </c>
      <c r="F830" s="259" t="s">
        <v>7397</v>
      </c>
      <c r="G830" s="255" t="s">
        <v>7390</v>
      </c>
      <c r="H830" s="259" t="s">
        <v>7398</v>
      </c>
      <c r="I830" s="70" t="s">
        <v>11</v>
      </c>
      <c r="J830" s="85"/>
      <c r="K830" s="258"/>
      <c r="L830" s="177"/>
      <c r="M830" s="177"/>
      <c r="N830" s="177"/>
      <c r="O830" s="177"/>
      <c r="P830" s="177"/>
      <c r="Q830" s="177"/>
      <c r="R830" s="177"/>
      <c r="S830" s="177"/>
      <c r="T830" s="177"/>
      <c r="U830" s="177"/>
      <c r="V830" s="177"/>
      <c r="W830" s="177"/>
      <c r="X830" s="177"/>
      <c r="Y830" s="177"/>
      <c r="Z830" s="177"/>
      <c r="AA830" s="177"/>
      <c r="AB830" s="177"/>
      <c r="AC830" s="177"/>
      <c r="AD830" s="177"/>
      <c r="AE830" s="177"/>
    </row>
    <row r="831" spans="1:31" ht="125.25" customHeight="1">
      <c r="A831" s="255" t="s">
        <v>7321</v>
      </c>
      <c r="B831" s="256" t="s">
        <v>7322</v>
      </c>
      <c r="C831" s="257" t="s">
        <v>7399</v>
      </c>
      <c r="D831" s="261"/>
      <c r="E831" s="255" t="s">
        <v>7325</v>
      </c>
      <c r="F831" s="259" t="s">
        <v>7400</v>
      </c>
      <c r="G831" s="255" t="s">
        <v>7366</v>
      </c>
      <c r="H831" s="255" t="s">
        <v>7401</v>
      </c>
      <c r="I831" s="70" t="s">
        <v>11</v>
      </c>
      <c r="J831" s="85"/>
      <c r="K831" s="258"/>
      <c r="L831" s="177"/>
      <c r="M831" s="177"/>
      <c r="N831" s="177"/>
      <c r="O831" s="177"/>
      <c r="P831" s="177"/>
      <c r="Q831" s="177"/>
      <c r="R831" s="177"/>
      <c r="S831" s="177"/>
      <c r="T831" s="177"/>
      <c r="U831" s="177"/>
      <c r="V831" s="177"/>
      <c r="W831" s="177"/>
      <c r="X831" s="177"/>
      <c r="Y831" s="177"/>
      <c r="Z831" s="177"/>
      <c r="AA831" s="177"/>
      <c r="AB831" s="177"/>
      <c r="AC831" s="177"/>
      <c r="AD831" s="177"/>
      <c r="AE831" s="177"/>
    </row>
    <row r="832" spans="1:31" ht="125.25" customHeight="1">
      <c r="A832" s="255" t="s">
        <v>7321</v>
      </c>
      <c r="B832" s="256" t="s">
        <v>7322</v>
      </c>
      <c r="C832" s="257" t="s">
        <v>7402</v>
      </c>
      <c r="D832" s="261"/>
      <c r="E832" s="255" t="s">
        <v>7325</v>
      </c>
      <c r="F832" s="259" t="s">
        <v>7403</v>
      </c>
      <c r="G832" s="255" t="s">
        <v>7366</v>
      </c>
      <c r="H832" s="255" t="s">
        <v>7404</v>
      </c>
      <c r="I832" s="70" t="s">
        <v>11</v>
      </c>
      <c r="J832" s="85"/>
      <c r="K832" s="258"/>
      <c r="L832" s="177"/>
      <c r="M832" s="177"/>
      <c r="N832" s="177"/>
      <c r="O832" s="177"/>
      <c r="P832" s="177"/>
      <c r="Q832" s="177"/>
      <c r="R832" s="177"/>
      <c r="S832" s="177"/>
      <c r="T832" s="177"/>
      <c r="U832" s="177"/>
      <c r="V832" s="177"/>
      <c r="W832" s="177"/>
      <c r="X832" s="177"/>
      <c r="Y832" s="177"/>
      <c r="Z832" s="177"/>
      <c r="AA832" s="177"/>
      <c r="AB832" s="177"/>
      <c r="AC832" s="177"/>
      <c r="AD832" s="177"/>
      <c r="AE832" s="177"/>
    </row>
    <row r="833" spans="1:31" ht="125.25" customHeight="1">
      <c r="A833" s="261"/>
      <c r="B833" s="256" t="s">
        <v>7322</v>
      </c>
      <c r="C833" s="257" t="s">
        <v>7405</v>
      </c>
      <c r="D833" s="261"/>
      <c r="E833" s="261"/>
      <c r="F833" s="259" t="s">
        <v>7406</v>
      </c>
      <c r="G833" s="255" t="s">
        <v>7366</v>
      </c>
      <c r="H833" s="255" t="s">
        <v>7407</v>
      </c>
      <c r="I833" s="70" t="s">
        <v>11</v>
      </c>
      <c r="J833" s="85"/>
      <c r="K833" s="258"/>
      <c r="L833" s="177"/>
      <c r="M833" s="177"/>
      <c r="N833" s="177"/>
      <c r="O833" s="177"/>
      <c r="P833" s="177"/>
      <c r="Q833" s="177"/>
      <c r="R833" s="177"/>
      <c r="S833" s="177"/>
      <c r="T833" s="177"/>
      <c r="U833" s="177"/>
      <c r="V833" s="177"/>
      <c r="W833" s="177"/>
      <c r="X833" s="177"/>
      <c r="Y833" s="177"/>
      <c r="Z833" s="177"/>
      <c r="AA833" s="177"/>
      <c r="AB833" s="177"/>
      <c r="AC833" s="177"/>
      <c r="AD833" s="177"/>
      <c r="AE833" s="177"/>
    </row>
    <row r="834" spans="1:31" ht="125.25" customHeight="1">
      <c r="A834" s="261"/>
      <c r="B834" s="256" t="s">
        <v>7322</v>
      </c>
      <c r="C834" s="257" t="s">
        <v>7408</v>
      </c>
      <c r="D834" s="261"/>
      <c r="E834" s="261"/>
      <c r="F834" s="259" t="s">
        <v>7409</v>
      </c>
      <c r="G834" s="255" t="s">
        <v>7366</v>
      </c>
      <c r="H834" s="255" t="s">
        <v>7410</v>
      </c>
      <c r="I834" s="70" t="s">
        <v>11</v>
      </c>
      <c r="J834" s="85"/>
      <c r="K834" s="258"/>
      <c r="L834" s="177"/>
      <c r="M834" s="177"/>
      <c r="N834" s="177"/>
      <c r="O834" s="177"/>
      <c r="P834" s="177"/>
      <c r="Q834" s="177"/>
      <c r="R834" s="177"/>
      <c r="S834" s="177"/>
      <c r="T834" s="177"/>
      <c r="U834" s="177"/>
      <c r="V834" s="177"/>
      <c r="W834" s="177"/>
      <c r="X834" s="177"/>
      <c r="Y834" s="177"/>
      <c r="Z834" s="177"/>
      <c r="AA834" s="177"/>
      <c r="AB834" s="177"/>
      <c r="AC834" s="177"/>
      <c r="AD834" s="177"/>
      <c r="AE834" s="177"/>
    </row>
    <row r="835" spans="1:31" ht="125.25" customHeight="1">
      <c r="A835" s="255" t="s">
        <v>7321</v>
      </c>
      <c r="B835" s="256" t="s">
        <v>7322</v>
      </c>
      <c r="C835" s="257" t="s">
        <v>7411</v>
      </c>
      <c r="D835" s="261"/>
      <c r="E835" s="255" t="s">
        <v>7325</v>
      </c>
      <c r="F835" s="259" t="s">
        <v>7412</v>
      </c>
      <c r="G835" s="255" t="s">
        <v>7413</v>
      </c>
      <c r="H835" s="255" t="s">
        <v>7414</v>
      </c>
      <c r="I835" s="70" t="s">
        <v>11</v>
      </c>
      <c r="J835" s="85"/>
      <c r="K835" s="260" t="s">
        <v>7415</v>
      </c>
      <c r="L835" s="177"/>
      <c r="M835" s="177"/>
      <c r="N835" s="177"/>
      <c r="O835" s="177"/>
      <c r="P835" s="177"/>
      <c r="Q835" s="177"/>
      <c r="R835" s="177"/>
      <c r="S835" s="177"/>
      <c r="T835" s="177"/>
      <c r="U835" s="177"/>
      <c r="V835" s="177"/>
      <c r="W835" s="177"/>
      <c r="X835" s="177"/>
      <c r="Y835" s="177"/>
      <c r="Z835" s="177"/>
      <c r="AA835" s="177"/>
      <c r="AB835" s="177"/>
      <c r="AC835" s="177"/>
      <c r="AD835" s="177"/>
      <c r="AE835" s="177"/>
    </row>
    <row r="836" spans="1:31" ht="125.25" customHeight="1">
      <c r="A836" s="255" t="s">
        <v>7416</v>
      </c>
      <c r="B836" s="256" t="s">
        <v>7322</v>
      </c>
      <c r="C836" s="257" t="s">
        <v>7417</v>
      </c>
      <c r="D836" s="261"/>
      <c r="E836" s="261"/>
      <c r="F836" s="259" t="s">
        <v>7418</v>
      </c>
      <c r="G836" s="255" t="s">
        <v>7419</v>
      </c>
      <c r="H836" s="255" t="s">
        <v>7420</v>
      </c>
      <c r="I836" s="70" t="s">
        <v>11</v>
      </c>
      <c r="J836" s="85"/>
      <c r="K836" s="258"/>
      <c r="L836" s="177"/>
      <c r="M836" s="177"/>
      <c r="N836" s="177"/>
      <c r="O836" s="177"/>
      <c r="P836" s="177"/>
      <c r="Q836" s="177"/>
      <c r="R836" s="177"/>
      <c r="S836" s="177"/>
      <c r="T836" s="177"/>
      <c r="U836" s="177"/>
      <c r="V836" s="177"/>
      <c r="W836" s="177"/>
      <c r="X836" s="177"/>
      <c r="Y836" s="177"/>
      <c r="Z836" s="177"/>
      <c r="AA836" s="177"/>
      <c r="AB836" s="177"/>
      <c r="AC836" s="177"/>
      <c r="AD836" s="177"/>
      <c r="AE836" s="177"/>
    </row>
    <row r="837" spans="1:31" ht="125.25" customHeight="1">
      <c r="A837" s="255" t="s">
        <v>7321</v>
      </c>
      <c r="B837" s="256" t="s">
        <v>7322</v>
      </c>
      <c r="C837" s="257" t="s">
        <v>7421</v>
      </c>
      <c r="D837" s="261"/>
      <c r="E837" s="255" t="s">
        <v>7325</v>
      </c>
      <c r="F837" s="259" t="s">
        <v>7422</v>
      </c>
      <c r="G837" s="255" t="s">
        <v>7419</v>
      </c>
      <c r="H837" s="255" t="s">
        <v>7423</v>
      </c>
      <c r="I837" s="70" t="s">
        <v>11</v>
      </c>
      <c r="J837" s="85"/>
      <c r="K837" s="258"/>
      <c r="L837" s="177"/>
      <c r="M837" s="177"/>
      <c r="N837" s="177"/>
      <c r="O837" s="177"/>
      <c r="P837" s="177"/>
      <c r="Q837" s="177"/>
      <c r="R837" s="177"/>
      <c r="S837" s="177"/>
      <c r="T837" s="177"/>
      <c r="U837" s="177"/>
      <c r="V837" s="177"/>
      <c r="W837" s="177"/>
      <c r="X837" s="177"/>
      <c r="Y837" s="177"/>
      <c r="Z837" s="177"/>
      <c r="AA837" s="177"/>
      <c r="AB837" s="177"/>
      <c r="AC837" s="177"/>
      <c r="AD837" s="177"/>
      <c r="AE837" s="177"/>
    </row>
    <row r="838" spans="1:31" ht="125.25" customHeight="1">
      <c r="A838" s="255" t="s">
        <v>7321</v>
      </c>
      <c r="B838" s="256" t="s">
        <v>7322</v>
      </c>
      <c r="C838" s="257" t="s">
        <v>7424</v>
      </c>
      <c r="D838" s="261"/>
      <c r="E838" s="255" t="s">
        <v>7325</v>
      </c>
      <c r="F838" s="259" t="s">
        <v>7425</v>
      </c>
      <c r="G838" s="255" t="s">
        <v>7413</v>
      </c>
      <c r="H838" s="255" t="s">
        <v>7426</v>
      </c>
      <c r="I838" s="70" t="s">
        <v>11</v>
      </c>
      <c r="J838" s="85"/>
      <c r="K838" s="258"/>
      <c r="L838" s="177"/>
      <c r="M838" s="177"/>
      <c r="N838" s="177"/>
      <c r="O838" s="177"/>
      <c r="P838" s="177"/>
      <c r="Q838" s="177"/>
      <c r="R838" s="177"/>
      <c r="S838" s="177"/>
      <c r="T838" s="177"/>
      <c r="U838" s="177"/>
      <c r="V838" s="177"/>
      <c r="W838" s="177"/>
      <c r="X838" s="177"/>
      <c r="Y838" s="177"/>
      <c r="Z838" s="177"/>
      <c r="AA838" s="177"/>
      <c r="AB838" s="177"/>
      <c r="AC838" s="177"/>
      <c r="AD838" s="177"/>
      <c r="AE838" s="177"/>
    </row>
    <row r="839" spans="1:31" ht="125.25" customHeight="1">
      <c r="A839" s="255" t="s">
        <v>7321</v>
      </c>
      <c r="B839" s="256" t="s">
        <v>7322</v>
      </c>
      <c r="C839" s="257" t="s">
        <v>7427</v>
      </c>
      <c r="D839" s="261"/>
      <c r="E839" s="255" t="s">
        <v>7325</v>
      </c>
      <c r="F839" s="259" t="s">
        <v>7428</v>
      </c>
      <c r="G839" s="255" t="s">
        <v>7413</v>
      </c>
      <c r="H839" s="255" t="s">
        <v>7429</v>
      </c>
      <c r="I839" s="70" t="s">
        <v>11</v>
      </c>
      <c r="J839" s="85"/>
      <c r="K839" s="258"/>
      <c r="L839" s="177"/>
      <c r="M839" s="177"/>
      <c r="N839" s="177"/>
      <c r="O839" s="177"/>
      <c r="P839" s="177"/>
      <c r="Q839" s="177"/>
      <c r="R839" s="177"/>
      <c r="S839" s="177"/>
      <c r="T839" s="177"/>
      <c r="U839" s="177"/>
      <c r="V839" s="177"/>
      <c r="W839" s="177"/>
      <c r="X839" s="177"/>
      <c r="Y839" s="177"/>
      <c r="Z839" s="177"/>
      <c r="AA839" s="177"/>
      <c r="AB839" s="177"/>
      <c r="AC839" s="177"/>
      <c r="AD839" s="177"/>
      <c r="AE839" s="177"/>
    </row>
    <row r="840" spans="1:31" ht="125.25" customHeight="1">
      <c r="A840" s="255" t="s">
        <v>7321</v>
      </c>
      <c r="B840" s="256" t="s">
        <v>7322</v>
      </c>
      <c r="C840" s="257" t="s">
        <v>7430</v>
      </c>
      <c r="D840" s="261"/>
      <c r="E840" s="255" t="s">
        <v>7325</v>
      </c>
      <c r="F840" s="255" t="s">
        <v>7431</v>
      </c>
      <c r="G840" s="255" t="s">
        <v>7432</v>
      </c>
      <c r="H840" s="255" t="s">
        <v>7433</v>
      </c>
      <c r="I840" s="70" t="s">
        <v>11</v>
      </c>
      <c r="J840" s="85"/>
      <c r="K840" s="258"/>
      <c r="L840" s="177"/>
      <c r="M840" s="177"/>
      <c r="N840" s="177"/>
      <c r="O840" s="177"/>
      <c r="P840" s="177"/>
      <c r="Q840" s="177"/>
      <c r="R840" s="177"/>
      <c r="S840" s="177"/>
      <c r="T840" s="177"/>
      <c r="U840" s="177"/>
      <c r="V840" s="177"/>
      <c r="W840" s="177"/>
      <c r="X840" s="177"/>
      <c r="Y840" s="177"/>
      <c r="Z840" s="177"/>
      <c r="AA840" s="177"/>
      <c r="AB840" s="177"/>
      <c r="AC840" s="177"/>
      <c r="AD840" s="177"/>
      <c r="AE840" s="177"/>
    </row>
    <row r="841" spans="1:31" ht="125.25" customHeight="1">
      <c r="A841" s="255" t="s">
        <v>7321</v>
      </c>
      <c r="B841" s="256" t="s">
        <v>7322</v>
      </c>
      <c r="C841" s="257" t="s">
        <v>7434</v>
      </c>
      <c r="D841" s="261"/>
      <c r="E841" s="255" t="s">
        <v>7325</v>
      </c>
      <c r="F841" s="255" t="s">
        <v>7435</v>
      </c>
      <c r="G841" s="255" t="s">
        <v>7432</v>
      </c>
      <c r="H841" s="255" t="s">
        <v>7436</v>
      </c>
      <c r="I841" s="70" t="s">
        <v>11</v>
      </c>
      <c r="J841" s="85"/>
      <c r="K841" s="258"/>
      <c r="L841" s="177"/>
      <c r="M841" s="177"/>
      <c r="N841" s="177"/>
      <c r="O841" s="177"/>
      <c r="P841" s="177"/>
      <c r="Q841" s="177"/>
      <c r="R841" s="177"/>
      <c r="S841" s="177"/>
      <c r="T841" s="177"/>
      <c r="U841" s="177"/>
      <c r="V841" s="177"/>
      <c r="W841" s="177"/>
      <c r="X841" s="177"/>
      <c r="Y841" s="177"/>
      <c r="Z841" s="177"/>
      <c r="AA841" s="177"/>
      <c r="AB841" s="177"/>
      <c r="AC841" s="177"/>
      <c r="AD841" s="177"/>
      <c r="AE841" s="177"/>
    </row>
    <row r="842" spans="1:31" ht="125.25" customHeight="1">
      <c r="A842" s="255" t="s">
        <v>7321</v>
      </c>
      <c r="B842" s="256" t="s">
        <v>7322</v>
      </c>
      <c r="C842" s="257" t="s">
        <v>7437</v>
      </c>
      <c r="D842" s="261"/>
      <c r="E842" s="255" t="s">
        <v>7325</v>
      </c>
      <c r="F842" s="255" t="s">
        <v>7438</v>
      </c>
      <c r="G842" s="255" t="s">
        <v>7432</v>
      </c>
      <c r="H842" s="255" t="s">
        <v>7439</v>
      </c>
      <c r="I842" s="70" t="s">
        <v>11</v>
      </c>
      <c r="J842" s="85"/>
      <c r="K842" s="258"/>
      <c r="L842" s="177"/>
      <c r="M842" s="177"/>
      <c r="N842" s="177"/>
      <c r="O842" s="177"/>
      <c r="P842" s="177"/>
      <c r="Q842" s="177"/>
      <c r="R842" s="177"/>
      <c r="S842" s="177"/>
      <c r="T842" s="177"/>
      <c r="U842" s="177"/>
      <c r="V842" s="177"/>
      <c r="W842" s="177"/>
      <c r="X842" s="177"/>
      <c r="Y842" s="177"/>
      <c r="Z842" s="177"/>
      <c r="AA842" s="177"/>
      <c r="AB842" s="177"/>
      <c r="AC842" s="177"/>
      <c r="AD842" s="177"/>
      <c r="AE842" s="177"/>
    </row>
    <row r="843" spans="1:31" ht="125.25" customHeight="1">
      <c r="A843" s="255" t="s">
        <v>7321</v>
      </c>
      <c r="B843" s="256" t="s">
        <v>7322</v>
      </c>
      <c r="C843" s="257" t="s">
        <v>7440</v>
      </c>
      <c r="D843" s="261"/>
      <c r="E843" s="255" t="s">
        <v>7325</v>
      </c>
      <c r="F843" s="259" t="s">
        <v>7441</v>
      </c>
      <c r="G843" s="255" t="s">
        <v>7432</v>
      </c>
      <c r="H843" s="255" t="s">
        <v>7442</v>
      </c>
      <c r="I843" s="70" t="s">
        <v>11</v>
      </c>
      <c r="J843" s="85"/>
      <c r="K843" s="258"/>
      <c r="L843" s="177"/>
      <c r="M843" s="177"/>
      <c r="N843" s="177"/>
      <c r="O843" s="177"/>
      <c r="P843" s="177"/>
      <c r="Q843" s="177"/>
      <c r="R843" s="177"/>
      <c r="S843" s="177"/>
      <c r="T843" s="177"/>
      <c r="U843" s="177"/>
      <c r="V843" s="177"/>
      <c r="W843" s="177"/>
      <c r="X843" s="177"/>
      <c r="Y843" s="177"/>
      <c r="Z843" s="177"/>
      <c r="AA843" s="177"/>
      <c r="AB843" s="177"/>
      <c r="AC843" s="177"/>
      <c r="AD843" s="177"/>
      <c r="AE843" s="177"/>
    </row>
    <row r="844" spans="1:31" ht="125.25" customHeight="1">
      <c r="A844" s="255" t="s">
        <v>7321</v>
      </c>
      <c r="B844" s="256" t="s">
        <v>7322</v>
      </c>
      <c r="C844" s="257" t="s">
        <v>7443</v>
      </c>
      <c r="D844" s="261"/>
      <c r="E844" s="255" t="s">
        <v>7325</v>
      </c>
      <c r="F844" s="255" t="s">
        <v>7444</v>
      </c>
      <c r="G844" s="255" t="s">
        <v>7432</v>
      </c>
      <c r="H844" s="255" t="s">
        <v>7445</v>
      </c>
      <c r="I844" s="70" t="s">
        <v>11</v>
      </c>
      <c r="J844" s="85"/>
      <c r="K844" s="258"/>
      <c r="L844" s="177"/>
      <c r="M844" s="177"/>
      <c r="N844" s="177"/>
      <c r="O844" s="177"/>
      <c r="P844" s="177"/>
      <c r="Q844" s="177"/>
      <c r="R844" s="177"/>
      <c r="S844" s="177"/>
      <c r="T844" s="177"/>
      <c r="U844" s="177"/>
      <c r="V844" s="177"/>
      <c r="W844" s="177"/>
      <c r="X844" s="177"/>
      <c r="Y844" s="177"/>
      <c r="Z844" s="177"/>
      <c r="AA844" s="177"/>
      <c r="AB844" s="177"/>
      <c r="AC844" s="177"/>
      <c r="AD844" s="177"/>
      <c r="AE844" s="177"/>
    </row>
    <row r="845" spans="1:31" ht="125.25" customHeight="1">
      <c r="A845" s="255" t="s">
        <v>7416</v>
      </c>
      <c r="B845" s="256" t="s">
        <v>7322</v>
      </c>
      <c r="C845" s="257" t="s">
        <v>7446</v>
      </c>
      <c r="D845" s="261"/>
      <c r="E845" s="255" t="s">
        <v>7325</v>
      </c>
      <c r="F845" s="255" t="s">
        <v>7447</v>
      </c>
      <c r="G845" s="255" t="s">
        <v>7432</v>
      </c>
      <c r="H845" s="255" t="s">
        <v>7448</v>
      </c>
      <c r="I845" s="70" t="s">
        <v>11</v>
      </c>
      <c r="J845" s="85"/>
      <c r="K845" s="258"/>
      <c r="L845" s="177"/>
      <c r="M845" s="177"/>
      <c r="N845" s="177"/>
      <c r="O845" s="177"/>
      <c r="P845" s="177"/>
      <c r="Q845" s="177"/>
      <c r="R845" s="177"/>
      <c r="S845" s="177"/>
      <c r="T845" s="177"/>
      <c r="U845" s="177"/>
      <c r="V845" s="177"/>
      <c r="W845" s="177"/>
      <c r="X845" s="177"/>
      <c r="Y845" s="177"/>
      <c r="Z845" s="177"/>
      <c r="AA845" s="177"/>
      <c r="AB845" s="177"/>
      <c r="AC845" s="177"/>
      <c r="AD845" s="177"/>
      <c r="AE845" s="177"/>
    </row>
    <row r="846" spans="1:31" ht="125.25" customHeight="1">
      <c r="A846" s="255" t="s">
        <v>7321</v>
      </c>
      <c r="B846" s="256" t="s">
        <v>7322</v>
      </c>
      <c r="C846" s="257" t="s">
        <v>7449</v>
      </c>
      <c r="D846" s="261"/>
      <c r="E846" s="255" t="s">
        <v>7325</v>
      </c>
      <c r="F846" s="255" t="s">
        <v>7450</v>
      </c>
      <c r="G846" s="255" t="s">
        <v>7451</v>
      </c>
      <c r="H846" s="255" t="s">
        <v>7452</v>
      </c>
      <c r="I846" s="70" t="s">
        <v>11</v>
      </c>
      <c r="J846" s="85"/>
      <c r="K846" s="258"/>
      <c r="L846" s="177"/>
      <c r="M846" s="177"/>
      <c r="N846" s="177"/>
      <c r="O846" s="177"/>
      <c r="P846" s="177"/>
      <c r="Q846" s="177"/>
      <c r="R846" s="177"/>
      <c r="S846" s="177"/>
      <c r="T846" s="177"/>
      <c r="U846" s="177"/>
      <c r="V846" s="177"/>
      <c r="W846" s="177"/>
      <c r="X846" s="177"/>
      <c r="Y846" s="177"/>
      <c r="Z846" s="177"/>
      <c r="AA846" s="177"/>
      <c r="AB846" s="177"/>
      <c r="AC846" s="177"/>
      <c r="AD846" s="177"/>
      <c r="AE846" s="177"/>
    </row>
    <row r="847" spans="1:31" ht="125.25" customHeight="1">
      <c r="A847" s="255" t="s">
        <v>7321</v>
      </c>
      <c r="B847" s="256" t="s">
        <v>7322</v>
      </c>
      <c r="C847" s="257" t="s">
        <v>7453</v>
      </c>
      <c r="D847" s="261"/>
      <c r="E847" s="255" t="s">
        <v>7325</v>
      </c>
      <c r="F847" s="255" t="s">
        <v>7454</v>
      </c>
      <c r="G847" s="255" t="s">
        <v>7455</v>
      </c>
      <c r="H847" s="255" t="s">
        <v>7456</v>
      </c>
      <c r="I847" s="70" t="s">
        <v>11</v>
      </c>
      <c r="J847" s="85"/>
      <c r="K847" s="258"/>
      <c r="L847" s="177"/>
      <c r="M847" s="177"/>
      <c r="N847" s="177"/>
      <c r="O847" s="177"/>
      <c r="P847" s="177"/>
      <c r="Q847" s="177"/>
      <c r="R847" s="177"/>
      <c r="S847" s="177"/>
      <c r="T847" s="177"/>
      <c r="U847" s="177"/>
      <c r="V847" s="177"/>
      <c r="W847" s="177"/>
      <c r="X847" s="177"/>
      <c r="Y847" s="177"/>
      <c r="Z847" s="177"/>
      <c r="AA847" s="177"/>
      <c r="AB847" s="177"/>
      <c r="AC847" s="177"/>
      <c r="AD847" s="177"/>
      <c r="AE847" s="177"/>
    </row>
    <row r="848" spans="1:31" ht="125.25" customHeight="1">
      <c r="A848" s="255" t="s">
        <v>7321</v>
      </c>
      <c r="B848" s="256" t="s">
        <v>7322</v>
      </c>
      <c r="C848" s="257" t="s">
        <v>7457</v>
      </c>
      <c r="D848" s="261"/>
      <c r="E848" s="255" t="s">
        <v>7325</v>
      </c>
      <c r="F848" s="255" t="s">
        <v>7458</v>
      </c>
      <c r="G848" s="255" t="s">
        <v>7451</v>
      </c>
      <c r="H848" s="255" t="s">
        <v>7459</v>
      </c>
      <c r="I848" s="70" t="s">
        <v>11</v>
      </c>
      <c r="J848" s="85"/>
      <c r="K848" s="258"/>
      <c r="L848" s="177"/>
      <c r="M848" s="177"/>
      <c r="N848" s="177"/>
      <c r="O848" s="177"/>
      <c r="P848" s="177"/>
      <c r="Q848" s="177"/>
      <c r="R848" s="177"/>
      <c r="S848" s="177"/>
      <c r="T848" s="177"/>
      <c r="U848" s="177"/>
      <c r="V848" s="177"/>
      <c r="W848" s="177"/>
      <c r="X848" s="177"/>
      <c r="Y848" s="177"/>
      <c r="Z848" s="177"/>
      <c r="AA848" s="177"/>
      <c r="AB848" s="177"/>
      <c r="AC848" s="177"/>
      <c r="AD848" s="177"/>
      <c r="AE848" s="177"/>
    </row>
    <row r="849" spans="1:31" ht="125.25" customHeight="1">
      <c r="A849" s="255" t="s">
        <v>7321</v>
      </c>
      <c r="B849" s="256" t="s">
        <v>7322</v>
      </c>
      <c r="C849" s="257" t="s">
        <v>7460</v>
      </c>
      <c r="D849" s="261"/>
      <c r="E849" s="255" t="s">
        <v>7325</v>
      </c>
      <c r="F849" s="255" t="s">
        <v>7461</v>
      </c>
      <c r="G849" s="255" t="s">
        <v>7455</v>
      </c>
      <c r="H849" s="255" t="s">
        <v>7462</v>
      </c>
      <c r="I849" s="70" t="s">
        <v>11</v>
      </c>
      <c r="J849" s="85"/>
      <c r="K849" s="260" t="s">
        <v>7463</v>
      </c>
      <c r="L849" s="177"/>
      <c r="M849" s="177"/>
      <c r="N849" s="177"/>
      <c r="O849" s="177"/>
      <c r="P849" s="177"/>
      <c r="Q849" s="177"/>
      <c r="R849" s="177"/>
      <c r="S849" s="177"/>
      <c r="T849" s="177"/>
      <c r="U849" s="177"/>
      <c r="V849" s="177"/>
      <c r="W849" s="177"/>
      <c r="X849" s="177"/>
      <c r="Y849" s="177"/>
      <c r="Z849" s="177"/>
      <c r="AA849" s="177"/>
      <c r="AB849" s="177"/>
      <c r="AC849" s="177"/>
      <c r="AD849" s="177"/>
      <c r="AE849" s="177"/>
    </row>
    <row r="850" spans="1:31" ht="125.25" customHeight="1">
      <c r="A850" s="255" t="s">
        <v>7321</v>
      </c>
      <c r="B850" s="256" t="s">
        <v>7322</v>
      </c>
      <c r="C850" s="257" t="s">
        <v>7464</v>
      </c>
      <c r="D850" s="261"/>
      <c r="E850" s="255" t="s">
        <v>7325</v>
      </c>
      <c r="F850" s="259" t="s">
        <v>7465</v>
      </c>
      <c r="G850" s="255" t="s">
        <v>7466</v>
      </c>
      <c r="H850" s="255" t="s">
        <v>7467</v>
      </c>
      <c r="I850" s="70" t="s">
        <v>11</v>
      </c>
      <c r="J850" s="85"/>
      <c r="K850" s="258"/>
      <c r="L850" s="177"/>
      <c r="M850" s="177"/>
      <c r="N850" s="177"/>
      <c r="O850" s="177"/>
      <c r="P850" s="177"/>
      <c r="Q850" s="177"/>
      <c r="R850" s="177"/>
      <c r="S850" s="177"/>
      <c r="T850" s="177"/>
      <c r="U850" s="177"/>
      <c r="V850" s="177"/>
      <c r="W850" s="177"/>
      <c r="X850" s="177"/>
      <c r="Y850" s="177"/>
      <c r="Z850" s="177"/>
      <c r="AA850" s="177"/>
      <c r="AB850" s="177"/>
      <c r="AC850" s="177"/>
      <c r="AD850" s="177"/>
      <c r="AE850" s="177"/>
    </row>
    <row r="851" spans="1:31" ht="125.25" customHeight="1">
      <c r="A851" s="259" t="s">
        <v>7321</v>
      </c>
      <c r="B851" s="256" t="s">
        <v>7322</v>
      </c>
      <c r="C851" s="257" t="s">
        <v>7468</v>
      </c>
      <c r="D851" s="265"/>
      <c r="E851" s="255" t="s">
        <v>7325</v>
      </c>
      <c r="F851" s="259" t="s">
        <v>7189</v>
      </c>
      <c r="G851" s="259" t="s">
        <v>7469</v>
      </c>
      <c r="H851" s="259" t="s">
        <v>7190</v>
      </c>
      <c r="I851" s="70" t="s">
        <v>11</v>
      </c>
      <c r="J851" s="85"/>
      <c r="K851" s="262"/>
      <c r="L851" s="177"/>
      <c r="M851" s="177"/>
      <c r="N851" s="177"/>
      <c r="O851" s="177"/>
      <c r="P851" s="177"/>
      <c r="Q851" s="177"/>
      <c r="R851" s="177"/>
      <c r="S851" s="177"/>
      <c r="T851" s="177"/>
      <c r="U851" s="177"/>
      <c r="V851" s="177"/>
      <c r="W851" s="177"/>
      <c r="X851" s="177"/>
      <c r="Y851" s="177"/>
      <c r="Z851" s="177"/>
      <c r="AA851" s="177"/>
      <c r="AB851" s="177"/>
      <c r="AC851" s="177"/>
      <c r="AD851" s="177"/>
      <c r="AE851" s="177"/>
    </row>
    <row r="852" spans="1:31" ht="125.25" customHeight="1">
      <c r="A852" s="255" t="s">
        <v>7321</v>
      </c>
      <c r="B852" s="256" t="s">
        <v>7322</v>
      </c>
      <c r="C852" s="257" t="s">
        <v>7470</v>
      </c>
      <c r="D852" s="261"/>
      <c r="E852" s="255" t="s">
        <v>7325</v>
      </c>
      <c r="F852" s="259" t="s">
        <v>7193</v>
      </c>
      <c r="G852" s="259" t="s">
        <v>7471</v>
      </c>
      <c r="H852" s="259" t="s">
        <v>6888</v>
      </c>
      <c r="I852" s="70" t="s">
        <v>11</v>
      </c>
      <c r="J852" s="85"/>
      <c r="K852" s="267"/>
      <c r="L852" s="177"/>
      <c r="M852" s="177"/>
      <c r="N852" s="177"/>
      <c r="O852" s="177"/>
      <c r="P852" s="177"/>
      <c r="Q852" s="177"/>
      <c r="R852" s="177"/>
      <c r="S852" s="177"/>
      <c r="T852" s="177"/>
      <c r="U852" s="177"/>
      <c r="V852" s="177"/>
      <c r="W852" s="177"/>
      <c r="X852" s="177"/>
      <c r="Y852" s="177"/>
      <c r="Z852" s="177"/>
      <c r="AA852" s="177"/>
      <c r="AB852" s="177"/>
      <c r="AC852" s="177"/>
      <c r="AD852" s="177"/>
      <c r="AE852" s="177"/>
    </row>
    <row r="853" spans="1:31" ht="125.25" customHeight="1">
      <c r="A853" s="255" t="s">
        <v>7321</v>
      </c>
      <c r="B853" s="256" t="s">
        <v>7322</v>
      </c>
      <c r="C853" s="257" t="s">
        <v>7472</v>
      </c>
      <c r="D853" s="261"/>
      <c r="E853" s="255" t="s">
        <v>7325</v>
      </c>
      <c r="F853" s="259" t="s">
        <v>7473</v>
      </c>
      <c r="G853" s="259" t="s">
        <v>7471</v>
      </c>
      <c r="H853" s="259" t="s">
        <v>7474</v>
      </c>
      <c r="I853" s="70" t="s">
        <v>11</v>
      </c>
      <c r="J853" s="85"/>
      <c r="K853" s="258"/>
      <c r="L853" s="177"/>
      <c r="M853" s="177"/>
      <c r="N853" s="177"/>
      <c r="O853" s="177"/>
      <c r="P853" s="177"/>
      <c r="Q853" s="177"/>
      <c r="R853" s="177"/>
      <c r="S853" s="177"/>
      <c r="T853" s="177"/>
      <c r="U853" s="177"/>
      <c r="V853" s="177"/>
      <c r="W853" s="177"/>
      <c r="X853" s="177"/>
      <c r="Y853" s="177"/>
      <c r="Z853" s="177"/>
      <c r="AA853" s="177"/>
      <c r="AB853" s="177"/>
      <c r="AC853" s="177"/>
      <c r="AD853" s="177"/>
      <c r="AE853" s="177"/>
    </row>
    <row r="854" spans="1:31" ht="125.25" customHeight="1">
      <c r="A854" s="255" t="s">
        <v>7321</v>
      </c>
      <c r="B854" s="256" t="s">
        <v>7322</v>
      </c>
      <c r="C854" s="257" t="s">
        <v>7475</v>
      </c>
      <c r="D854" s="261"/>
      <c r="E854" s="255" t="s">
        <v>7325</v>
      </c>
      <c r="F854" s="259" t="s">
        <v>7476</v>
      </c>
      <c r="G854" s="259" t="s">
        <v>7471</v>
      </c>
      <c r="H854" s="259" t="s">
        <v>7477</v>
      </c>
      <c r="I854" s="70" t="s">
        <v>11</v>
      </c>
      <c r="J854" s="85"/>
      <c r="K854" s="258"/>
      <c r="L854" s="177"/>
      <c r="M854" s="177"/>
      <c r="N854" s="177"/>
      <c r="O854" s="177"/>
      <c r="P854" s="177"/>
      <c r="Q854" s="177"/>
      <c r="R854" s="177"/>
      <c r="S854" s="177"/>
      <c r="T854" s="177"/>
      <c r="U854" s="177"/>
      <c r="V854" s="177"/>
      <c r="W854" s="177"/>
      <c r="X854" s="177"/>
      <c r="Y854" s="177"/>
      <c r="Z854" s="177"/>
      <c r="AA854" s="177"/>
      <c r="AB854" s="177"/>
      <c r="AC854" s="177"/>
      <c r="AD854" s="177"/>
      <c r="AE854" s="177"/>
    </row>
    <row r="855" spans="1:31" ht="125.25" customHeight="1">
      <c r="A855" s="255" t="s">
        <v>7321</v>
      </c>
      <c r="B855" s="256" t="s">
        <v>7322</v>
      </c>
      <c r="C855" s="257" t="s">
        <v>7478</v>
      </c>
      <c r="D855" s="261"/>
      <c r="E855" s="255" t="s">
        <v>7325</v>
      </c>
      <c r="F855" s="259" t="s">
        <v>7479</v>
      </c>
      <c r="G855" s="259" t="s">
        <v>7471</v>
      </c>
      <c r="H855" s="259" t="s">
        <v>7480</v>
      </c>
      <c r="I855" s="70" t="s">
        <v>11</v>
      </c>
      <c r="J855" s="85"/>
      <c r="K855" s="258"/>
      <c r="L855" s="177"/>
      <c r="M855" s="177"/>
      <c r="N855" s="177"/>
      <c r="O855" s="177"/>
      <c r="P855" s="177"/>
      <c r="Q855" s="177"/>
      <c r="R855" s="177"/>
      <c r="S855" s="177"/>
      <c r="T855" s="177"/>
      <c r="U855" s="177"/>
      <c r="V855" s="177"/>
      <c r="W855" s="177"/>
      <c r="X855" s="177"/>
      <c r="Y855" s="177"/>
      <c r="Z855" s="177"/>
      <c r="AA855" s="177"/>
      <c r="AB855" s="177"/>
      <c r="AC855" s="177"/>
      <c r="AD855" s="177"/>
      <c r="AE855" s="177"/>
    </row>
    <row r="856" spans="1:31" ht="125.25" customHeight="1">
      <c r="A856" s="261" t="s">
        <v>7481</v>
      </c>
      <c r="B856" s="255" t="s">
        <v>7482</v>
      </c>
      <c r="C856" s="257" t="s">
        <v>7483</v>
      </c>
      <c r="D856" s="261"/>
      <c r="E856" s="255" t="s">
        <v>7484</v>
      </c>
      <c r="F856" s="255" t="s">
        <v>7485</v>
      </c>
      <c r="G856" s="255" t="s">
        <v>7486</v>
      </c>
      <c r="H856" s="271" t="s">
        <v>7487</v>
      </c>
      <c r="I856" s="70" t="s">
        <v>11</v>
      </c>
      <c r="J856" s="85"/>
      <c r="K856" s="267"/>
      <c r="L856" s="177"/>
      <c r="M856" s="177"/>
      <c r="N856" s="177"/>
      <c r="O856" s="177"/>
      <c r="P856" s="177"/>
      <c r="Q856" s="177"/>
      <c r="R856" s="177"/>
      <c r="S856" s="177"/>
      <c r="T856" s="177"/>
      <c r="U856" s="177"/>
      <c r="V856" s="177"/>
      <c r="W856" s="177"/>
      <c r="X856" s="177"/>
      <c r="Y856" s="177"/>
      <c r="Z856" s="177"/>
      <c r="AA856" s="177"/>
      <c r="AB856" s="177"/>
      <c r="AC856" s="177"/>
      <c r="AD856" s="177"/>
      <c r="AE856" s="177"/>
    </row>
    <row r="857" spans="1:31" ht="125.25" customHeight="1">
      <c r="A857" s="261" t="s">
        <v>7481</v>
      </c>
      <c r="B857" s="255" t="s">
        <v>7482</v>
      </c>
      <c r="C857" s="257" t="s">
        <v>7488</v>
      </c>
      <c r="D857" s="261"/>
      <c r="E857" s="255" t="s">
        <v>7484</v>
      </c>
      <c r="F857" s="255" t="s">
        <v>7489</v>
      </c>
      <c r="G857" s="255" t="s">
        <v>7490</v>
      </c>
      <c r="H857" s="271" t="s">
        <v>7491</v>
      </c>
      <c r="I857" s="70" t="s">
        <v>11</v>
      </c>
      <c r="J857" s="85"/>
      <c r="K857" s="267"/>
      <c r="L857" s="177"/>
      <c r="M857" s="177"/>
      <c r="N857" s="177"/>
      <c r="O857" s="177"/>
      <c r="P857" s="177"/>
      <c r="Q857" s="177"/>
      <c r="R857" s="177"/>
      <c r="S857" s="177"/>
      <c r="T857" s="177"/>
      <c r="U857" s="177"/>
      <c r="V857" s="177"/>
      <c r="W857" s="177"/>
      <c r="X857" s="177"/>
      <c r="Y857" s="177"/>
      <c r="Z857" s="177"/>
      <c r="AA857" s="177"/>
      <c r="AB857" s="177"/>
      <c r="AC857" s="177"/>
      <c r="AD857" s="177"/>
      <c r="AE857" s="177"/>
    </row>
    <row r="858" spans="1:31" ht="125.25" customHeight="1">
      <c r="A858" s="261" t="s">
        <v>7481</v>
      </c>
      <c r="B858" s="255" t="s">
        <v>7482</v>
      </c>
      <c r="C858" s="257" t="s">
        <v>7492</v>
      </c>
      <c r="D858" s="261"/>
      <c r="E858" s="255" t="s">
        <v>7484</v>
      </c>
      <c r="F858" s="255" t="s">
        <v>7493</v>
      </c>
      <c r="G858" s="255" t="s">
        <v>7494</v>
      </c>
      <c r="H858" s="255" t="s">
        <v>7495</v>
      </c>
      <c r="I858" s="70" t="s">
        <v>11</v>
      </c>
      <c r="J858" s="85"/>
      <c r="K858" s="267"/>
      <c r="L858" s="177"/>
      <c r="M858" s="177"/>
      <c r="N858" s="177"/>
      <c r="O858" s="177"/>
      <c r="P858" s="177"/>
      <c r="Q858" s="177"/>
      <c r="R858" s="177"/>
      <c r="S858" s="177"/>
      <c r="T858" s="177"/>
      <c r="U858" s="177"/>
      <c r="V858" s="177"/>
      <c r="W858" s="177"/>
      <c r="X858" s="177"/>
      <c r="Y858" s="177"/>
      <c r="Z858" s="177"/>
      <c r="AA858" s="177"/>
      <c r="AB858" s="177"/>
      <c r="AC858" s="177"/>
      <c r="AD858" s="177"/>
      <c r="AE858" s="177"/>
    </row>
    <row r="859" spans="1:31" ht="125.25" customHeight="1">
      <c r="A859" s="261" t="s">
        <v>7481</v>
      </c>
      <c r="B859" s="255" t="s">
        <v>7482</v>
      </c>
      <c r="C859" s="257" t="s">
        <v>7496</v>
      </c>
      <c r="D859" s="261"/>
      <c r="E859" s="255" t="s">
        <v>7484</v>
      </c>
      <c r="F859" s="255" t="s">
        <v>7497</v>
      </c>
      <c r="G859" s="261"/>
      <c r="H859" s="255" t="s">
        <v>7498</v>
      </c>
      <c r="I859" s="70" t="s">
        <v>11</v>
      </c>
      <c r="J859" s="85"/>
      <c r="K859" s="267"/>
      <c r="L859" s="177"/>
      <c r="M859" s="177"/>
      <c r="N859" s="177"/>
      <c r="O859" s="177"/>
      <c r="P859" s="177"/>
      <c r="Q859" s="177"/>
      <c r="R859" s="177"/>
      <c r="S859" s="177"/>
      <c r="T859" s="177"/>
      <c r="U859" s="177"/>
      <c r="V859" s="177"/>
      <c r="W859" s="177"/>
      <c r="X859" s="177"/>
      <c r="Y859" s="177"/>
      <c r="Z859" s="177"/>
      <c r="AA859" s="177"/>
      <c r="AB859" s="177"/>
      <c r="AC859" s="177"/>
      <c r="AD859" s="177"/>
      <c r="AE859" s="177"/>
    </row>
    <row r="860" spans="1:31" ht="125.25" customHeight="1">
      <c r="A860" s="255" t="s">
        <v>7499</v>
      </c>
      <c r="B860" s="255" t="s">
        <v>7500</v>
      </c>
      <c r="C860" s="257" t="s">
        <v>534</v>
      </c>
      <c r="D860" s="255" t="s">
        <v>7501</v>
      </c>
      <c r="E860" s="255" t="s">
        <v>182</v>
      </c>
      <c r="F860" s="255" t="s">
        <v>7502</v>
      </c>
      <c r="G860" s="255" t="s">
        <v>7503</v>
      </c>
      <c r="H860" s="255" t="s">
        <v>7504</v>
      </c>
      <c r="I860" s="70" t="s">
        <v>11</v>
      </c>
      <c r="J860" s="85"/>
      <c r="K860" s="258"/>
      <c r="L860" s="177"/>
      <c r="M860" s="177"/>
      <c r="N860" s="177"/>
      <c r="O860" s="177"/>
      <c r="P860" s="177"/>
      <c r="Q860" s="177"/>
      <c r="R860" s="177"/>
      <c r="S860" s="177"/>
      <c r="T860" s="177"/>
      <c r="U860" s="177"/>
      <c r="V860" s="177"/>
      <c r="W860" s="177"/>
      <c r="X860" s="177"/>
      <c r="Y860" s="177"/>
      <c r="Z860" s="177"/>
      <c r="AA860" s="177"/>
      <c r="AB860" s="177"/>
      <c r="AC860" s="177"/>
      <c r="AD860" s="177"/>
      <c r="AE860" s="177"/>
    </row>
    <row r="861" spans="1:31" ht="125.25" customHeight="1">
      <c r="A861" s="255" t="s">
        <v>7499</v>
      </c>
      <c r="B861" s="255" t="s">
        <v>7500</v>
      </c>
      <c r="C861" s="257" t="s">
        <v>379</v>
      </c>
      <c r="D861" s="255" t="s">
        <v>7501</v>
      </c>
      <c r="E861" s="255" t="s">
        <v>182</v>
      </c>
      <c r="F861" s="255" t="s">
        <v>7505</v>
      </c>
      <c r="G861" s="255" t="s">
        <v>7503</v>
      </c>
      <c r="H861" s="255" t="s">
        <v>7506</v>
      </c>
      <c r="I861" s="70" t="s">
        <v>11</v>
      </c>
      <c r="J861" s="85"/>
      <c r="K861" s="258"/>
      <c r="L861" s="177"/>
      <c r="M861" s="177"/>
      <c r="N861" s="177"/>
      <c r="O861" s="177"/>
      <c r="P861" s="177"/>
      <c r="Q861" s="177"/>
      <c r="R861" s="177"/>
      <c r="S861" s="177"/>
      <c r="T861" s="177"/>
      <c r="U861" s="177"/>
      <c r="V861" s="177"/>
      <c r="W861" s="177"/>
      <c r="X861" s="177"/>
      <c r="Y861" s="177"/>
      <c r="Z861" s="177"/>
      <c r="AA861" s="177"/>
      <c r="AB861" s="177"/>
      <c r="AC861" s="177"/>
      <c r="AD861" s="177"/>
      <c r="AE861" s="177"/>
    </row>
    <row r="862" spans="1:31" ht="125.25" customHeight="1">
      <c r="A862" s="255" t="s">
        <v>7499</v>
      </c>
      <c r="B862" s="255" t="s">
        <v>7500</v>
      </c>
      <c r="C862" s="257" t="s">
        <v>384</v>
      </c>
      <c r="D862" s="255" t="s">
        <v>7507</v>
      </c>
      <c r="E862" s="255" t="s">
        <v>182</v>
      </c>
      <c r="F862" s="255" t="s">
        <v>7508</v>
      </c>
      <c r="G862" s="255" t="s">
        <v>7509</v>
      </c>
      <c r="H862" s="255" t="s">
        <v>7510</v>
      </c>
      <c r="I862" s="70" t="s">
        <v>11</v>
      </c>
      <c r="J862" s="85"/>
      <c r="K862" s="260" t="s">
        <v>7511</v>
      </c>
      <c r="L862" s="177"/>
      <c r="M862" s="177"/>
      <c r="N862" s="177"/>
      <c r="O862" s="177"/>
      <c r="P862" s="177"/>
      <c r="Q862" s="177"/>
      <c r="R862" s="177"/>
      <c r="S862" s="177"/>
      <c r="T862" s="177"/>
      <c r="U862" s="177"/>
      <c r="V862" s="177"/>
      <c r="W862" s="177"/>
      <c r="X862" s="177"/>
      <c r="Y862" s="177"/>
      <c r="Z862" s="177"/>
      <c r="AA862" s="177"/>
      <c r="AB862" s="177"/>
      <c r="AC862" s="177"/>
      <c r="AD862" s="177"/>
      <c r="AE862" s="177"/>
    </row>
    <row r="863" spans="1:31" ht="125.25" customHeight="1">
      <c r="A863" s="255" t="s">
        <v>7499</v>
      </c>
      <c r="B863" s="255" t="s">
        <v>7500</v>
      </c>
      <c r="C863" s="257" t="s">
        <v>544</v>
      </c>
      <c r="D863" s="255" t="s">
        <v>7507</v>
      </c>
      <c r="E863" s="255" t="s">
        <v>182</v>
      </c>
      <c r="F863" s="255" t="s">
        <v>7512</v>
      </c>
      <c r="G863" s="255" t="s">
        <v>7503</v>
      </c>
      <c r="H863" s="255" t="s">
        <v>7513</v>
      </c>
      <c r="I863" s="70" t="s">
        <v>11</v>
      </c>
      <c r="J863" s="85"/>
      <c r="K863" s="258"/>
      <c r="L863" s="177"/>
      <c r="M863" s="177"/>
      <c r="N863" s="177"/>
      <c r="O863" s="177"/>
      <c r="P863" s="177"/>
      <c r="Q863" s="177"/>
      <c r="R863" s="177"/>
      <c r="S863" s="177"/>
      <c r="T863" s="177"/>
      <c r="U863" s="177"/>
      <c r="V863" s="177"/>
      <c r="W863" s="177"/>
      <c r="X863" s="177"/>
      <c r="Y863" s="177"/>
      <c r="Z863" s="177"/>
      <c r="AA863" s="177"/>
      <c r="AB863" s="177"/>
      <c r="AC863" s="177"/>
      <c r="AD863" s="177"/>
      <c r="AE863" s="177"/>
    </row>
    <row r="864" spans="1:31" ht="125.25" customHeight="1">
      <c r="A864" s="255" t="s">
        <v>7499</v>
      </c>
      <c r="B864" s="255" t="s">
        <v>7500</v>
      </c>
      <c r="C864" s="257" t="s">
        <v>546</v>
      </c>
      <c r="D864" s="255" t="s">
        <v>7501</v>
      </c>
      <c r="E864" s="255" t="s">
        <v>182</v>
      </c>
      <c r="F864" s="255" t="s">
        <v>7514</v>
      </c>
      <c r="G864" s="255" t="s">
        <v>7503</v>
      </c>
      <c r="H864" s="255" t="s">
        <v>7513</v>
      </c>
      <c r="I864" s="70" t="s">
        <v>11</v>
      </c>
      <c r="J864" s="85"/>
      <c r="K864" s="258"/>
      <c r="L864" s="177"/>
      <c r="M864" s="177"/>
      <c r="N864" s="177"/>
      <c r="O864" s="177"/>
      <c r="P864" s="177"/>
      <c r="Q864" s="177"/>
      <c r="R864" s="177"/>
      <c r="S864" s="177"/>
      <c r="T864" s="177"/>
      <c r="U864" s="177"/>
      <c r="V864" s="177"/>
      <c r="W864" s="177"/>
      <c r="X864" s="177"/>
      <c r="Y864" s="177"/>
      <c r="Z864" s="177"/>
      <c r="AA864" s="177"/>
      <c r="AB864" s="177"/>
      <c r="AC864" s="177"/>
      <c r="AD864" s="177"/>
      <c r="AE864" s="177"/>
    </row>
    <row r="865" spans="1:31" ht="125.25" customHeight="1">
      <c r="A865" s="255" t="s">
        <v>7499</v>
      </c>
      <c r="B865" s="255" t="s">
        <v>7500</v>
      </c>
      <c r="C865" s="257" t="s">
        <v>388</v>
      </c>
      <c r="D865" s="255" t="s">
        <v>7501</v>
      </c>
      <c r="E865" s="255" t="s">
        <v>182</v>
      </c>
      <c r="F865" s="255" t="s">
        <v>7515</v>
      </c>
      <c r="G865" s="255" t="s">
        <v>7503</v>
      </c>
      <c r="H865" s="255" t="s">
        <v>7513</v>
      </c>
      <c r="I865" s="70" t="s">
        <v>11</v>
      </c>
      <c r="J865" s="85"/>
      <c r="K865" s="258"/>
      <c r="L865" s="177"/>
      <c r="M865" s="177"/>
      <c r="N865" s="177"/>
      <c r="O865" s="177"/>
      <c r="P865" s="177"/>
      <c r="Q865" s="177"/>
      <c r="R865" s="177"/>
      <c r="S865" s="177"/>
      <c r="T865" s="177"/>
      <c r="U865" s="177"/>
      <c r="V865" s="177"/>
      <c r="W865" s="177"/>
      <c r="X865" s="177"/>
      <c r="Y865" s="177"/>
      <c r="Z865" s="177"/>
      <c r="AA865" s="177"/>
      <c r="AB865" s="177"/>
      <c r="AC865" s="177"/>
      <c r="AD865" s="177"/>
      <c r="AE865" s="177"/>
    </row>
    <row r="866" spans="1:31" ht="125.25" customHeight="1">
      <c r="A866" s="255" t="s">
        <v>7499</v>
      </c>
      <c r="B866" s="255" t="s">
        <v>7500</v>
      </c>
      <c r="C866" s="257" t="s">
        <v>393</v>
      </c>
      <c r="D866" s="255" t="s">
        <v>7501</v>
      </c>
      <c r="E866" s="255" t="s">
        <v>182</v>
      </c>
      <c r="F866" s="255" t="s">
        <v>7516</v>
      </c>
      <c r="G866" s="255" t="s">
        <v>7503</v>
      </c>
      <c r="H866" s="255" t="s">
        <v>7513</v>
      </c>
      <c r="I866" s="70" t="s">
        <v>11</v>
      </c>
      <c r="J866" s="85"/>
      <c r="K866" s="258"/>
      <c r="L866" s="177"/>
      <c r="M866" s="177"/>
      <c r="N866" s="177"/>
      <c r="O866" s="177"/>
      <c r="P866" s="177"/>
      <c r="Q866" s="177"/>
      <c r="R866" s="177"/>
      <c r="S866" s="177"/>
      <c r="T866" s="177"/>
      <c r="U866" s="177"/>
      <c r="V866" s="177"/>
      <c r="W866" s="177"/>
      <c r="X866" s="177"/>
      <c r="Y866" s="177"/>
      <c r="Z866" s="177"/>
      <c r="AA866" s="177"/>
      <c r="AB866" s="177"/>
      <c r="AC866" s="177"/>
      <c r="AD866" s="177"/>
      <c r="AE866" s="177"/>
    </row>
    <row r="867" spans="1:31" ht="125.25" customHeight="1">
      <c r="A867" s="255" t="s">
        <v>7499</v>
      </c>
      <c r="B867" s="255" t="s">
        <v>7500</v>
      </c>
      <c r="C867" s="257" t="s">
        <v>397</v>
      </c>
      <c r="D867" s="261"/>
      <c r="E867" s="255" t="s">
        <v>182</v>
      </c>
      <c r="F867" s="255" t="s">
        <v>7517</v>
      </c>
      <c r="G867" s="255" t="s">
        <v>7503</v>
      </c>
      <c r="H867" s="255" t="s">
        <v>7518</v>
      </c>
      <c r="I867" s="70" t="s">
        <v>11</v>
      </c>
      <c r="J867" s="85"/>
      <c r="K867" s="266" t="s">
        <v>7519</v>
      </c>
      <c r="L867" s="177"/>
      <c r="M867" s="177"/>
      <c r="N867" s="177"/>
      <c r="O867" s="177"/>
      <c r="P867" s="177"/>
      <c r="Q867" s="177"/>
      <c r="R867" s="177"/>
      <c r="S867" s="177"/>
      <c r="T867" s="177"/>
      <c r="U867" s="177"/>
      <c r="V867" s="177"/>
      <c r="W867" s="177"/>
      <c r="X867" s="177"/>
      <c r="Y867" s="177"/>
      <c r="Z867" s="177"/>
      <c r="AA867" s="177"/>
      <c r="AB867" s="177"/>
      <c r="AC867" s="177"/>
      <c r="AD867" s="177"/>
      <c r="AE867" s="177"/>
    </row>
    <row r="868" spans="1:31" ht="125.25" customHeight="1">
      <c r="A868" s="255" t="s">
        <v>7499</v>
      </c>
      <c r="B868" s="255" t="s">
        <v>7500</v>
      </c>
      <c r="C868" s="257" t="s">
        <v>400</v>
      </c>
      <c r="D868" s="261"/>
      <c r="E868" s="255" t="s">
        <v>182</v>
      </c>
      <c r="F868" s="255" t="s">
        <v>7520</v>
      </c>
      <c r="G868" s="255" t="s">
        <v>7503</v>
      </c>
      <c r="H868" s="255" t="s">
        <v>7518</v>
      </c>
      <c r="I868" s="70" t="s">
        <v>11</v>
      </c>
      <c r="J868" s="85"/>
      <c r="K868" s="258"/>
      <c r="L868" s="177"/>
      <c r="M868" s="177"/>
      <c r="N868" s="177"/>
      <c r="O868" s="177"/>
      <c r="P868" s="177"/>
      <c r="Q868" s="177"/>
      <c r="R868" s="177"/>
      <c r="S868" s="177"/>
      <c r="T868" s="177"/>
      <c r="U868" s="177"/>
      <c r="V868" s="177"/>
      <c r="W868" s="177"/>
      <c r="X868" s="177"/>
      <c r="Y868" s="177"/>
      <c r="Z868" s="177"/>
      <c r="AA868" s="177"/>
      <c r="AB868" s="177"/>
      <c r="AC868" s="177"/>
      <c r="AD868" s="177"/>
      <c r="AE868" s="177"/>
    </row>
    <row r="869" spans="1:31" ht="125.25" customHeight="1">
      <c r="A869" s="255" t="s">
        <v>7499</v>
      </c>
      <c r="B869" s="255" t="s">
        <v>7500</v>
      </c>
      <c r="C869" s="257" t="s">
        <v>403</v>
      </c>
      <c r="D869" s="261"/>
      <c r="E869" s="255" t="s">
        <v>182</v>
      </c>
      <c r="F869" s="255" t="s">
        <v>7521</v>
      </c>
      <c r="G869" s="255" t="s">
        <v>7503</v>
      </c>
      <c r="H869" s="255" t="s">
        <v>7518</v>
      </c>
      <c r="I869" s="70" t="s">
        <v>11</v>
      </c>
      <c r="J869" s="85"/>
      <c r="K869" s="258"/>
      <c r="L869" s="177"/>
      <c r="M869" s="177"/>
      <c r="N869" s="177"/>
      <c r="O869" s="177"/>
      <c r="P869" s="177"/>
      <c r="Q869" s="177"/>
      <c r="R869" s="177"/>
      <c r="S869" s="177"/>
      <c r="T869" s="177"/>
      <c r="U869" s="177"/>
      <c r="V869" s="177"/>
      <c r="W869" s="177"/>
      <c r="X869" s="177"/>
      <c r="Y869" s="177"/>
      <c r="Z869" s="177"/>
      <c r="AA869" s="177"/>
      <c r="AB869" s="177"/>
      <c r="AC869" s="177"/>
      <c r="AD869" s="177"/>
      <c r="AE869" s="177"/>
    </row>
    <row r="870" spans="1:31" ht="125.25" customHeight="1">
      <c r="A870" s="255" t="s">
        <v>7499</v>
      </c>
      <c r="B870" s="255" t="s">
        <v>7500</v>
      </c>
      <c r="C870" s="257" t="s">
        <v>408</v>
      </c>
      <c r="D870" s="261"/>
      <c r="E870" s="255" t="s">
        <v>182</v>
      </c>
      <c r="F870" s="255" t="s">
        <v>7522</v>
      </c>
      <c r="G870" s="255" t="s">
        <v>7503</v>
      </c>
      <c r="H870" s="255" t="s">
        <v>7518</v>
      </c>
      <c r="I870" s="70" t="s">
        <v>11</v>
      </c>
      <c r="J870" s="85"/>
      <c r="K870" s="266" t="s">
        <v>7523</v>
      </c>
      <c r="L870" s="177"/>
      <c r="M870" s="177"/>
      <c r="N870" s="177"/>
      <c r="O870" s="177"/>
      <c r="P870" s="177"/>
      <c r="Q870" s="177"/>
      <c r="R870" s="177"/>
      <c r="S870" s="177"/>
      <c r="T870" s="177"/>
      <c r="U870" s="177"/>
      <c r="V870" s="177"/>
      <c r="W870" s="177"/>
      <c r="X870" s="177"/>
      <c r="Y870" s="177"/>
      <c r="Z870" s="177"/>
      <c r="AA870" s="177"/>
      <c r="AB870" s="177"/>
      <c r="AC870" s="177"/>
      <c r="AD870" s="177"/>
      <c r="AE870" s="177"/>
    </row>
    <row r="871" spans="1:31" ht="125.25" customHeight="1">
      <c r="A871" s="255" t="s">
        <v>7499</v>
      </c>
      <c r="B871" s="255" t="s">
        <v>7500</v>
      </c>
      <c r="C871" s="257" t="s">
        <v>411</v>
      </c>
      <c r="D871" s="261"/>
      <c r="E871" s="255" t="s">
        <v>182</v>
      </c>
      <c r="F871" s="255" t="s">
        <v>7524</v>
      </c>
      <c r="G871" s="255" t="s">
        <v>7503</v>
      </c>
      <c r="H871" s="255" t="s">
        <v>7518</v>
      </c>
      <c r="I871" s="70" t="s">
        <v>11</v>
      </c>
      <c r="J871" s="85"/>
      <c r="K871" s="258"/>
      <c r="L871" s="177"/>
      <c r="M871" s="177"/>
      <c r="N871" s="177"/>
      <c r="O871" s="177"/>
      <c r="P871" s="177"/>
      <c r="Q871" s="177"/>
      <c r="R871" s="177"/>
      <c r="S871" s="177"/>
      <c r="T871" s="177"/>
      <c r="U871" s="177"/>
      <c r="V871" s="177"/>
      <c r="W871" s="177"/>
      <c r="X871" s="177"/>
      <c r="Y871" s="177"/>
      <c r="Z871" s="177"/>
      <c r="AA871" s="177"/>
      <c r="AB871" s="177"/>
      <c r="AC871" s="177"/>
      <c r="AD871" s="177"/>
      <c r="AE871" s="177"/>
    </row>
    <row r="872" spans="1:31" ht="125.25" customHeight="1">
      <c r="A872" s="255" t="s">
        <v>7499</v>
      </c>
      <c r="B872" s="255" t="s">
        <v>7500</v>
      </c>
      <c r="C872" s="257" t="s">
        <v>414</v>
      </c>
      <c r="D872" s="261"/>
      <c r="E872" s="255" t="s">
        <v>182</v>
      </c>
      <c r="F872" s="255" t="s">
        <v>7525</v>
      </c>
      <c r="G872" s="255" t="s">
        <v>7503</v>
      </c>
      <c r="H872" s="255" t="s">
        <v>7518</v>
      </c>
      <c r="I872" s="70" t="s">
        <v>11</v>
      </c>
      <c r="J872" s="85"/>
      <c r="K872" s="266" t="s">
        <v>7526</v>
      </c>
      <c r="L872" s="177"/>
      <c r="M872" s="177"/>
      <c r="N872" s="177"/>
      <c r="O872" s="177"/>
      <c r="P872" s="177"/>
      <c r="Q872" s="177"/>
      <c r="R872" s="177"/>
      <c r="S872" s="177"/>
      <c r="T872" s="177"/>
      <c r="U872" s="177"/>
      <c r="V872" s="177"/>
      <c r="W872" s="177"/>
      <c r="X872" s="177"/>
      <c r="Y872" s="177"/>
      <c r="Z872" s="177"/>
      <c r="AA872" s="177"/>
      <c r="AB872" s="177"/>
      <c r="AC872" s="177"/>
      <c r="AD872" s="177"/>
      <c r="AE872" s="177"/>
    </row>
    <row r="873" spans="1:31" ht="125.25" customHeight="1">
      <c r="A873" s="255" t="s">
        <v>7499</v>
      </c>
      <c r="B873" s="255" t="s">
        <v>7500</v>
      </c>
      <c r="C873" s="257" t="s">
        <v>419</v>
      </c>
      <c r="D873" s="261"/>
      <c r="E873" s="255" t="s">
        <v>182</v>
      </c>
      <c r="F873" s="255" t="s">
        <v>7527</v>
      </c>
      <c r="G873" s="255" t="s">
        <v>7503</v>
      </c>
      <c r="H873" s="255" t="s">
        <v>7518</v>
      </c>
      <c r="I873" s="70" t="s">
        <v>11</v>
      </c>
      <c r="J873" s="85"/>
      <c r="K873" s="266" t="s">
        <v>7519</v>
      </c>
      <c r="L873" s="177"/>
      <c r="M873" s="177"/>
      <c r="N873" s="177"/>
      <c r="O873" s="177"/>
      <c r="P873" s="177"/>
      <c r="Q873" s="177"/>
      <c r="R873" s="177"/>
      <c r="S873" s="177"/>
      <c r="T873" s="177"/>
      <c r="U873" s="177"/>
      <c r="V873" s="177"/>
      <c r="W873" s="177"/>
      <c r="X873" s="177"/>
      <c r="Y873" s="177"/>
      <c r="Z873" s="177"/>
      <c r="AA873" s="177"/>
      <c r="AB873" s="177"/>
      <c r="AC873" s="177"/>
      <c r="AD873" s="177"/>
      <c r="AE873" s="177"/>
    </row>
    <row r="874" spans="1:31" ht="125.25" customHeight="1">
      <c r="A874" s="255" t="s">
        <v>7499</v>
      </c>
      <c r="B874" s="255" t="s">
        <v>7500</v>
      </c>
      <c r="C874" s="257" t="s">
        <v>422</v>
      </c>
      <c r="D874" s="261"/>
      <c r="E874" s="255" t="s">
        <v>182</v>
      </c>
      <c r="F874" s="255" t="s">
        <v>7528</v>
      </c>
      <c r="G874" s="255" t="s">
        <v>7503</v>
      </c>
      <c r="H874" s="255" t="s">
        <v>7518</v>
      </c>
      <c r="I874" s="70" t="s">
        <v>11</v>
      </c>
      <c r="J874" s="85"/>
      <c r="K874" s="266" t="s">
        <v>7519</v>
      </c>
      <c r="L874" s="177"/>
      <c r="M874" s="177"/>
      <c r="N874" s="177"/>
      <c r="O874" s="177"/>
      <c r="P874" s="177"/>
      <c r="Q874" s="177"/>
      <c r="R874" s="177"/>
      <c r="S874" s="177"/>
      <c r="T874" s="177"/>
      <c r="U874" s="177"/>
      <c r="V874" s="177"/>
      <c r="W874" s="177"/>
      <c r="X874" s="177"/>
      <c r="Y874" s="177"/>
      <c r="Z874" s="177"/>
      <c r="AA874" s="177"/>
      <c r="AB874" s="177"/>
      <c r="AC874" s="177"/>
      <c r="AD874" s="177"/>
      <c r="AE874" s="177"/>
    </row>
    <row r="875" spans="1:31" ht="125.25" customHeight="1">
      <c r="A875" s="255" t="s">
        <v>7499</v>
      </c>
      <c r="B875" s="255" t="s">
        <v>7500</v>
      </c>
      <c r="C875" s="257" t="s">
        <v>425</v>
      </c>
      <c r="D875" s="255" t="s">
        <v>7501</v>
      </c>
      <c r="E875" s="255" t="s">
        <v>7529</v>
      </c>
      <c r="F875" s="255" t="s">
        <v>7530</v>
      </c>
      <c r="G875" s="255" t="s">
        <v>7531</v>
      </c>
      <c r="H875" s="255" t="s">
        <v>7504</v>
      </c>
      <c r="I875" s="70" t="s">
        <v>11</v>
      </c>
      <c r="J875" s="85"/>
      <c r="K875" s="258"/>
      <c r="L875" s="177"/>
      <c r="M875" s="177"/>
      <c r="N875" s="177"/>
      <c r="O875" s="177"/>
      <c r="P875" s="177"/>
      <c r="Q875" s="177"/>
      <c r="R875" s="177"/>
      <c r="S875" s="177"/>
      <c r="T875" s="177"/>
      <c r="U875" s="177"/>
      <c r="V875" s="177"/>
      <c r="W875" s="177"/>
      <c r="X875" s="177"/>
      <c r="Y875" s="177"/>
      <c r="Z875" s="177"/>
      <c r="AA875" s="177"/>
      <c r="AB875" s="177"/>
      <c r="AC875" s="177"/>
      <c r="AD875" s="177"/>
      <c r="AE875" s="177"/>
    </row>
    <row r="876" spans="1:31" ht="125.25" customHeight="1">
      <c r="A876" s="255" t="s">
        <v>7499</v>
      </c>
      <c r="B876" s="255" t="s">
        <v>7500</v>
      </c>
      <c r="C876" s="257" t="s">
        <v>430</v>
      </c>
      <c r="D876" s="255" t="s">
        <v>7501</v>
      </c>
      <c r="E876" s="255" t="s">
        <v>7529</v>
      </c>
      <c r="F876" s="255" t="s">
        <v>7532</v>
      </c>
      <c r="G876" s="255" t="s">
        <v>7533</v>
      </c>
      <c r="H876" s="255" t="s">
        <v>7534</v>
      </c>
      <c r="I876" s="70" t="s">
        <v>11</v>
      </c>
      <c r="J876" s="85"/>
      <c r="K876" s="258"/>
      <c r="L876" s="177"/>
      <c r="M876" s="177"/>
      <c r="N876" s="177"/>
      <c r="O876" s="177"/>
      <c r="P876" s="177"/>
      <c r="Q876" s="177"/>
      <c r="R876" s="177"/>
      <c r="S876" s="177"/>
      <c r="T876" s="177"/>
      <c r="U876" s="177"/>
      <c r="V876" s="177"/>
      <c r="W876" s="177"/>
      <c r="X876" s="177"/>
      <c r="Y876" s="177"/>
      <c r="Z876" s="177"/>
      <c r="AA876" s="177"/>
      <c r="AB876" s="177"/>
      <c r="AC876" s="177"/>
      <c r="AD876" s="177"/>
      <c r="AE876" s="177"/>
    </row>
    <row r="877" spans="1:31" ht="125.25" customHeight="1">
      <c r="A877" s="255" t="s">
        <v>7499</v>
      </c>
      <c r="B877" s="255" t="s">
        <v>7500</v>
      </c>
      <c r="C877" s="257" t="s">
        <v>432</v>
      </c>
      <c r="D877" s="261"/>
      <c r="E877" s="255" t="s">
        <v>7529</v>
      </c>
      <c r="F877" s="255" t="s">
        <v>7535</v>
      </c>
      <c r="G877" s="255" t="s">
        <v>7536</v>
      </c>
      <c r="H877" s="255" t="s">
        <v>7534</v>
      </c>
      <c r="I877" s="70" t="s">
        <v>11</v>
      </c>
      <c r="J877" s="85"/>
      <c r="K877" s="258"/>
      <c r="L877" s="177"/>
      <c r="M877" s="177"/>
      <c r="N877" s="177"/>
      <c r="O877" s="177"/>
      <c r="P877" s="177"/>
      <c r="Q877" s="177"/>
      <c r="R877" s="177"/>
      <c r="S877" s="177"/>
      <c r="T877" s="177"/>
      <c r="U877" s="177"/>
      <c r="V877" s="177"/>
      <c r="W877" s="177"/>
      <c r="X877" s="177"/>
      <c r="Y877" s="177"/>
      <c r="Z877" s="177"/>
      <c r="AA877" s="177"/>
      <c r="AB877" s="177"/>
      <c r="AC877" s="177"/>
      <c r="AD877" s="177"/>
      <c r="AE877" s="177"/>
    </row>
    <row r="878" spans="1:31" ht="125.25" customHeight="1">
      <c r="A878" s="255" t="s">
        <v>7499</v>
      </c>
      <c r="B878" s="255" t="s">
        <v>7500</v>
      </c>
      <c r="C878" s="257" t="s">
        <v>435</v>
      </c>
      <c r="D878" s="255" t="s">
        <v>7507</v>
      </c>
      <c r="E878" s="255" t="s">
        <v>7529</v>
      </c>
      <c r="F878" s="255" t="s">
        <v>7508</v>
      </c>
      <c r="G878" s="255" t="s">
        <v>7537</v>
      </c>
      <c r="H878" s="255" t="s">
        <v>7538</v>
      </c>
      <c r="I878" s="70" t="s">
        <v>11</v>
      </c>
      <c r="J878" s="85"/>
      <c r="K878" s="258"/>
      <c r="L878" s="177"/>
      <c r="M878" s="177"/>
      <c r="N878" s="177"/>
      <c r="O878" s="177"/>
      <c r="P878" s="177"/>
      <c r="Q878" s="177"/>
      <c r="R878" s="177"/>
      <c r="S878" s="177"/>
      <c r="T878" s="177"/>
      <c r="U878" s="177"/>
      <c r="V878" s="177"/>
      <c r="W878" s="177"/>
      <c r="X878" s="177"/>
      <c r="Y878" s="177"/>
      <c r="Z878" s="177"/>
      <c r="AA878" s="177"/>
      <c r="AB878" s="177"/>
      <c r="AC878" s="177"/>
      <c r="AD878" s="177"/>
      <c r="AE878" s="177"/>
    </row>
    <row r="879" spans="1:31" ht="125.25" customHeight="1">
      <c r="A879" s="255" t="s">
        <v>7499</v>
      </c>
      <c r="B879" s="255" t="s">
        <v>7500</v>
      </c>
      <c r="C879" s="257" t="s">
        <v>438</v>
      </c>
      <c r="D879" s="255" t="s">
        <v>7507</v>
      </c>
      <c r="E879" s="255" t="s">
        <v>7529</v>
      </c>
      <c r="F879" s="255" t="s">
        <v>7539</v>
      </c>
      <c r="G879" s="255" t="s">
        <v>7540</v>
      </c>
      <c r="H879" s="255" t="s">
        <v>7541</v>
      </c>
      <c r="I879" s="70" t="s">
        <v>11</v>
      </c>
      <c r="J879" s="85"/>
      <c r="K879" s="258"/>
      <c r="L879" s="177"/>
      <c r="M879" s="177"/>
      <c r="N879" s="177"/>
      <c r="O879" s="177"/>
      <c r="P879" s="177"/>
      <c r="Q879" s="177"/>
      <c r="R879" s="177"/>
      <c r="S879" s="177"/>
      <c r="T879" s="177"/>
      <c r="U879" s="177"/>
      <c r="V879" s="177"/>
      <c r="W879" s="177"/>
      <c r="X879" s="177"/>
      <c r="Y879" s="177"/>
      <c r="Z879" s="177"/>
      <c r="AA879" s="177"/>
      <c r="AB879" s="177"/>
      <c r="AC879" s="177"/>
      <c r="AD879" s="177"/>
      <c r="AE879" s="177"/>
    </row>
    <row r="880" spans="1:31" ht="125.25" customHeight="1">
      <c r="A880" s="255" t="s">
        <v>7499</v>
      </c>
      <c r="B880" s="255" t="s">
        <v>7500</v>
      </c>
      <c r="C880" s="257" t="s">
        <v>441</v>
      </c>
      <c r="D880" s="261"/>
      <c r="E880" s="255" t="s">
        <v>7529</v>
      </c>
      <c r="F880" s="255" t="s">
        <v>7542</v>
      </c>
      <c r="G880" s="255" t="s">
        <v>7540</v>
      </c>
      <c r="H880" s="255" t="s">
        <v>7541</v>
      </c>
      <c r="I880" s="70" t="s">
        <v>11</v>
      </c>
      <c r="J880" s="85"/>
      <c r="K880" s="258"/>
      <c r="L880" s="177"/>
      <c r="M880" s="177"/>
      <c r="N880" s="177"/>
      <c r="O880" s="177"/>
      <c r="P880" s="177"/>
      <c r="Q880" s="177"/>
      <c r="R880" s="177"/>
      <c r="S880" s="177"/>
      <c r="T880" s="177"/>
      <c r="U880" s="177"/>
      <c r="V880" s="177"/>
      <c r="W880" s="177"/>
      <c r="X880" s="177"/>
      <c r="Y880" s="177"/>
      <c r="Z880" s="177"/>
      <c r="AA880" s="177"/>
      <c r="AB880" s="177"/>
      <c r="AC880" s="177"/>
      <c r="AD880" s="177"/>
      <c r="AE880" s="177"/>
    </row>
    <row r="881" spans="1:31" ht="125.25" customHeight="1">
      <c r="A881" s="255" t="s">
        <v>7499</v>
      </c>
      <c r="B881" s="255" t="s">
        <v>7500</v>
      </c>
      <c r="C881" s="257" t="s">
        <v>446</v>
      </c>
      <c r="D881" s="261"/>
      <c r="E881" s="255" t="s">
        <v>7529</v>
      </c>
      <c r="F881" s="255" t="s">
        <v>7543</v>
      </c>
      <c r="G881" s="255" t="s">
        <v>7540</v>
      </c>
      <c r="H881" s="255" t="s">
        <v>7541</v>
      </c>
      <c r="I881" s="70" t="s">
        <v>11</v>
      </c>
      <c r="J881" s="85"/>
      <c r="K881" s="258"/>
      <c r="L881" s="177"/>
      <c r="M881" s="177"/>
      <c r="N881" s="177"/>
      <c r="O881" s="177"/>
      <c r="P881" s="177"/>
      <c r="Q881" s="177"/>
      <c r="R881" s="177"/>
      <c r="S881" s="177"/>
      <c r="T881" s="177"/>
      <c r="U881" s="177"/>
      <c r="V881" s="177"/>
      <c r="W881" s="177"/>
      <c r="X881" s="177"/>
      <c r="Y881" s="177"/>
      <c r="Z881" s="177"/>
      <c r="AA881" s="177"/>
      <c r="AB881" s="177"/>
      <c r="AC881" s="177"/>
      <c r="AD881" s="177"/>
      <c r="AE881" s="177"/>
    </row>
    <row r="882" spans="1:31" ht="125.25" customHeight="1">
      <c r="A882" s="255" t="s">
        <v>7499</v>
      </c>
      <c r="B882" s="255" t="s">
        <v>7500</v>
      </c>
      <c r="C882" s="257" t="s">
        <v>449</v>
      </c>
      <c r="D882" s="261"/>
      <c r="E882" s="255" t="s">
        <v>7529</v>
      </c>
      <c r="F882" s="255" t="s">
        <v>7544</v>
      </c>
      <c r="G882" s="255" t="s">
        <v>7540</v>
      </c>
      <c r="H882" s="255" t="s">
        <v>7541</v>
      </c>
      <c r="I882" s="70" t="s">
        <v>11</v>
      </c>
      <c r="J882" s="85"/>
      <c r="K882" s="258"/>
      <c r="L882" s="177"/>
      <c r="M882" s="177"/>
      <c r="N882" s="177"/>
      <c r="O882" s="177"/>
      <c r="P882" s="177"/>
      <c r="Q882" s="177"/>
      <c r="R882" s="177"/>
      <c r="S882" s="177"/>
      <c r="T882" s="177"/>
      <c r="U882" s="177"/>
      <c r="V882" s="177"/>
      <c r="W882" s="177"/>
      <c r="X882" s="177"/>
      <c r="Y882" s="177"/>
      <c r="Z882" s="177"/>
      <c r="AA882" s="177"/>
      <c r="AB882" s="177"/>
      <c r="AC882" s="177"/>
      <c r="AD882" s="177"/>
      <c r="AE882" s="177"/>
    </row>
    <row r="883" spans="1:31" ht="125.25" customHeight="1">
      <c r="A883" s="255" t="s">
        <v>7499</v>
      </c>
      <c r="B883" s="255" t="s">
        <v>7500</v>
      </c>
      <c r="C883" s="257" t="s">
        <v>452</v>
      </c>
      <c r="D883" s="261"/>
      <c r="E883" s="255" t="s">
        <v>7529</v>
      </c>
      <c r="F883" s="255" t="s">
        <v>7545</v>
      </c>
      <c r="G883" s="255" t="s">
        <v>7540</v>
      </c>
      <c r="H883" s="255" t="s">
        <v>7541</v>
      </c>
      <c r="I883" s="70" t="s">
        <v>11</v>
      </c>
      <c r="J883" s="85"/>
      <c r="K883" s="258"/>
      <c r="L883" s="177"/>
      <c r="M883" s="177"/>
      <c r="N883" s="177"/>
      <c r="O883" s="177"/>
      <c r="P883" s="177"/>
      <c r="Q883" s="177"/>
      <c r="R883" s="177"/>
      <c r="S883" s="177"/>
      <c r="T883" s="177"/>
      <c r="U883" s="177"/>
      <c r="V883" s="177"/>
      <c r="W883" s="177"/>
      <c r="X883" s="177"/>
      <c r="Y883" s="177"/>
      <c r="Z883" s="177"/>
      <c r="AA883" s="177"/>
      <c r="AB883" s="177"/>
      <c r="AC883" s="177"/>
      <c r="AD883" s="177"/>
      <c r="AE883" s="177"/>
    </row>
    <row r="884" spans="1:31" ht="125.25" customHeight="1">
      <c r="A884" s="255" t="s">
        <v>7499</v>
      </c>
      <c r="B884" s="255" t="s">
        <v>7500</v>
      </c>
      <c r="C884" s="257" t="s">
        <v>455</v>
      </c>
      <c r="D884" s="261"/>
      <c r="E884" s="255" t="s">
        <v>7529</v>
      </c>
      <c r="F884" s="255" t="s">
        <v>7546</v>
      </c>
      <c r="G884" s="255" t="s">
        <v>7540</v>
      </c>
      <c r="H884" s="255" t="s">
        <v>7541</v>
      </c>
      <c r="I884" s="70" t="s">
        <v>11</v>
      </c>
      <c r="J884" s="85"/>
      <c r="K884" s="258"/>
      <c r="L884" s="177"/>
      <c r="M884" s="177"/>
      <c r="N884" s="177"/>
      <c r="O884" s="177"/>
      <c r="P884" s="177"/>
      <c r="Q884" s="177"/>
      <c r="R884" s="177"/>
      <c r="S884" s="177"/>
      <c r="T884" s="177"/>
      <c r="U884" s="177"/>
      <c r="V884" s="177"/>
      <c r="W884" s="177"/>
      <c r="X884" s="177"/>
      <c r="Y884" s="177"/>
      <c r="Z884" s="177"/>
      <c r="AA884" s="177"/>
      <c r="AB884" s="177"/>
      <c r="AC884" s="177"/>
      <c r="AD884" s="177"/>
      <c r="AE884" s="177"/>
    </row>
    <row r="885" spans="1:31" ht="125.25" customHeight="1">
      <c r="A885" s="255" t="s">
        <v>7499</v>
      </c>
      <c r="B885" s="255" t="s">
        <v>7500</v>
      </c>
      <c r="C885" s="257" t="s">
        <v>460</v>
      </c>
      <c r="D885" s="261"/>
      <c r="E885" s="255" t="s">
        <v>7529</v>
      </c>
      <c r="F885" s="255" t="s">
        <v>7547</v>
      </c>
      <c r="G885" s="255" t="s">
        <v>7540</v>
      </c>
      <c r="H885" s="255" t="s">
        <v>7548</v>
      </c>
      <c r="I885" s="70" t="s">
        <v>11</v>
      </c>
      <c r="J885" s="85"/>
      <c r="K885" s="266" t="s">
        <v>7549</v>
      </c>
      <c r="L885" s="177"/>
      <c r="M885" s="177"/>
      <c r="N885" s="177"/>
      <c r="O885" s="177"/>
      <c r="P885" s="177"/>
      <c r="Q885" s="177"/>
      <c r="R885" s="177"/>
      <c r="S885" s="177"/>
      <c r="T885" s="177"/>
      <c r="U885" s="177"/>
      <c r="V885" s="177"/>
      <c r="W885" s="177"/>
      <c r="X885" s="177"/>
      <c r="Y885" s="177"/>
      <c r="Z885" s="177"/>
      <c r="AA885" s="177"/>
      <c r="AB885" s="177"/>
      <c r="AC885" s="177"/>
      <c r="AD885" s="177"/>
      <c r="AE885" s="177"/>
    </row>
    <row r="886" spans="1:31" ht="125.25" customHeight="1">
      <c r="A886" s="255" t="s">
        <v>7499</v>
      </c>
      <c r="B886" s="255" t="s">
        <v>7500</v>
      </c>
      <c r="C886" s="257" t="s">
        <v>463</v>
      </c>
      <c r="D886" s="261"/>
      <c r="E886" s="255" t="s">
        <v>7529</v>
      </c>
      <c r="F886" s="255" t="s">
        <v>7550</v>
      </c>
      <c r="G886" s="255" t="s">
        <v>7540</v>
      </c>
      <c r="H886" s="255" t="s">
        <v>7541</v>
      </c>
      <c r="I886" s="70" t="s">
        <v>11</v>
      </c>
      <c r="J886" s="85"/>
      <c r="K886" s="258"/>
      <c r="L886" s="177"/>
      <c r="M886" s="177"/>
      <c r="N886" s="177"/>
      <c r="O886" s="177"/>
      <c r="P886" s="177"/>
      <c r="Q886" s="177"/>
      <c r="R886" s="177"/>
      <c r="S886" s="177"/>
      <c r="T886" s="177"/>
      <c r="U886" s="177"/>
      <c r="V886" s="177"/>
      <c r="W886" s="177"/>
      <c r="X886" s="177"/>
      <c r="Y886" s="177"/>
      <c r="Z886" s="177"/>
      <c r="AA886" s="177"/>
      <c r="AB886" s="177"/>
      <c r="AC886" s="177"/>
      <c r="AD886" s="177"/>
      <c r="AE886" s="177"/>
    </row>
    <row r="887" spans="1:31" ht="125.25" customHeight="1">
      <c r="A887" s="261" t="s">
        <v>7481</v>
      </c>
      <c r="B887" s="255" t="s">
        <v>7482</v>
      </c>
      <c r="C887" s="257" t="s">
        <v>7551</v>
      </c>
      <c r="D887" s="255" t="s">
        <v>7552</v>
      </c>
      <c r="E887" s="255" t="s">
        <v>7484</v>
      </c>
      <c r="F887" s="259" t="s">
        <v>7553</v>
      </c>
      <c r="G887" s="255" t="s">
        <v>7554</v>
      </c>
      <c r="H887" s="255" t="s">
        <v>7555</v>
      </c>
      <c r="I887" s="70" t="s">
        <v>11</v>
      </c>
      <c r="J887" s="85"/>
      <c r="K887" s="258"/>
      <c r="L887" s="263"/>
      <c r="M887" s="177"/>
      <c r="N887" s="177"/>
      <c r="O887" s="177"/>
      <c r="P887" s="177"/>
      <c r="Q887" s="177"/>
      <c r="R887" s="177"/>
      <c r="S887" s="177"/>
      <c r="T887" s="177"/>
      <c r="U887" s="177"/>
      <c r="V887" s="177"/>
      <c r="W887" s="177"/>
      <c r="X887" s="177"/>
      <c r="Y887" s="177"/>
      <c r="Z887" s="177"/>
      <c r="AA887" s="177"/>
      <c r="AB887" s="177"/>
      <c r="AC887" s="177"/>
      <c r="AD887" s="177"/>
      <c r="AE887" s="177"/>
    </row>
    <row r="888" spans="1:31" ht="125.25" customHeight="1">
      <c r="A888" s="261" t="s">
        <v>7481</v>
      </c>
      <c r="B888" s="255" t="s">
        <v>7482</v>
      </c>
      <c r="C888" s="257" t="s">
        <v>7556</v>
      </c>
      <c r="D888" s="255" t="s">
        <v>7552</v>
      </c>
      <c r="E888" s="255" t="s">
        <v>7484</v>
      </c>
      <c r="F888" s="255" t="s">
        <v>7557</v>
      </c>
      <c r="G888" s="255" t="s">
        <v>7558</v>
      </c>
      <c r="H888" s="255" t="s">
        <v>7559</v>
      </c>
      <c r="I888" s="70" t="s">
        <v>11</v>
      </c>
      <c r="J888" s="85"/>
      <c r="K888" s="258"/>
      <c r="L888" s="263"/>
      <c r="M888" s="177"/>
      <c r="N888" s="177"/>
      <c r="O888" s="177"/>
      <c r="P888" s="177"/>
      <c r="Q888" s="177"/>
      <c r="R888" s="177"/>
      <c r="S888" s="177"/>
      <c r="T888" s="177"/>
      <c r="U888" s="177"/>
      <c r="V888" s="177"/>
      <c r="W888" s="177"/>
      <c r="X888" s="177"/>
      <c r="Y888" s="177"/>
      <c r="Z888" s="177"/>
      <c r="AA888" s="177"/>
      <c r="AB888" s="177"/>
      <c r="AC888" s="177"/>
      <c r="AD888" s="177"/>
      <c r="AE888" s="177"/>
    </row>
    <row r="889" spans="1:31" ht="125.25" customHeight="1">
      <c r="A889" s="261" t="s">
        <v>7481</v>
      </c>
      <c r="B889" s="255" t="s">
        <v>7482</v>
      </c>
      <c r="C889" s="257" t="s">
        <v>7560</v>
      </c>
      <c r="D889" s="261"/>
      <c r="E889" s="255" t="s">
        <v>7484</v>
      </c>
      <c r="F889" s="255" t="s">
        <v>7561</v>
      </c>
      <c r="G889" s="255" t="s">
        <v>7558</v>
      </c>
      <c r="H889" s="270" t="s">
        <v>7562</v>
      </c>
      <c r="I889" s="70" t="s">
        <v>11</v>
      </c>
      <c r="J889" s="85"/>
      <c r="K889" s="258"/>
      <c r="L889" s="263"/>
      <c r="M889" s="177"/>
      <c r="N889" s="177"/>
      <c r="O889" s="177"/>
      <c r="P889" s="177"/>
      <c r="Q889" s="177"/>
      <c r="R889" s="177"/>
      <c r="S889" s="177"/>
      <c r="T889" s="177"/>
      <c r="U889" s="177"/>
      <c r="V889" s="177"/>
      <c r="W889" s="177"/>
      <c r="X889" s="177"/>
      <c r="Y889" s="177"/>
      <c r="Z889" s="177"/>
      <c r="AA889" s="177"/>
      <c r="AB889" s="177"/>
      <c r="AC889" s="177"/>
      <c r="AD889" s="177"/>
      <c r="AE889" s="177"/>
    </row>
    <row r="890" spans="1:31" ht="125.25" customHeight="1">
      <c r="A890" s="261" t="s">
        <v>7481</v>
      </c>
      <c r="B890" s="255" t="s">
        <v>7482</v>
      </c>
      <c r="C890" s="257" t="s">
        <v>7563</v>
      </c>
      <c r="D890" s="261"/>
      <c r="E890" s="255" t="s">
        <v>7484</v>
      </c>
      <c r="F890" s="255" t="s">
        <v>7564</v>
      </c>
      <c r="G890" s="255" t="s">
        <v>7558</v>
      </c>
      <c r="H890" s="255" t="s">
        <v>7565</v>
      </c>
      <c r="I890" s="70" t="s">
        <v>11</v>
      </c>
      <c r="J890" s="85"/>
      <c r="K890" s="258"/>
      <c r="L890" s="263"/>
      <c r="M890" s="177"/>
      <c r="N890" s="177"/>
      <c r="O890" s="177"/>
      <c r="P890" s="177"/>
      <c r="Q890" s="177"/>
      <c r="R890" s="177"/>
      <c r="S890" s="177"/>
      <c r="T890" s="177"/>
      <c r="U890" s="177"/>
      <c r="V890" s="177"/>
      <c r="W890" s="177"/>
      <c r="X890" s="177"/>
      <c r="Y890" s="177"/>
      <c r="Z890" s="177"/>
      <c r="AA890" s="177"/>
      <c r="AB890" s="177"/>
      <c r="AC890" s="177"/>
      <c r="AD890" s="177"/>
      <c r="AE890" s="177"/>
    </row>
    <row r="891" spans="1:31" ht="125.25" customHeight="1">
      <c r="A891" s="261" t="s">
        <v>7481</v>
      </c>
      <c r="B891" s="255" t="s">
        <v>7482</v>
      </c>
      <c r="C891" s="257" t="s">
        <v>7566</v>
      </c>
      <c r="D891" s="261"/>
      <c r="E891" s="255" t="s">
        <v>7484</v>
      </c>
      <c r="F891" s="255" t="s">
        <v>7567</v>
      </c>
      <c r="G891" s="255" t="s">
        <v>7558</v>
      </c>
      <c r="H891" s="255" t="s">
        <v>7568</v>
      </c>
      <c r="I891" s="70" t="s">
        <v>11</v>
      </c>
      <c r="J891" s="85"/>
      <c r="K891" s="258"/>
      <c r="L891" s="263"/>
      <c r="M891" s="177"/>
      <c r="N891" s="177"/>
      <c r="O891" s="177"/>
      <c r="P891" s="177"/>
      <c r="Q891" s="177"/>
      <c r="R891" s="177"/>
      <c r="S891" s="177"/>
      <c r="T891" s="177"/>
      <c r="U891" s="177"/>
      <c r="V891" s="177"/>
      <c r="W891" s="177"/>
      <c r="X891" s="177"/>
      <c r="Y891" s="177"/>
      <c r="Z891" s="177"/>
      <c r="AA891" s="177"/>
      <c r="AB891" s="177"/>
      <c r="AC891" s="177"/>
      <c r="AD891" s="177"/>
      <c r="AE891" s="177"/>
    </row>
    <row r="892" spans="1:31" ht="125.25" customHeight="1">
      <c r="A892" s="261" t="s">
        <v>7481</v>
      </c>
      <c r="B892" s="255" t="s">
        <v>7482</v>
      </c>
      <c r="C892" s="257" t="s">
        <v>7569</v>
      </c>
      <c r="D892" s="261"/>
      <c r="E892" s="255" t="s">
        <v>7484</v>
      </c>
      <c r="F892" s="255" t="s">
        <v>7570</v>
      </c>
      <c r="G892" s="255" t="s">
        <v>7558</v>
      </c>
      <c r="H892" s="255" t="s">
        <v>7568</v>
      </c>
      <c r="I892" s="70" t="s">
        <v>11</v>
      </c>
      <c r="J892" s="85"/>
      <c r="K892" s="258"/>
      <c r="L892" s="263"/>
      <c r="M892" s="177"/>
      <c r="N892" s="177"/>
      <c r="O892" s="177"/>
      <c r="P892" s="177"/>
      <c r="Q892" s="177"/>
      <c r="R892" s="177"/>
      <c r="S892" s="177"/>
      <c r="T892" s="177"/>
      <c r="U892" s="177"/>
      <c r="V892" s="177"/>
      <c r="W892" s="177"/>
      <c r="X892" s="177"/>
      <c r="Y892" s="177"/>
      <c r="Z892" s="177"/>
      <c r="AA892" s="177"/>
      <c r="AB892" s="177"/>
      <c r="AC892" s="177"/>
      <c r="AD892" s="177"/>
      <c r="AE892" s="177"/>
    </row>
    <row r="893" spans="1:31" ht="125.25" customHeight="1">
      <c r="A893" s="261" t="s">
        <v>7481</v>
      </c>
      <c r="B893" s="255" t="s">
        <v>7482</v>
      </c>
      <c r="C893" s="257" t="s">
        <v>7571</v>
      </c>
      <c r="D893" s="255" t="s">
        <v>7552</v>
      </c>
      <c r="E893" s="255" t="s">
        <v>7484</v>
      </c>
      <c r="F893" s="255" t="s">
        <v>7572</v>
      </c>
      <c r="G893" s="255" t="s">
        <v>7558</v>
      </c>
      <c r="H893" s="255" t="s">
        <v>7573</v>
      </c>
      <c r="I893" s="70" t="s">
        <v>11</v>
      </c>
      <c r="J893" s="85"/>
      <c r="K893" s="258"/>
      <c r="L893" s="263"/>
      <c r="M893" s="177"/>
      <c r="N893" s="177"/>
      <c r="O893" s="177"/>
      <c r="P893" s="177"/>
      <c r="Q893" s="177"/>
      <c r="R893" s="177"/>
      <c r="S893" s="177"/>
      <c r="T893" s="177"/>
      <c r="U893" s="177"/>
      <c r="V893" s="177"/>
      <c r="W893" s="177"/>
      <c r="X893" s="177"/>
      <c r="Y893" s="177"/>
      <c r="Z893" s="177"/>
      <c r="AA893" s="177"/>
      <c r="AB893" s="177"/>
      <c r="AC893" s="177"/>
      <c r="AD893" s="177"/>
      <c r="AE893" s="177"/>
    </row>
    <row r="894" spans="1:31" ht="125.25" customHeight="1">
      <c r="A894" s="261" t="s">
        <v>7481</v>
      </c>
      <c r="B894" s="255" t="s">
        <v>7482</v>
      </c>
      <c r="C894" s="257" t="s">
        <v>7574</v>
      </c>
      <c r="D894" s="261"/>
      <c r="E894" s="255" t="s">
        <v>7484</v>
      </c>
      <c r="F894" s="255" t="s">
        <v>7575</v>
      </c>
      <c r="G894" s="255" t="s">
        <v>7558</v>
      </c>
      <c r="H894" s="255" t="s">
        <v>7576</v>
      </c>
      <c r="I894" s="70" t="s">
        <v>11</v>
      </c>
      <c r="J894" s="85"/>
      <c r="K894" s="258"/>
      <c r="L894" s="263"/>
      <c r="M894" s="177"/>
      <c r="N894" s="177"/>
      <c r="O894" s="177"/>
      <c r="P894" s="177"/>
      <c r="Q894" s="177"/>
      <c r="R894" s="177"/>
      <c r="S894" s="177"/>
      <c r="T894" s="177"/>
      <c r="U894" s="177"/>
      <c r="V894" s="177"/>
      <c r="W894" s="177"/>
      <c r="X894" s="177"/>
      <c r="Y894" s="177"/>
      <c r="Z894" s="177"/>
      <c r="AA894" s="177"/>
      <c r="AB894" s="177"/>
      <c r="AC894" s="177"/>
      <c r="AD894" s="177"/>
      <c r="AE894" s="177"/>
    </row>
    <row r="895" spans="1:31" ht="125.25" customHeight="1">
      <c r="A895" s="261" t="s">
        <v>7481</v>
      </c>
      <c r="B895" s="255" t="s">
        <v>7482</v>
      </c>
      <c r="C895" s="257" t="s">
        <v>7577</v>
      </c>
      <c r="D895" s="261"/>
      <c r="E895" s="255" t="s">
        <v>7484</v>
      </c>
      <c r="F895" s="255" t="s">
        <v>7578</v>
      </c>
      <c r="G895" s="255" t="s">
        <v>7558</v>
      </c>
      <c r="H895" s="255" t="s">
        <v>7579</v>
      </c>
      <c r="I895" s="70" t="s">
        <v>11</v>
      </c>
      <c r="J895" s="85"/>
      <c r="K895" s="258"/>
      <c r="L895" s="263"/>
      <c r="M895" s="177"/>
      <c r="N895" s="177"/>
      <c r="O895" s="177"/>
      <c r="P895" s="177"/>
      <c r="Q895" s="177"/>
      <c r="R895" s="177"/>
      <c r="S895" s="177"/>
      <c r="T895" s="177"/>
      <c r="U895" s="177"/>
      <c r="V895" s="177"/>
      <c r="W895" s="177"/>
      <c r="X895" s="177"/>
      <c r="Y895" s="177"/>
      <c r="Z895" s="177"/>
      <c r="AA895" s="177"/>
      <c r="AB895" s="177"/>
      <c r="AC895" s="177"/>
      <c r="AD895" s="177"/>
      <c r="AE895" s="177"/>
    </row>
    <row r="896" spans="1:31" ht="125.25" customHeight="1">
      <c r="A896" s="261" t="s">
        <v>7481</v>
      </c>
      <c r="B896" s="255" t="s">
        <v>7482</v>
      </c>
      <c r="C896" s="257" t="s">
        <v>7580</v>
      </c>
      <c r="D896" s="255" t="s">
        <v>7552</v>
      </c>
      <c r="E896" s="255" t="s">
        <v>7484</v>
      </c>
      <c r="F896" s="255" t="s">
        <v>7581</v>
      </c>
      <c r="G896" s="255" t="s">
        <v>7582</v>
      </c>
      <c r="H896" s="255" t="s">
        <v>7583</v>
      </c>
      <c r="I896" s="70" t="s">
        <v>11</v>
      </c>
      <c r="J896" s="85"/>
      <c r="K896" s="258"/>
      <c r="L896" s="263"/>
      <c r="M896" s="177"/>
      <c r="N896" s="177"/>
      <c r="O896" s="177"/>
      <c r="P896" s="177"/>
      <c r="Q896" s="177"/>
      <c r="R896" s="177"/>
      <c r="S896" s="177"/>
      <c r="T896" s="177"/>
      <c r="U896" s="177"/>
      <c r="V896" s="177"/>
      <c r="W896" s="177"/>
      <c r="X896" s="177"/>
      <c r="Y896" s="177"/>
      <c r="Z896" s="177"/>
      <c r="AA896" s="177"/>
      <c r="AB896" s="177"/>
      <c r="AC896" s="177"/>
      <c r="AD896" s="177"/>
      <c r="AE896" s="177"/>
    </row>
    <row r="897" spans="1:31" ht="125.25" customHeight="1">
      <c r="A897" s="261" t="s">
        <v>7481</v>
      </c>
      <c r="B897" s="255" t="s">
        <v>7482</v>
      </c>
      <c r="C897" s="257" t="s">
        <v>7584</v>
      </c>
      <c r="D897" s="261"/>
      <c r="E897" s="255" t="s">
        <v>7484</v>
      </c>
      <c r="F897" s="255" t="s">
        <v>7585</v>
      </c>
      <c r="G897" s="255" t="s">
        <v>7582</v>
      </c>
      <c r="H897" s="255" t="s">
        <v>7586</v>
      </c>
      <c r="I897" s="70" t="s">
        <v>11</v>
      </c>
      <c r="J897" s="85"/>
      <c r="K897" s="258"/>
      <c r="L897" s="263"/>
      <c r="M897" s="177"/>
      <c r="N897" s="177"/>
      <c r="O897" s="177"/>
      <c r="P897" s="177"/>
      <c r="Q897" s="177"/>
      <c r="R897" s="177"/>
      <c r="S897" s="177"/>
      <c r="T897" s="177"/>
      <c r="U897" s="177"/>
      <c r="V897" s="177"/>
      <c r="W897" s="177"/>
      <c r="X897" s="177"/>
      <c r="Y897" s="177"/>
      <c r="Z897" s="177"/>
      <c r="AA897" s="177"/>
      <c r="AB897" s="177"/>
      <c r="AC897" s="177"/>
      <c r="AD897" s="177"/>
      <c r="AE897" s="177"/>
    </row>
    <row r="898" spans="1:31" ht="125.25" customHeight="1">
      <c r="A898" s="261" t="s">
        <v>7481</v>
      </c>
      <c r="B898" s="255" t="s">
        <v>7482</v>
      </c>
      <c r="C898" s="257" t="s">
        <v>7587</v>
      </c>
      <c r="D898" s="255" t="s">
        <v>7552</v>
      </c>
      <c r="E898" s="255" t="s">
        <v>7484</v>
      </c>
      <c r="F898" s="255" t="s">
        <v>7588</v>
      </c>
      <c r="G898" s="255" t="s">
        <v>7589</v>
      </c>
      <c r="H898" s="255" t="s">
        <v>7590</v>
      </c>
      <c r="I898" s="70" t="s">
        <v>11</v>
      </c>
      <c r="J898" s="85"/>
      <c r="K898" s="258"/>
      <c r="L898" s="263"/>
      <c r="M898" s="177"/>
      <c r="N898" s="177"/>
      <c r="O898" s="177"/>
      <c r="P898" s="177"/>
      <c r="Q898" s="177"/>
      <c r="R898" s="177"/>
      <c r="S898" s="177"/>
      <c r="T898" s="177"/>
      <c r="U898" s="177"/>
      <c r="V898" s="177"/>
      <c r="W898" s="177"/>
      <c r="X898" s="177"/>
      <c r="Y898" s="177"/>
      <c r="Z898" s="177"/>
      <c r="AA898" s="177"/>
      <c r="AB898" s="177"/>
      <c r="AC898" s="177"/>
      <c r="AD898" s="177"/>
      <c r="AE898" s="177"/>
    </row>
    <row r="899" spans="1:31" ht="125.25" customHeight="1">
      <c r="A899" s="261" t="s">
        <v>7481</v>
      </c>
      <c r="B899" s="255" t="s">
        <v>7482</v>
      </c>
      <c r="C899" s="257" t="s">
        <v>7591</v>
      </c>
      <c r="D899" s="255" t="s">
        <v>7552</v>
      </c>
      <c r="E899" s="255" t="s">
        <v>7484</v>
      </c>
      <c r="F899" s="255" t="s">
        <v>7592</v>
      </c>
      <c r="G899" s="255" t="s">
        <v>7593</v>
      </c>
      <c r="H899" s="255" t="s">
        <v>7594</v>
      </c>
      <c r="I899" s="70" t="s">
        <v>11</v>
      </c>
      <c r="J899" s="85"/>
      <c r="K899" s="258"/>
      <c r="L899" s="263"/>
      <c r="M899" s="177"/>
      <c r="N899" s="177"/>
      <c r="O899" s="177"/>
      <c r="P899" s="177"/>
      <c r="Q899" s="177"/>
      <c r="R899" s="177"/>
      <c r="S899" s="177"/>
      <c r="T899" s="177"/>
      <c r="U899" s="177"/>
      <c r="V899" s="177"/>
      <c r="W899" s="177"/>
      <c r="X899" s="177"/>
      <c r="Y899" s="177"/>
      <c r="Z899" s="177"/>
      <c r="AA899" s="177"/>
      <c r="AB899" s="177"/>
      <c r="AC899" s="177"/>
      <c r="AD899" s="177"/>
      <c r="AE899" s="177"/>
    </row>
    <row r="900" spans="1:31" ht="125.25" customHeight="1">
      <c r="A900" s="261" t="s">
        <v>7481</v>
      </c>
      <c r="B900" s="255" t="s">
        <v>7482</v>
      </c>
      <c r="C900" s="257" t="s">
        <v>7595</v>
      </c>
      <c r="D900" s="255" t="s">
        <v>7552</v>
      </c>
      <c r="E900" s="255" t="s">
        <v>7484</v>
      </c>
      <c r="F900" s="255" t="s">
        <v>7596</v>
      </c>
      <c r="G900" s="255" t="s">
        <v>7593</v>
      </c>
      <c r="H900" s="255" t="s">
        <v>7597</v>
      </c>
      <c r="I900" s="70" t="s">
        <v>11</v>
      </c>
      <c r="J900" s="85"/>
      <c r="K900" s="258"/>
      <c r="L900" s="263"/>
      <c r="M900" s="177"/>
      <c r="N900" s="177"/>
      <c r="O900" s="177"/>
      <c r="P900" s="177"/>
      <c r="Q900" s="177"/>
      <c r="R900" s="177"/>
      <c r="S900" s="177"/>
      <c r="T900" s="177"/>
      <c r="U900" s="177"/>
      <c r="V900" s="177"/>
      <c r="W900" s="177"/>
      <c r="X900" s="177"/>
      <c r="Y900" s="177"/>
      <c r="Z900" s="177"/>
      <c r="AA900" s="177"/>
      <c r="AB900" s="177"/>
      <c r="AC900" s="177"/>
      <c r="AD900" s="177"/>
      <c r="AE900" s="177"/>
    </row>
    <row r="901" spans="1:31" ht="125.25" customHeight="1">
      <c r="A901" s="261" t="s">
        <v>7481</v>
      </c>
      <c r="B901" s="255" t="s">
        <v>7482</v>
      </c>
      <c r="C901" s="257" t="s">
        <v>7598</v>
      </c>
      <c r="D901" s="255" t="s">
        <v>7552</v>
      </c>
      <c r="E901" s="255" t="s">
        <v>7484</v>
      </c>
      <c r="F901" s="255" t="s">
        <v>7599</v>
      </c>
      <c r="G901" s="255" t="s">
        <v>7600</v>
      </c>
      <c r="H901" s="255" t="s">
        <v>7601</v>
      </c>
      <c r="I901" s="70" t="s">
        <v>11</v>
      </c>
      <c r="J901" s="85"/>
      <c r="K901" s="258"/>
      <c r="L901" s="263"/>
      <c r="M901" s="177"/>
      <c r="N901" s="177"/>
      <c r="O901" s="177"/>
      <c r="P901" s="177"/>
      <c r="Q901" s="177"/>
      <c r="R901" s="177"/>
      <c r="S901" s="177"/>
      <c r="T901" s="177"/>
      <c r="U901" s="177"/>
      <c r="V901" s="177"/>
      <c r="W901" s="177"/>
      <c r="X901" s="177"/>
      <c r="Y901" s="177"/>
      <c r="Z901" s="177"/>
      <c r="AA901" s="177"/>
      <c r="AB901" s="177"/>
      <c r="AC901" s="177"/>
      <c r="AD901" s="177"/>
      <c r="AE901" s="177"/>
    </row>
    <row r="902" spans="1:31" ht="125.25" customHeight="1">
      <c r="A902" s="261" t="s">
        <v>7481</v>
      </c>
      <c r="B902" s="255" t="s">
        <v>7482</v>
      </c>
      <c r="C902" s="257" t="s">
        <v>7602</v>
      </c>
      <c r="D902" s="255" t="s">
        <v>7552</v>
      </c>
      <c r="E902" s="255" t="s">
        <v>7484</v>
      </c>
      <c r="F902" s="255" t="s">
        <v>7603</v>
      </c>
      <c r="G902" s="255" t="s">
        <v>7604</v>
      </c>
      <c r="H902" s="255" t="s">
        <v>7605</v>
      </c>
      <c r="I902" s="70" t="s">
        <v>11</v>
      </c>
      <c r="J902" s="85"/>
      <c r="K902" s="258"/>
      <c r="L902" s="263"/>
      <c r="M902" s="177"/>
      <c r="N902" s="177"/>
      <c r="O902" s="177"/>
      <c r="P902" s="177"/>
      <c r="Q902" s="177"/>
      <c r="R902" s="177"/>
      <c r="S902" s="177"/>
      <c r="T902" s="177"/>
      <c r="U902" s="177"/>
      <c r="V902" s="177"/>
      <c r="W902" s="177"/>
      <c r="X902" s="177"/>
      <c r="Y902" s="177"/>
      <c r="Z902" s="177"/>
      <c r="AA902" s="177"/>
      <c r="AB902" s="177"/>
      <c r="AC902" s="177"/>
      <c r="AD902" s="177"/>
      <c r="AE902" s="177"/>
    </row>
    <row r="903" spans="1:31" ht="125.25" customHeight="1">
      <c r="A903" s="261" t="s">
        <v>7481</v>
      </c>
      <c r="B903" s="255" t="s">
        <v>7482</v>
      </c>
      <c r="C903" s="257" t="s">
        <v>7606</v>
      </c>
      <c r="D903" s="255" t="s">
        <v>7552</v>
      </c>
      <c r="E903" s="255" t="s">
        <v>7484</v>
      </c>
      <c r="F903" s="255" t="s">
        <v>7607</v>
      </c>
      <c r="G903" s="255" t="s">
        <v>7608</v>
      </c>
      <c r="H903" s="259" t="s">
        <v>7609</v>
      </c>
      <c r="I903" s="70" t="s">
        <v>11</v>
      </c>
      <c r="J903" s="85"/>
      <c r="K903" s="258"/>
      <c r="L903" s="263"/>
      <c r="M903" s="177"/>
      <c r="N903" s="177"/>
      <c r="O903" s="177"/>
      <c r="P903" s="177"/>
      <c r="Q903" s="177"/>
      <c r="R903" s="177"/>
      <c r="S903" s="177"/>
      <c r="T903" s="177"/>
      <c r="U903" s="177"/>
      <c r="V903" s="177"/>
      <c r="W903" s="177"/>
      <c r="X903" s="177"/>
      <c r="Y903" s="177"/>
      <c r="Z903" s="177"/>
      <c r="AA903" s="177"/>
      <c r="AB903" s="177"/>
      <c r="AC903" s="177"/>
      <c r="AD903" s="177"/>
      <c r="AE903" s="177"/>
    </row>
    <row r="904" spans="1:31" ht="125.25" customHeight="1">
      <c r="A904" s="261" t="s">
        <v>7481</v>
      </c>
      <c r="B904" s="255" t="s">
        <v>7482</v>
      </c>
      <c r="C904" s="257" t="s">
        <v>7610</v>
      </c>
      <c r="D904" s="255" t="s">
        <v>7552</v>
      </c>
      <c r="E904" s="255" t="s">
        <v>7484</v>
      </c>
      <c r="F904" s="255" t="s">
        <v>7611</v>
      </c>
      <c r="G904" s="255" t="s">
        <v>7612</v>
      </c>
      <c r="H904" s="259" t="s">
        <v>7613</v>
      </c>
      <c r="I904" s="70" t="s">
        <v>11</v>
      </c>
      <c r="J904" s="85"/>
      <c r="K904" s="258"/>
      <c r="L904" s="263"/>
      <c r="M904" s="177"/>
      <c r="N904" s="177"/>
      <c r="O904" s="177"/>
      <c r="P904" s="177"/>
      <c r="Q904" s="177"/>
      <c r="R904" s="177"/>
      <c r="S904" s="177"/>
      <c r="T904" s="177"/>
      <c r="U904" s="177"/>
      <c r="V904" s="177"/>
      <c r="W904" s="177"/>
      <c r="X904" s="177"/>
      <c r="Y904" s="177"/>
      <c r="Z904" s="177"/>
      <c r="AA904" s="177"/>
      <c r="AB904" s="177"/>
      <c r="AC904" s="177"/>
      <c r="AD904" s="177"/>
      <c r="AE904" s="177"/>
    </row>
    <row r="905" spans="1:31" ht="125.25" customHeight="1">
      <c r="A905" s="261" t="s">
        <v>7481</v>
      </c>
      <c r="B905" s="255" t="s">
        <v>7482</v>
      </c>
      <c r="C905" s="257" t="s">
        <v>7614</v>
      </c>
      <c r="D905" s="255" t="s">
        <v>7552</v>
      </c>
      <c r="E905" s="255" t="s">
        <v>7484</v>
      </c>
      <c r="F905" s="255" t="s">
        <v>7615</v>
      </c>
      <c r="G905" s="255" t="s">
        <v>7616</v>
      </c>
      <c r="H905" s="255" t="s">
        <v>7617</v>
      </c>
      <c r="I905" s="70" t="s">
        <v>11</v>
      </c>
      <c r="J905" s="85"/>
      <c r="K905" s="258"/>
      <c r="L905" s="263"/>
      <c r="M905" s="177"/>
      <c r="N905" s="177"/>
      <c r="O905" s="177"/>
      <c r="P905" s="177"/>
      <c r="Q905" s="177"/>
      <c r="R905" s="177"/>
      <c r="S905" s="177"/>
      <c r="T905" s="177"/>
      <c r="U905" s="177"/>
      <c r="V905" s="177"/>
      <c r="W905" s="177"/>
      <c r="X905" s="177"/>
      <c r="Y905" s="177"/>
      <c r="Z905" s="177"/>
      <c r="AA905" s="177"/>
      <c r="AB905" s="177"/>
      <c r="AC905" s="177"/>
      <c r="AD905" s="177"/>
      <c r="AE905" s="177"/>
    </row>
    <row r="906" spans="1:31" ht="125.25" customHeight="1">
      <c r="A906" s="261" t="s">
        <v>7481</v>
      </c>
      <c r="B906" s="255" t="s">
        <v>7482</v>
      </c>
      <c r="C906" s="257" t="s">
        <v>7618</v>
      </c>
      <c r="D906" s="255" t="s">
        <v>7552</v>
      </c>
      <c r="E906" s="255" t="s">
        <v>7484</v>
      </c>
      <c r="F906" s="255" t="s">
        <v>7619</v>
      </c>
      <c r="G906" s="255" t="s">
        <v>7620</v>
      </c>
      <c r="H906" s="259" t="s">
        <v>7621</v>
      </c>
      <c r="I906" s="70" t="s">
        <v>11</v>
      </c>
      <c r="J906" s="85"/>
      <c r="K906" s="258"/>
      <c r="L906" s="263"/>
      <c r="M906" s="177"/>
      <c r="N906" s="177"/>
      <c r="O906" s="177"/>
      <c r="P906" s="177"/>
      <c r="Q906" s="177"/>
      <c r="R906" s="177"/>
      <c r="S906" s="177"/>
      <c r="T906" s="177"/>
      <c r="U906" s="177"/>
      <c r="V906" s="177"/>
      <c r="W906" s="177"/>
      <c r="X906" s="177"/>
      <c r="Y906" s="177"/>
      <c r="Z906" s="177"/>
      <c r="AA906" s="177"/>
      <c r="AB906" s="177"/>
      <c r="AC906" s="177"/>
      <c r="AD906" s="177"/>
      <c r="AE906" s="177"/>
    </row>
    <row r="907" spans="1:31" ht="125.25" customHeight="1">
      <c r="A907" s="261" t="s">
        <v>7481</v>
      </c>
      <c r="B907" s="255" t="s">
        <v>7482</v>
      </c>
      <c r="C907" s="257" t="s">
        <v>7622</v>
      </c>
      <c r="D907" s="255" t="s">
        <v>7552</v>
      </c>
      <c r="E907" s="255" t="s">
        <v>7484</v>
      </c>
      <c r="F907" s="255" t="s">
        <v>7623</v>
      </c>
      <c r="G907" s="255" t="s">
        <v>7624</v>
      </c>
      <c r="H907" s="259" t="s">
        <v>7625</v>
      </c>
      <c r="I907" s="70" t="s">
        <v>11</v>
      </c>
      <c r="J907" s="85"/>
      <c r="K907" s="258"/>
      <c r="L907" s="263"/>
      <c r="M907" s="177"/>
      <c r="N907" s="177"/>
      <c r="O907" s="177"/>
      <c r="P907" s="177"/>
      <c r="Q907" s="177"/>
      <c r="R907" s="177"/>
      <c r="S907" s="177"/>
      <c r="T907" s="177"/>
      <c r="U907" s="177"/>
      <c r="V907" s="177"/>
      <c r="W907" s="177"/>
      <c r="X907" s="177"/>
      <c r="Y907" s="177"/>
      <c r="Z907" s="177"/>
      <c r="AA907" s="177"/>
      <c r="AB907" s="177"/>
      <c r="AC907" s="177"/>
      <c r="AD907" s="177"/>
      <c r="AE907" s="177"/>
    </row>
    <row r="908" spans="1:31" ht="125.25" customHeight="1">
      <c r="A908" s="261" t="s">
        <v>7481</v>
      </c>
      <c r="B908" s="255" t="s">
        <v>7482</v>
      </c>
      <c r="C908" s="257" t="s">
        <v>7626</v>
      </c>
      <c r="D908" s="261"/>
      <c r="E908" s="255" t="s">
        <v>7484</v>
      </c>
      <c r="F908" s="255" t="s">
        <v>7627</v>
      </c>
      <c r="G908" s="255" t="s">
        <v>7628</v>
      </c>
      <c r="H908" s="271" t="s">
        <v>7629</v>
      </c>
      <c r="I908" s="70" t="s">
        <v>11</v>
      </c>
      <c r="J908" s="85"/>
      <c r="K908" s="258"/>
      <c r="L908" s="263"/>
      <c r="M908" s="177"/>
      <c r="N908" s="177"/>
      <c r="O908" s="177"/>
      <c r="P908" s="177"/>
      <c r="Q908" s="177"/>
      <c r="R908" s="177"/>
      <c r="S908" s="177"/>
      <c r="T908" s="177"/>
      <c r="U908" s="177"/>
      <c r="V908" s="177"/>
      <c r="W908" s="177"/>
      <c r="X908" s="177"/>
      <c r="Y908" s="177"/>
      <c r="Z908" s="177"/>
      <c r="AA908" s="177"/>
      <c r="AB908" s="177"/>
      <c r="AC908" s="177"/>
      <c r="AD908" s="177"/>
      <c r="AE908" s="177"/>
    </row>
    <row r="909" spans="1:31" ht="125.25" customHeight="1">
      <c r="A909" s="261" t="s">
        <v>7481</v>
      </c>
      <c r="B909" s="255" t="s">
        <v>7482</v>
      </c>
      <c r="C909" s="257" t="s">
        <v>7630</v>
      </c>
      <c r="D909" s="261"/>
      <c r="E909" s="255" t="s">
        <v>7484</v>
      </c>
      <c r="F909" s="255" t="s">
        <v>7631</v>
      </c>
      <c r="G909" s="255" t="s">
        <v>7628</v>
      </c>
      <c r="H909" s="255" t="s">
        <v>7632</v>
      </c>
      <c r="I909" s="70" t="s">
        <v>11</v>
      </c>
      <c r="J909" s="85"/>
      <c r="K909" s="258"/>
      <c r="L909" s="263"/>
      <c r="M909" s="177"/>
      <c r="N909" s="177"/>
      <c r="O909" s="177"/>
      <c r="P909" s="177"/>
      <c r="Q909" s="177"/>
      <c r="R909" s="177"/>
      <c r="S909" s="177"/>
      <c r="T909" s="177"/>
      <c r="U909" s="177"/>
      <c r="V909" s="177"/>
      <c r="W909" s="177"/>
      <c r="X909" s="177"/>
      <c r="Y909" s="177"/>
      <c r="Z909" s="177"/>
      <c r="AA909" s="177"/>
      <c r="AB909" s="177"/>
      <c r="AC909" s="177"/>
      <c r="AD909" s="177"/>
      <c r="AE909" s="177"/>
    </row>
    <row r="910" spans="1:31" ht="125.25" customHeight="1">
      <c r="A910" s="261" t="s">
        <v>7481</v>
      </c>
      <c r="B910" s="255" t="s">
        <v>7482</v>
      </c>
      <c r="C910" s="257" t="s">
        <v>7633</v>
      </c>
      <c r="D910" s="261"/>
      <c r="E910" s="255" t="s">
        <v>7484</v>
      </c>
      <c r="F910" s="255" t="s">
        <v>7634</v>
      </c>
      <c r="G910" s="255" t="s">
        <v>7628</v>
      </c>
      <c r="H910" s="255" t="s">
        <v>7635</v>
      </c>
      <c r="I910" s="70" t="s">
        <v>11</v>
      </c>
      <c r="J910" s="85"/>
      <c r="K910" s="258"/>
      <c r="L910" s="263"/>
      <c r="M910" s="177"/>
      <c r="N910" s="177"/>
      <c r="O910" s="177"/>
      <c r="P910" s="177"/>
      <c r="Q910" s="177"/>
      <c r="R910" s="177"/>
      <c r="S910" s="177"/>
      <c r="T910" s="177"/>
      <c r="U910" s="177"/>
      <c r="V910" s="177"/>
      <c r="W910" s="177"/>
      <c r="X910" s="177"/>
      <c r="Y910" s="177"/>
      <c r="Z910" s="177"/>
      <c r="AA910" s="177"/>
      <c r="AB910" s="177"/>
      <c r="AC910" s="177"/>
      <c r="AD910" s="177"/>
      <c r="AE910" s="177"/>
    </row>
    <row r="911" spans="1:31" ht="125.25" customHeight="1">
      <c r="A911" s="261" t="s">
        <v>7481</v>
      </c>
      <c r="B911" s="255" t="s">
        <v>7482</v>
      </c>
      <c r="C911" s="257" t="s">
        <v>7483</v>
      </c>
      <c r="D911" s="261"/>
      <c r="E911" s="255" t="s">
        <v>7484</v>
      </c>
      <c r="F911" s="255" t="s">
        <v>7485</v>
      </c>
      <c r="G911" s="255" t="s">
        <v>7486</v>
      </c>
      <c r="H911" s="271" t="s">
        <v>7487</v>
      </c>
      <c r="I911" s="70" t="s">
        <v>11</v>
      </c>
      <c r="J911" s="85"/>
      <c r="K911" s="267"/>
      <c r="L911" s="263"/>
      <c r="M911" s="177"/>
      <c r="N911" s="177"/>
      <c r="O911" s="177"/>
      <c r="P911" s="177"/>
      <c r="Q911" s="177"/>
      <c r="R911" s="177"/>
      <c r="S911" s="177"/>
      <c r="T911" s="177"/>
      <c r="U911" s="177"/>
      <c r="V911" s="177"/>
      <c r="W911" s="177"/>
      <c r="X911" s="177"/>
      <c r="Y911" s="177"/>
      <c r="Z911" s="177"/>
      <c r="AA911" s="177"/>
      <c r="AB911" s="177"/>
      <c r="AC911" s="177"/>
      <c r="AD911" s="177"/>
      <c r="AE911" s="177"/>
    </row>
    <row r="912" spans="1:31" ht="125.25" customHeight="1">
      <c r="A912" s="261" t="s">
        <v>7481</v>
      </c>
      <c r="B912" s="255" t="s">
        <v>7482</v>
      </c>
      <c r="C912" s="257" t="s">
        <v>7488</v>
      </c>
      <c r="D912" s="261"/>
      <c r="E912" s="255" t="s">
        <v>7484</v>
      </c>
      <c r="F912" s="255" t="s">
        <v>7489</v>
      </c>
      <c r="G912" s="255" t="s">
        <v>7490</v>
      </c>
      <c r="H912" s="271" t="s">
        <v>7491</v>
      </c>
      <c r="I912" s="70" t="s">
        <v>11</v>
      </c>
      <c r="J912" s="85"/>
      <c r="K912" s="267"/>
      <c r="L912" s="263"/>
      <c r="M912" s="177"/>
      <c r="N912" s="177"/>
      <c r="O912" s="177"/>
      <c r="P912" s="177"/>
      <c r="Q912" s="177"/>
      <c r="R912" s="177"/>
      <c r="S912" s="177"/>
      <c r="T912" s="177"/>
      <c r="U912" s="177"/>
      <c r="V912" s="177"/>
      <c r="W912" s="177"/>
      <c r="X912" s="177"/>
      <c r="Y912" s="177"/>
      <c r="Z912" s="177"/>
      <c r="AA912" s="177"/>
      <c r="AB912" s="177"/>
      <c r="AC912" s="177"/>
      <c r="AD912" s="177"/>
      <c r="AE912" s="177"/>
    </row>
    <row r="913" spans="1:31" ht="125.25" customHeight="1">
      <c r="A913" s="261" t="s">
        <v>7481</v>
      </c>
      <c r="B913" s="255" t="s">
        <v>7482</v>
      </c>
      <c r="C913" s="257" t="s">
        <v>7492</v>
      </c>
      <c r="D913" s="261"/>
      <c r="E913" s="255" t="s">
        <v>7484</v>
      </c>
      <c r="F913" s="255" t="s">
        <v>7493</v>
      </c>
      <c r="G913" s="255" t="s">
        <v>7494</v>
      </c>
      <c r="H913" s="255" t="s">
        <v>7495</v>
      </c>
      <c r="I913" s="70" t="s">
        <v>11</v>
      </c>
      <c r="J913" s="85"/>
      <c r="K913" s="267"/>
      <c r="L913" s="263"/>
      <c r="M913" s="177"/>
      <c r="N913" s="177"/>
      <c r="O913" s="177"/>
      <c r="P913" s="177"/>
      <c r="Q913" s="177"/>
      <c r="R913" s="177"/>
      <c r="S913" s="177"/>
      <c r="T913" s="177"/>
      <c r="U913" s="177"/>
      <c r="V913" s="177"/>
      <c r="W913" s="177"/>
      <c r="X913" s="177"/>
      <c r="Y913" s="177"/>
      <c r="Z913" s="177"/>
      <c r="AA913" s="177"/>
      <c r="AB913" s="177"/>
      <c r="AC913" s="177"/>
      <c r="AD913" s="177"/>
      <c r="AE913" s="177"/>
    </row>
    <row r="914" spans="1:31" ht="125.25" customHeight="1">
      <c r="A914" s="261" t="s">
        <v>7481</v>
      </c>
      <c r="B914" s="255" t="s">
        <v>7482</v>
      </c>
      <c r="C914" s="257" t="s">
        <v>7636</v>
      </c>
      <c r="D914" s="261"/>
      <c r="E914" s="255" t="s">
        <v>7484</v>
      </c>
      <c r="F914" s="255" t="s">
        <v>7637</v>
      </c>
      <c r="G914" s="255" t="s">
        <v>7494</v>
      </c>
      <c r="H914" s="255" t="s">
        <v>7638</v>
      </c>
      <c r="I914" s="70" t="s">
        <v>11</v>
      </c>
      <c r="J914" s="85"/>
      <c r="K914" s="260" t="s">
        <v>7639</v>
      </c>
      <c r="L914" s="263"/>
      <c r="M914" s="177"/>
      <c r="N914" s="177"/>
      <c r="O914" s="177"/>
      <c r="P914" s="177"/>
      <c r="Q914" s="177"/>
      <c r="R914" s="177"/>
      <c r="S914" s="177"/>
      <c r="T914" s="177"/>
      <c r="U914" s="177"/>
      <c r="V914" s="177"/>
      <c r="W914" s="177"/>
      <c r="X914" s="177"/>
      <c r="Y914" s="177"/>
      <c r="Z914" s="177"/>
      <c r="AA914" s="177"/>
      <c r="AB914" s="177"/>
      <c r="AC914" s="177"/>
      <c r="AD914" s="177"/>
      <c r="AE914" s="177"/>
    </row>
    <row r="915" spans="1:31" ht="125.25" customHeight="1">
      <c r="A915" s="261" t="s">
        <v>7481</v>
      </c>
      <c r="B915" s="255" t="s">
        <v>7482</v>
      </c>
      <c r="C915" s="257" t="s">
        <v>7496</v>
      </c>
      <c r="D915" s="261"/>
      <c r="E915" s="255" t="s">
        <v>7484</v>
      </c>
      <c r="F915" s="255" t="s">
        <v>7497</v>
      </c>
      <c r="G915" s="261" t="s">
        <v>7640</v>
      </c>
      <c r="H915" s="261" t="s">
        <v>7498</v>
      </c>
      <c r="I915" s="70" t="s">
        <v>11</v>
      </c>
      <c r="J915" s="85"/>
      <c r="K915" s="267"/>
      <c r="L915" s="263"/>
      <c r="M915" s="177"/>
      <c r="N915" s="177"/>
      <c r="O915" s="177"/>
      <c r="P915" s="177"/>
      <c r="Q915" s="177"/>
      <c r="R915" s="177"/>
      <c r="S915" s="177"/>
      <c r="T915" s="177"/>
      <c r="U915" s="177"/>
      <c r="V915" s="177"/>
      <c r="W915" s="177"/>
      <c r="X915" s="177"/>
      <c r="Y915" s="177"/>
      <c r="Z915" s="177"/>
      <c r="AA915" s="177"/>
      <c r="AB915" s="177"/>
      <c r="AC915" s="177"/>
      <c r="AD915" s="177"/>
      <c r="AE915" s="177"/>
    </row>
    <row r="916" spans="1:31" ht="125.25" customHeight="1">
      <c r="A916" s="259" t="s">
        <v>7641</v>
      </c>
      <c r="B916" s="256" t="s">
        <v>7642</v>
      </c>
      <c r="C916" s="257" t="s">
        <v>7643</v>
      </c>
      <c r="D916" s="261"/>
      <c r="E916" s="255" t="s">
        <v>7644</v>
      </c>
      <c r="F916" s="255" t="s">
        <v>7645</v>
      </c>
      <c r="G916" s="255" t="s">
        <v>6949</v>
      </c>
      <c r="H916" s="255" t="s">
        <v>7646</v>
      </c>
      <c r="I916" s="70" t="s">
        <v>11</v>
      </c>
      <c r="J916" s="85"/>
      <c r="K916" s="258"/>
      <c r="L916" s="177"/>
      <c r="M916" s="177"/>
      <c r="N916" s="177"/>
      <c r="O916" s="177"/>
      <c r="P916" s="177"/>
      <c r="Q916" s="177"/>
      <c r="R916" s="177"/>
      <c r="S916" s="177"/>
      <c r="T916" s="177"/>
      <c r="U916" s="177"/>
      <c r="V916" s="177"/>
      <c r="W916" s="177"/>
      <c r="X916" s="177"/>
      <c r="Y916" s="177"/>
      <c r="Z916" s="177"/>
      <c r="AA916" s="177"/>
      <c r="AB916" s="177"/>
      <c r="AC916" s="177"/>
      <c r="AD916" s="177"/>
      <c r="AE916" s="177"/>
    </row>
    <row r="917" spans="1:31" ht="125.25" customHeight="1">
      <c r="A917" s="259" t="s">
        <v>7641</v>
      </c>
      <c r="B917" s="256" t="s">
        <v>7642</v>
      </c>
      <c r="C917" s="257" t="s">
        <v>7647</v>
      </c>
      <c r="D917" s="261"/>
      <c r="E917" s="255" t="s">
        <v>7644</v>
      </c>
      <c r="F917" s="255" t="s">
        <v>7648</v>
      </c>
      <c r="G917" s="255" t="s">
        <v>6949</v>
      </c>
      <c r="H917" s="255" t="s">
        <v>7649</v>
      </c>
      <c r="I917" s="70" t="s">
        <v>11</v>
      </c>
      <c r="J917" s="85"/>
      <c r="K917" s="258"/>
      <c r="L917" s="177"/>
      <c r="M917" s="177"/>
      <c r="N917" s="177"/>
      <c r="O917" s="177"/>
      <c r="P917" s="177"/>
      <c r="Q917" s="177"/>
      <c r="R917" s="177"/>
      <c r="S917" s="177"/>
      <c r="T917" s="177"/>
      <c r="U917" s="177"/>
      <c r="V917" s="177"/>
      <c r="W917" s="177"/>
      <c r="X917" s="177"/>
      <c r="Y917" s="177"/>
      <c r="Z917" s="177"/>
      <c r="AA917" s="177"/>
      <c r="AB917" s="177"/>
      <c r="AC917" s="177"/>
      <c r="AD917" s="177"/>
      <c r="AE917" s="177"/>
    </row>
    <row r="918" spans="1:31" ht="125.25" customHeight="1">
      <c r="A918" s="259" t="s">
        <v>7641</v>
      </c>
      <c r="B918" s="256" t="s">
        <v>7642</v>
      </c>
      <c r="C918" s="257" t="s">
        <v>7650</v>
      </c>
      <c r="D918" s="261"/>
      <c r="E918" s="255" t="s">
        <v>7644</v>
      </c>
      <c r="F918" s="255" t="s">
        <v>7651</v>
      </c>
      <c r="G918" s="255" t="s">
        <v>7652</v>
      </c>
      <c r="H918" s="255" t="s">
        <v>7653</v>
      </c>
      <c r="I918" s="70" t="s">
        <v>11</v>
      </c>
      <c r="J918" s="85"/>
      <c r="K918" s="258"/>
      <c r="L918" s="177"/>
      <c r="M918" s="177"/>
      <c r="N918" s="177"/>
      <c r="O918" s="177"/>
      <c r="P918" s="177"/>
      <c r="Q918" s="177"/>
      <c r="R918" s="177"/>
      <c r="S918" s="177"/>
      <c r="T918" s="177"/>
      <c r="U918" s="177"/>
      <c r="V918" s="177"/>
      <c r="W918" s="177"/>
      <c r="X918" s="177"/>
      <c r="Y918" s="177"/>
      <c r="Z918" s="177"/>
      <c r="AA918" s="177"/>
      <c r="AB918" s="177"/>
      <c r="AC918" s="177"/>
      <c r="AD918" s="177"/>
      <c r="AE918" s="177"/>
    </row>
    <row r="919" spans="1:31" ht="125.25" customHeight="1">
      <c r="A919" s="259" t="s">
        <v>7641</v>
      </c>
      <c r="B919" s="256" t="s">
        <v>7642</v>
      </c>
      <c r="C919" s="257" t="s">
        <v>7654</v>
      </c>
      <c r="D919" s="261"/>
      <c r="E919" s="255" t="s">
        <v>7644</v>
      </c>
      <c r="F919" s="255" t="s">
        <v>7655</v>
      </c>
      <c r="G919" s="255" t="s">
        <v>7656</v>
      </c>
      <c r="H919" s="255" t="s">
        <v>7657</v>
      </c>
      <c r="I919" s="70" t="s">
        <v>11</v>
      </c>
      <c r="J919" s="85"/>
      <c r="K919" s="258"/>
      <c r="L919" s="177"/>
      <c r="M919" s="177"/>
      <c r="N919" s="177"/>
      <c r="O919" s="177"/>
      <c r="P919" s="177"/>
      <c r="Q919" s="177"/>
      <c r="R919" s="177"/>
      <c r="S919" s="177"/>
      <c r="T919" s="177"/>
      <c r="U919" s="177"/>
      <c r="V919" s="177"/>
      <c r="W919" s="177"/>
      <c r="X919" s="177"/>
      <c r="Y919" s="177"/>
      <c r="Z919" s="177"/>
      <c r="AA919" s="177"/>
      <c r="AB919" s="177"/>
      <c r="AC919" s="177"/>
      <c r="AD919" s="177"/>
      <c r="AE919" s="177"/>
    </row>
    <row r="920" spans="1:31" ht="125.25" customHeight="1">
      <c r="A920" s="259" t="s">
        <v>7641</v>
      </c>
      <c r="B920" s="256" t="s">
        <v>7642</v>
      </c>
      <c r="C920" s="257" t="s">
        <v>7658</v>
      </c>
      <c r="D920" s="261"/>
      <c r="E920" s="255" t="s">
        <v>7644</v>
      </c>
      <c r="F920" s="255" t="s">
        <v>7659</v>
      </c>
      <c r="G920" s="255" t="s">
        <v>6949</v>
      </c>
      <c r="H920" s="255" t="s">
        <v>7660</v>
      </c>
      <c r="I920" s="70" t="s">
        <v>11</v>
      </c>
      <c r="J920" s="85"/>
      <c r="K920" s="258"/>
      <c r="L920" s="177"/>
      <c r="M920" s="177"/>
      <c r="N920" s="177"/>
      <c r="O920" s="177"/>
      <c r="P920" s="177"/>
      <c r="Q920" s="177"/>
      <c r="R920" s="177"/>
      <c r="S920" s="177"/>
      <c r="T920" s="177"/>
      <c r="U920" s="177"/>
      <c r="V920" s="177"/>
      <c r="W920" s="177"/>
      <c r="X920" s="177"/>
      <c r="Y920" s="177"/>
      <c r="Z920" s="177"/>
      <c r="AA920" s="177"/>
      <c r="AB920" s="177"/>
      <c r="AC920" s="177"/>
      <c r="AD920" s="177"/>
      <c r="AE920" s="177"/>
    </row>
    <row r="921" spans="1:31" ht="125.25" customHeight="1">
      <c r="A921" s="259" t="s">
        <v>7641</v>
      </c>
      <c r="B921" s="256" t="s">
        <v>7642</v>
      </c>
      <c r="C921" s="257" t="s">
        <v>7661</v>
      </c>
      <c r="D921" s="261"/>
      <c r="E921" s="255" t="s">
        <v>7644</v>
      </c>
      <c r="F921" s="255" t="s">
        <v>7662</v>
      </c>
      <c r="G921" s="255" t="s">
        <v>7663</v>
      </c>
      <c r="H921" s="255" t="s">
        <v>7664</v>
      </c>
      <c r="I921" s="70" t="s">
        <v>11</v>
      </c>
      <c r="J921" s="85"/>
      <c r="K921" s="258"/>
      <c r="L921" s="177"/>
      <c r="M921" s="177"/>
      <c r="N921" s="177"/>
      <c r="O921" s="177"/>
      <c r="P921" s="177"/>
      <c r="Q921" s="177"/>
      <c r="R921" s="177"/>
      <c r="S921" s="177"/>
      <c r="T921" s="177"/>
      <c r="U921" s="177"/>
      <c r="V921" s="177"/>
      <c r="W921" s="177"/>
      <c r="X921" s="177"/>
      <c r="Y921" s="177"/>
      <c r="Z921" s="177"/>
      <c r="AA921" s="177"/>
      <c r="AB921" s="177"/>
      <c r="AC921" s="177"/>
      <c r="AD921" s="177"/>
      <c r="AE921" s="177"/>
    </row>
    <row r="922" spans="1:31" ht="125.25" customHeight="1">
      <c r="A922" s="259" t="s">
        <v>7641</v>
      </c>
      <c r="B922" s="256" t="s">
        <v>7642</v>
      </c>
      <c r="C922" s="257" t="s">
        <v>7665</v>
      </c>
      <c r="D922" s="261"/>
      <c r="E922" s="255" t="s">
        <v>7644</v>
      </c>
      <c r="F922" s="255" t="s">
        <v>7666</v>
      </c>
      <c r="G922" s="255" t="s">
        <v>6949</v>
      </c>
      <c r="H922" s="255" t="s">
        <v>7667</v>
      </c>
      <c r="I922" s="70" t="s">
        <v>11</v>
      </c>
      <c r="J922" s="85"/>
      <c r="K922" s="267"/>
      <c r="L922" s="177"/>
      <c r="M922" s="177"/>
      <c r="N922" s="177"/>
      <c r="O922" s="177"/>
      <c r="P922" s="177"/>
      <c r="Q922" s="177"/>
      <c r="R922" s="177"/>
      <c r="S922" s="177"/>
      <c r="T922" s="177"/>
      <c r="U922" s="177"/>
      <c r="V922" s="177"/>
      <c r="W922" s="177"/>
      <c r="X922" s="177"/>
      <c r="Y922" s="177"/>
      <c r="Z922" s="177"/>
      <c r="AA922" s="177"/>
      <c r="AB922" s="177"/>
      <c r="AC922" s="177"/>
      <c r="AD922" s="177"/>
      <c r="AE922" s="177"/>
    </row>
    <row r="923" spans="1:31" ht="125.25" customHeight="1">
      <c r="A923" s="259" t="s">
        <v>7641</v>
      </c>
      <c r="B923" s="256" t="s">
        <v>7642</v>
      </c>
      <c r="C923" s="257" t="s">
        <v>7668</v>
      </c>
      <c r="D923" s="261"/>
      <c r="E923" s="255" t="s">
        <v>7644</v>
      </c>
      <c r="F923" s="255" t="s">
        <v>7669</v>
      </c>
      <c r="G923" s="259" t="s">
        <v>7670</v>
      </c>
      <c r="H923" s="255" t="s">
        <v>7671</v>
      </c>
      <c r="I923" s="70" t="s">
        <v>11</v>
      </c>
      <c r="J923" s="85"/>
      <c r="K923" s="258"/>
      <c r="L923" s="177"/>
      <c r="M923" s="177"/>
      <c r="N923" s="177"/>
      <c r="O923" s="177"/>
      <c r="P923" s="177"/>
      <c r="Q923" s="177"/>
      <c r="R923" s="177"/>
      <c r="S923" s="177"/>
      <c r="T923" s="177"/>
      <c r="U923" s="177"/>
      <c r="V923" s="177"/>
      <c r="W923" s="177"/>
      <c r="X923" s="177"/>
      <c r="Y923" s="177"/>
      <c r="Z923" s="177"/>
      <c r="AA923" s="177"/>
      <c r="AB923" s="177"/>
      <c r="AC923" s="177"/>
      <c r="AD923" s="177"/>
      <c r="AE923" s="177"/>
    </row>
    <row r="924" spans="1:31" ht="125.25" customHeight="1">
      <c r="A924" s="259" t="s">
        <v>7641</v>
      </c>
      <c r="B924" s="256" t="s">
        <v>7642</v>
      </c>
      <c r="C924" s="257" t="s">
        <v>7672</v>
      </c>
      <c r="D924" s="261"/>
      <c r="E924" s="255" t="s">
        <v>7644</v>
      </c>
      <c r="F924" s="259" t="s">
        <v>7673</v>
      </c>
      <c r="G924" s="259" t="s">
        <v>7674</v>
      </c>
      <c r="H924" s="255" t="s">
        <v>7675</v>
      </c>
      <c r="I924" s="70" t="s">
        <v>11</v>
      </c>
      <c r="J924" s="85"/>
      <c r="K924" s="258"/>
      <c r="L924" s="177"/>
      <c r="M924" s="177"/>
      <c r="N924" s="177"/>
      <c r="O924" s="177"/>
      <c r="P924" s="177"/>
      <c r="Q924" s="177"/>
      <c r="R924" s="177"/>
      <c r="S924" s="177"/>
      <c r="T924" s="177"/>
      <c r="U924" s="177"/>
      <c r="V924" s="177"/>
      <c r="W924" s="177"/>
      <c r="X924" s="177"/>
      <c r="Y924" s="177"/>
      <c r="Z924" s="177"/>
      <c r="AA924" s="177"/>
      <c r="AB924" s="177"/>
      <c r="AC924" s="177"/>
      <c r="AD924" s="177"/>
      <c r="AE924" s="177"/>
    </row>
    <row r="925" spans="1:31" ht="125.25" customHeight="1">
      <c r="A925" s="259" t="s">
        <v>7641</v>
      </c>
      <c r="B925" s="256" t="s">
        <v>7642</v>
      </c>
      <c r="C925" s="257" t="s">
        <v>7676</v>
      </c>
      <c r="D925" s="261"/>
      <c r="E925" s="255" t="s">
        <v>7644</v>
      </c>
      <c r="F925" s="255" t="s">
        <v>7677</v>
      </c>
      <c r="G925" s="255" t="s">
        <v>7670</v>
      </c>
      <c r="H925" s="255" t="s">
        <v>7678</v>
      </c>
      <c r="I925" s="70" t="s">
        <v>11</v>
      </c>
      <c r="J925" s="85"/>
      <c r="K925" s="258"/>
      <c r="L925" s="177"/>
      <c r="M925" s="177"/>
      <c r="N925" s="177"/>
      <c r="O925" s="177"/>
      <c r="P925" s="177"/>
      <c r="Q925" s="177"/>
      <c r="R925" s="177"/>
      <c r="S925" s="177"/>
      <c r="T925" s="177"/>
      <c r="U925" s="177"/>
      <c r="V925" s="177"/>
      <c r="W925" s="177"/>
      <c r="X925" s="177"/>
      <c r="Y925" s="177"/>
      <c r="Z925" s="177"/>
      <c r="AA925" s="177"/>
      <c r="AB925" s="177"/>
      <c r="AC925" s="177"/>
      <c r="AD925" s="177"/>
      <c r="AE925" s="177"/>
    </row>
    <row r="926" spans="1:31" ht="125.25" customHeight="1">
      <c r="A926" s="259" t="s">
        <v>7641</v>
      </c>
      <c r="B926" s="256" t="s">
        <v>7642</v>
      </c>
      <c r="C926" s="257" t="s">
        <v>7679</v>
      </c>
      <c r="D926" s="261"/>
      <c r="E926" s="255" t="s">
        <v>7644</v>
      </c>
      <c r="F926" s="255" t="s">
        <v>7680</v>
      </c>
      <c r="G926" s="259" t="s">
        <v>7670</v>
      </c>
      <c r="H926" s="255" t="s">
        <v>7681</v>
      </c>
      <c r="I926" s="70" t="s">
        <v>11</v>
      </c>
      <c r="J926" s="85"/>
      <c r="K926" s="258"/>
      <c r="L926" s="177"/>
      <c r="M926" s="177"/>
      <c r="N926" s="177"/>
      <c r="O926" s="177"/>
      <c r="P926" s="177"/>
      <c r="Q926" s="177"/>
      <c r="R926" s="177"/>
      <c r="S926" s="177"/>
      <c r="T926" s="177"/>
      <c r="U926" s="177"/>
      <c r="V926" s="177"/>
      <c r="W926" s="177"/>
      <c r="X926" s="177"/>
      <c r="Y926" s="177"/>
      <c r="Z926" s="177"/>
      <c r="AA926" s="177"/>
      <c r="AB926" s="177"/>
      <c r="AC926" s="177"/>
      <c r="AD926" s="177"/>
      <c r="AE926" s="177"/>
    </row>
    <row r="927" spans="1:31" ht="125.25" customHeight="1">
      <c r="A927" s="259" t="s">
        <v>7641</v>
      </c>
      <c r="B927" s="256" t="s">
        <v>7642</v>
      </c>
      <c r="C927" s="257" t="s">
        <v>7682</v>
      </c>
      <c r="D927" s="261"/>
      <c r="E927" s="255" t="s">
        <v>7644</v>
      </c>
      <c r="F927" s="255" t="s">
        <v>7683</v>
      </c>
      <c r="G927" s="255" t="s">
        <v>7684</v>
      </c>
      <c r="H927" s="259" t="s">
        <v>7685</v>
      </c>
      <c r="I927" s="70" t="s">
        <v>11</v>
      </c>
      <c r="J927" s="85"/>
      <c r="K927" s="258"/>
      <c r="L927" s="177"/>
      <c r="M927" s="177"/>
      <c r="N927" s="177"/>
      <c r="O927" s="177"/>
      <c r="P927" s="177"/>
      <c r="Q927" s="177"/>
      <c r="R927" s="177"/>
      <c r="S927" s="177"/>
      <c r="T927" s="177"/>
      <c r="U927" s="177"/>
      <c r="V927" s="177"/>
      <c r="W927" s="177"/>
      <c r="X927" s="177"/>
      <c r="Y927" s="177"/>
      <c r="Z927" s="177"/>
      <c r="AA927" s="177"/>
      <c r="AB927" s="177"/>
      <c r="AC927" s="177"/>
      <c r="AD927" s="177"/>
      <c r="AE927" s="177"/>
    </row>
    <row r="928" spans="1:31" ht="125.25" customHeight="1">
      <c r="A928" s="259" t="s">
        <v>7641</v>
      </c>
      <c r="B928" s="256" t="s">
        <v>7642</v>
      </c>
      <c r="C928" s="257" t="s">
        <v>7686</v>
      </c>
      <c r="D928" s="261"/>
      <c r="E928" s="255" t="s">
        <v>7644</v>
      </c>
      <c r="F928" s="255" t="s">
        <v>7687</v>
      </c>
      <c r="G928" s="255" t="s">
        <v>7684</v>
      </c>
      <c r="H928" s="255" t="s">
        <v>7688</v>
      </c>
      <c r="I928" s="70" t="s">
        <v>11</v>
      </c>
      <c r="J928" s="85"/>
      <c r="K928" s="258"/>
      <c r="L928" s="177"/>
      <c r="M928" s="177"/>
      <c r="N928" s="177"/>
      <c r="O928" s="177"/>
      <c r="P928" s="177"/>
      <c r="Q928" s="177"/>
      <c r="R928" s="177"/>
      <c r="S928" s="177"/>
      <c r="T928" s="177"/>
      <c r="U928" s="177"/>
      <c r="V928" s="177"/>
      <c r="W928" s="177"/>
      <c r="X928" s="177"/>
      <c r="Y928" s="177"/>
      <c r="Z928" s="177"/>
      <c r="AA928" s="177"/>
      <c r="AB928" s="177"/>
      <c r="AC928" s="177"/>
      <c r="AD928" s="177"/>
      <c r="AE928" s="177"/>
    </row>
    <row r="929" spans="1:31" ht="125.25" customHeight="1">
      <c r="A929" s="259" t="s">
        <v>7641</v>
      </c>
      <c r="B929" s="256" t="s">
        <v>7642</v>
      </c>
      <c r="C929" s="257" t="s">
        <v>7689</v>
      </c>
      <c r="D929" s="261"/>
      <c r="E929" s="255" t="s">
        <v>7644</v>
      </c>
      <c r="F929" s="255" t="s">
        <v>7690</v>
      </c>
      <c r="G929" s="255" t="s">
        <v>7691</v>
      </c>
      <c r="H929" s="255" t="s">
        <v>7692</v>
      </c>
      <c r="I929" s="70" t="s">
        <v>11</v>
      </c>
      <c r="J929" s="85"/>
      <c r="K929" s="258"/>
      <c r="L929" s="177"/>
      <c r="M929" s="177"/>
      <c r="N929" s="177"/>
      <c r="O929" s="177"/>
      <c r="P929" s="177"/>
      <c r="Q929" s="177"/>
      <c r="R929" s="177"/>
      <c r="S929" s="177"/>
      <c r="T929" s="177"/>
      <c r="U929" s="177"/>
      <c r="V929" s="177"/>
      <c r="W929" s="177"/>
      <c r="X929" s="177"/>
      <c r="Y929" s="177"/>
      <c r="Z929" s="177"/>
      <c r="AA929" s="177"/>
      <c r="AB929" s="177"/>
      <c r="AC929" s="177"/>
      <c r="AD929" s="177"/>
      <c r="AE929" s="177"/>
    </row>
    <row r="930" spans="1:31" ht="125.25" customHeight="1">
      <c r="A930" s="259" t="s">
        <v>7641</v>
      </c>
      <c r="B930" s="256" t="s">
        <v>7642</v>
      </c>
      <c r="C930" s="257" t="s">
        <v>7693</v>
      </c>
      <c r="D930" s="261"/>
      <c r="E930" s="255" t="s">
        <v>7644</v>
      </c>
      <c r="F930" s="255" t="s">
        <v>7694</v>
      </c>
      <c r="G930" s="255" t="s">
        <v>7695</v>
      </c>
      <c r="H930" s="255" t="s">
        <v>7696</v>
      </c>
      <c r="I930" s="70" t="s">
        <v>11</v>
      </c>
      <c r="J930" s="85"/>
      <c r="K930" s="258"/>
      <c r="L930" s="177"/>
      <c r="M930" s="177"/>
      <c r="N930" s="177"/>
      <c r="O930" s="177"/>
      <c r="P930" s="177"/>
      <c r="Q930" s="177"/>
      <c r="R930" s="177"/>
      <c r="S930" s="177"/>
      <c r="T930" s="177"/>
      <c r="U930" s="177"/>
      <c r="V930" s="177"/>
      <c r="W930" s="177"/>
      <c r="X930" s="177"/>
      <c r="Y930" s="177"/>
      <c r="Z930" s="177"/>
      <c r="AA930" s="177"/>
      <c r="AB930" s="177"/>
      <c r="AC930" s="177"/>
      <c r="AD930" s="177"/>
      <c r="AE930" s="177"/>
    </row>
    <row r="931" spans="1:31" ht="125.25" customHeight="1">
      <c r="A931" s="259" t="s">
        <v>7641</v>
      </c>
      <c r="B931" s="256" t="s">
        <v>7642</v>
      </c>
      <c r="C931" s="257" t="s">
        <v>7697</v>
      </c>
      <c r="D931" s="261"/>
      <c r="E931" s="255" t="s">
        <v>7644</v>
      </c>
      <c r="F931" s="255" t="s">
        <v>7698</v>
      </c>
      <c r="G931" s="259" t="s">
        <v>7699</v>
      </c>
      <c r="H931" s="255" t="s">
        <v>7700</v>
      </c>
      <c r="I931" s="70" t="s">
        <v>11</v>
      </c>
      <c r="J931" s="85"/>
      <c r="K931" s="258"/>
      <c r="L931" s="177"/>
      <c r="M931" s="177"/>
      <c r="N931" s="177"/>
      <c r="O931" s="177"/>
      <c r="P931" s="177"/>
      <c r="Q931" s="177"/>
      <c r="R931" s="177"/>
      <c r="S931" s="177"/>
      <c r="T931" s="177"/>
      <c r="U931" s="177"/>
      <c r="V931" s="177"/>
      <c r="W931" s="177"/>
      <c r="X931" s="177"/>
      <c r="Y931" s="177"/>
      <c r="Z931" s="177"/>
      <c r="AA931" s="177"/>
      <c r="AB931" s="177"/>
      <c r="AC931" s="177"/>
      <c r="AD931" s="177"/>
      <c r="AE931" s="177"/>
    </row>
    <row r="932" spans="1:31" ht="125.25" customHeight="1">
      <c r="A932" s="259" t="s">
        <v>7641</v>
      </c>
      <c r="B932" s="256" t="s">
        <v>7642</v>
      </c>
      <c r="C932" s="257" t="s">
        <v>7701</v>
      </c>
      <c r="D932" s="261"/>
      <c r="E932" s="255" t="s">
        <v>7644</v>
      </c>
      <c r="F932" s="255" t="s">
        <v>7702</v>
      </c>
      <c r="G932" s="259" t="s">
        <v>7703</v>
      </c>
      <c r="H932" s="255" t="s">
        <v>7704</v>
      </c>
      <c r="I932" s="70" t="s">
        <v>11</v>
      </c>
      <c r="J932" s="85"/>
      <c r="K932" s="258"/>
      <c r="L932" s="177"/>
      <c r="M932" s="177"/>
      <c r="N932" s="177"/>
      <c r="O932" s="177"/>
      <c r="P932" s="177"/>
      <c r="Q932" s="177"/>
      <c r="R932" s="177"/>
      <c r="S932" s="177"/>
      <c r="T932" s="177"/>
      <c r="U932" s="177"/>
      <c r="V932" s="177"/>
      <c r="W932" s="177"/>
      <c r="X932" s="177"/>
      <c r="Y932" s="177"/>
      <c r="Z932" s="177"/>
      <c r="AA932" s="177"/>
      <c r="AB932" s="177"/>
      <c r="AC932" s="177"/>
      <c r="AD932" s="177"/>
      <c r="AE932" s="177"/>
    </row>
    <row r="933" spans="1:31" ht="125.25" customHeight="1">
      <c r="A933" s="255" t="s">
        <v>7641</v>
      </c>
      <c r="B933" s="256" t="s">
        <v>7642</v>
      </c>
      <c r="C933" s="257" t="s">
        <v>7705</v>
      </c>
      <c r="D933" s="261"/>
      <c r="E933" s="255" t="s">
        <v>7644</v>
      </c>
      <c r="F933" s="255" t="s">
        <v>7706</v>
      </c>
      <c r="G933" s="255" t="s">
        <v>7707</v>
      </c>
      <c r="H933" s="255" t="s">
        <v>7708</v>
      </c>
      <c r="I933" s="70" t="s">
        <v>11</v>
      </c>
      <c r="J933" s="85"/>
      <c r="K933" s="258"/>
      <c r="L933" s="177"/>
      <c r="M933" s="177"/>
      <c r="N933" s="177"/>
      <c r="O933" s="177"/>
      <c r="P933" s="177"/>
      <c r="Q933" s="177"/>
      <c r="R933" s="177"/>
      <c r="S933" s="177"/>
      <c r="T933" s="177"/>
      <c r="U933" s="177"/>
      <c r="V933" s="177"/>
      <c r="W933" s="177"/>
      <c r="X933" s="177"/>
      <c r="Y933" s="177"/>
      <c r="Z933" s="177"/>
      <c r="AA933" s="177"/>
      <c r="AB933" s="177"/>
      <c r="AC933" s="177"/>
      <c r="AD933" s="177"/>
      <c r="AE933" s="177"/>
    </row>
    <row r="934" spans="1:31" ht="125.25" customHeight="1">
      <c r="A934" s="259" t="s">
        <v>7641</v>
      </c>
      <c r="B934" s="256" t="s">
        <v>7642</v>
      </c>
      <c r="C934" s="257" t="s">
        <v>7709</v>
      </c>
      <c r="D934" s="261"/>
      <c r="E934" s="255" t="s">
        <v>7644</v>
      </c>
      <c r="F934" s="255" t="s">
        <v>7710</v>
      </c>
      <c r="G934" s="255" t="s">
        <v>7711</v>
      </c>
      <c r="H934" s="255" t="s">
        <v>7712</v>
      </c>
      <c r="I934" s="70" t="s">
        <v>11</v>
      </c>
      <c r="J934" s="85"/>
      <c r="K934" s="258"/>
      <c r="L934" s="177"/>
      <c r="M934" s="177"/>
      <c r="N934" s="177"/>
      <c r="O934" s="177"/>
      <c r="P934" s="177"/>
      <c r="Q934" s="177"/>
      <c r="R934" s="177"/>
      <c r="S934" s="177"/>
      <c r="T934" s="177"/>
      <c r="U934" s="177"/>
      <c r="V934" s="177"/>
      <c r="W934" s="177"/>
      <c r="X934" s="177"/>
      <c r="Y934" s="177"/>
      <c r="Z934" s="177"/>
      <c r="AA934" s="177"/>
      <c r="AB934" s="177"/>
      <c r="AC934" s="177"/>
      <c r="AD934" s="177"/>
      <c r="AE934" s="177"/>
    </row>
    <row r="935" spans="1:31" ht="125.25" customHeight="1">
      <c r="A935" s="259" t="s">
        <v>7641</v>
      </c>
      <c r="B935" s="256" t="s">
        <v>7642</v>
      </c>
      <c r="C935" s="257" t="s">
        <v>7713</v>
      </c>
      <c r="D935" s="261"/>
      <c r="E935" s="255" t="s">
        <v>7644</v>
      </c>
      <c r="F935" s="255" t="s">
        <v>7714</v>
      </c>
      <c r="G935" s="255" t="s">
        <v>7715</v>
      </c>
      <c r="H935" s="255" t="s">
        <v>7716</v>
      </c>
      <c r="I935" s="70" t="s">
        <v>11</v>
      </c>
      <c r="J935" s="85"/>
      <c r="K935" s="258"/>
      <c r="L935" s="177"/>
      <c r="M935" s="177"/>
      <c r="N935" s="177"/>
      <c r="O935" s="177"/>
      <c r="P935" s="177"/>
      <c r="Q935" s="177"/>
      <c r="R935" s="177"/>
      <c r="S935" s="177"/>
      <c r="T935" s="177"/>
      <c r="U935" s="177"/>
      <c r="V935" s="177"/>
      <c r="W935" s="177"/>
      <c r="X935" s="177"/>
      <c r="Y935" s="177"/>
      <c r="Z935" s="177"/>
      <c r="AA935" s="177"/>
      <c r="AB935" s="177"/>
      <c r="AC935" s="177"/>
      <c r="AD935" s="177"/>
      <c r="AE935" s="177"/>
    </row>
    <row r="936" spans="1:31" ht="125.25" customHeight="1">
      <c r="A936" s="259" t="s">
        <v>7641</v>
      </c>
      <c r="B936" s="256" t="s">
        <v>7642</v>
      </c>
      <c r="C936" s="257" t="s">
        <v>7717</v>
      </c>
      <c r="D936" s="261"/>
      <c r="E936" s="255" t="s">
        <v>7644</v>
      </c>
      <c r="F936" s="255" t="s">
        <v>7718</v>
      </c>
      <c r="G936" s="255" t="s">
        <v>7715</v>
      </c>
      <c r="H936" s="255" t="s">
        <v>7719</v>
      </c>
      <c r="I936" s="70" t="s">
        <v>11</v>
      </c>
      <c r="J936" s="85"/>
      <c r="K936" s="258"/>
      <c r="L936" s="177"/>
      <c r="M936" s="177"/>
      <c r="N936" s="177"/>
      <c r="O936" s="177"/>
      <c r="P936" s="177"/>
      <c r="Q936" s="177"/>
      <c r="R936" s="177"/>
      <c r="S936" s="177"/>
      <c r="T936" s="177"/>
      <c r="U936" s="177"/>
      <c r="V936" s="177"/>
      <c r="W936" s="177"/>
      <c r="X936" s="177"/>
      <c r="Y936" s="177"/>
      <c r="Z936" s="177"/>
      <c r="AA936" s="177"/>
      <c r="AB936" s="177"/>
      <c r="AC936" s="177"/>
      <c r="AD936" s="177"/>
      <c r="AE936" s="177"/>
    </row>
    <row r="937" spans="1:31" ht="125.25" customHeight="1">
      <c r="A937" s="259" t="s">
        <v>7641</v>
      </c>
      <c r="B937" s="256" t="s">
        <v>7642</v>
      </c>
      <c r="C937" s="257" t="s">
        <v>7720</v>
      </c>
      <c r="D937" s="261"/>
      <c r="E937" s="255" t="s">
        <v>7644</v>
      </c>
      <c r="F937" s="255" t="s">
        <v>7721</v>
      </c>
      <c r="G937" s="255" t="s">
        <v>7722</v>
      </c>
      <c r="H937" s="255" t="s">
        <v>7723</v>
      </c>
      <c r="I937" s="70" t="s">
        <v>11</v>
      </c>
      <c r="J937" s="85"/>
      <c r="K937" s="258"/>
      <c r="L937" s="177"/>
      <c r="M937" s="177"/>
      <c r="N937" s="177"/>
      <c r="O937" s="177"/>
      <c r="P937" s="177"/>
      <c r="Q937" s="177"/>
      <c r="R937" s="177"/>
      <c r="S937" s="177"/>
      <c r="T937" s="177"/>
      <c r="U937" s="177"/>
      <c r="V937" s="177"/>
      <c r="W937" s="177"/>
      <c r="X937" s="177"/>
      <c r="Y937" s="177"/>
      <c r="Z937" s="177"/>
      <c r="AA937" s="177"/>
      <c r="AB937" s="177"/>
      <c r="AC937" s="177"/>
      <c r="AD937" s="177"/>
      <c r="AE937" s="177"/>
    </row>
    <row r="938" spans="1:31" ht="125.25" customHeight="1">
      <c r="A938" s="259" t="s">
        <v>7641</v>
      </c>
      <c r="B938" s="256" t="s">
        <v>7642</v>
      </c>
      <c r="C938" s="257" t="s">
        <v>7724</v>
      </c>
      <c r="D938" s="261"/>
      <c r="E938" s="255" t="s">
        <v>7644</v>
      </c>
      <c r="F938" s="255" t="s">
        <v>7725</v>
      </c>
      <c r="G938" s="255" t="s">
        <v>7726</v>
      </c>
      <c r="H938" s="255" t="s">
        <v>7727</v>
      </c>
      <c r="I938" s="70" t="s">
        <v>11</v>
      </c>
      <c r="J938" s="85"/>
      <c r="K938" s="258"/>
      <c r="L938" s="177"/>
      <c r="M938" s="177"/>
      <c r="N938" s="177"/>
      <c r="O938" s="177"/>
      <c r="P938" s="177"/>
      <c r="Q938" s="177"/>
      <c r="R938" s="177"/>
      <c r="S938" s="177"/>
      <c r="T938" s="177"/>
      <c r="U938" s="177"/>
      <c r="V938" s="177"/>
      <c r="W938" s="177"/>
      <c r="X938" s="177"/>
      <c r="Y938" s="177"/>
      <c r="Z938" s="177"/>
      <c r="AA938" s="177"/>
      <c r="AB938" s="177"/>
      <c r="AC938" s="177"/>
      <c r="AD938" s="177"/>
      <c r="AE938" s="177"/>
    </row>
    <row r="939" spans="1:31" ht="125.25" customHeight="1">
      <c r="A939" s="259" t="s">
        <v>7641</v>
      </c>
      <c r="B939" s="256" t="s">
        <v>7642</v>
      </c>
      <c r="C939" s="257" t="s">
        <v>7728</v>
      </c>
      <c r="D939" s="261"/>
      <c r="E939" s="255" t="s">
        <v>7644</v>
      </c>
      <c r="F939" s="255" t="s">
        <v>7729</v>
      </c>
      <c r="G939" s="255" t="s">
        <v>7726</v>
      </c>
      <c r="H939" s="255" t="s">
        <v>7730</v>
      </c>
      <c r="I939" s="70" t="s">
        <v>11</v>
      </c>
      <c r="J939" s="85"/>
      <c r="K939" s="258"/>
      <c r="L939" s="177"/>
      <c r="M939" s="177"/>
      <c r="N939" s="177"/>
      <c r="O939" s="177"/>
      <c r="P939" s="177"/>
      <c r="Q939" s="177"/>
      <c r="R939" s="177"/>
      <c r="S939" s="177"/>
      <c r="T939" s="177"/>
      <c r="U939" s="177"/>
      <c r="V939" s="177"/>
      <c r="W939" s="177"/>
      <c r="X939" s="177"/>
      <c r="Y939" s="177"/>
      <c r="Z939" s="177"/>
      <c r="AA939" s="177"/>
      <c r="AB939" s="177"/>
      <c r="AC939" s="177"/>
      <c r="AD939" s="177"/>
      <c r="AE939" s="177"/>
    </row>
    <row r="940" spans="1:31" ht="125.25" customHeight="1">
      <c r="A940" s="259" t="s">
        <v>7641</v>
      </c>
      <c r="B940" s="256" t="s">
        <v>7642</v>
      </c>
      <c r="C940" s="257" t="s">
        <v>7731</v>
      </c>
      <c r="D940" s="261"/>
      <c r="E940" s="255" t="s">
        <v>7644</v>
      </c>
      <c r="F940" s="255" t="s">
        <v>7732</v>
      </c>
      <c r="G940" s="255" t="s">
        <v>7722</v>
      </c>
      <c r="H940" s="255" t="s">
        <v>7733</v>
      </c>
      <c r="I940" s="70" t="s">
        <v>11</v>
      </c>
      <c r="J940" s="85"/>
      <c r="K940" s="258"/>
      <c r="L940" s="177"/>
      <c r="M940" s="177"/>
      <c r="N940" s="177"/>
      <c r="O940" s="177"/>
      <c r="P940" s="177"/>
      <c r="Q940" s="177"/>
      <c r="R940" s="177"/>
      <c r="S940" s="177"/>
      <c r="T940" s="177"/>
      <c r="U940" s="177"/>
      <c r="V940" s="177"/>
      <c r="W940" s="177"/>
      <c r="X940" s="177"/>
      <c r="Y940" s="177"/>
      <c r="Z940" s="177"/>
      <c r="AA940" s="177"/>
      <c r="AB940" s="177"/>
      <c r="AC940" s="177"/>
      <c r="AD940" s="177"/>
      <c r="AE940" s="177"/>
    </row>
    <row r="941" spans="1:31" ht="125.25" customHeight="1">
      <c r="A941" s="259" t="s">
        <v>7641</v>
      </c>
      <c r="B941" s="256" t="s">
        <v>7642</v>
      </c>
      <c r="C941" s="257" t="s">
        <v>7734</v>
      </c>
      <c r="D941" s="261"/>
      <c r="E941" s="255" t="s">
        <v>7644</v>
      </c>
      <c r="F941" s="255" t="s">
        <v>7735</v>
      </c>
      <c r="G941" s="255" t="s">
        <v>7736</v>
      </c>
      <c r="H941" s="255" t="s">
        <v>7737</v>
      </c>
      <c r="I941" s="70" t="s">
        <v>11</v>
      </c>
      <c r="J941" s="85"/>
      <c r="K941" s="258"/>
      <c r="L941" s="177"/>
      <c r="M941" s="177"/>
      <c r="N941" s="177"/>
      <c r="O941" s="177"/>
      <c r="P941" s="177"/>
      <c r="Q941" s="177"/>
      <c r="R941" s="177"/>
      <c r="S941" s="177"/>
      <c r="T941" s="177"/>
      <c r="U941" s="177"/>
      <c r="V941" s="177"/>
      <c r="W941" s="177"/>
      <c r="X941" s="177"/>
      <c r="Y941" s="177"/>
      <c r="Z941" s="177"/>
      <c r="AA941" s="177"/>
      <c r="AB941" s="177"/>
      <c r="AC941" s="177"/>
      <c r="AD941" s="177"/>
      <c r="AE941" s="177"/>
    </row>
    <row r="942" spans="1:31" ht="125.25" customHeight="1">
      <c r="A942" s="259" t="s">
        <v>7641</v>
      </c>
      <c r="B942" s="256" t="s">
        <v>7642</v>
      </c>
      <c r="C942" s="257" t="s">
        <v>7738</v>
      </c>
      <c r="D942" s="261"/>
      <c r="E942" s="255" t="s">
        <v>7644</v>
      </c>
      <c r="F942" s="255" t="s">
        <v>7739</v>
      </c>
      <c r="G942" s="255" t="s">
        <v>7740</v>
      </c>
      <c r="H942" s="255" t="s">
        <v>7741</v>
      </c>
      <c r="I942" s="70" t="s">
        <v>11</v>
      </c>
      <c r="J942" s="85"/>
      <c r="K942" s="258"/>
      <c r="L942" s="177"/>
      <c r="M942" s="177"/>
      <c r="N942" s="177"/>
      <c r="O942" s="177"/>
      <c r="P942" s="177"/>
      <c r="Q942" s="177"/>
      <c r="R942" s="177"/>
      <c r="S942" s="177"/>
      <c r="T942" s="177"/>
      <c r="U942" s="177"/>
      <c r="V942" s="177"/>
      <c r="W942" s="177"/>
      <c r="X942" s="177"/>
      <c r="Y942" s="177"/>
      <c r="Z942" s="177"/>
      <c r="AA942" s="177"/>
      <c r="AB942" s="177"/>
      <c r="AC942" s="177"/>
      <c r="AD942" s="177"/>
      <c r="AE942" s="177"/>
    </row>
    <row r="943" spans="1:31" ht="125.25" customHeight="1">
      <c r="A943" s="259" t="s">
        <v>7641</v>
      </c>
      <c r="B943" s="256" t="s">
        <v>7642</v>
      </c>
      <c r="C943" s="257" t="s">
        <v>7742</v>
      </c>
      <c r="D943" s="261"/>
      <c r="E943" s="255" t="s">
        <v>7644</v>
      </c>
      <c r="F943" s="255" t="s">
        <v>7743</v>
      </c>
      <c r="G943" s="255" t="s">
        <v>7744</v>
      </c>
      <c r="H943" s="255" t="s">
        <v>7745</v>
      </c>
      <c r="I943" s="70" t="s">
        <v>11</v>
      </c>
      <c r="J943" s="85"/>
      <c r="K943" s="258"/>
      <c r="L943" s="177"/>
      <c r="M943" s="177"/>
      <c r="N943" s="177"/>
      <c r="O943" s="177"/>
      <c r="P943" s="177"/>
      <c r="Q943" s="177"/>
      <c r="R943" s="177"/>
      <c r="S943" s="177"/>
      <c r="T943" s="177"/>
      <c r="U943" s="177"/>
      <c r="V943" s="177"/>
      <c r="W943" s="177"/>
      <c r="X943" s="177"/>
      <c r="Y943" s="177"/>
      <c r="Z943" s="177"/>
      <c r="AA943" s="177"/>
      <c r="AB943" s="177"/>
      <c r="AC943" s="177"/>
      <c r="AD943" s="177"/>
      <c r="AE943" s="177"/>
    </row>
    <row r="944" spans="1:31" ht="125.25" customHeight="1">
      <c r="A944" s="255" t="s">
        <v>7641</v>
      </c>
      <c r="B944" s="256" t="s">
        <v>7642</v>
      </c>
      <c r="C944" s="257" t="s">
        <v>7746</v>
      </c>
      <c r="D944" s="261"/>
      <c r="E944" s="255" t="s">
        <v>7644</v>
      </c>
      <c r="F944" s="255" t="s">
        <v>7189</v>
      </c>
      <c r="G944" s="255" t="s">
        <v>6949</v>
      </c>
      <c r="H944" s="255" t="s">
        <v>7190</v>
      </c>
      <c r="I944" s="70" t="s">
        <v>11</v>
      </c>
      <c r="J944" s="85"/>
      <c r="K944" s="258"/>
      <c r="L944" s="177"/>
      <c r="M944" s="177"/>
      <c r="N944" s="177"/>
      <c r="O944" s="177"/>
      <c r="P944" s="177"/>
      <c r="Q944" s="177"/>
      <c r="R944" s="177"/>
      <c r="S944" s="177"/>
      <c r="T944" s="177"/>
      <c r="U944" s="177"/>
      <c r="V944" s="177"/>
      <c r="W944" s="177"/>
      <c r="X944" s="177"/>
      <c r="Y944" s="177"/>
      <c r="Z944" s="177"/>
      <c r="AA944" s="177"/>
      <c r="AB944" s="177"/>
      <c r="AC944" s="177"/>
      <c r="AD944" s="177"/>
      <c r="AE944" s="177"/>
    </row>
    <row r="945" spans="1:31" ht="125.25" customHeight="1">
      <c r="A945" s="259" t="s">
        <v>7641</v>
      </c>
      <c r="B945" s="256" t="s">
        <v>7642</v>
      </c>
      <c r="C945" s="257" t="s">
        <v>7747</v>
      </c>
      <c r="D945" s="261"/>
      <c r="E945" s="255" t="s">
        <v>7644</v>
      </c>
      <c r="F945" s="259" t="s">
        <v>7193</v>
      </c>
      <c r="G945" s="259" t="s">
        <v>6949</v>
      </c>
      <c r="H945" s="259" t="s">
        <v>6888</v>
      </c>
      <c r="I945" s="70" t="s">
        <v>11</v>
      </c>
      <c r="J945" s="85"/>
      <c r="K945" s="258"/>
      <c r="L945" s="177"/>
      <c r="M945" s="177"/>
      <c r="N945" s="177"/>
      <c r="O945" s="177"/>
      <c r="P945" s="177"/>
      <c r="Q945" s="177"/>
      <c r="R945" s="177"/>
      <c r="S945" s="177"/>
      <c r="T945" s="177"/>
      <c r="U945" s="177"/>
      <c r="V945" s="177"/>
      <c r="W945" s="177"/>
      <c r="X945" s="177"/>
      <c r="Y945" s="177"/>
      <c r="Z945" s="177"/>
      <c r="AA945" s="177"/>
      <c r="AB945" s="177"/>
      <c r="AC945" s="177"/>
      <c r="AD945" s="177"/>
      <c r="AE945" s="177"/>
    </row>
    <row r="946" spans="1:31" ht="125.25" customHeight="1">
      <c r="A946" s="255" t="s">
        <v>7641</v>
      </c>
      <c r="B946" s="272" t="s">
        <v>7642</v>
      </c>
      <c r="C946" s="257" t="s">
        <v>7748</v>
      </c>
      <c r="D946" s="261"/>
      <c r="E946" s="255" t="s">
        <v>7644</v>
      </c>
      <c r="F946" s="255" t="s">
        <v>7040</v>
      </c>
      <c r="G946" s="255" t="s">
        <v>6949</v>
      </c>
      <c r="H946" s="255" t="s">
        <v>7041</v>
      </c>
      <c r="I946" s="70" t="s">
        <v>11</v>
      </c>
      <c r="J946" s="85"/>
      <c r="K946" s="258"/>
      <c r="L946" s="177"/>
      <c r="M946" s="177"/>
      <c r="N946" s="177"/>
      <c r="O946" s="177"/>
      <c r="P946" s="177"/>
      <c r="Q946" s="177"/>
      <c r="R946" s="177"/>
      <c r="S946" s="177"/>
      <c r="T946" s="177"/>
      <c r="U946" s="177"/>
      <c r="V946" s="177"/>
      <c r="W946" s="177"/>
      <c r="X946" s="177"/>
      <c r="Y946" s="177"/>
      <c r="Z946" s="177"/>
      <c r="AA946" s="177"/>
      <c r="AB946" s="177"/>
      <c r="AC946" s="177"/>
      <c r="AD946" s="177"/>
      <c r="AE946" s="177"/>
    </row>
    <row r="947" spans="1:31" ht="125.25" customHeight="1">
      <c r="A947" s="259" t="s">
        <v>7641</v>
      </c>
      <c r="B947" s="256" t="s">
        <v>7642</v>
      </c>
      <c r="C947" s="257" t="s">
        <v>7749</v>
      </c>
      <c r="D947" s="261"/>
      <c r="E947" s="255" t="s">
        <v>7644</v>
      </c>
      <c r="F947" s="255" t="s">
        <v>7044</v>
      </c>
      <c r="G947" s="259" t="s">
        <v>6949</v>
      </c>
      <c r="H947" s="255" t="s">
        <v>6953</v>
      </c>
      <c r="I947" s="70" t="s">
        <v>11</v>
      </c>
      <c r="J947" s="85"/>
      <c r="K947" s="258"/>
      <c r="L947" s="177"/>
      <c r="M947" s="177"/>
      <c r="N947" s="177"/>
      <c r="O947" s="177"/>
      <c r="P947" s="177"/>
      <c r="Q947" s="177"/>
      <c r="R947" s="177"/>
      <c r="S947" s="177"/>
      <c r="T947" s="177"/>
      <c r="U947" s="177"/>
      <c r="V947" s="177"/>
      <c r="W947" s="177"/>
      <c r="X947" s="177"/>
      <c r="Y947" s="177"/>
      <c r="Z947" s="177"/>
      <c r="AA947" s="177"/>
      <c r="AB947" s="177"/>
      <c r="AC947" s="177"/>
      <c r="AD947" s="177"/>
      <c r="AE947" s="177"/>
    </row>
    <row r="948" spans="1:31" ht="125.25" customHeight="1">
      <c r="A948" s="259" t="s">
        <v>7641</v>
      </c>
      <c r="B948" s="256" t="s">
        <v>7642</v>
      </c>
      <c r="C948" s="257" t="s">
        <v>7750</v>
      </c>
      <c r="D948" s="261"/>
      <c r="E948" s="255" t="s">
        <v>7644</v>
      </c>
      <c r="F948" s="255" t="s">
        <v>6959</v>
      </c>
      <c r="G948" s="259" t="s">
        <v>6949</v>
      </c>
      <c r="H948" s="255" t="s">
        <v>6960</v>
      </c>
      <c r="I948" s="70" t="s">
        <v>11</v>
      </c>
      <c r="J948" s="85"/>
      <c r="K948" s="258"/>
      <c r="L948" s="177"/>
      <c r="M948" s="177"/>
      <c r="N948" s="177"/>
      <c r="O948" s="177"/>
      <c r="P948" s="177"/>
      <c r="Q948" s="177"/>
      <c r="R948" s="177"/>
      <c r="S948" s="177"/>
      <c r="T948" s="177"/>
      <c r="U948" s="177"/>
      <c r="V948" s="177"/>
      <c r="W948" s="177"/>
      <c r="X948" s="177"/>
      <c r="Y948" s="177"/>
      <c r="Z948" s="177"/>
      <c r="AA948" s="177"/>
      <c r="AB948" s="177"/>
      <c r="AC948" s="177"/>
      <c r="AD948" s="177"/>
      <c r="AE948" s="177"/>
    </row>
    <row r="949" spans="1:31" ht="125.25" customHeight="1">
      <c r="A949" s="259" t="s">
        <v>7641</v>
      </c>
      <c r="B949" s="256" t="s">
        <v>7642</v>
      </c>
      <c r="C949" s="257" t="s">
        <v>7751</v>
      </c>
      <c r="D949" s="261"/>
      <c r="E949" s="255" t="s">
        <v>7644</v>
      </c>
      <c r="F949" s="255" t="s">
        <v>6962</v>
      </c>
      <c r="G949" s="259" t="s">
        <v>6949</v>
      </c>
      <c r="H949" s="255" t="s">
        <v>6963</v>
      </c>
      <c r="I949" s="70" t="s">
        <v>11</v>
      </c>
      <c r="J949" s="85"/>
      <c r="K949" s="258"/>
      <c r="L949" s="177"/>
      <c r="M949" s="177"/>
      <c r="N949" s="177"/>
      <c r="O949" s="177"/>
      <c r="P949" s="177"/>
      <c r="Q949" s="177"/>
      <c r="R949" s="177"/>
      <c r="S949" s="177"/>
      <c r="T949" s="177"/>
      <c r="U949" s="177"/>
      <c r="V949" s="177"/>
      <c r="W949" s="177"/>
      <c r="X949" s="177"/>
      <c r="Y949" s="177"/>
      <c r="Z949" s="177"/>
      <c r="AA949" s="177"/>
      <c r="AB949" s="177"/>
      <c r="AC949" s="177"/>
      <c r="AD949" s="177"/>
      <c r="AE949" s="177"/>
    </row>
    <row r="950" spans="1:31" ht="125.25" customHeight="1">
      <c r="A950" s="259" t="s">
        <v>7641</v>
      </c>
      <c r="B950" s="256" t="s">
        <v>7642</v>
      </c>
      <c r="C950" s="257" t="s">
        <v>7752</v>
      </c>
      <c r="D950" s="261"/>
      <c r="E950" s="255" t="s">
        <v>7644</v>
      </c>
      <c r="F950" s="255" t="s">
        <v>6965</v>
      </c>
      <c r="G950" s="259" t="s">
        <v>6949</v>
      </c>
      <c r="H950" s="255" t="s">
        <v>6966</v>
      </c>
      <c r="I950" s="70" t="s">
        <v>11</v>
      </c>
      <c r="J950" s="85"/>
      <c r="K950" s="258"/>
      <c r="L950" s="177"/>
      <c r="M950" s="177"/>
      <c r="N950" s="177"/>
      <c r="O950" s="177"/>
      <c r="P950" s="177"/>
      <c r="Q950" s="177"/>
      <c r="R950" s="177"/>
      <c r="S950" s="177"/>
      <c r="T950" s="177"/>
      <c r="U950" s="177"/>
      <c r="V950" s="177"/>
      <c r="W950" s="177"/>
      <c r="X950" s="177"/>
      <c r="Y950" s="177"/>
      <c r="Z950" s="177"/>
      <c r="AA950" s="177"/>
      <c r="AB950" s="177"/>
      <c r="AC950" s="177"/>
      <c r="AD950" s="177"/>
      <c r="AE950" s="177"/>
    </row>
    <row r="951" spans="1:31" ht="125.25" customHeight="1">
      <c r="A951" s="259" t="s">
        <v>7641</v>
      </c>
      <c r="B951" s="256" t="s">
        <v>7642</v>
      </c>
      <c r="C951" s="257" t="s">
        <v>7753</v>
      </c>
      <c r="D951" s="261"/>
      <c r="E951" s="255" t="s">
        <v>7644</v>
      </c>
      <c r="F951" s="255" t="s">
        <v>6968</v>
      </c>
      <c r="G951" s="259" t="s">
        <v>6949</v>
      </c>
      <c r="H951" s="255" t="s">
        <v>6969</v>
      </c>
      <c r="I951" s="70" t="s">
        <v>11</v>
      </c>
      <c r="J951" s="85"/>
      <c r="K951" s="258"/>
      <c r="L951" s="177"/>
      <c r="M951" s="177"/>
      <c r="N951" s="177"/>
      <c r="O951" s="177"/>
      <c r="P951" s="177"/>
      <c r="Q951" s="177"/>
      <c r="R951" s="177"/>
      <c r="S951" s="177"/>
      <c r="T951" s="177"/>
      <c r="U951" s="177"/>
      <c r="V951" s="177"/>
      <c r="W951" s="177"/>
      <c r="X951" s="177"/>
      <c r="Y951" s="177"/>
      <c r="Z951" s="177"/>
      <c r="AA951" s="177"/>
      <c r="AB951" s="177"/>
      <c r="AC951" s="177"/>
      <c r="AD951" s="177"/>
      <c r="AE951" s="177"/>
    </row>
    <row r="952" spans="1:31" ht="125.25" customHeight="1">
      <c r="A952" s="259" t="s">
        <v>7641</v>
      </c>
      <c r="B952" s="256" t="s">
        <v>7642</v>
      </c>
      <c r="C952" s="257" t="s">
        <v>7754</v>
      </c>
      <c r="D952" s="261"/>
      <c r="E952" s="255" t="s">
        <v>7644</v>
      </c>
      <c r="F952" s="255" t="s">
        <v>7755</v>
      </c>
      <c r="G952" s="259" t="s">
        <v>7756</v>
      </c>
      <c r="H952" s="255" t="s">
        <v>7757</v>
      </c>
      <c r="I952" s="72" t="s">
        <v>11</v>
      </c>
      <c r="J952" s="85"/>
      <c r="K952" s="118"/>
      <c r="L952" s="177"/>
      <c r="M952" s="177"/>
      <c r="N952" s="177"/>
      <c r="O952" s="177"/>
      <c r="P952" s="177"/>
      <c r="Q952" s="177"/>
      <c r="R952" s="177"/>
      <c r="S952" s="177"/>
      <c r="T952" s="177"/>
      <c r="U952" s="177"/>
      <c r="V952" s="177"/>
      <c r="W952" s="177"/>
      <c r="X952" s="177"/>
      <c r="Y952" s="177"/>
      <c r="Z952" s="177"/>
      <c r="AA952" s="177"/>
      <c r="AB952" s="177"/>
      <c r="AC952" s="177"/>
      <c r="AD952" s="177"/>
      <c r="AE952" s="177"/>
    </row>
    <row r="953" spans="1:31" ht="125.25" customHeight="1">
      <c r="A953" s="259" t="s">
        <v>7758</v>
      </c>
      <c r="B953" s="255" t="s">
        <v>7759</v>
      </c>
      <c r="C953" s="257" t="s">
        <v>7760</v>
      </c>
      <c r="D953" s="255" t="s">
        <v>7761</v>
      </c>
      <c r="E953" s="273" t="s">
        <v>7762</v>
      </c>
      <c r="F953" s="255" t="s">
        <v>7763</v>
      </c>
      <c r="G953" s="259" t="s">
        <v>7764</v>
      </c>
      <c r="H953" s="259" t="s">
        <v>7765</v>
      </c>
      <c r="I953" s="70" t="s">
        <v>11</v>
      </c>
      <c r="J953" s="85"/>
      <c r="K953" s="258"/>
      <c r="L953" s="177"/>
      <c r="M953" s="177"/>
      <c r="N953" s="177"/>
      <c r="O953" s="177"/>
      <c r="P953" s="177"/>
      <c r="Q953" s="177"/>
      <c r="R953" s="177"/>
      <c r="S953" s="177"/>
      <c r="T953" s="177"/>
      <c r="U953" s="177"/>
      <c r="V953" s="177"/>
      <c r="W953" s="177"/>
      <c r="X953" s="177"/>
      <c r="Y953" s="177"/>
      <c r="Z953" s="177"/>
      <c r="AA953" s="177"/>
      <c r="AB953" s="177"/>
      <c r="AC953" s="177"/>
      <c r="AD953" s="177"/>
      <c r="AE953" s="177"/>
    </row>
    <row r="954" spans="1:31" ht="125.25" customHeight="1">
      <c r="A954" s="259" t="s">
        <v>7758</v>
      </c>
      <c r="B954" s="255" t="s">
        <v>7759</v>
      </c>
      <c r="C954" s="257" t="s">
        <v>7766</v>
      </c>
      <c r="D954" s="255" t="s">
        <v>7761</v>
      </c>
      <c r="E954" s="273" t="s">
        <v>7762</v>
      </c>
      <c r="F954" s="259" t="s">
        <v>7767</v>
      </c>
      <c r="G954" s="259" t="s">
        <v>7768</v>
      </c>
      <c r="H954" s="259" t="s">
        <v>7769</v>
      </c>
      <c r="I954" s="70" t="s">
        <v>11</v>
      </c>
      <c r="J954" s="85"/>
      <c r="K954" s="258"/>
      <c r="L954" s="177"/>
      <c r="M954" s="177"/>
      <c r="N954" s="177"/>
      <c r="O954" s="177"/>
      <c r="P954" s="177"/>
      <c r="Q954" s="177"/>
      <c r="R954" s="177"/>
      <c r="S954" s="177"/>
      <c r="T954" s="177"/>
      <c r="U954" s="177"/>
      <c r="V954" s="177"/>
      <c r="W954" s="177"/>
      <c r="X954" s="177"/>
      <c r="Y954" s="177"/>
      <c r="Z954" s="177"/>
      <c r="AA954" s="177"/>
      <c r="AB954" s="177"/>
      <c r="AC954" s="177"/>
      <c r="AD954" s="177"/>
      <c r="AE954" s="177"/>
    </row>
    <row r="955" spans="1:31" ht="125.25" customHeight="1">
      <c r="A955" s="259" t="s">
        <v>7758</v>
      </c>
      <c r="B955" s="255" t="s">
        <v>7759</v>
      </c>
      <c r="C955" s="257" t="s">
        <v>7770</v>
      </c>
      <c r="D955" s="255" t="s">
        <v>7771</v>
      </c>
      <c r="E955" s="273" t="s">
        <v>7762</v>
      </c>
      <c r="F955" s="259" t="s">
        <v>7772</v>
      </c>
      <c r="G955" s="259" t="s">
        <v>7773</v>
      </c>
      <c r="H955" s="259" t="s">
        <v>7774</v>
      </c>
      <c r="I955" s="72" t="s">
        <v>11</v>
      </c>
      <c r="J955" s="85"/>
      <c r="K955" s="118"/>
      <c r="L955" s="177"/>
      <c r="M955" s="177"/>
      <c r="N955" s="177"/>
      <c r="O955" s="177"/>
      <c r="P955" s="177"/>
      <c r="Q955" s="177"/>
      <c r="R955" s="177"/>
      <c r="S955" s="177"/>
      <c r="T955" s="177"/>
      <c r="U955" s="177"/>
      <c r="V955" s="177"/>
      <c r="W955" s="177"/>
      <c r="X955" s="177"/>
      <c r="Y955" s="177"/>
      <c r="Z955" s="177"/>
      <c r="AA955" s="177"/>
      <c r="AB955" s="177"/>
      <c r="AC955" s="177"/>
      <c r="AD955" s="177"/>
      <c r="AE955" s="177"/>
    </row>
    <row r="956" spans="1:31" ht="125.25" customHeight="1">
      <c r="A956" s="259" t="s">
        <v>7758</v>
      </c>
      <c r="B956" s="255" t="s">
        <v>7759</v>
      </c>
      <c r="C956" s="257" t="s">
        <v>7775</v>
      </c>
      <c r="D956" s="255" t="s">
        <v>7761</v>
      </c>
      <c r="E956" s="273" t="s">
        <v>7762</v>
      </c>
      <c r="F956" s="259" t="s">
        <v>7776</v>
      </c>
      <c r="G956" s="259" t="s">
        <v>7768</v>
      </c>
      <c r="H956" s="259" t="s">
        <v>7777</v>
      </c>
      <c r="I956" s="70" t="s">
        <v>11</v>
      </c>
      <c r="J956" s="85"/>
      <c r="K956" s="258"/>
      <c r="L956" s="177"/>
      <c r="M956" s="177"/>
      <c r="N956" s="177"/>
      <c r="O956" s="177"/>
      <c r="P956" s="177"/>
      <c r="Q956" s="177"/>
      <c r="R956" s="177"/>
      <c r="S956" s="177"/>
      <c r="T956" s="177"/>
      <c r="U956" s="177"/>
      <c r="V956" s="177"/>
      <c r="W956" s="177"/>
      <c r="X956" s="177"/>
      <c r="Y956" s="177"/>
      <c r="Z956" s="177"/>
      <c r="AA956" s="177"/>
      <c r="AB956" s="177"/>
      <c r="AC956" s="177"/>
      <c r="AD956" s="177"/>
      <c r="AE956" s="177"/>
    </row>
    <row r="957" spans="1:31" ht="125.25" customHeight="1">
      <c r="A957" s="259" t="s">
        <v>7758</v>
      </c>
      <c r="B957" s="255" t="s">
        <v>7759</v>
      </c>
      <c r="C957" s="257" t="s">
        <v>7778</v>
      </c>
      <c r="D957" s="255" t="s">
        <v>7761</v>
      </c>
      <c r="E957" s="273" t="s">
        <v>7762</v>
      </c>
      <c r="F957" s="259" t="s">
        <v>7779</v>
      </c>
      <c r="G957" s="259" t="s">
        <v>7768</v>
      </c>
      <c r="H957" s="259" t="s">
        <v>7780</v>
      </c>
      <c r="I957" s="70" t="s">
        <v>11</v>
      </c>
      <c r="J957" s="85"/>
      <c r="K957" s="258"/>
      <c r="L957" s="177"/>
      <c r="M957" s="177"/>
      <c r="N957" s="177"/>
      <c r="O957" s="177"/>
      <c r="P957" s="177"/>
      <c r="Q957" s="177"/>
      <c r="R957" s="177"/>
      <c r="S957" s="177"/>
      <c r="T957" s="177"/>
      <c r="U957" s="177"/>
      <c r="V957" s="177"/>
      <c r="W957" s="177"/>
      <c r="X957" s="177"/>
      <c r="Y957" s="177"/>
      <c r="Z957" s="177"/>
      <c r="AA957" s="177"/>
      <c r="AB957" s="177"/>
      <c r="AC957" s="177"/>
      <c r="AD957" s="177"/>
      <c r="AE957" s="177"/>
    </row>
    <row r="958" spans="1:31" ht="125.25" customHeight="1">
      <c r="A958" s="259" t="s">
        <v>7758</v>
      </c>
      <c r="B958" s="255" t="s">
        <v>7759</v>
      </c>
      <c r="C958" s="257" t="s">
        <v>7781</v>
      </c>
      <c r="D958" s="255" t="s">
        <v>7761</v>
      </c>
      <c r="E958" s="273" t="s">
        <v>7762</v>
      </c>
      <c r="F958" s="259" t="s">
        <v>7782</v>
      </c>
      <c r="G958" s="259" t="s">
        <v>7768</v>
      </c>
      <c r="H958" s="259" t="s">
        <v>7783</v>
      </c>
      <c r="I958" s="70" t="s">
        <v>11</v>
      </c>
      <c r="J958" s="85"/>
      <c r="K958" s="258"/>
      <c r="L958" s="177"/>
      <c r="M958" s="177"/>
      <c r="N958" s="177"/>
      <c r="O958" s="177"/>
      <c r="P958" s="177"/>
      <c r="Q958" s="177"/>
      <c r="R958" s="177"/>
      <c r="S958" s="177"/>
      <c r="T958" s="177"/>
      <c r="U958" s="177"/>
      <c r="V958" s="177"/>
      <c r="W958" s="177"/>
      <c r="X958" s="177"/>
      <c r="Y958" s="177"/>
      <c r="Z958" s="177"/>
      <c r="AA958" s="177"/>
      <c r="AB958" s="177"/>
      <c r="AC958" s="177"/>
      <c r="AD958" s="177"/>
      <c r="AE958" s="177"/>
    </row>
    <row r="959" spans="1:31" ht="125.25" customHeight="1">
      <c r="A959" s="259" t="s">
        <v>7758</v>
      </c>
      <c r="B959" s="255" t="s">
        <v>7759</v>
      </c>
      <c r="C959" s="257" t="s">
        <v>7784</v>
      </c>
      <c r="D959" s="255" t="s">
        <v>7761</v>
      </c>
      <c r="E959" s="273" t="s">
        <v>7762</v>
      </c>
      <c r="F959" s="259" t="s">
        <v>7785</v>
      </c>
      <c r="G959" s="259" t="s">
        <v>7786</v>
      </c>
      <c r="H959" s="259" t="s">
        <v>7787</v>
      </c>
      <c r="I959" s="70" t="s">
        <v>11</v>
      </c>
      <c r="J959" s="85"/>
      <c r="K959" s="258"/>
      <c r="L959" s="177"/>
      <c r="M959" s="177"/>
      <c r="N959" s="177"/>
      <c r="O959" s="177"/>
      <c r="P959" s="177"/>
      <c r="Q959" s="177"/>
      <c r="R959" s="177"/>
      <c r="S959" s="177"/>
      <c r="T959" s="177"/>
      <c r="U959" s="177"/>
      <c r="V959" s="177"/>
      <c r="W959" s="177"/>
      <c r="X959" s="177"/>
      <c r="Y959" s="177"/>
      <c r="Z959" s="177"/>
      <c r="AA959" s="177"/>
      <c r="AB959" s="177"/>
      <c r="AC959" s="177"/>
      <c r="AD959" s="177"/>
      <c r="AE959" s="177"/>
    </row>
    <row r="960" spans="1:31" ht="125.25" customHeight="1">
      <c r="A960" s="259" t="s">
        <v>7758</v>
      </c>
      <c r="B960" s="255" t="s">
        <v>7759</v>
      </c>
      <c r="C960" s="257" t="s">
        <v>7788</v>
      </c>
      <c r="D960" s="255" t="s">
        <v>7761</v>
      </c>
      <c r="E960" s="273" t="s">
        <v>7762</v>
      </c>
      <c r="F960" s="259" t="s">
        <v>7789</v>
      </c>
      <c r="G960" s="259" t="s">
        <v>7790</v>
      </c>
      <c r="H960" s="259" t="s">
        <v>7791</v>
      </c>
      <c r="I960" s="70" t="s">
        <v>11</v>
      </c>
      <c r="J960" s="85"/>
      <c r="K960" s="258"/>
      <c r="L960" s="177"/>
      <c r="M960" s="177"/>
      <c r="N960" s="177"/>
      <c r="O960" s="177"/>
      <c r="P960" s="177"/>
      <c r="Q960" s="177"/>
      <c r="R960" s="177"/>
      <c r="S960" s="177"/>
      <c r="T960" s="177"/>
      <c r="U960" s="177"/>
      <c r="V960" s="177"/>
      <c r="W960" s="177"/>
      <c r="X960" s="177"/>
      <c r="Y960" s="177"/>
      <c r="Z960" s="177"/>
      <c r="AA960" s="177"/>
      <c r="AB960" s="177"/>
      <c r="AC960" s="177"/>
      <c r="AD960" s="177"/>
      <c r="AE960" s="177"/>
    </row>
    <row r="961" spans="1:31" ht="125.25" customHeight="1">
      <c r="A961" s="259" t="s">
        <v>7758</v>
      </c>
      <c r="B961" s="255" t="s">
        <v>7759</v>
      </c>
      <c r="C961" s="257" t="s">
        <v>7792</v>
      </c>
      <c r="D961" s="255" t="s">
        <v>7761</v>
      </c>
      <c r="E961" s="273" t="s">
        <v>7762</v>
      </c>
      <c r="F961" s="259" t="s">
        <v>7793</v>
      </c>
      <c r="G961" s="259" t="s">
        <v>7794</v>
      </c>
      <c r="H961" s="259" t="s">
        <v>7795</v>
      </c>
      <c r="I961" s="79" t="s">
        <v>12</v>
      </c>
      <c r="J961" s="85"/>
      <c r="K961" s="118" t="s">
        <v>7796</v>
      </c>
      <c r="L961" s="177"/>
      <c r="M961" s="177"/>
      <c r="N961" s="177"/>
      <c r="O961" s="177"/>
      <c r="P961" s="177"/>
      <c r="Q961" s="177"/>
      <c r="R961" s="177"/>
      <c r="S961" s="177"/>
      <c r="T961" s="177"/>
      <c r="U961" s="177"/>
      <c r="V961" s="177"/>
      <c r="W961" s="177"/>
      <c r="X961" s="177"/>
      <c r="Y961" s="177"/>
      <c r="Z961" s="177"/>
      <c r="AA961" s="177"/>
      <c r="AB961" s="177"/>
      <c r="AC961" s="177"/>
      <c r="AD961" s="177"/>
      <c r="AE961" s="177"/>
    </row>
    <row r="962" spans="1:31" ht="125.25" customHeight="1">
      <c r="A962" s="259" t="s">
        <v>7758</v>
      </c>
      <c r="B962" s="255" t="s">
        <v>7759</v>
      </c>
      <c r="C962" s="257" t="s">
        <v>7797</v>
      </c>
      <c r="D962" s="255" t="s">
        <v>7761</v>
      </c>
      <c r="E962" s="273" t="s">
        <v>7762</v>
      </c>
      <c r="F962" s="259" t="s">
        <v>7798</v>
      </c>
      <c r="G962" s="259" t="s">
        <v>7799</v>
      </c>
      <c r="H962" s="259" t="s">
        <v>7800</v>
      </c>
      <c r="I962" s="79" t="s">
        <v>12</v>
      </c>
      <c r="J962" s="85"/>
      <c r="K962" s="118" t="s">
        <v>7801</v>
      </c>
      <c r="L962" s="177"/>
      <c r="M962" s="177"/>
      <c r="N962" s="177"/>
      <c r="O962" s="177"/>
      <c r="P962" s="177"/>
      <c r="Q962" s="177"/>
      <c r="R962" s="177"/>
      <c r="S962" s="177"/>
      <c r="T962" s="177"/>
      <c r="U962" s="177"/>
      <c r="V962" s="177"/>
      <c r="W962" s="177"/>
      <c r="X962" s="177"/>
      <c r="Y962" s="177"/>
      <c r="Z962" s="177"/>
      <c r="AA962" s="177"/>
      <c r="AB962" s="177"/>
      <c r="AC962" s="177"/>
      <c r="AD962" s="177"/>
      <c r="AE962" s="177"/>
    </row>
    <row r="963" spans="1:31" ht="125.25" customHeight="1">
      <c r="A963" s="259" t="s">
        <v>7758</v>
      </c>
      <c r="B963" s="255" t="s">
        <v>7759</v>
      </c>
      <c r="C963" s="257" t="s">
        <v>7802</v>
      </c>
      <c r="D963" s="255" t="s">
        <v>7761</v>
      </c>
      <c r="E963" s="273" t="s">
        <v>7762</v>
      </c>
      <c r="F963" s="259" t="s">
        <v>7803</v>
      </c>
      <c r="G963" s="259" t="s">
        <v>7768</v>
      </c>
      <c r="H963" s="259" t="s">
        <v>7804</v>
      </c>
      <c r="I963" s="79" t="s">
        <v>12</v>
      </c>
      <c r="J963" s="85"/>
      <c r="K963" s="118" t="s">
        <v>7805</v>
      </c>
      <c r="L963" s="177"/>
      <c r="M963" s="177"/>
      <c r="N963" s="177"/>
      <c r="O963" s="177"/>
      <c r="P963" s="177"/>
      <c r="Q963" s="177"/>
      <c r="R963" s="177"/>
      <c r="S963" s="177"/>
      <c r="T963" s="177"/>
      <c r="U963" s="177"/>
      <c r="V963" s="177"/>
      <c r="W963" s="177"/>
      <c r="X963" s="177"/>
      <c r="Y963" s="177"/>
      <c r="Z963" s="177"/>
      <c r="AA963" s="177"/>
      <c r="AB963" s="177"/>
      <c r="AC963" s="177"/>
      <c r="AD963" s="177"/>
      <c r="AE963" s="177"/>
    </row>
    <row r="964" spans="1:31" ht="125.25" customHeight="1">
      <c r="A964" s="259" t="s">
        <v>7758</v>
      </c>
      <c r="B964" s="255" t="s">
        <v>7759</v>
      </c>
      <c r="C964" s="257" t="s">
        <v>7806</v>
      </c>
      <c r="D964" s="255" t="s">
        <v>7761</v>
      </c>
      <c r="E964" s="273" t="s">
        <v>7762</v>
      </c>
      <c r="F964" s="259" t="s">
        <v>7807</v>
      </c>
      <c r="G964" s="259" t="s">
        <v>7808</v>
      </c>
      <c r="H964" s="265"/>
      <c r="I964" s="79" t="s">
        <v>12</v>
      </c>
      <c r="J964" s="85"/>
      <c r="K964" s="118" t="s">
        <v>7809</v>
      </c>
      <c r="L964" s="177"/>
      <c r="M964" s="177"/>
      <c r="N964" s="177"/>
      <c r="O964" s="177"/>
      <c r="P964" s="177"/>
      <c r="Q964" s="177"/>
      <c r="R964" s="177"/>
      <c r="S964" s="177"/>
      <c r="T964" s="177"/>
      <c r="U964" s="177"/>
      <c r="V964" s="177"/>
      <c r="W964" s="177"/>
      <c r="X964" s="177"/>
      <c r="Y964" s="177"/>
      <c r="Z964" s="177"/>
      <c r="AA964" s="177"/>
      <c r="AB964" s="177"/>
      <c r="AC964" s="177"/>
      <c r="AD964" s="177"/>
      <c r="AE964" s="177"/>
    </row>
    <row r="965" spans="1:31" ht="125.25" customHeight="1">
      <c r="A965" s="259" t="s">
        <v>7758</v>
      </c>
      <c r="B965" s="255" t="s">
        <v>7759</v>
      </c>
      <c r="C965" s="257" t="s">
        <v>7810</v>
      </c>
      <c r="D965" s="255" t="s">
        <v>7761</v>
      </c>
      <c r="E965" s="273" t="s">
        <v>7762</v>
      </c>
      <c r="F965" s="259" t="s">
        <v>7811</v>
      </c>
      <c r="G965" s="259" t="s">
        <v>7812</v>
      </c>
      <c r="H965" s="259" t="s">
        <v>7813</v>
      </c>
      <c r="I965" s="79" t="s">
        <v>12</v>
      </c>
      <c r="J965" s="85"/>
      <c r="K965" s="118" t="s">
        <v>7814</v>
      </c>
      <c r="L965" s="177"/>
      <c r="M965" s="177"/>
      <c r="N965" s="177"/>
      <c r="O965" s="177"/>
      <c r="P965" s="177"/>
      <c r="Q965" s="177"/>
      <c r="R965" s="177"/>
      <c r="S965" s="177"/>
      <c r="T965" s="177"/>
      <c r="U965" s="177"/>
      <c r="V965" s="177"/>
      <c r="W965" s="177"/>
      <c r="X965" s="177"/>
      <c r="Y965" s="177"/>
      <c r="Z965" s="177"/>
      <c r="AA965" s="177"/>
      <c r="AB965" s="177"/>
      <c r="AC965" s="177"/>
      <c r="AD965" s="177"/>
      <c r="AE965" s="177"/>
    </row>
    <row r="966" spans="1:31" ht="125.25" customHeight="1">
      <c r="A966" s="259" t="s">
        <v>7758</v>
      </c>
      <c r="B966" s="255" t="s">
        <v>7759</v>
      </c>
      <c r="C966" s="257" t="s">
        <v>7815</v>
      </c>
      <c r="D966" s="255" t="s">
        <v>7761</v>
      </c>
      <c r="E966" s="273" t="s">
        <v>7762</v>
      </c>
      <c r="F966" s="259" t="s">
        <v>7816</v>
      </c>
      <c r="G966" s="259" t="s">
        <v>7817</v>
      </c>
      <c r="H966" s="259" t="s">
        <v>7818</v>
      </c>
      <c r="I966" s="79" t="s">
        <v>12</v>
      </c>
      <c r="J966" s="85"/>
      <c r="K966" s="118" t="s">
        <v>7819</v>
      </c>
      <c r="L966" s="177"/>
      <c r="M966" s="177"/>
      <c r="N966" s="177"/>
      <c r="O966" s="177"/>
      <c r="P966" s="177"/>
      <c r="Q966" s="177"/>
      <c r="R966" s="177"/>
      <c r="S966" s="177"/>
      <c r="T966" s="177"/>
      <c r="U966" s="177"/>
      <c r="V966" s="177"/>
      <c r="W966" s="177"/>
      <c r="X966" s="177"/>
      <c r="Y966" s="177"/>
      <c r="Z966" s="177"/>
      <c r="AA966" s="177"/>
      <c r="AB966" s="177"/>
      <c r="AC966" s="177"/>
      <c r="AD966" s="177"/>
      <c r="AE966" s="177"/>
    </row>
    <row r="967" spans="1:31" ht="125.25" customHeight="1">
      <c r="A967" s="259" t="s">
        <v>7758</v>
      </c>
      <c r="B967" s="255" t="s">
        <v>7759</v>
      </c>
      <c r="C967" s="257" t="s">
        <v>7820</v>
      </c>
      <c r="D967" s="255" t="s">
        <v>7761</v>
      </c>
      <c r="E967" s="273" t="s">
        <v>7762</v>
      </c>
      <c r="F967" s="259" t="s">
        <v>7821</v>
      </c>
      <c r="G967" s="259" t="s">
        <v>7822</v>
      </c>
      <c r="H967" s="259" t="s">
        <v>7823</v>
      </c>
      <c r="I967" s="79" t="s">
        <v>12</v>
      </c>
      <c r="J967" s="85"/>
      <c r="K967" s="118" t="s">
        <v>7824</v>
      </c>
      <c r="L967" s="177"/>
      <c r="M967" s="177"/>
      <c r="N967" s="177"/>
      <c r="O967" s="177"/>
      <c r="P967" s="177"/>
      <c r="Q967" s="177"/>
      <c r="R967" s="177"/>
      <c r="S967" s="177"/>
      <c r="T967" s="177"/>
      <c r="U967" s="177"/>
      <c r="V967" s="177"/>
      <c r="W967" s="177"/>
      <c r="X967" s="177"/>
      <c r="Y967" s="177"/>
      <c r="Z967" s="177"/>
      <c r="AA967" s="177"/>
      <c r="AB967" s="177"/>
      <c r="AC967" s="177"/>
      <c r="AD967" s="177"/>
      <c r="AE967" s="177"/>
    </row>
    <row r="968" spans="1:31" ht="125.25" customHeight="1">
      <c r="A968" s="259" t="s">
        <v>7758</v>
      </c>
      <c r="B968" s="255" t="s">
        <v>7759</v>
      </c>
      <c r="C968" s="257" t="s">
        <v>7825</v>
      </c>
      <c r="D968" s="255" t="s">
        <v>7761</v>
      </c>
      <c r="E968" s="273" t="s">
        <v>7762</v>
      </c>
      <c r="F968" s="259" t="s">
        <v>7826</v>
      </c>
      <c r="G968" s="259" t="s">
        <v>7827</v>
      </c>
      <c r="H968" s="259" t="s">
        <v>7828</v>
      </c>
      <c r="I968" s="79" t="s">
        <v>12</v>
      </c>
      <c r="J968" s="85"/>
      <c r="K968" s="118" t="s">
        <v>7829</v>
      </c>
      <c r="L968" s="177"/>
      <c r="M968" s="177"/>
      <c r="N968" s="177"/>
      <c r="O968" s="177"/>
      <c r="P968" s="177"/>
      <c r="Q968" s="177"/>
      <c r="R968" s="177"/>
      <c r="S968" s="177"/>
      <c r="T968" s="177"/>
      <c r="U968" s="177"/>
      <c r="V968" s="177"/>
      <c r="W968" s="177"/>
      <c r="X968" s="177"/>
      <c r="Y968" s="177"/>
      <c r="Z968" s="177"/>
      <c r="AA968" s="177"/>
      <c r="AB968" s="177"/>
      <c r="AC968" s="177"/>
      <c r="AD968" s="177"/>
      <c r="AE968" s="177"/>
    </row>
    <row r="969" spans="1:31" ht="125.25" customHeight="1">
      <c r="A969" s="259" t="s">
        <v>7758</v>
      </c>
      <c r="B969" s="255" t="s">
        <v>7759</v>
      </c>
      <c r="C969" s="257" t="s">
        <v>7830</v>
      </c>
      <c r="D969" s="255" t="s">
        <v>7761</v>
      </c>
      <c r="E969" s="273" t="s">
        <v>7762</v>
      </c>
      <c r="F969" s="240" t="s">
        <v>7831</v>
      </c>
      <c r="G969" s="259" t="s">
        <v>7832</v>
      </c>
      <c r="H969" s="240" t="s">
        <v>7833</v>
      </c>
      <c r="I969" s="70" t="s">
        <v>11</v>
      </c>
      <c r="J969" s="85"/>
      <c r="K969" s="244" t="s">
        <v>7834</v>
      </c>
      <c r="L969" s="177"/>
      <c r="M969" s="177"/>
      <c r="N969" s="177"/>
      <c r="O969" s="177"/>
      <c r="P969" s="177"/>
      <c r="Q969" s="177"/>
      <c r="R969" s="177"/>
      <c r="S969" s="177"/>
      <c r="T969" s="177"/>
      <c r="U969" s="177"/>
      <c r="V969" s="177"/>
      <c r="W969" s="177"/>
      <c r="X969" s="177"/>
      <c r="Y969" s="177"/>
      <c r="Z969" s="177"/>
      <c r="AA969" s="177"/>
      <c r="AB969" s="177"/>
      <c r="AC969" s="177"/>
      <c r="AD969" s="177"/>
      <c r="AE969" s="177"/>
    </row>
    <row r="970" spans="1:31" ht="125.25" customHeight="1">
      <c r="A970" s="259" t="s">
        <v>7758</v>
      </c>
      <c r="B970" s="255" t="s">
        <v>7759</v>
      </c>
      <c r="C970" s="257" t="s">
        <v>7835</v>
      </c>
      <c r="D970" s="255" t="s">
        <v>7761</v>
      </c>
      <c r="E970" s="273" t="s">
        <v>7762</v>
      </c>
      <c r="F970" s="240" t="s">
        <v>7836</v>
      </c>
      <c r="G970" s="269" t="s">
        <v>7837</v>
      </c>
      <c r="H970" s="240" t="s">
        <v>7838</v>
      </c>
      <c r="I970" s="70" t="s">
        <v>11</v>
      </c>
      <c r="J970" s="85"/>
      <c r="K970" s="258"/>
      <c r="L970" s="177"/>
      <c r="M970" s="177"/>
      <c r="N970" s="177"/>
      <c r="O970" s="177"/>
      <c r="P970" s="177"/>
      <c r="Q970" s="177"/>
      <c r="R970" s="177"/>
      <c r="S970" s="177"/>
      <c r="T970" s="177"/>
      <c r="U970" s="177"/>
      <c r="V970" s="177"/>
      <c r="W970" s="177"/>
      <c r="X970" s="177"/>
      <c r="Y970" s="177"/>
      <c r="Z970" s="177"/>
      <c r="AA970" s="177"/>
      <c r="AB970" s="177"/>
      <c r="AC970" s="177"/>
      <c r="AD970" s="177"/>
      <c r="AE970" s="177"/>
    </row>
    <row r="971" spans="1:31" ht="125.25" customHeight="1">
      <c r="A971" s="259" t="s">
        <v>7758</v>
      </c>
      <c r="B971" s="255" t="s">
        <v>7759</v>
      </c>
      <c r="C971" s="257" t="s">
        <v>7839</v>
      </c>
      <c r="D971" s="255" t="s">
        <v>7761</v>
      </c>
      <c r="E971" s="273" t="s">
        <v>7762</v>
      </c>
      <c r="F971" s="240" t="s">
        <v>7840</v>
      </c>
      <c r="G971" s="259" t="s">
        <v>7768</v>
      </c>
      <c r="H971" s="240" t="s">
        <v>7841</v>
      </c>
      <c r="I971" s="70" t="s">
        <v>11</v>
      </c>
      <c r="J971" s="85"/>
      <c r="K971" s="258"/>
      <c r="L971" s="177"/>
      <c r="M971" s="177"/>
      <c r="N971" s="177"/>
      <c r="O971" s="177"/>
      <c r="P971" s="177"/>
      <c r="Q971" s="177"/>
      <c r="R971" s="177"/>
      <c r="S971" s="177"/>
      <c r="T971" s="177"/>
      <c r="U971" s="177"/>
      <c r="V971" s="177"/>
      <c r="W971" s="177"/>
      <c r="X971" s="177"/>
      <c r="Y971" s="177"/>
      <c r="Z971" s="177"/>
      <c r="AA971" s="177"/>
      <c r="AB971" s="177"/>
      <c r="AC971" s="177"/>
      <c r="AD971" s="177"/>
      <c r="AE971" s="177"/>
    </row>
    <row r="972" spans="1:31" ht="165.75" customHeight="1">
      <c r="A972" s="259" t="s">
        <v>7758</v>
      </c>
      <c r="B972" s="255" t="s">
        <v>7759</v>
      </c>
      <c r="C972" s="257" t="s">
        <v>7842</v>
      </c>
      <c r="D972" s="255" t="s">
        <v>7761</v>
      </c>
      <c r="E972" s="273" t="s">
        <v>7762</v>
      </c>
      <c r="F972" s="255" t="s">
        <v>7843</v>
      </c>
      <c r="G972" s="259" t="s">
        <v>7768</v>
      </c>
      <c r="H972" s="240" t="s">
        <v>7844</v>
      </c>
      <c r="I972" s="70" t="s">
        <v>11</v>
      </c>
      <c r="J972" s="85"/>
      <c r="K972" s="274"/>
      <c r="L972" s="177"/>
      <c r="M972" s="177"/>
      <c r="N972" s="177"/>
      <c r="O972" s="177"/>
      <c r="P972" s="177"/>
      <c r="Q972" s="177"/>
      <c r="R972" s="177"/>
      <c r="S972" s="177"/>
      <c r="T972" s="177"/>
      <c r="U972" s="177"/>
      <c r="V972" s="177"/>
      <c r="W972" s="177"/>
      <c r="X972" s="177"/>
      <c r="Y972" s="177"/>
      <c r="Z972" s="177"/>
      <c r="AA972" s="177"/>
      <c r="AB972" s="177"/>
      <c r="AC972" s="177"/>
      <c r="AD972" s="177"/>
      <c r="AE972" s="177"/>
    </row>
    <row r="973" spans="1:31" ht="125.25" customHeight="1">
      <c r="A973" s="259" t="s">
        <v>7758</v>
      </c>
      <c r="B973" s="255" t="s">
        <v>7759</v>
      </c>
      <c r="C973" s="257" t="s">
        <v>7845</v>
      </c>
      <c r="D973" s="255" t="s">
        <v>7761</v>
      </c>
      <c r="E973" s="273" t="s">
        <v>7762</v>
      </c>
      <c r="F973" s="255" t="s">
        <v>7846</v>
      </c>
      <c r="G973" s="259" t="s">
        <v>7847</v>
      </c>
      <c r="H973" s="240" t="s">
        <v>7848</v>
      </c>
      <c r="I973" s="70" t="s">
        <v>11</v>
      </c>
      <c r="J973" s="85"/>
      <c r="K973" s="258"/>
      <c r="L973" s="177"/>
      <c r="M973" s="177"/>
      <c r="N973" s="177"/>
      <c r="O973" s="177"/>
      <c r="P973" s="177"/>
      <c r="Q973" s="177"/>
      <c r="R973" s="177"/>
      <c r="S973" s="177"/>
      <c r="T973" s="177"/>
      <c r="U973" s="177"/>
      <c r="V973" s="177"/>
      <c r="W973" s="177"/>
      <c r="X973" s="177"/>
      <c r="Y973" s="177"/>
      <c r="Z973" s="177"/>
      <c r="AA973" s="177"/>
      <c r="AB973" s="177"/>
      <c r="AC973" s="177"/>
      <c r="AD973" s="177"/>
      <c r="AE973" s="177"/>
    </row>
    <row r="974" spans="1:31" ht="125.25" customHeight="1">
      <c r="A974" s="259" t="s">
        <v>7758</v>
      </c>
      <c r="B974" s="255" t="s">
        <v>7759</v>
      </c>
      <c r="C974" s="257" t="s">
        <v>7849</v>
      </c>
      <c r="D974" s="255" t="s">
        <v>7761</v>
      </c>
      <c r="E974" s="273" t="s">
        <v>7762</v>
      </c>
      <c r="F974" s="255" t="s">
        <v>7306</v>
      </c>
      <c r="G974" s="259" t="s">
        <v>7850</v>
      </c>
      <c r="H974" s="240" t="s">
        <v>7851</v>
      </c>
      <c r="I974" s="70" t="s">
        <v>11</v>
      </c>
      <c r="J974" s="85"/>
      <c r="K974" s="258"/>
      <c r="L974" s="177"/>
      <c r="M974" s="177"/>
      <c r="N974" s="177"/>
      <c r="O974" s="177"/>
      <c r="P974" s="177"/>
      <c r="Q974" s="177"/>
      <c r="R974" s="177"/>
      <c r="S974" s="177"/>
      <c r="T974" s="177"/>
      <c r="U974" s="177"/>
      <c r="V974" s="177"/>
      <c r="W974" s="177"/>
      <c r="X974" s="177"/>
      <c r="Y974" s="177"/>
      <c r="Z974" s="177"/>
      <c r="AA974" s="177"/>
      <c r="AB974" s="177"/>
      <c r="AC974" s="177"/>
      <c r="AD974" s="177"/>
      <c r="AE974" s="177"/>
    </row>
    <row r="975" spans="1:31" ht="125.25" customHeight="1">
      <c r="A975" s="259" t="s">
        <v>7758</v>
      </c>
      <c r="B975" s="255" t="s">
        <v>7759</v>
      </c>
      <c r="C975" s="257" t="s">
        <v>7852</v>
      </c>
      <c r="D975" s="261"/>
      <c r="E975" s="273" t="s">
        <v>7762</v>
      </c>
      <c r="F975" s="255" t="s">
        <v>7853</v>
      </c>
      <c r="G975" s="265" t="s">
        <v>7768</v>
      </c>
      <c r="H975" s="255" t="s">
        <v>7854</v>
      </c>
      <c r="I975" s="70" t="s">
        <v>11</v>
      </c>
      <c r="J975" s="85"/>
      <c r="K975" s="258"/>
      <c r="L975" s="177"/>
      <c r="M975" s="177"/>
      <c r="N975" s="177"/>
      <c r="O975" s="177"/>
      <c r="P975" s="177"/>
      <c r="Q975" s="177"/>
      <c r="R975" s="177"/>
      <c r="S975" s="177"/>
      <c r="T975" s="177"/>
      <c r="U975" s="177"/>
      <c r="V975" s="177"/>
      <c r="W975" s="177"/>
      <c r="X975" s="177"/>
      <c r="Y975" s="177"/>
      <c r="Z975" s="177"/>
      <c r="AA975" s="177"/>
      <c r="AB975" s="177"/>
      <c r="AC975" s="177"/>
      <c r="AD975" s="177"/>
      <c r="AE975" s="177"/>
    </row>
    <row r="976" spans="1:31" ht="125.25" customHeight="1">
      <c r="A976" s="275" t="s">
        <v>7855</v>
      </c>
      <c r="B976" s="255" t="s">
        <v>7856</v>
      </c>
      <c r="C976" s="275" t="s">
        <v>534</v>
      </c>
      <c r="D976" s="276" t="s">
        <v>7857</v>
      </c>
      <c r="E976" s="277"/>
      <c r="F976" s="276" t="s">
        <v>7858</v>
      </c>
      <c r="G976" s="276" t="s">
        <v>7859</v>
      </c>
      <c r="H976" s="276" t="s">
        <v>7860</v>
      </c>
      <c r="I976" s="70" t="s">
        <v>11</v>
      </c>
      <c r="J976" s="70" t="s">
        <v>11</v>
      </c>
      <c r="K976" s="277"/>
      <c r="L976" s="177"/>
      <c r="M976" s="177"/>
      <c r="N976" s="177"/>
      <c r="O976" s="177"/>
      <c r="P976" s="177"/>
      <c r="Q976" s="177"/>
      <c r="R976" s="177"/>
      <c r="S976" s="177"/>
      <c r="T976" s="177"/>
      <c r="U976" s="177"/>
      <c r="V976" s="177"/>
      <c r="W976" s="177"/>
      <c r="X976" s="177"/>
      <c r="Y976" s="177"/>
      <c r="Z976" s="177"/>
      <c r="AA976" s="177"/>
      <c r="AB976" s="177"/>
      <c r="AC976" s="177"/>
      <c r="AD976" s="177"/>
      <c r="AE976" s="177"/>
    </row>
    <row r="977" spans="1:31" ht="125.25" customHeight="1">
      <c r="A977" s="275" t="s">
        <v>7855</v>
      </c>
      <c r="B977" s="255" t="s">
        <v>7856</v>
      </c>
      <c r="C977" s="275" t="s">
        <v>379</v>
      </c>
      <c r="D977" s="277"/>
      <c r="E977" s="277"/>
      <c r="F977" s="276" t="s">
        <v>7861</v>
      </c>
      <c r="G977" s="276" t="s">
        <v>7862</v>
      </c>
      <c r="H977" s="276" t="s">
        <v>7863</v>
      </c>
      <c r="I977" s="70" t="s">
        <v>11</v>
      </c>
      <c r="J977" s="70" t="s">
        <v>11</v>
      </c>
      <c r="K977" s="277"/>
      <c r="L977" s="177"/>
      <c r="M977" s="177"/>
      <c r="N977" s="177"/>
      <c r="O977" s="177"/>
      <c r="P977" s="177"/>
      <c r="Q977" s="177"/>
      <c r="R977" s="177"/>
      <c r="S977" s="177"/>
      <c r="T977" s="177"/>
      <c r="U977" s="177"/>
      <c r="V977" s="177"/>
      <c r="W977" s="177"/>
      <c r="X977" s="177"/>
      <c r="Y977" s="177"/>
      <c r="Z977" s="177"/>
      <c r="AA977" s="177"/>
      <c r="AB977" s="177"/>
      <c r="AC977" s="177"/>
      <c r="AD977" s="177"/>
      <c r="AE977" s="177"/>
    </row>
    <row r="978" spans="1:31" ht="125.25" customHeight="1">
      <c r="A978" s="275" t="s">
        <v>7855</v>
      </c>
      <c r="B978" s="255" t="s">
        <v>7856</v>
      </c>
      <c r="C978" s="275" t="s">
        <v>384</v>
      </c>
      <c r="D978" s="277"/>
      <c r="E978" s="277"/>
      <c r="F978" s="276" t="s">
        <v>7864</v>
      </c>
      <c r="G978" s="276" t="s">
        <v>7865</v>
      </c>
      <c r="H978" s="276" t="s">
        <v>7866</v>
      </c>
      <c r="I978" s="70" t="s">
        <v>11</v>
      </c>
      <c r="J978" s="70" t="s">
        <v>11</v>
      </c>
      <c r="K978" s="277"/>
      <c r="L978" s="177"/>
      <c r="M978" s="177"/>
      <c r="N978" s="177"/>
      <c r="O978" s="177"/>
      <c r="P978" s="177"/>
      <c r="Q978" s="177"/>
      <c r="R978" s="177"/>
      <c r="S978" s="177"/>
      <c r="T978" s="177"/>
      <c r="U978" s="177"/>
      <c r="V978" s="177"/>
      <c r="W978" s="177"/>
      <c r="X978" s="177"/>
      <c r="Y978" s="177"/>
      <c r="Z978" s="177"/>
      <c r="AA978" s="177"/>
      <c r="AB978" s="177"/>
      <c r="AC978" s="177"/>
      <c r="AD978" s="177"/>
      <c r="AE978" s="177"/>
    </row>
    <row r="979" spans="1:31" ht="125.25" customHeight="1">
      <c r="A979" s="275" t="s">
        <v>7855</v>
      </c>
      <c r="B979" s="255" t="s">
        <v>7856</v>
      </c>
      <c r="C979" s="275" t="s">
        <v>544</v>
      </c>
      <c r="D979" s="277"/>
      <c r="E979" s="277"/>
      <c r="F979" s="276" t="s">
        <v>7867</v>
      </c>
      <c r="G979" s="276" t="s">
        <v>7859</v>
      </c>
      <c r="H979" s="276" t="s">
        <v>7868</v>
      </c>
      <c r="I979" s="70" t="s">
        <v>11</v>
      </c>
      <c r="J979" s="70" t="s">
        <v>11</v>
      </c>
      <c r="K979" s="277"/>
      <c r="L979" s="177"/>
      <c r="M979" s="177"/>
      <c r="N979" s="177"/>
      <c r="O979" s="177"/>
      <c r="P979" s="177"/>
      <c r="Q979" s="177"/>
      <c r="R979" s="177"/>
      <c r="S979" s="177"/>
      <c r="T979" s="177"/>
      <c r="U979" s="177"/>
      <c r="V979" s="177"/>
      <c r="W979" s="177"/>
      <c r="X979" s="177"/>
      <c r="Y979" s="177"/>
      <c r="Z979" s="177"/>
      <c r="AA979" s="177"/>
      <c r="AB979" s="177"/>
      <c r="AC979" s="177"/>
      <c r="AD979" s="177"/>
      <c r="AE979" s="177"/>
    </row>
    <row r="980" spans="1:31" ht="125.25" customHeight="1">
      <c r="A980" s="275" t="s">
        <v>7855</v>
      </c>
      <c r="B980" s="255" t="s">
        <v>7856</v>
      </c>
      <c r="C980" s="275" t="s">
        <v>546</v>
      </c>
      <c r="D980" s="277"/>
      <c r="E980" s="277"/>
      <c r="F980" s="276" t="s">
        <v>7869</v>
      </c>
      <c r="G980" s="276" t="s">
        <v>7862</v>
      </c>
      <c r="H980" s="276" t="s">
        <v>7870</v>
      </c>
      <c r="I980" s="70" t="s">
        <v>11</v>
      </c>
      <c r="J980" s="70" t="s">
        <v>11</v>
      </c>
      <c r="K980" s="277"/>
      <c r="L980" s="177"/>
      <c r="M980" s="177"/>
      <c r="N980" s="177"/>
      <c r="O980" s="177"/>
      <c r="P980" s="177"/>
      <c r="Q980" s="177"/>
      <c r="R980" s="177"/>
      <c r="S980" s="177"/>
      <c r="T980" s="177"/>
      <c r="U980" s="177"/>
      <c r="V980" s="177"/>
      <c r="W980" s="177"/>
      <c r="X980" s="177"/>
      <c r="Y980" s="177"/>
      <c r="Z980" s="177"/>
      <c r="AA980" s="177"/>
      <c r="AB980" s="177"/>
      <c r="AC980" s="177"/>
      <c r="AD980" s="177"/>
      <c r="AE980" s="177"/>
    </row>
    <row r="981" spans="1:31" ht="125.25" customHeight="1">
      <c r="A981" s="275" t="s">
        <v>7855</v>
      </c>
      <c r="B981" s="255" t="s">
        <v>7856</v>
      </c>
      <c r="C981" s="275" t="s">
        <v>388</v>
      </c>
      <c r="D981" s="277"/>
      <c r="E981" s="277"/>
      <c r="F981" s="276" t="s">
        <v>7871</v>
      </c>
      <c r="G981" s="276" t="s">
        <v>7865</v>
      </c>
      <c r="H981" s="276" t="s">
        <v>7872</v>
      </c>
      <c r="I981" s="70" t="s">
        <v>11</v>
      </c>
      <c r="J981" s="70" t="s">
        <v>11</v>
      </c>
      <c r="K981" s="277"/>
      <c r="L981" s="177"/>
      <c r="M981" s="177"/>
      <c r="N981" s="177"/>
      <c r="O981" s="177"/>
      <c r="P981" s="177"/>
      <c r="Q981" s="177"/>
      <c r="R981" s="177"/>
      <c r="S981" s="177"/>
      <c r="T981" s="177"/>
      <c r="U981" s="177"/>
      <c r="V981" s="177"/>
      <c r="W981" s="177"/>
      <c r="X981" s="177"/>
      <c r="Y981" s="177"/>
      <c r="Z981" s="177"/>
      <c r="AA981" s="177"/>
      <c r="AB981" s="177"/>
      <c r="AC981" s="177"/>
      <c r="AD981" s="177"/>
      <c r="AE981" s="177"/>
    </row>
    <row r="982" spans="1:31" ht="125.25" customHeight="1">
      <c r="A982" s="275" t="s">
        <v>7855</v>
      </c>
      <c r="B982" s="255" t="s">
        <v>7856</v>
      </c>
      <c r="C982" s="275" t="s">
        <v>393</v>
      </c>
      <c r="D982" s="277"/>
      <c r="E982" s="277"/>
      <c r="F982" s="276" t="s">
        <v>7873</v>
      </c>
      <c r="G982" s="276" t="s">
        <v>7874</v>
      </c>
      <c r="H982" s="276" t="s">
        <v>7875</v>
      </c>
      <c r="I982" s="70" t="s">
        <v>11</v>
      </c>
      <c r="J982" s="70" t="s">
        <v>11</v>
      </c>
      <c r="K982" s="277"/>
      <c r="L982" s="177"/>
      <c r="M982" s="177"/>
      <c r="N982" s="177"/>
      <c r="O982" s="177"/>
      <c r="P982" s="177"/>
      <c r="Q982" s="177"/>
      <c r="R982" s="177"/>
      <c r="S982" s="177"/>
      <c r="T982" s="177"/>
      <c r="U982" s="177"/>
      <c r="V982" s="177"/>
      <c r="W982" s="177"/>
      <c r="X982" s="177"/>
      <c r="Y982" s="177"/>
      <c r="Z982" s="177"/>
      <c r="AA982" s="177"/>
      <c r="AB982" s="177"/>
      <c r="AC982" s="177"/>
      <c r="AD982" s="177"/>
      <c r="AE982" s="177"/>
    </row>
    <row r="983" spans="1:31" ht="125.25" customHeight="1">
      <c r="A983" s="275" t="s">
        <v>7855</v>
      </c>
      <c r="B983" s="255" t="s">
        <v>7856</v>
      </c>
      <c r="C983" s="275" t="s">
        <v>397</v>
      </c>
      <c r="D983" s="277"/>
      <c r="E983" s="277"/>
      <c r="F983" s="276" t="s">
        <v>7876</v>
      </c>
      <c r="G983" s="276" t="s">
        <v>7874</v>
      </c>
      <c r="H983" s="276" t="s">
        <v>7877</v>
      </c>
      <c r="I983" s="70" t="s">
        <v>11</v>
      </c>
      <c r="J983" s="70" t="s">
        <v>11</v>
      </c>
      <c r="K983" s="277"/>
      <c r="L983" s="177"/>
      <c r="M983" s="177"/>
      <c r="N983" s="177"/>
      <c r="O983" s="177"/>
      <c r="P983" s="177"/>
      <c r="Q983" s="177"/>
      <c r="R983" s="177"/>
      <c r="S983" s="177"/>
      <c r="T983" s="177"/>
      <c r="U983" s="177"/>
      <c r="V983" s="177"/>
      <c r="W983" s="177"/>
      <c r="X983" s="177"/>
      <c r="Y983" s="177"/>
      <c r="Z983" s="177"/>
      <c r="AA983" s="177"/>
      <c r="AB983" s="177"/>
      <c r="AC983" s="177"/>
      <c r="AD983" s="177"/>
      <c r="AE983" s="177"/>
    </row>
    <row r="984" spans="1:31" ht="125.25" customHeight="1">
      <c r="A984" s="275" t="s">
        <v>7855</v>
      </c>
      <c r="B984" s="255" t="s">
        <v>7856</v>
      </c>
      <c r="C984" s="275" t="s">
        <v>400</v>
      </c>
      <c r="D984" s="276" t="s">
        <v>7878</v>
      </c>
      <c r="E984" s="277"/>
      <c r="F984" s="276" t="s">
        <v>7879</v>
      </c>
      <c r="G984" s="276" t="s">
        <v>7880</v>
      </c>
      <c r="H984" s="276" t="s">
        <v>7881</v>
      </c>
      <c r="I984" s="70" t="s">
        <v>11</v>
      </c>
      <c r="J984" s="70" t="s">
        <v>11</v>
      </c>
      <c r="K984" s="277"/>
      <c r="L984" s="177"/>
      <c r="M984" s="177"/>
      <c r="N984" s="177"/>
      <c r="O984" s="177"/>
      <c r="P984" s="177"/>
      <c r="Q984" s="177"/>
      <c r="R984" s="177"/>
      <c r="S984" s="177"/>
      <c r="T984" s="177"/>
      <c r="U984" s="177"/>
      <c r="V984" s="177"/>
      <c r="W984" s="177"/>
      <c r="X984" s="177"/>
      <c r="Y984" s="177"/>
      <c r="Z984" s="177"/>
      <c r="AA984" s="177"/>
      <c r="AB984" s="177"/>
      <c r="AC984" s="177"/>
      <c r="AD984" s="177"/>
      <c r="AE984" s="177"/>
    </row>
    <row r="985" spans="1:31" ht="125.25" customHeight="1">
      <c r="A985" s="275" t="s">
        <v>7855</v>
      </c>
      <c r="B985" s="255" t="s">
        <v>7856</v>
      </c>
      <c r="C985" s="275" t="s">
        <v>403</v>
      </c>
      <c r="D985" s="277"/>
      <c r="E985" s="277"/>
      <c r="F985" s="276" t="s">
        <v>7882</v>
      </c>
      <c r="G985" s="276" t="s">
        <v>7880</v>
      </c>
      <c r="H985" s="276" t="s">
        <v>7883</v>
      </c>
      <c r="I985" s="70" t="s">
        <v>11</v>
      </c>
      <c r="J985" s="70" t="s">
        <v>11</v>
      </c>
      <c r="K985" s="277"/>
      <c r="L985" s="177"/>
      <c r="M985" s="177"/>
      <c r="N985" s="177"/>
      <c r="O985" s="177"/>
      <c r="P985" s="177"/>
      <c r="Q985" s="177"/>
      <c r="R985" s="177"/>
      <c r="S985" s="177"/>
      <c r="T985" s="177"/>
      <c r="U985" s="177"/>
      <c r="V985" s="177"/>
      <c r="W985" s="177"/>
      <c r="X985" s="177"/>
      <c r="Y985" s="177"/>
      <c r="Z985" s="177"/>
      <c r="AA985" s="177"/>
      <c r="AB985" s="177"/>
      <c r="AC985" s="177"/>
      <c r="AD985" s="177"/>
      <c r="AE985" s="177"/>
    </row>
    <row r="986" spans="1:31" ht="125.25" customHeight="1">
      <c r="A986" s="275" t="s">
        <v>7855</v>
      </c>
      <c r="B986" s="255" t="s">
        <v>7856</v>
      </c>
      <c r="C986" s="275" t="s">
        <v>408</v>
      </c>
      <c r="D986" s="277"/>
      <c r="E986" s="277"/>
      <c r="F986" s="276" t="s">
        <v>7884</v>
      </c>
      <c r="G986" s="276" t="s">
        <v>7880</v>
      </c>
      <c r="H986" s="276" t="s">
        <v>7885</v>
      </c>
      <c r="I986" s="70" t="s">
        <v>11</v>
      </c>
      <c r="J986" s="70" t="s">
        <v>11</v>
      </c>
      <c r="K986" s="278"/>
      <c r="L986" s="177"/>
      <c r="M986" s="177"/>
      <c r="N986" s="177"/>
      <c r="O986" s="177"/>
      <c r="P986" s="177"/>
      <c r="Q986" s="177"/>
      <c r="R986" s="177"/>
      <c r="S986" s="177"/>
      <c r="T986" s="177"/>
      <c r="U986" s="177"/>
      <c r="V986" s="177"/>
      <c r="W986" s="177"/>
      <c r="X986" s="177"/>
      <c r="Y986" s="177"/>
      <c r="Z986" s="177"/>
      <c r="AA986" s="177"/>
      <c r="AB986" s="177"/>
      <c r="AC986" s="177"/>
      <c r="AD986" s="177"/>
      <c r="AE986" s="177"/>
    </row>
    <row r="987" spans="1:31" ht="125.25" customHeight="1">
      <c r="A987" s="275" t="s">
        <v>7855</v>
      </c>
      <c r="B987" s="255" t="s">
        <v>7856</v>
      </c>
      <c r="C987" s="275" t="s">
        <v>411</v>
      </c>
      <c r="D987" s="277"/>
      <c r="E987" s="277"/>
      <c r="F987" s="276" t="s">
        <v>7886</v>
      </c>
      <c r="G987" s="276" t="s">
        <v>7887</v>
      </c>
      <c r="H987" s="276" t="s">
        <v>7888</v>
      </c>
      <c r="I987" s="70" t="s">
        <v>11</v>
      </c>
      <c r="J987" s="70" t="s">
        <v>11</v>
      </c>
      <c r="K987" s="277"/>
      <c r="L987" s="177"/>
      <c r="M987" s="177"/>
      <c r="N987" s="177"/>
      <c r="O987" s="177"/>
      <c r="P987" s="177"/>
      <c r="Q987" s="177"/>
      <c r="R987" s="177"/>
      <c r="S987" s="177"/>
      <c r="T987" s="177"/>
      <c r="U987" s="177"/>
      <c r="V987" s="177"/>
      <c r="W987" s="177"/>
      <c r="X987" s="177"/>
      <c r="Y987" s="177"/>
      <c r="Z987" s="177"/>
      <c r="AA987" s="177"/>
      <c r="AB987" s="177"/>
      <c r="AC987" s="177"/>
      <c r="AD987" s="177"/>
      <c r="AE987" s="177"/>
    </row>
    <row r="988" spans="1:31" ht="125.25" customHeight="1">
      <c r="A988" s="275" t="s">
        <v>7855</v>
      </c>
      <c r="B988" s="255" t="s">
        <v>7856</v>
      </c>
      <c r="C988" s="275" t="s">
        <v>414</v>
      </c>
      <c r="D988" s="277"/>
      <c r="E988" s="277"/>
      <c r="F988" s="276" t="s">
        <v>7889</v>
      </c>
      <c r="G988" s="276" t="s">
        <v>7887</v>
      </c>
      <c r="H988" s="279" t="s">
        <v>7890</v>
      </c>
      <c r="I988" s="70" t="s">
        <v>11</v>
      </c>
      <c r="J988" s="70" t="s">
        <v>11</v>
      </c>
      <c r="K988" s="277"/>
      <c r="L988" s="177"/>
      <c r="M988" s="177"/>
      <c r="N988" s="177"/>
      <c r="O988" s="177"/>
      <c r="P988" s="177"/>
      <c r="Q988" s="177"/>
      <c r="R988" s="177"/>
      <c r="S988" s="177"/>
      <c r="T988" s="177"/>
      <c r="U988" s="177"/>
      <c r="V988" s="177"/>
      <c r="W988" s="177"/>
      <c r="X988" s="177"/>
      <c r="Y988" s="177"/>
      <c r="Z988" s="177"/>
      <c r="AA988" s="177"/>
      <c r="AB988" s="177"/>
      <c r="AC988" s="177"/>
      <c r="AD988" s="177"/>
      <c r="AE988" s="177"/>
    </row>
    <row r="989" spans="1:31" ht="125.25" customHeight="1">
      <c r="A989" s="275" t="s">
        <v>7855</v>
      </c>
      <c r="B989" s="255" t="s">
        <v>7856</v>
      </c>
      <c r="C989" s="275" t="s">
        <v>419</v>
      </c>
      <c r="D989" s="277"/>
      <c r="E989" s="277"/>
      <c r="F989" s="276" t="s">
        <v>7891</v>
      </c>
      <c r="G989" s="276" t="s">
        <v>7887</v>
      </c>
      <c r="H989" s="276" t="s">
        <v>7892</v>
      </c>
      <c r="I989" s="70" t="s">
        <v>11</v>
      </c>
      <c r="J989" s="70" t="s">
        <v>11</v>
      </c>
      <c r="K989" s="277"/>
      <c r="L989" s="177"/>
      <c r="M989" s="177"/>
      <c r="N989" s="177"/>
      <c r="O989" s="177"/>
      <c r="P989" s="177"/>
      <c r="Q989" s="177"/>
      <c r="R989" s="177"/>
      <c r="S989" s="177"/>
      <c r="T989" s="177"/>
      <c r="U989" s="177"/>
      <c r="V989" s="177"/>
      <c r="W989" s="177"/>
      <c r="X989" s="177"/>
      <c r="Y989" s="177"/>
      <c r="Z989" s="177"/>
      <c r="AA989" s="177"/>
      <c r="AB989" s="177"/>
      <c r="AC989" s="177"/>
      <c r="AD989" s="177"/>
      <c r="AE989" s="177"/>
    </row>
    <row r="990" spans="1:31" ht="125.25" customHeight="1">
      <c r="A990" s="275" t="s">
        <v>7855</v>
      </c>
      <c r="B990" s="255" t="s">
        <v>7856</v>
      </c>
      <c r="C990" s="275" t="s">
        <v>422</v>
      </c>
      <c r="D990" s="277"/>
      <c r="E990" s="277"/>
      <c r="F990" s="276" t="s">
        <v>7893</v>
      </c>
      <c r="G990" s="276" t="s">
        <v>7887</v>
      </c>
      <c r="H990" s="276" t="s">
        <v>7894</v>
      </c>
      <c r="I990" s="70" t="s">
        <v>11</v>
      </c>
      <c r="J990" s="70" t="s">
        <v>11</v>
      </c>
      <c r="K990" s="277"/>
      <c r="L990" s="177"/>
      <c r="M990" s="177"/>
      <c r="N990" s="177"/>
      <c r="O990" s="177"/>
      <c r="P990" s="177"/>
      <c r="Q990" s="177"/>
      <c r="R990" s="177"/>
      <c r="S990" s="177"/>
      <c r="T990" s="177"/>
      <c r="U990" s="177"/>
      <c r="V990" s="177"/>
      <c r="W990" s="177"/>
      <c r="X990" s="177"/>
      <c r="Y990" s="177"/>
      <c r="Z990" s="177"/>
      <c r="AA990" s="177"/>
      <c r="AB990" s="177"/>
      <c r="AC990" s="177"/>
      <c r="AD990" s="177"/>
      <c r="AE990" s="177"/>
    </row>
    <row r="991" spans="1:31" ht="125.25" customHeight="1">
      <c r="A991" s="275" t="s">
        <v>7855</v>
      </c>
      <c r="B991" s="255" t="s">
        <v>7856</v>
      </c>
      <c r="C991" s="275" t="s">
        <v>425</v>
      </c>
      <c r="D991" s="277"/>
      <c r="E991" s="277"/>
      <c r="F991" s="276" t="s">
        <v>7895</v>
      </c>
      <c r="G991" s="276" t="s">
        <v>7896</v>
      </c>
      <c r="H991" s="276" t="s">
        <v>7897</v>
      </c>
      <c r="I991" s="70" t="s">
        <v>11</v>
      </c>
      <c r="J991" s="70" t="s">
        <v>11</v>
      </c>
      <c r="K991" s="277"/>
      <c r="L991" s="177"/>
      <c r="M991" s="177"/>
      <c r="N991" s="177"/>
      <c r="O991" s="177"/>
      <c r="P991" s="177"/>
      <c r="Q991" s="177"/>
      <c r="R991" s="177"/>
      <c r="S991" s="177"/>
      <c r="T991" s="177"/>
      <c r="U991" s="177"/>
      <c r="V991" s="177"/>
      <c r="W991" s="177"/>
      <c r="X991" s="177"/>
      <c r="Y991" s="177"/>
      <c r="Z991" s="177"/>
      <c r="AA991" s="177"/>
      <c r="AB991" s="177"/>
      <c r="AC991" s="177"/>
      <c r="AD991" s="177"/>
      <c r="AE991" s="177"/>
    </row>
    <row r="992" spans="1:31" ht="125.25" customHeight="1">
      <c r="A992" s="275" t="s">
        <v>7855</v>
      </c>
      <c r="B992" s="255" t="s">
        <v>7856</v>
      </c>
      <c r="C992" s="275" t="s">
        <v>430</v>
      </c>
      <c r="D992" s="277"/>
      <c r="E992" s="277"/>
      <c r="F992" s="276" t="s">
        <v>7898</v>
      </c>
      <c r="G992" s="276" t="s">
        <v>7899</v>
      </c>
      <c r="H992" s="276" t="s">
        <v>7900</v>
      </c>
      <c r="I992" s="70" t="s">
        <v>11</v>
      </c>
      <c r="J992" s="70" t="s">
        <v>11</v>
      </c>
      <c r="K992" s="277"/>
      <c r="L992" s="177"/>
      <c r="M992" s="177"/>
      <c r="N992" s="177"/>
      <c r="O992" s="177"/>
      <c r="P992" s="177"/>
      <c r="Q992" s="177"/>
      <c r="R992" s="177"/>
      <c r="S992" s="177"/>
      <c r="T992" s="177"/>
      <c r="U992" s="177"/>
      <c r="V992" s="177"/>
      <c r="W992" s="177"/>
      <c r="X992" s="177"/>
      <c r="Y992" s="177"/>
      <c r="Z992" s="177"/>
      <c r="AA992" s="177"/>
      <c r="AB992" s="177"/>
      <c r="AC992" s="177"/>
      <c r="AD992" s="177"/>
      <c r="AE992" s="177"/>
    </row>
    <row r="993" spans="1:31" ht="125.25" customHeight="1">
      <c r="A993" s="275" t="s">
        <v>7855</v>
      </c>
      <c r="B993" s="255" t="s">
        <v>7856</v>
      </c>
      <c r="C993" s="275" t="s">
        <v>432</v>
      </c>
      <c r="D993" s="277"/>
      <c r="E993" s="277"/>
      <c r="F993" s="276" t="s">
        <v>7901</v>
      </c>
      <c r="G993" s="276" t="s">
        <v>7899</v>
      </c>
      <c r="H993" s="280" t="s">
        <v>7902</v>
      </c>
      <c r="I993" s="70" t="s">
        <v>11</v>
      </c>
      <c r="J993" s="70" t="s">
        <v>11</v>
      </c>
      <c r="K993" s="277"/>
      <c r="L993" s="177"/>
      <c r="M993" s="177"/>
      <c r="N993" s="177"/>
      <c r="O993" s="177"/>
      <c r="P993" s="177"/>
      <c r="Q993" s="177"/>
      <c r="R993" s="177"/>
      <c r="S993" s="177"/>
      <c r="T993" s="177"/>
      <c r="U993" s="177"/>
      <c r="V993" s="177"/>
      <c r="W993" s="177"/>
      <c r="X993" s="177"/>
      <c r="Y993" s="177"/>
      <c r="Z993" s="177"/>
      <c r="AA993" s="177"/>
      <c r="AB993" s="177"/>
      <c r="AC993" s="177"/>
      <c r="AD993" s="177"/>
      <c r="AE993" s="177"/>
    </row>
    <row r="994" spans="1:31" ht="125.25" customHeight="1">
      <c r="A994" s="275" t="s">
        <v>7855</v>
      </c>
      <c r="B994" s="255" t="s">
        <v>7856</v>
      </c>
      <c r="C994" s="275" t="s">
        <v>435</v>
      </c>
      <c r="D994" s="277"/>
      <c r="E994" s="277"/>
      <c r="F994" s="276" t="s">
        <v>7903</v>
      </c>
      <c r="G994" s="276" t="s">
        <v>7880</v>
      </c>
      <c r="H994" s="276" t="s">
        <v>7885</v>
      </c>
      <c r="I994" s="70" t="s">
        <v>11</v>
      </c>
      <c r="J994" s="70" t="s">
        <v>11</v>
      </c>
      <c r="K994" s="277"/>
      <c r="L994" s="177"/>
      <c r="M994" s="177"/>
      <c r="N994" s="177"/>
      <c r="O994" s="177"/>
      <c r="P994" s="177"/>
      <c r="Q994" s="177"/>
      <c r="R994" s="177"/>
      <c r="S994" s="177"/>
      <c r="T994" s="177"/>
      <c r="U994" s="177"/>
      <c r="V994" s="177"/>
      <c r="W994" s="177"/>
      <c r="X994" s="177"/>
      <c r="Y994" s="177"/>
      <c r="Z994" s="177"/>
      <c r="AA994" s="177"/>
      <c r="AB994" s="177"/>
      <c r="AC994" s="177"/>
      <c r="AD994" s="177"/>
      <c r="AE994" s="177"/>
    </row>
    <row r="995" spans="1:31" ht="125.25" customHeight="1">
      <c r="A995" s="275" t="s">
        <v>7855</v>
      </c>
      <c r="B995" s="255" t="s">
        <v>7856</v>
      </c>
      <c r="C995" s="275" t="s">
        <v>438</v>
      </c>
      <c r="D995" s="277"/>
      <c r="E995" s="277"/>
      <c r="F995" s="276" t="s">
        <v>7904</v>
      </c>
      <c r="G995" s="276" t="s">
        <v>7880</v>
      </c>
      <c r="H995" s="276" t="s">
        <v>7905</v>
      </c>
      <c r="I995" s="70" t="s">
        <v>11</v>
      </c>
      <c r="J995" s="70" t="s">
        <v>11</v>
      </c>
      <c r="K995" s="277"/>
      <c r="L995" s="177"/>
      <c r="M995" s="177"/>
      <c r="N995" s="177"/>
      <c r="O995" s="177"/>
      <c r="P995" s="177"/>
      <c r="Q995" s="177"/>
      <c r="R995" s="177"/>
      <c r="S995" s="177"/>
      <c r="T995" s="177"/>
      <c r="U995" s="177"/>
      <c r="V995" s="177"/>
      <c r="W995" s="177"/>
      <c r="X995" s="177"/>
      <c r="Y995" s="177"/>
      <c r="Z995" s="177"/>
      <c r="AA995" s="177"/>
      <c r="AB995" s="177"/>
      <c r="AC995" s="177"/>
      <c r="AD995" s="177"/>
      <c r="AE995" s="177"/>
    </row>
    <row r="996" spans="1:31" ht="125.25" customHeight="1">
      <c r="A996" s="275" t="s">
        <v>7855</v>
      </c>
      <c r="B996" s="255" t="s">
        <v>7856</v>
      </c>
      <c r="C996" s="275" t="s">
        <v>441</v>
      </c>
      <c r="D996" s="277"/>
      <c r="E996" s="277"/>
      <c r="F996" s="279" t="s">
        <v>7906</v>
      </c>
      <c r="G996" s="276" t="s">
        <v>7880</v>
      </c>
      <c r="H996" s="276" t="s">
        <v>7907</v>
      </c>
      <c r="I996" s="70" t="s">
        <v>11</v>
      </c>
      <c r="J996" s="70" t="s">
        <v>11</v>
      </c>
      <c r="K996" s="277"/>
      <c r="L996" s="177"/>
      <c r="M996" s="177"/>
      <c r="N996" s="177"/>
      <c r="O996" s="177"/>
      <c r="P996" s="177"/>
      <c r="Q996" s="177"/>
      <c r="R996" s="177"/>
      <c r="S996" s="177"/>
      <c r="T996" s="177"/>
      <c r="U996" s="177"/>
      <c r="V996" s="177"/>
      <c r="W996" s="177"/>
      <c r="X996" s="177"/>
      <c r="Y996" s="177"/>
      <c r="Z996" s="177"/>
      <c r="AA996" s="177"/>
      <c r="AB996" s="177"/>
      <c r="AC996" s="177"/>
      <c r="AD996" s="177"/>
      <c r="AE996" s="177"/>
    </row>
    <row r="997" spans="1:31" ht="125.25" customHeight="1">
      <c r="A997" s="275" t="s">
        <v>7855</v>
      </c>
      <c r="B997" s="255" t="s">
        <v>7856</v>
      </c>
      <c r="C997" s="275" t="s">
        <v>446</v>
      </c>
      <c r="D997" s="277"/>
      <c r="E997" s="277"/>
      <c r="F997" s="276" t="s">
        <v>7908</v>
      </c>
      <c r="G997" s="276" t="s">
        <v>7880</v>
      </c>
      <c r="H997" s="276" t="s">
        <v>7909</v>
      </c>
      <c r="I997" s="70" t="s">
        <v>11</v>
      </c>
      <c r="J997" s="70" t="s">
        <v>11</v>
      </c>
      <c r="K997" s="277"/>
      <c r="L997" s="177"/>
      <c r="M997" s="177"/>
      <c r="N997" s="177"/>
      <c r="O997" s="177"/>
      <c r="P997" s="177"/>
      <c r="Q997" s="177"/>
      <c r="R997" s="177"/>
      <c r="S997" s="177"/>
      <c r="T997" s="177"/>
      <c r="U997" s="177"/>
      <c r="V997" s="177"/>
      <c r="W997" s="177"/>
      <c r="X997" s="177"/>
      <c r="Y997" s="177"/>
      <c r="Z997" s="177"/>
      <c r="AA997" s="177"/>
      <c r="AB997" s="177"/>
      <c r="AC997" s="177"/>
      <c r="AD997" s="177"/>
      <c r="AE997" s="177"/>
    </row>
    <row r="998" spans="1:31" ht="125.25" customHeight="1">
      <c r="A998" s="275" t="s">
        <v>7855</v>
      </c>
      <c r="B998" s="255" t="s">
        <v>7856</v>
      </c>
      <c r="C998" s="275" t="s">
        <v>449</v>
      </c>
      <c r="D998" s="277"/>
      <c r="E998" s="277"/>
      <c r="F998" s="276" t="s">
        <v>7910</v>
      </c>
      <c r="G998" s="276" t="s">
        <v>7880</v>
      </c>
      <c r="H998" s="281" t="s">
        <v>7911</v>
      </c>
      <c r="I998" s="70" t="s">
        <v>11</v>
      </c>
      <c r="J998" s="70" t="s">
        <v>11</v>
      </c>
      <c r="K998" s="277"/>
      <c r="L998" s="177"/>
      <c r="M998" s="177"/>
      <c r="N998" s="177"/>
      <c r="O998" s="177"/>
      <c r="P998" s="177"/>
      <c r="Q998" s="177"/>
      <c r="R998" s="177"/>
      <c r="S998" s="177"/>
      <c r="T998" s="177"/>
      <c r="U998" s="177"/>
      <c r="V998" s="177"/>
      <c r="W998" s="177"/>
      <c r="X998" s="177"/>
      <c r="Y998" s="177"/>
      <c r="Z998" s="177"/>
      <c r="AA998" s="177"/>
      <c r="AB998" s="177"/>
      <c r="AC998" s="177"/>
      <c r="AD998" s="177"/>
      <c r="AE998" s="177"/>
    </row>
    <row r="999" spans="1:31" ht="125.25" customHeight="1">
      <c r="A999" s="275" t="s">
        <v>7855</v>
      </c>
      <c r="B999" s="255" t="s">
        <v>7856</v>
      </c>
      <c r="C999" s="275" t="s">
        <v>452</v>
      </c>
      <c r="D999" s="277"/>
      <c r="E999" s="277"/>
      <c r="F999" s="276" t="s">
        <v>7912</v>
      </c>
      <c r="G999" s="276" t="s">
        <v>7880</v>
      </c>
      <c r="H999" s="281" t="s">
        <v>7911</v>
      </c>
      <c r="I999" s="70" t="s">
        <v>11</v>
      </c>
      <c r="J999" s="70" t="s">
        <v>11</v>
      </c>
      <c r="K999" s="277"/>
      <c r="L999" s="177"/>
      <c r="M999" s="177"/>
      <c r="N999" s="177"/>
      <c r="O999" s="177"/>
      <c r="P999" s="177"/>
      <c r="Q999" s="177"/>
      <c r="R999" s="177"/>
      <c r="S999" s="177"/>
      <c r="T999" s="177"/>
      <c r="U999" s="177"/>
      <c r="V999" s="177"/>
      <c r="W999" s="177"/>
      <c r="X999" s="177"/>
      <c r="Y999" s="177"/>
      <c r="Z999" s="177"/>
      <c r="AA999" s="177"/>
      <c r="AB999" s="177"/>
      <c r="AC999" s="177"/>
      <c r="AD999" s="177"/>
      <c r="AE999" s="177"/>
    </row>
    <row r="1000" spans="1:31" ht="125.25" customHeight="1">
      <c r="A1000" s="275" t="s">
        <v>7855</v>
      </c>
      <c r="B1000" s="255" t="s">
        <v>7856</v>
      </c>
      <c r="C1000" s="275" t="s">
        <v>455</v>
      </c>
      <c r="D1000" s="277"/>
      <c r="E1000" s="277"/>
      <c r="F1000" s="276" t="s">
        <v>7913</v>
      </c>
      <c r="G1000" s="276" t="s">
        <v>7880</v>
      </c>
      <c r="H1000" s="281" t="s">
        <v>7914</v>
      </c>
      <c r="I1000" s="70" t="s">
        <v>11</v>
      </c>
      <c r="J1000" s="70" t="s">
        <v>11</v>
      </c>
      <c r="K1000" s="277"/>
      <c r="L1000" s="177"/>
      <c r="M1000" s="177"/>
      <c r="N1000" s="177"/>
      <c r="O1000" s="177"/>
      <c r="P1000" s="177"/>
      <c r="Q1000" s="177"/>
      <c r="R1000" s="177"/>
      <c r="S1000" s="177"/>
      <c r="T1000" s="177"/>
      <c r="U1000" s="177"/>
      <c r="V1000" s="177"/>
      <c r="W1000" s="177"/>
      <c r="X1000" s="177"/>
      <c r="Y1000" s="177"/>
      <c r="Z1000" s="177"/>
      <c r="AA1000" s="177"/>
      <c r="AB1000" s="177"/>
      <c r="AC1000" s="177"/>
      <c r="AD1000" s="177"/>
      <c r="AE1000" s="177"/>
    </row>
    <row r="1001" spans="1:31" ht="125.25" customHeight="1">
      <c r="A1001" s="275" t="s">
        <v>7855</v>
      </c>
      <c r="B1001" s="255" t="s">
        <v>7856</v>
      </c>
      <c r="C1001" s="275" t="s">
        <v>460</v>
      </c>
      <c r="D1001" s="277"/>
      <c r="E1001" s="277"/>
      <c r="F1001" s="276" t="s">
        <v>7915</v>
      </c>
      <c r="G1001" s="276" t="s">
        <v>7880</v>
      </c>
      <c r="H1001" s="281" t="s">
        <v>7914</v>
      </c>
      <c r="I1001" s="70" t="s">
        <v>11</v>
      </c>
      <c r="J1001" s="70" t="s">
        <v>11</v>
      </c>
      <c r="K1001" s="277"/>
      <c r="L1001" s="177"/>
      <c r="M1001" s="177"/>
      <c r="N1001" s="177"/>
      <c r="O1001" s="177"/>
      <c r="P1001" s="177"/>
      <c r="Q1001" s="177"/>
      <c r="R1001" s="177"/>
      <c r="S1001" s="177"/>
      <c r="T1001" s="177"/>
      <c r="U1001" s="177"/>
      <c r="V1001" s="177"/>
      <c r="W1001" s="177"/>
      <c r="X1001" s="177"/>
      <c r="Y1001" s="177"/>
      <c r="Z1001" s="177"/>
      <c r="AA1001" s="177"/>
      <c r="AB1001" s="177"/>
      <c r="AC1001" s="177"/>
      <c r="AD1001" s="177"/>
      <c r="AE1001" s="177"/>
    </row>
    <row r="1002" spans="1:31" ht="125.25" customHeight="1">
      <c r="A1002" s="275" t="s">
        <v>7855</v>
      </c>
      <c r="B1002" s="255" t="s">
        <v>7856</v>
      </c>
      <c r="C1002" s="275" t="s">
        <v>463</v>
      </c>
      <c r="D1002" s="277"/>
      <c r="E1002" s="277"/>
      <c r="F1002" s="276" t="s">
        <v>7916</v>
      </c>
      <c r="G1002" s="276" t="s">
        <v>7880</v>
      </c>
      <c r="H1002" s="276" t="s">
        <v>7917</v>
      </c>
      <c r="I1002" s="70" t="s">
        <v>11</v>
      </c>
      <c r="J1002" s="70" t="s">
        <v>11</v>
      </c>
      <c r="K1002" s="277"/>
      <c r="L1002" s="177"/>
      <c r="M1002" s="177"/>
      <c r="N1002" s="177"/>
      <c r="O1002" s="177"/>
      <c r="P1002" s="177"/>
      <c r="Q1002" s="177"/>
      <c r="R1002" s="177"/>
      <c r="S1002" s="177"/>
      <c r="T1002" s="177"/>
      <c r="U1002" s="177"/>
      <c r="V1002" s="177"/>
      <c r="W1002" s="177"/>
      <c r="X1002" s="177"/>
      <c r="Y1002" s="177"/>
      <c r="Z1002" s="177"/>
      <c r="AA1002" s="177"/>
      <c r="AB1002" s="177"/>
      <c r="AC1002" s="177"/>
      <c r="AD1002" s="177"/>
      <c r="AE1002" s="177"/>
    </row>
    <row r="1003" spans="1:31" ht="125.25" customHeight="1">
      <c r="A1003" s="275" t="s">
        <v>7855</v>
      </c>
      <c r="B1003" s="255" t="s">
        <v>7856</v>
      </c>
      <c r="C1003" s="275" t="s">
        <v>467</v>
      </c>
      <c r="D1003" s="276" t="s">
        <v>7918</v>
      </c>
      <c r="E1003" s="277"/>
      <c r="F1003" s="276" t="s">
        <v>7919</v>
      </c>
      <c r="G1003" s="276" t="s">
        <v>7920</v>
      </c>
      <c r="H1003" s="276" t="s">
        <v>7921</v>
      </c>
      <c r="I1003" s="70" t="s">
        <v>11</v>
      </c>
      <c r="J1003" s="70" t="s">
        <v>11</v>
      </c>
      <c r="K1003" s="282"/>
      <c r="L1003" s="177"/>
      <c r="M1003" s="177"/>
      <c r="N1003" s="177"/>
      <c r="O1003" s="177"/>
      <c r="P1003" s="177"/>
      <c r="Q1003" s="177"/>
      <c r="R1003" s="177"/>
      <c r="S1003" s="177"/>
      <c r="T1003" s="177"/>
      <c r="U1003" s="177"/>
      <c r="V1003" s="177"/>
      <c r="W1003" s="177"/>
      <c r="X1003" s="177"/>
      <c r="Y1003" s="177"/>
      <c r="Z1003" s="177"/>
      <c r="AA1003" s="177"/>
      <c r="AB1003" s="177"/>
      <c r="AC1003" s="177"/>
      <c r="AD1003" s="177"/>
      <c r="AE1003" s="177"/>
    </row>
    <row r="1004" spans="1:31" ht="125.25" customHeight="1">
      <c r="A1004" s="275" t="s">
        <v>7855</v>
      </c>
      <c r="B1004" s="255" t="s">
        <v>7856</v>
      </c>
      <c r="C1004" s="275" t="s">
        <v>471</v>
      </c>
      <c r="D1004" s="277"/>
      <c r="E1004" s="277"/>
      <c r="F1004" s="276" t="s">
        <v>7922</v>
      </c>
      <c r="G1004" s="276" t="s">
        <v>7920</v>
      </c>
      <c r="H1004" s="280" t="s">
        <v>7923</v>
      </c>
      <c r="I1004" s="70" t="s">
        <v>11</v>
      </c>
      <c r="J1004" s="70" t="s">
        <v>11</v>
      </c>
      <c r="K1004" s="277"/>
      <c r="L1004" s="177"/>
      <c r="M1004" s="177"/>
      <c r="N1004" s="177"/>
      <c r="O1004" s="177"/>
      <c r="P1004" s="177"/>
      <c r="Q1004" s="177"/>
      <c r="R1004" s="177"/>
      <c r="S1004" s="177"/>
      <c r="T1004" s="177"/>
      <c r="U1004" s="177"/>
      <c r="V1004" s="177"/>
      <c r="W1004" s="177"/>
      <c r="X1004" s="177"/>
      <c r="Y1004" s="177"/>
      <c r="Z1004" s="177"/>
      <c r="AA1004" s="177"/>
      <c r="AB1004" s="177"/>
      <c r="AC1004" s="177"/>
      <c r="AD1004" s="177"/>
      <c r="AE1004" s="177"/>
    </row>
    <row r="1005" spans="1:31" ht="125.25" customHeight="1">
      <c r="A1005" s="275" t="s">
        <v>7855</v>
      </c>
      <c r="B1005" s="255" t="s">
        <v>7856</v>
      </c>
      <c r="C1005" s="275" t="s">
        <v>476</v>
      </c>
      <c r="D1005" s="277"/>
      <c r="E1005" s="277"/>
      <c r="F1005" s="279" t="s">
        <v>7924</v>
      </c>
      <c r="G1005" s="279" t="s">
        <v>7925</v>
      </c>
      <c r="H1005" s="279" t="s">
        <v>7926</v>
      </c>
      <c r="I1005" s="70" t="s">
        <v>11</v>
      </c>
      <c r="J1005" s="70" t="s">
        <v>11</v>
      </c>
      <c r="K1005" s="277"/>
      <c r="L1005" s="177"/>
      <c r="M1005" s="177"/>
      <c r="N1005" s="177"/>
      <c r="O1005" s="177"/>
      <c r="P1005" s="177"/>
      <c r="Q1005" s="177"/>
      <c r="R1005" s="177"/>
      <c r="S1005" s="177"/>
      <c r="T1005" s="177"/>
      <c r="U1005" s="177"/>
      <c r="V1005" s="177"/>
      <c r="W1005" s="177"/>
      <c r="X1005" s="177"/>
      <c r="Y1005" s="177"/>
      <c r="Z1005" s="177"/>
      <c r="AA1005" s="177"/>
      <c r="AB1005" s="177"/>
      <c r="AC1005" s="177"/>
      <c r="AD1005" s="177"/>
      <c r="AE1005" s="177"/>
    </row>
    <row r="1006" spans="1:31" ht="125.25" customHeight="1">
      <c r="A1006" s="275" t="s">
        <v>7855</v>
      </c>
      <c r="B1006" s="255" t="s">
        <v>7856</v>
      </c>
      <c r="C1006" s="275" t="s">
        <v>478</v>
      </c>
      <c r="D1006" s="277"/>
      <c r="E1006" s="277"/>
      <c r="F1006" s="276" t="s">
        <v>7927</v>
      </c>
      <c r="G1006" s="276" t="s">
        <v>7920</v>
      </c>
      <c r="H1006" s="276" t="s">
        <v>7928</v>
      </c>
      <c r="I1006" s="283" t="s">
        <v>12</v>
      </c>
      <c r="J1006" s="284" t="s">
        <v>12</v>
      </c>
      <c r="K1006" s="282" t="s">
        <v>7929</v>
      </c>
      <c r="L1006" s="177"/>
      <c r="M1006" s="177"/>
      <c r="N1006" s="177"/>
      <c r="O1006" s="177"/>
      <c r="P1006" s="177"/>
      <c r="Q1006" s="177"/>
      <c r="R1006" s="177"/>
      <c r="S1006" s="177"/>
      <c r="T1006" s="177"/>
      <c r="U1006" s="177"/>
      <c r="V1006" s="177"/>
      <c r="W1006" s="177"/>
      <c r="X1006" s="177"/>
      <c r="Y1006" s="177"/>
      <c r="Z1006" s="177"/>
      <c r="AA1006" s="177"/>
      <c r="AB1006" s="177"/>
      <c r="AC1006" s="177"/>
      <c r="AD1006" s="177"/>
      <c r="AE1006" s="177"/>
    </row>
    <row r="1007" spans="1:31" ht="125.25" customHeight="1">
      <c r="A1007" s="275" t="s">
        <v>7855</v>
      </c>
      <c r="B1007" s="255" t="s">
        <v>7856</v>
      </c>
      <c r="C1007" s="275" t="s">
        <v>480</v>
      </c>
      <c r="D1007" s="277"/>
      <c r="E1007" s="277"/>
      <c r="F1007" s="276" t="s">
        <v>7930</v>
      </c>
      <c r="G1007" s="276" t="s">
        <v>7920</v>
      </c>
      <c r="H1007" s="276" t="s">
        <v>7931</v>
      </c>
      <c r="I1007" s="70" t="s">
        <v>11</v>
      </c>
      <c r="J1007" s="70" t="s">
        <v>11</v>
      </c>
      <c r="K1007" s="277"/>
      <c r="L1007" s="177"/>
      <c r="M1007" s="177"/>
      <c r="N1007" s="177"/>
      <c r="O1007" s="177"/>
      <c r="P1007" s="177"/>
      <c r="Q1007" s="177"/>
      <c r="R1007" s="177"/>
      <c r="S1007" s="177"/>
      <c r="T1007" s="177"/>
      <c r="U1007" s="177"/>
      <c r="V1007" s="177"/>
      <c r="W1007" s="177"/>
      <c r="X1007" s="177"/>
      <c r="Y1007" s="177"/>
      <c r="Z1007" s="177"/>
      <c r="AA1007" s="177"/>
      <c r="AB1007" s="177"/>
      <c r="AC1007" s="177"/>
      <c r="AD1007" s="177"/>
      <c r="AE1007" s="177"/>
    </row>
    <row r="1008" spans="1:31" ht="125.25" customHeight="1">
      <c r="A1008" s="275" t="s">
        <v>7855</v>
      </c>
      <c r="B1008" s="255" t="s">
        <v>7856</v>
      </c>
      <c r="C1008" s="275" t="s">
        <v>485</v>
      </c>
      <c r="D1008" s="276" t="s">
        <v>7932</v>
      </c>
      <c r="E1008" s="277"/>
      <c r="F1008" s="276" t="s">
        <v>7933</v>
      </c>
      <c r="G1008" s="276" t="s">
        <v>7934</v>
      </c>
      <c r="H1008" s="276" t="s">
        <v>7921</v>
      </c>
      <c r="I1008" s="70" t="s">
        <v>11</v>
      </c>
      <c r="J1008" s="70" t="s">
        <v>11</v>
      </c>
      <c r="K1008" s="282"/>
      <c r="L1008" s="177"/>
      <c r="M1008" s="177"/>
      <c r="N1008" s="177"/>
      <c r="O1008" s="177"/>
      <c r="P1008" s="177"/>
      <c r="Q1008" s="177"/>
      <c r="R1008" s="177"/>
      <c r="S1008" s="177"/>
      <c r="T1008" s="177"/>
      <c r="U1008" s="177"/>
      <c r="V1008" s="177"/>
      <c r="W1008" s="177"/>
      <c r="X1008" s="177"/>
      <c r="Y1008" s="177"/>
      <c r="Z1008" s="177"/>
      <c r="AA1008" s="177"/>
      <c r="AB1008" s="177"/>
      <c r="AC1008" s="177"/>
      <c r="AD1008" s="177"/>
      <c r="AE1008" s="177"/>
    </row>
    <row r="1009" spans="1:31" ht="125.25" customHeight="1">
      <c r="A1009" s="275" t="s">
        <v>7855</v>
      </c>
      <c r="B1009" s="255" t="s">
        <v>7856</v>
      </c>
      <c r="C1009" s="275" t="s">
        <v>489</v>
      </c>
      <c r="D1009" s="277"/>
      <c r="E1009" s="277"/>
      <c r="F1009" s="279" t="s">
        <v>7935</v>
      </c>
      <c r="G1009" s="276" t="s">
        <v>7934</v>
      </c>
      <c r="H1009" s="285" t="s">
        <v>7936</v>
      </c>
      <c r="I1009" s="283" t="s">
        <v>12</v>
      </c>
      <c r="J1009" s="70" t="s">
        <v>11</v>
      </c>
      <c r="K1009" s="282" t="s">
        <v>7937</v>
      </c>
      <c r="L1009" s="177"/>
      <c r="M1009" s="177"/>
      <c r="N1009" s="177"/>
      <c r="O1009" s="177"/>
      <c r="P1009" s="177"/>
      <c r="Q1009" s="177"/>
      <c r="R1009" s="177"/>
      <c r="S1009" s="177"/>
      <c r="T1009" s="177"/>
      <c r="U1009" s="177"/>
      <c r="V1009" s="177"/>
      <c r="W1009" s="177"/>
      <c r="X1009" s="177"/>
      <c r="Y1009" s="177"/>
      <c r="Z1009" s="177"/>
      <c r="AA1009" s="177"/>
      <c r="AB1009" s="177"/>
      <c r="AC1009" s="177"/>
      <c r="AD1009" s="177"/>
      <c r="AE1009" s="177"/>
    </row>
    <row r="1010" spans="1:31" ht="125.25" customHeight="1">
      <c r="A1010" s="275" t="s">
        <v>7855</v>
      </c>
      <c r="B1010" s="255" t="s">
        <v>7856</v>
      </c>
      <c r="C1010" s="275" t="s">
        <v>492</v>
      </c>
      <c r="D1010" s="277"/>
      <c r="E1010" s="277"/>
      <c r="F1010" s="276" t="s">
        <v>7938</v>
      </c>
      <c r="G1010" s="276" t="s">
        <v>7934</v>
      </c>
      <c r="H1010" s="285" t="s">
        <v>7939</v>
      </c>
      <c r="I1010" s="283" t="s">
        <v>12</v>
      </c>
      <c r="J1010" s="70" t="s">
        <v>11</v>
      </c>
      <c r="K1010" s="282" t="s">
        <v>7940</v>
      </c>
      <c r="L1010" s="177"/>
      <c r="M1010" s="177"/>
      <c r="N1010" s="177"/>
      <c r="O1010" s="177"/>
      <c r="P1010" s="177"/>
      <c r="Q1010" s="177"/>
      <c r="R1010" s="177"/>
      <c r="S1010" s="177"/>
      <c r="T1010" s="177"/>
      <c r="U1010" s="177"/>
      <c r="V1010" s="177"/>
      <c r="W1010" s="177"/>
      <c r="X1010" s="177"/>
      <c r="Y1010" s="177"/>
      <c r="Z1010" s="177"/>
      <c r="AA1010" s="177"/>
      <c r="AB1010" s="177"/>
      <c r="AC1010" s="177"/>
      <c r="AD1010" s="177"/>
      <c r="AE1010" s="177"/>
    </row>
    <row r="1011" spans="1:31" ht="125.25" customHeight="1">
      <c r="A1011" s="275" t="s">
        <v>7855</v>
      </c>
      <c r="B1011" s="255" t="s">
        <v>7856</v>
      </c>
      <c r="C1011" s="275" t="s">
        <v>496</v>
      </c>
      <c r="D1011" s="277"/>
      <c r="E1011" s="277"/>
      <c r="F1011" s="276" t="s">
        <v>7941</v>
      </c>
      <c r="G1011" s="276" t="s">
        <v>7934</v>
      </c>
      <c r="H1011" s="279" t="s">
        <v>7942</v>
      </c>
      <c r="I1011" s="284" t="s">
        <v>12</v>
      </c>
      <c r="J1011" s="284" t="s">
        <v>12</v>
      </c>
      <c r="K1011" s="282" t="s">
        <v>7929</v>
      </c>
      <c r="L1011" s="177"/>
      <c r="M1011" s="177"/>
      <c r="N1011" s="177"/>
      <c r="O1011" s="177"/>
      <c r="P1011" s="177"/>
      <c r="Q1011" s="177"/>
      <c r="R1011" s="177"/>
      <c r="S1011" s="177"/>
      <c r="T1011" s="177"/>
      <c r="U1011" s="177"/>
      <c r="V1011" s="177"/>
      <c r="W1011" s="177"/>
      <c r="X1011" s="177"/>
      <c r="Y1011" s="177"/>
      <c r="Z1011" s="177"/>
      <c r="AA1011" s="177"/>
      <c r="AB1011" s="177"/>
      <c r="AC1011" s="177"/>
      <c r="AD1011" s="177"/>
      <c r="AE1011" s="177"/>
    </row>
    <row r="1012" spans="1:31" ht="125.25" customHeight="1">
      <c r="A1012" s="275" t="s">
        <v>7855</v>
      </c>
      <c r="B1012" s="255" t="s">
        <v>7856</v>
      </c>
      <c r="C1012" s="275" t="s">
        <v>500</v>
      </c>
      <c r="D1012" s="277"/>
      <c r="E1012" s="277"/>
      <c r="F1012" s="276" t="s">
        <v>7943</v>
      </c>
      <c r="G1012" s="276" t="s">
        <v>7934</v>
      </c>
      <c r="H1012" s="281" t="s">
        <v>7944</v>
      </c>
      <c r="I1012" s="70" t="s">
        <v>11</v>
      </c>
      <c r="J1012" s="70" t="s">
        <v>11</v>
      </c>
      <c r="K1012" s="277"/>
      <c r="L1012" s="177"/>
      <c r="M1012" s="177"/>
      <c r="N1012" s="177"/>
      <c r="O1012" s="177"/>
      <c r="P1012" s="177"/>
      <c r="Q1012" s="177"/>
      <c r="R1012" s="177"/>
      <c r="S1012" s="177"/>
      <c r="T1012" s="177"/>
      <c r="U1012" s="177"/>
      <c r="V1012" s="177"/>
      <c r="W1012" s="177"/>
      <c r="X1012" s="177"/>
      <c r="Y1012" s="177"/>
      <c r="Z1012" s="177"/>
      <c r="AA1012" s="177"/>
      <c r="AB1012" s="177"/>
      <c r="AC1012" s="177"/>
      <c r="AD1012" s="177"/>
      <c r="AE1012" s="177"/>
    </row>
    <row r="1013" spans="1:31" ht="125.25" customHeight="1">
      <c r="A1013" s="275" t="s">
        <v>7855</v>
      </c>
      <c r="B1013" s="255" t="s">
        <v>7856</v>
      </c>
      <c r="C1013" s="275" t="s">
        <v>503</v>
      </c>
      <c r="D1013" s="276" t="s">
        <v>7878</v>
      </c>
      <c r="E1013" s="277"/>
      <c r="F1013" s="276" t="s">
        <v>7879</v>
      </c>
      <c r="G1013" s="276" t="s">
        <v>7945</v>
      </c>
      <c r="H1013" s="276" t="s">
        <v>7881</v>
      </c>
      <c r="I1013" s="70" t="s">
        <v>11</v>
      </c>
      <c r="J1013" s="70" t="s">
        <v>11</v>
      </c>
      <c r="K1013" s="277"/>
      <c r="L1013" s="177"/>
      <c r="M1013" s="177"/>
      <c r="N1013" s="177"/>
      <c r="O1013" s="177"/>
      <c r="P1013" s="177"/>
      <c r="Q1013" s="177"/>
      <c r="R1013" s="177"/>
      <c r="S1013" s="177"/>
      <c r="T1013" s="177"/>
      <c r="U1013" s="177"/>
      <c r="V1013" s="177"/>
      <c r="W1013" s="177"/>
      <c r="X1013" s="177"/>
      <c r="Y1013" s="177"/>
      <c r="Z1013" s="177"/>
      <c r="AA1013" s="177"/>
      <c r="AB1013" s="177"/>
      <c r="AC1013" s="177"/>
      <c r="AD1013" s="177"/>
      <c r="AE1013" s="177"/>
    </row>
    <row r="1014" spans="1:31" ht="125.25" customHeight="1">
      <c r="A1014" s="275" t="s">
        <v>7855</v>
      </c>
      <c r="B1014" s="255" t="s">
        <v>7856</v>
      </c>
      <c r="C1014" s="275" t="s">
        <v>507</v>
      </c>
      <c r="D1014" s="277"/>
      <c r="E1014" s="277"/>
      <c r="F1014" s="276" t="s">
        <v>7882</v>
      </c>
      <c r="G1014" s="276" t="s">
        <v>7945</v>
      </c>
      <c r="H1014" s="276" t="s">
        <v>7883</v>
      </c>
      <c r="I1014" s="70" t="s">
        <v>11</v>
      </c>
      <c r="J1014" s="70" t="s">
        <v>11</v>
      </c>
      <c r="K1014" s="277"/>
      <c r="L1014" s="177"/>
      <c r="M1014" s="177"/>
      <c r="N1014" s="177"/>
      <c r="O1014" s="177"/>
      <c r="P1014" s="177"/>
      <c r="Q1014" s="177"/>
      <c r="R1014" s="177"/>
      <c r="S1014" s="177"/>
      <c r="T1014" s="177"/>
      <c r="U1014" s="177"/>
      <c r="V1014" s="177"/>
      <c r="W1014" s="177"/>
      <c r="X1014" s="177"/>
      <c r="Y1014" s="177"/>
      <c r="Z1014" s="177"/>
      <c r="AA1014" s="177"/>
      <c r="AB1014" s="177"/>
      <c r="AC1014" s="177"/>
      <c r="AD1014" s="177"/>
      <c r="AE1014" s="177"/>
    </row>
    <row r="1015" spans="1:31" ht="125.25" customHeight="1">
      <c r="A1015" s="275" t="s">
        <v>7855</v>
      </c>
      <c r="B1015" s="255" t="s">
        <v>7856</v>
      </c>
      <c r="C1015" s="275" t="s">
        <v>509</v>
      </c>
      <c r="D1015" s="277"/>
      <c r="E1015" s="277"/>
      <c r="F1015" s="276" t="s">
        <v>7946</v>
      </c>
      <c r="G1015" s="276" t="s">
        <v>7945</v>
      </c>
      <c r="H1015" s="276" t="s">
        <v>7947</v>
      </c>
      <c r="I1015" s="70" t="s">
        <v>11</v>
      </c>
      <c r="J1015" s="70" t="s">
        <v>11</v>
      </c>
      <c r="K1015" s="277"/>
      <c r="L1015" s="177"/>
      <c r="M1015" s="177"/>
      <c r="N1015" s="177"/>
      <c r="O1015" s="177"/>
      <c r="P1015" s="177"/>
      <c r="Q1015" s="177"/>
      <c r="R1015" s="177"/>
      <c r="S1015" s="177"/>
      <c r="T1015" s="177"/>
      <c r="U1015" s="177"/>
      <c r="V1015" s="177"/>
      <c r="W1015" s="177"/>
      <c r="X1015" s="177"/>
      <c r="Y1015" s="177"/>
      <c r="Z1015" s="177"/>
      <c r="AA1015" s="177"/>
      <c r="AB1015" s="177"/>
      <c r="AC1015" s="177"/>
      <c r="AD1015" s="177"/>
      <c r="AE1015" s="177"/>
    </row>
    <row r="1016" spans="1:31" ht="125.25" customHeight="1">
      <c r="A1016" s="275" t="s">
        <v>7855</v>
      </c>
      <c r="B1016" s="255" t="s">
        <v>7856</v>
      </c>
      <c r="C1016" s="275" t="s">
        <v>512</v>
      </c>
      <c r="D1016" s="277"/>
      <c r="E1016" s="277"/>
      <c r="F1016" s="276" t="s">
        <v>7948</v>
      </c>
      <c r="G1016" s="276" t="s">
        <v>7949</v>
      </c>
      <c r="H1016" s="276" t="s">
        <v>7950</v>
      </c>
      <c r="I1016" s="70" t="s">
        <v>11</v>
      </c>
      <c r="J1016" s="70" t="s">
        <v>11</v>
      </c>
      <c r="K1016" s="277"/>
      <c r="L1016" s="177"/>
      <c r="M1016" s="177"/>
      <c r="N1016" s="177"/>
      <c r="O1016" s="177"/>
      <c r="P1016" s="177"/>
      <c r="Q1016" s="177"/>
      <c r="R1016" s="177"/>
      <c r="S1016" s="177"/>
      <c r="T1016" s="177"/>
      <c r="U1016" s="177"/>
      <c r="V1016" s="177"/>
      <c r="W1016" s="177"/>
      <c r="X1016" s="177"/>
      <c r="Y1016" s="177"/>
      <c r="Z1016" s="177"/>
      <c r="AA1016" s="177"/>
      <c r="AB1016" s="177"/>
      <c r="AC1016" s="177"/>
      <c r="AD1016" s="177"/>
      <c r="AE1016" s="177"/>
    </row>
    <row r="1017" spans="1:31" ht="125.25" customHeight="1">
      <c r="A1017" s="275" t="s">
        <v>7855</v>
      </c>
      <c r="B1017" s="255" t="s">
        <v>7856</v>
      </c>
      <c r="C1017" s="275" t="s">
        <v>514</v>
      </c>
      <c r="D1017" s="277"/>
      <c r="E1017" s="277"/>
      <c r="F1017" s="279" t="s">
        <v>7951</v>
      </c>
      <c r="G1017" s="276" t="s">
        <v>7945</v>
      </c>
      <c r="H1017" s="279" t="s">
        <v>7947</v>
      </c>
      <c r="I1017" s="70" t="s">
        <v>11</v>
      </c>
      <c r="J1017" s="70" t="s">
        <v>11</v>
      </c>
      <c r="K1017" s="282"/>
      <c r="L1017" s="177"/>
      <c r="M1017" s="177"/>
      <c r="N1017" s="177"/>
      <c r="O1017" s="177"/>
      <c r="P1017" s="177"/>
      <c r="Q1017" s="177"/>
      <c r="R1017" s="177"/>
      <c r="S1017" s="177"/>
      <c r="T1017" s="177"/>
      <c r="U1017" s="177"/>
      <c r="V1017" s="177"/>
      <c r="W1017" s="177"/>
      <c r="X1017" s="177"/>
      <c r="Y1017" s="177"/>
      <c r="Z1017" s="177"/>
      <c r="AA1017" s="177"/>
      <c r="AB1017" s="177"/>
      <c r="AC1017" s="177"/>
      <c r="AD1017" s="177"/>
      <c r="AE1017" s="177"/>
    </row>
    <row r="1018" spans="1:31" ht="125.25" customHeight="1">
      <c r="A1018" s="275" t="s">
        <v>7855</v>
      </c>
      <c r="B1018" s="255" t="s">
        <v>7856</v>
      </c>
      <c r="C1018" s="275" t="s">
        <v>518</v>
      </c>
      <c r="D1018" s="277"/>
      <c r="E1018" s="277"/>
      <c r="F1018" s="276" t="s">
        <v>7952</v>
      </c>
      <c r="G1018" s="276" t="s">
        <v>7945</v>
      </c>
      <c r="H1018" s="279" t="s">
        <v>7936</v>
      </c>
      <c r="I1018" s="70" t="s">
        <v>11</v>
      </c>
      <c r="J1018" s="70" t="s">
        <v>11</v>
      </c>
      <c r="K1018" s="277"/>
      <c r="L1018" s="177"/>
      <c r="M1018" s="177"/>
      <c r="N1018" s="177"/>
      <c r="O1018" s="177"/>
      <c r="P1018" s="177"/>
      <c r="Q1018" s="177"/>
      <c r="R1018" s="177"/>
      <c r="S1018" s="177"/>
      <c r="T1018" s="177"/>
      <c r="U1018" s="177"/>
      <c r="V1018" s="177"/>
      <c r="W1018" s="177"/>
      <c r="X1018" s="177"/>
      <c r="Y1018" s="177"/>
      <c r="Z1018" s="177"/>
      <c r="AA1018" s="177"/>
      <c r="AB1018" s="177"/>
      <c r="AC1018" s="177"/>
      <c r="AD1018" s="177"/>
      <c r="AE1018" s="177"/>
    </row>
    <row r="1019" spans="1:31" ht="125.25" customHeight="1">
      <c r="A1019" s="275" t="s">
        <v>7855</v>
      </c>
      <c r="B1019" s="255" t="s">
        <v>7856</v>
      </c>
      <c r="C1019" s="275" t="s">
        <v>521</v>
      </c>
      <c r="D1019" s="277"/>
      <c r="E1019" s="277"/>
      <c r="F1019" s="276" t="s">
        <v>7904</v>
      </c>
      <c r="G1019" s="276" t="s">
        <v>7945</v>
      </c>
      <c r="H1019" s="276" t="s">
        <v>7905</v>
      </c>
      <c r="I1019" s="70" t="s">
        <v>11</v>
      </c>
      <c r="J1019" s="70" t="s">
        <v>11</v>
      </c>
      <c r="K1019" s="277"/>
      <c r="L1019" s="177"/>
      <c r="M1019" s="177"/>
      <c r="N1019" s="177"/>
      <c r="O1019" s="177"/>
      <c r="P1019" s="177"/>
      <c r="Q1019" s="177"/>
      <c r="R1019" s="177"/>
      <c r="S1019" s="177"/>
      <c r="T1019" s="177"/>
      <c r="U1019" s="177"/>
      <c r="V1019" s="177"/>
      <c r="W1019" s="177"/>
      <c r="X1019" s="177"/>
      <c r="Y1019" s="177"/>
      <c r="Z1019" s="177"/>
      <c r="AA1019" s="177"/>
      <c r="AB1019" s="177"/>
      <c r="AC1019" s="177"/>
      <c r="AD1019" s="177"/>
      <c r="AE1019" s="177"/>
    </row>
    <row r="1020" spans="1:31" ht="125.25" customHeight="1">
      <c r="A1020" s="275" t="s">
        <v>7855</v>
      </c>
      <c r="B1020" s="255" t="s">
        <v>7856</v>
      </c>
      <c r="C1020" s="275" t="s">
        <v>525</v>
      </c>
      <c r="D1020" s="277"/>
      <c r="E1020" s="277"/>
      <c r="F1020" s="276" t="s">
        <v>7906</v>
      </c>
      <c r="G1020" s="276" t="s">
        <v>7945</v>
      </c>
      <c r="H1020" s="276" t="s">
        <v>7907</v>
      </c>
      <c r="I1020" s="70" t="s">
        <v>11</v>
      </c>
      <c r="J1020" s="70" t="s">
        <v>11</v>
      </c>
      <c r="K1020" s="277"/>
      <c r="L1020" s="177"/>
      <c r="M1020" s="177"/>
      <c r="N1020" s="177"/>
      <c r="O1020" s="177"/>
      <c r="P1020" s="177"/>
      <c r="Q1020" s="177"/>
      <c r="R1020" s="177"/>
      <c r="S1020" s="177"/>
      <c r="T1020" s="177"/>
      <c r="U1020" s="177"/>
      <c r="V1020" s="177"/>
      <c r="W1020" s="177"/>
      <c r="X1020" s="177"/>
      <c r="Y1020" s="177"/>
      <c r="Z1020" s="177"/>
      <c r="AA1020" s="177"/>
      <c r="AB1020" s="177"/>
      <c r="AC1020" s="177"/>
      <c r="AD1020" s="177"/>
      <c r="AE1020" s="177"/>
    </row>
    <row r="1021" spans="1:31" ht="125.25" customHeight="1">
      <c r="A1021" s="275" t="s">
        <v>7855</v>
      </c>
      <c r="B1021" s="255" t="s">
        <v>7856</v>
      </c>
      <c r="C1021" s="275" t="s">
        <v>530</v>
      </c>
      <c r="D1021" s="277"/>
      <c r="E1021" s="277"/>
      <c r="F1021" s="276" t="s">
        <v>7908</v>
      </c>
      <c r="G1021" s="276" t="s">
        <v>7945</v>
      </c>
      <c r="H1021" s="276" t="s">
        <v>7909</v>
      </c>
      <c r="I1021" s="70" t="s">
        <v>11</v>
      </c>
      <c r="J1021" s="70" t="s">
        <v>11</v>
      </c>
      <c r="K1021" s="277"/>
      <c r="L1021" s="177"/>
      <c r="M1021" s="177"/>
      <c r="N1021" s="177"/>
      <c r="O1021" s="177"/>
      <c r="P1021" s="177"/>
      <c r="Q1021" s="177"/>
      <c r="R1021" s="177"/>
      <c r="S1021" s="177"/>
      <c r="T1021" s="177"/>
      <c r="U1021" s="177"/>
      <c r="V1021" s="177"/>
      <c r="W1021" s="177"/>
      <c r="X1021" s="177"/>
      <c r="Y1021" s="177"/>
      <c r="Z1021" s="177"/>
      <c r="AA1021" s="177"/>
      <c r="AB1021" s="177"/>
      <c r="AC1021" s="177"/>
      <c r="AD1021" s="177"/>
      <c r="AE1021" s="177"/>
    </row>
    <row r="1022" spans="1:31" ht="125.25" customHeight="1">
      <c r="A1022" s="275" t="s">
        <v>7855</v>
      </c>
      <c r="B1022" s="255" t="s">
        <v>7856</v>
      </c>
      <c r="C1022" s="275" t="s">
        <v>612</v>
      </c>
      <c r="D1022" s="277"/>
      <c r="E1022" s="277"/>
      <c r="F1022" s="276" t="s">
        <v>7953</v>
      </c>
      <c r="G1022" s="276" t="s">
        <v>7945</v>
      </c>
      <c r="H1022" s="281" t="s">
        <v>7911</v>
      </c>
      <c r="I1022" s="70" t="s">
        <v>11</v>
      </c>
      <c r="J1022" s="70" t="s">
        <v>11</v>
      </c>
      <c r="K1022" s="277"/>
      <c r="L1022" s="177"/>
      <c r="M1022" s="177"/>
      <c r="N1022" s="177"/>
      <c r="O1022" s="177"/>
      <c r="P1022" s="177"/>
      <c r="Q1022" s="177"/>
      <c r="R1022" s="177"/>
      <c r="S1022" s="177"/>
      <c r="T1022" s="177"/>
      <c r="U1022" s="177"/>
      <c r="V1022" s="177"/>
      <c r="W1022" s="177"/>
      <c r="X1022" s="177"/>
      <c r="Y1022" s="177"/>
      <c r="Z1022" s="177"/>
      <c r="AA1022" s="177"/>
      <c r="AB1022" s="177"/>
      <c r="AC1022" s="177"/>
      <c r="AD1022" s="177"/>
      <c r="AE1022" s="177"/>
    </row>
    <row r="1023" spans="1:31" ht="125.25" customHeight="1">
      <c r="A1023" s="275" t="s">
        <v>7855</v>
      </c>
      <c r="B1023" s="255" t="s">
        <v>7856</v>
      </c>
      <c r="C1023" s="275" t="s">
        <v>615</v>
      </c>
      <c r="D1023" s="277"/>
      <c r="E1023" s="277"/>
      <c r="F1023" s="276" t="s">
        <v>7912</v>
      </c>
      <c r="G1023" s="276" t="s">
        <v>7945</v>
      </c>
      <c r="H1023" s="281" t="s">
        <v>7911</v>
      </c>
      <c r="I1023" s="70" t="s">
        <v>11</v>
      </c>
      <c r="J1023" s="70" t="s">
        <v>11</v>
      </c>
      <c r="K1023" s="277"/>
      <c r="L1023" s="177"/>
      <c r="M1023" s="177"/>
      <c r="N1023" s="177"/>
      <c r="O1023" s="177"/>
      <c r="P1023" s="177"/>
      <c r="Q1023" s="177"/>
      <c r="R1023" s="177"/>
      <c r="S1023" s="177"/>
      <c r="T1023" s="177"/>
      <c r="U1023" s="177"/>
      <c r="V1023" s="177"/>
      <c r="W1023" s="177"/>
      <c r="X1023" s="177"/>
      <c r="Y1023" s="177"/>
      <c r="Z1023" s="177"/>
      <c r="AA1023" s="177"/>
      <c r="AB1023" s="177"/>
      <c r="AC1023" s="177"/>
      <c r="AD1023" s="177"/>
      <c r="AE1023" s="177"/>
    </row>
    <row r="1024" spans="1:31" ht="125.25" customHeight="1">
      <c r="A1024" s="275" t="s">
        <v>7855</v>
      </c>
      <c r="B1024" s="255" t="s">
        <v>7856</v>
      </c>
      <c r="C1024" s="275" t="s">
        <v>617</v>
      </c>
      <c r="D1024" s="277"/>
      <c r="E1024" s="277"/>
      <c r="F1024" s="276" t="s">
        <v>7913</v>
      </c>
      <c r="G1024" s="276" t="s">
        <v>7945</v>
      </c>
      <c r="H1024" s="281" t="s">
        <v>7914</v>
      </c>
      <c r="I1024" s="70" t="s">
        <v>11</v>
      </c>
      <c r="J1024" s="70" t="s">
        <v>11</v>
      </c>
      <c r="K1024" s="277"/>
      <c r="L1024" s="177"/>
      <c r="M1024" s="177"/>
      <c r="N1024" s="177"/>
      <c r="O1024" s="177"/>
      <c r="P1024" s="177"/>
      <c r="Q1024" s="177"/>
      <c r="R1024" s="177"/>
      <c r="S1024" s="177"/>
      <c r="T1024" s="177"/>
      <c r="U1024" s="177"/>
      <c r="V1024" s="177"/>
      <c r="W1024" s="177"/>
      <c r="X1024" s="177"/>
      <c r="Y1024" s="177"/>
      <c r="Z1024" s="177"/>
      <c r="AA1024" s="177"/>
      <c r="AB1024" s="177"/>
      <c r="AC1024" s="177"/>
      <c r="AD1024" s="177"/>
      <c r="AE1024" s="177"/>
    </row>
    <row r="1025" spans="1:31" ht="125.25" customHeight="1">
      <c r="A1025" s="275" t="s">
        <v>7855</v>
      </c>
      <c r="B1025" s="255" t="s">
        <v>7856</v>
      </c>
      <c r="C1025" s="275" t="s">
        <v>618</v>
      </c>
      <c r="D1025" s="277"/>
      <c r="E1025" s="277"/>
      <c r="F1025" s="276" t="s">
        <v>7915</v>
      </c>
      <c r="G1025" s="276" t="s">
        <v>7945</v>
      </c>
      <c r="H1025" s="281" t="s">
        <v>7914</v>
      </c>
      <c r="I1025" s="70" t="s">
        <v>11</v>
      </c>
      <c r="J1025" s="70" t="s">
        <v>11</v>
      </c>
      <c r="K1025" s="278"/>
      <c r="L1025" s="177"/>
      <c r="M1025" s="177"/>
      <c r="N1025" s="177"/>
      <c r="O1025" s="177"/>
      <c r="P1025" s="177"/>
      <c r="Q1025" s="177"/>
      <c r="R1025" s="177"/>
      <c r="S1025" s="177"/>
      <c r="T1025" s="177"/>
      <c r="U1025" s="177"/>
      <c r="V1025" s="177"/>
      <c r="W1025" s="177"/>
      <c r="X1025" s="177"/>
      <c r="Y1025" s="177"/>
      <c r="Z1025" s="177"/>
      <c r="AA1025" s="177"/>
      <c r="AB1025" s="177"/>
      <c r="AC1025" s="177"/>
      <c r="AD1025" s="177"/>
      <c r="AE1025" s="177"/>
    </row>
    <row r="1026" spans="1:31" ht="125.25" customHeight="1">
      <c r="A1026" s="275" t="s">
        <v>7855</v>
      </c>
      <c r="B1026" s="255" t="s">
        <v>7856</v>
      </c>
      <c r="C1026" s="275" t="s">
        <v>619</v>
      </c>
      <c r="D1026" s="277"/>
      <c r="E1026" s="277"/>
      <c r="F1026" s="276" t="s">
        <v>7916</v>
      </c>
      <c r="G1026" s="276" t="s">
        <v>7945</v>
      </c>
      <c r="H1026" s="276" t="s">
        <v>7917</v>
      </c>
      <c r="I1026" s="70" t="s">
        <v>11</v>
      </c>
      <c r="J1026" s="70" t="s">
        <v>11</v>
      </c>
      <c r="K1026" s="277"/>
      <c r="L1026" s="177"/>
      <c r="M1026" s="177"/>
      <c r="N1026" s="177"/>
      <c r="O1026" s="177"/>
      <c r="P1026" s="177"/>
      <c r="Q1026" s="177"/>
      <c r="R1026" s="177"/>
      <c r="S1026" s="177"/>
      <c r="T1026" s="177"/>
      <c r="U1026" s="177"/>
      <c r="V1026" s="177"/>
      <c r="W1026" s="177"/>
      <c r="X1026" s="177"/>
      <c r="Y1026" s="177"/>
      <c r="Z1026" s="177"/>
      <c r="AA1026" s="177"/>
      <c r="AB1026" s="177"/>
      <c r="AC1026" s="177"/>
      <c r="AD1026" s="177"/>
      <c r="AE1026" s="177"/>
    </row>
    <row r="1027" spans="1:31" ht="125.25" customHeight="1">
      <c r="A1027" s="275" t="s">
        <v>7855</v>
      </c>
      <c r="B1027" s="255" t="s">
        <v>7856</v>
      </c>
      <c r="C1027" s="275" t="s">
        <v>620</v>
      </c>
      <c r="D1027" s="276" t="s">
        <v>7918</v>
      </c>
      <c r="E1027" s="277"/>
      <c r="F1027" s="276" t="s">
        <v>7954</v>
      </c>
      <c r="G1027" s="276" t="s">
        <v>7955</v>
      </c>
      <c r="H1027" s="276" t="s">
        <v>7947</v>
      </c>
      <c r="I1027" s="70" t="s">
        <v>11</v>
      </c>
      <c r="J1027" s="70" t="s">
        <v>11</v>
      </c>
      <c r="K1027" s="282"/>
      <c r="L1027" s="177"/>
      <c r="M1027" s="177"/>
      <c r="N1027" s="177"/>
      <c r="O1027" s="177"/>
      <c r="P1027" s="177"/>
      <c r="Q1027" s="177"/>
      <c r="R1027" s="177"/>
      <c r="S1027" s="177"/>
      <c r="T1027" s="177"/>
      <c r="U1027" s="177"/>
      <c r="V1027" s="177"/>
      <c r="W1027" s="177"/>
      <c r="X1027" s="177"/>
      <c r="Y1027" s="177"/>
      <c r="Z1027" s="177"/>
      <c r="AA1027" s="177"/>
      <c r="AB1027" s="177"/>
      <c r="AC1027" s="177"/>
      <c r="AD1027" s="177"/>
      <c r="AE1027" s="177"/>
    </row>
    <row r="1028" spans="1:31" ht="125.25" customHeight="1">
      <c r="A1028" s="275" t="s">
        <v>7855</v>
      </c>
      <c r="B1028" s="255" t="s">
        <v>7856</v>
      </c>
      <c r="C1028" s="275" t="s">
        <v>621</v>
      </c>
      <c r="D1028" s="277"/>
      <c r="E1028" s="277"/>
      <c r="F1028" s="276" t="s">
        <v>7956</v>
      </c>
      <c r="G1028" s="276" t="s">
        <v>7955</v>
      </c>
      <c r="H1028" s="286" t="s">
        <v>7957</v>
      </c>
      <c r="I1028" s="70" t="s">
        <v>11</v>
      </c>
      <c r="J1028" s="70" t="s">
        <v>11</v>
      </c>
      <c r="K1028" s="277"/>
      <c r="L1028" s="177"/>
      <c r="M1028" s="177"/>
      <c r="N1028" s="177"/>
      <c r="O1028" s="177"/>
      <c r="P1028" s="177"/>
      <c r="Q1028" s="177"/>
      <c r="R1028" s="177"/>
      <c r="S1028" s="177"/>
      <c r="T1028" s="177"/>
      <c r="U1028" s="177"/>
      <c r="V1028" s="177"/>
      <c r="W1028" s="177"/>
      <c r="X1028" s="177"/>
      <c r="Y1028" s="177"/>
      <c r="Z1028" s="177"/>
      <c r="AA1028" s="177"/>
      <c r="AB1028" s="177"/>
      <c r="AC1028" s="177"/>
      <c r="AD1028" s="177"/>
      <c r="AE1028" s="177"/>
    </row>
    <row r="1029" spans="1:31" ht="125.25" customHeight="1">
      <c r="A1029" s="275" t="s">
        <v>7855</v>
      </c>
      <c r="B1029" s="255" t="s">
        <v>7856</v>
      </c>
      <c r="C1029" s="275" t="s">
        <v>622</v>
      </c>
      <c r="D1029" s="277"/>
      <c r="E1029" s="277"/>
      <c r="F1029" s="276" t="s">
        <v>7924</v>
      </c>
      <c r="G1029" s="276" t="s">
        <v>7955</v>
      </c>
      <c r="H1029" s="285" t="s">
        <v>7958</v>
      </c>
      <c r="I1029" s="70" t="s">
        <v>11</v>
      </c>
      <c r="J1029" s="70" t="s">
        <v>11</v>
      </c>
      <c r="K1029" s="277"/>
      <c r="L1029" s="177"/>
      <c r="M1029" s="177"/>
      <c r="N1029" s="177"/>
      <c r="O1029" s="177"/>
      <c r="P1029" s="177"/>
      <c r="Q1029" s="177"/>
      <c r="R1029" s="177"/>
      <c r="S1029" s="177"/>
      <c r="T1029" s="177"/>
      <c r="U1029" s="177"/>
      <c r="V1029" s="177"/>
      <c r="W1029" s="177"/>
      <c r="X1029" s="177"/>
      <c r="Y1029" s="177"/>
      <c r="Z1029" s="177"/>
      <c r="AA1029" s="177"/>
      <c r="AB1029" s="177"/>
      <c r="AC1029" s="177"/>
      <c r="AD1029" s="177"/>
      <c r="AE1029" s="177"/>
    </row>
    <row r="1030" spans="1:31" ht="125.25" customHeight="1">
      <c r="A1030" s="275" t="s">
        <v>7855</v>
      </c>
      <c r="B1030" s="255" t="s">
        <v>7856</v>
      </c>
      <c r="C1030" s="275" t="s">
        <v>623</v>
      </c>
      <c r="D1030" s="277"/>
      <c r="E1030" s="277"/>
      <c r="F1030" s="276" t="s">
        <v>7927</v>
      </c>
      <c r="G1030" s="276" t="s">
        <v>7955</v>
      </c>
      <c r="H1030" s="276" t="s">
        <v>7928</v>
      </c>
      <c r="I1030" s="284" t="s">
        <v>12</v>
      </c>
      <c r="J1030" s="284" t="s">
        <v>12</v>
      </c>
      <c r="K1030" s="282" t="s">
        <v>7929</v>
      </c>
      <c r="L1030" s="177"/>
      <c r="M1030" s="177"/>
      <c r="N1030" s="177"/>
      <c r="O1030" s="177"/>
      <c r="P1030" s="177"/>
      <c r="Q1030" s="177"/>
      <c r="R1030" s="177"/>
      <c r="S1030" s="177"/>
      <c r="T1030" s="177"/>
      <c r="U1030" s="177"/>
      <c r="V1030" s="177"/>
      <c r="W1030" s="177"/>
      <c r="X1030" s="177"/>
      <c r="Y1030" s="177"/>
      <c r="Z1030" s="177"/>
      <c r="AA1030" s="177"/>
      <c r="AB1030" s="177"/>
      <c r="AC1030" s="177"/>
      <c r="AD1030" s="177"/>
      <c r="AE1030" s="177"/>
    </row>
    <row r="1031" spans="1:31" ht="125.25" customHeight="1">
      <c r="A1031" s="275" t="s">
        <v>7855</v>
      </c>
      <c r="B1031" s="255" t="s">
        <v>7856</v>
      </c>
      <c r="C1031" s="275" t="s">
        <v>626</v>
      </c>
      <c r="D1031" s="277"/>
      <c r="E1031" s="277"/>
      <c r="F1031" s="276" t="s">
        <v>7930</v>
      </c>
      <c r="G1031" s="276" t="s">
        <v>7955</v>
      </c>
      <c r="H1031" s="276" t="s">
        <v>7931</v>
      </c>
      <c r="I1031" s="70" t="s">
        <v>11</v>
      </c>
      <c r="J1031" s="70" t="s">
        <v>11</v>
      </c>
      <c r="K1031" s="277"/>
      <c r="L1031" s="177"/>
      <c r="M1031" s="177"/>
      <c r="N1031" s="177"/>
      <c r="O1031" s="177"/>
      <c r="P1031" s="177"/>
      <c r="Q1031" s="177"/>
      <c r="R1031" s="177"/>
      <c r="S1031" s="177"/>
      <c r="T1031" s="177"/>
      <c r="U1031" s="177"/>
      <c r="V1031" s="177"/>
      <c r="W1031" s="177"/>
      <c r="X1031" s="177"/>
      <c r="Y1031" s="177"/>
      <c r="Z1031" s="177"/>
      <c r="AA1031" s="177"/>
      <c r="AB1031" s="177"/>
      <c r="AC1031" s="177"/>
      <c r="AD1031" s="177"/>
      <c r="AE1031" s="177"/>
    </row>
    <row r="1032" spans="1:31" ht="125.25" customHeight="1">
      <c r="A1032" s="275" t="s">
        <v>7855</v>
      </c>
      <c r="B1032" s="255" t="s">
        <v>7856</v>
      </c>
      <c r="C1032" s="275" t="s">
        <v>629</v>
      </c>
      <c r="D1032" s="277"/>
      <c r="E1032" s="277"/>
      <c r="F1032" s="279" t="s">
        <v>7959</v>
      </c>
      <c r="G1032" s="276" t="s">
        <v>7960</v>
      </c>
      <c r="H1032" s="285" t="s">
        <v>7961</v>
      </c>
      <c r="I1032" s="70" t="s">
        <v>11</v>
      </c>
      <c r="J1032" s="70" t="s">
        <v>11</v>
      </c>
      <c r="K1032" s="277"/>
      <c r="L1032" s="177"/>
      <c r="M1032" s="177"/>
      <c r="N1032" s="177"/>
      <c r="O1032" s="177"/>
      <c r="P1032" s="177"/>
      <c r="Q1032" s="177"/>
      <c r="R1032" s="177"/>
      <c r="S1032" s="177"/>
      <c r="T1032" s="177"/>
      <c r="U1032" s="177"/>
      <c r="V1032" s="177"/>
      <c r="W1032" s="177"/>
      <c r="X1032" s="177"/>
      <c r="Y1032" s="177"/>
      <c r="Z1032" s="177"/>
      <c r="AA1032" s="177"/>
      <c r="AB1032" s="177"/>
      <c r="AC1032" s="177"/>
      <c r="AD1032" s="177"/>
      <c r="AE1032" s="177"/>
    </row>
    <row r="1033" spans="1:31" ht="125.25" customHeight="1">
      <c r="A1033" s="275" t="s">
        <v>7855</v>
      </c>
      <c r="B1033" s="255" t="s">
        <v>7856</v>
      </c>
      <c r="C1033" s="275" t="s">
        <v>632</v>
      </c>
      <c r="D1033" s="277"/>
      <c r="E1033" s="277"/>
      <c r="F1033" s="276" t="s">
        <v>7962</v>
      </c>
      <c r="G1033" s="276" t="s">
        <v>7960</v>
      </c>
      <c r="H1033" s="281" t="s">
        <v>7963</v>
      </c>
      <c r="I1033" s="70" t="s">
        <v>11</v>
      </c>
      <c r="J1033" s="70" t="s">
        <v>11</v>
      </c>
      <c r="K1033" s="277"/>
      <c r="L1033" s="177"/>
      <c r="M1033" s="177"/>
      <c r="N1033" s="177"/>
      <c r="O1033" s="177"/>
      <c r="P1033" s="177"/>
      <c r="Q1033" s="177"/>
      <c r="R1033" s="177"/>
      <c r="S1033" s="177"/>
      <c r="T1033" s="177"/>
      <c r="U1033" s="177"/>
      <c r="V1033" s="177"/>
      <c r="W1033" s="177"/>
      <c r="X1033" s="177"/>
      <c r="Y1033" s="177"/>
      <c r="Z1033" s="177"/>
      <c r="AA1033" s="177"/>
      <c r="AB1033" s="177"/>
      <c r="AC1033" s="177"/>
      <c r="AD1033" s="177"/>
      <c r="AE1033" s="177"/>
    </row>
    <row r="1034" spans="1:31" ht="125.25" customHeight="1">
      <c r="A1034" s="275" t="s">
        <v>7855</v>
      </c>
      <c r="B1034" s="255" t="s">
        <v>7856</v>
      </c>
      <c r="C1034" s="275" t="s">
        <v>635</v>
      </c>
      <c r="D1034" s="277"/>
      <c r="E1034" s="277"/>
      <c r="F1034" s="276" t="s">
        <v>7938</v>
      </c>
      <c r="G1034" s="276" t="s">
        <v>7960</v>
      </c>
      <c r="H1034" s="276" t="s">
        <v>7950</v>
      </c>
      <c r="I1034" s="70" t="s">
        <v>11</v>
      </c>
      <c r="J1034" s="70" t="s">
        <v>11</v>
      </c>
      <c r="K1034" s="277"/>
      <c r="L1034" s="177"/>
      <c r="M1034" s="177"/>
      <c r="N1034" s="177"/>
      <c r="O1034" s="177"/>
      <c r="P1034" s="177"/>
      <c r="Q1034" s="177"/>
      <c r="R1034" s="177"/>
      <c r="S1034" s="177"/>
      <c r="T1034" s="177"/>
      <c r="U1034" s="177"/>
      <c r="V1034" s="177"/>
      <c r="W1034" s="177"/>
      <c r="X1034" s="177"/>
      <c r="Y1034" s="177"/>
      <c r="Z1034" s="177"/>
      <c r="AA1034" s="177"/>
      <c r="AB1034" s="177"/>
      <c r="AC1034" s="177"/>
      <c r="AD1034" s="177"/>
      <c r="AE1034" s="177"/>
    </row>
    <row r="1035" spans="1:31" ht="125.25" customHeight="1">
      <c r="A1035" s="275" t="s">
        <v>7855</v>
      </c>
      <c r="B1035" s="255" t="s">
        <v>7856</v>
      </c>
      <c r="C1035" s="275" t="s">
        <v>637</v>
      </c>
      <c r="D1035" s="277"/>
      <c r="E1035" s="277"/>
      <c r="F1035" s="276" t="s">
        <v>7941</v>
      </c>
      <c r="G1035" s="276" t="s">
        <v>7960</v>
      </c>
      <c r="H1035" s="276" t="s">
        <v>7964</v>
      </c>
      <c r="I1035" s="284" t="s">
        <v>12</v>
      </c>
      <c r="J1035" s="284" t="s">
        <v>12</v>
      </c>
      <c r="K1035" s="282" t="s">
        <v>7929</v>
      </c>
      <c r="L1035" s="177"/>
      <c r="M1035" s="177"/>
      <c r="N1035" s="177"/>
      <c r="O1035" s="177"/>
      <c r="P1035" s="177"/>
      <c r="Q1035" s="177"/>
      <c r="R1035" s="177"/>
      <c r="S1035" s="177"/>
      <c r="T1035" s="177"/>
      <c r="U1035" s="177"/>
      <c r="V1035" s="177"/>
      <c r="W1035" s="177"/>
      <c r="X1035" s="177"/>
      <c r="Y1035" s="177"/>
      <c r="Z1035" s="177"/>
      <c r="AA1035" s="177"/>
      <c r="AB1035" s="177"/>
      <c r="AC1035" s="177"/>
      <c r="AD1035" s="177"/>
      <c r="AE1035" s="177"/>
    </row>
    <row r="1036" spans="1:31" ht="125.25" customHeight="1">
      <c r="A1036" s="275" t="s">
        <v>7855</v>
      </c>
      <c r="B1036" s="255" t="s">
        <v>7856</v>
      </c>
      <c r="C1036" s="275" t="s">
        <v>642</v>
      </c>
      <c r="D1036" s="277"/>
      <c r="E1036" s="277"/>
      <c r="F1036" s="276" t="s">
        <v>7943</v>
      </c>
      <c r="G1036" s="276" t="s">
        <v>7960</v>
      </c>
      <c r="H1036" s="276" t="s">
        <v>7944</v>
      </c>
      <c r="I1036" s="70" t="s">
        <v>11</v>
      </c>
      <c r="J1036" s="70" t="s">
        <v>11</v>
      </c>
      <c r="K1036" s="277"/>
      <c r="L1036" s="177"/>
      <c r="M1036" s="177"/>
      <c r="N1036" s="177"/>
      <c r="O1036" s="177"/>
      <c r="P1036" s="177"/>
      <c r="Q1036" s="177"/>
      <c r="R1036" s="177"/>
      <c r="S1036" s="177"/>
      <c r="T1036" s="177"/>
      <c r="U1036" s="177"/>
      <c r="V1036" s="177"/>
      <c r="W1036" s="177"/>
      <c r="X1036" s="177"/>
      <c r="Y1036" s="177"/>
      <c r="Z1036" s="177"/>
      <c r="AA1036" s="177"/>
      <c r="AB1036" s="177"/>
      <c r="AC1036" s="177"/>
      <c r="AD1036" s="177"/>
      <c r="AE1036" s="177"/>
    </row>
    <row r="1037" spans="1:31" ht="125.25" customHeight="1">
      <c r="A1037" s="275" t="s">
        <v>7855</v>
      </c>
      <c r="B1037" s="255" t="s">
        <v>7856</v>
      </c>
      <c r="C1037" s="275" t="s">
        <v>646</v>
      </c>
      <c r="D1037" s="277"/>
      <c r="E1037" s="277"/>
      <c r="F1037" s="276" t="s">
        <v>7965</v>
      </c>
      <c r="G1037" s="276" t="s">
        <v>7874</v>
      </c>
      <c r="H1037" s="276" t="s">
        <v>7966</v>
      </c>
      <c r="I1037" s="70" t="s">
        <v>11</v>
      </c>
      <c r="J1037" s="70" t="s">
        <v>11</v>
      </c>
      <c r="K1037" s="277"/>
      <c r="L1037" s="177"/>
      <c r="M1037" s="177"/>
      <c r="N1037" s="177"/>
      <c r="O1037" s="177"/>
      <c r="P1037" s="177"/>
      <c r="Q1037" s="177"/>
      <c r="R1037" s="177"/>
      <c r="S1037" s="177"/>
      <c r="T1037" s="177"/>
      <c r="U1037" s="177"/>
      <c r="V1037" s="177"/>
      <c r="W1037" s="177"/>
      <c r="X1037" s="177"/>
      <c r="Y1037" s="177"/>
      <c r="Z1037" s="177"/>
      <c r="AA1037" s="177"/>
      <c r="AB1037" s="177"/>
      <c r="AC1037" s="177"/>
      <c r="AD1037" s="177"/>
      <c r="AE1037" s="177"/>
    </row>
    <row r="1038" spans="1:31" ht="125.25" customHeight="1">
      <c r="A1038" s="275" t="s">
        <v>7855</v>
      </c>
      <c r="B1038" s="255" t="s">
        <v>7856</v>
      </c>
      <c r="C1038" s="275" t="s">
        <v>649</v>
      </c>
      <c r="D1038" s="277"/>
      <c r="E1038" s="277"/>
      <c r="F1038" s="276" t="s">
        <v>7967</v>
      </c>
      <c r="G1038" s="276" t="s">
        <v>7874</v>
      </c>
      <c r="H1038" s="276" t="s">
        <v>7968</v>
      </c>
      <c r="I1038" s="70" t="s">
        <v>11</v>
      </c>
      <c r="J1038" s="70" t="s">
        <v>11</v>
      </c>
      <c r="K1038" s="277"/>
      <c r="L1038" s="177"/>
      <c r="M1038" s="177"/>
      <c r="N1038" s="177"/>
      <c r="O1038" s="177"/>
      <c r="P1038" s="177"/>
      <c r="Q1038" s="177"/>
      <c r="R1038" s="177"/>
      <c r="S1038" s="177"/>
      <c r="T1038" s="177"/>
      <c r="U1038" s="177"/>
      <c r="V1038" s="177"/>
      <c r="W1038" s="177"/>
      <c r="X1038" s="177"/>
      <c r="Y1038" s="177"/>
      <c r="Z1038" s="177"/>
      <c r="AA1038" s="177"/>
      <c r="AB1038" s="177"/>
      <c r="AC1038" s="177"/>
      <c r="AD1038" s="177"/>
      <c r="AE1038" s="177"/>
    </row>
    <row r="1039" spans="1:31" ht="125.25" customHeight="1">
      <c r="A1039" s="275" t="s">
        <v>7855</v>
      </c>
      <c r="B1039" s="255" t="s">
        <v>7856</v>
      </c>
      <c r="C1039" s="275" t="s">
        <v>652</v>
      </c>
      <c r="D1039" s="277"/>
      <c r="E1039" s="277"/>
      <c r="F1039" s="276" t="s">
        <v>7969</v>
      </c>
      <c r="G1039" s="276" t="s">
        <v>7874</v>
      </c>
      <c r="H1039" s="276" t="s">
        <v>7970</v>
      </c>
      <c r="I1039" s="70" t="s">
        <v>11</v>
      </c>
      <c r="J1039" s="70" t="s">
        <v>11</v>
      </c>
      <c r="K1039" s="277"/>
      <c r="L1039" s="177"/>
      <c r="M1039" s="177"/>
      <c r="N1039" s="177"/>
      <c r="O1039" s="177"/>
      <c r="P1039" s="177"/>
      <c r="Q1039" s="177"/>
      <c r="R1039" s="177"/>
      <c r="S1039" s="177"/>
      <c r="T1039" s="177"/>
      <c r="U1039" s="177"/>
      <c r="V1039" s="177"/>
      <c r="W1039" s="177"/>
      <c r="X1039" s="177"/>
      <c r="Y1039" s="177"/>
      <c r="Z1039" s="177"/>
      <c r="AA1039" s="177"/>
      <c r="AB1039" s="177"/>
      <c r="AC1039" s="177"/>
      <c r="AD1039" s="177"/>
      <c r="AE1039" s="177"/>
    </row>
    <row r="1040" spans="1:31" ht="125.25" customHeight="1">
      <c r="A1040" s="275" t="s">
        <v>7855</v>
      </c>
      <c r="B1040" s="255" t="s">
        <v>7856</v>
      </c>
      <c r="C1040" s="275" t="s">
        <v>656</v>
      </c>
      <c r="D1040" s="277"/>
      <c r="E1040" s="277"/>
      <c r="F1040" s="276" t="s">
        <v>7971</v>
      </c>
      <c r="G1040" s="276" t="s">
        <v>7874</v>
      </c>
      <c r="H1040" s="276" t="s">
        <v>7968</v>
      </c>
      <c r="I1040" s="70" t="s">
        <v>11</v>
      </c>
      <c r="J1040" s="70" t="s">
        <v>11</v>
      </c>
      <c r="K1040" s="277"/>
      <c r="L1040" s="177"/>
      <c r="M1040" s="177"/>
      <c r="N1040" s="177"/>
      <c r="O1040" s="177"/>
      <c r="P1040" s="177"/>
      <c r="Q1040" s="177"/>
      <c r="R1040" s="177"/>
      <c r="S1040" s="177"/>
      <c r="T1040" s="177"/>
      <c r="U1040" s="177"/>
      <c r="V1040" s="177"/>
      <c r="W1040" s="177"/>
      <c r="X1040" s="177"/>
      <c r="Y1040" s="177"/>
      <c r="Z1040" s="177"/>
      <c r="AA1040" s="177"/>
      <c r="AB1040" s="177"/>
      <c r="AC1040" s="177"/>
      <c r="AD1040" s="177"/>
      <c r="AE1040" s="177"/>
    </row>
    <row r="1041" spans="1:31" ht="125.25" customHeight="1">
      <c r="A1041" s="275" t="s">
        <v>7855</v>
      </c>
      <c r="B1041" s="255" t="s">
        <v>7856</v>
      </c>
      <c r="C1041" s="275" t="s">
        <v>659</v>
      </c>
      <c r="D1041" s="277"/>
      <c r="E1041" s="277"/>
      <c r="F1041" s="276" t="s">
        <v>7969</v>
      </c>
      <c r="G1041" s="276" t="s">
        <v>7874</v>
      </c>
      <c r="H1041" s="276" t="s">
        <v>7970</v>
      </c>
      <c r="I1041" s="70" t="s">
        <v>11</v>
      </c>
      <c r="J1041" s="70" t="s">
        <v>11</v>
      </c>
      <c r="K1041" s="277"/>
      <c r="L1041" s="177"/>
      <c r="M1041" s="177"/>
      <c r="N1041" s="177"/>
      <c r="O1041" s="177"/>
      <c r="P1041" s="177"/>
      <c r="Q1041" s="177"/>
      <c r="R1041" s="177"/>
      <c r="S1041" s="177"/>
      <c r="T1041" s="177"/>
      <c r="U1041" s="177"/>
      <c r="V1041" s="177"/>
      <c r="W1041" s="177"/>
      <c r="X1041" s="177"/>
      <c r="Y1041" s="177"/>
      <c r="Z1041" s="177"/>
      <c r="AA1041" s="177"/>
      <c r="AB1041" s="177"/>
      <c r="AC1041" s="177"/>
      <c r="AD1041" s="177"/>
      <c r="AE1041" s="177"/>
    </row>
    <row r="1042" spans="1:31" ht="125.25" customHeight="1">
      <c r="A1042" s="275" t="s">
        <v>7855</v>
      </c>
      <c r="B1042" s="255" t="s">
        <v>7856</v>
      </c>
      <c r="C1042" s="275" t="s">
        <v>662</v>
      </c>
      <c r="D1042" s="277"/>
      <c r="E1042" s="277"/>
      <c r="F1042" s="276" t="s">
        <v>7971</v>
      </c>
      <c r="G1042" s="276" t="s">
        <v>7874</v>
      </c>
      <c r="H1042" s="276" t="s">
        <v>7968</v>
      </c>
      <c r="I1042" s="70" t="s">
        <v>11</v>
      </c>
      <c r="J1042" s="70" t="s">
        <v>11</v>
      </c>
      <c r="K1042" s="277"/>
      <c r="L1042" s="177"/>
      <c r="M1042" s="177"/>
      <c r="N1042" s="177"/>
      <c r="O1042" s="177"/>
      <c r="P1042" s="177"/>
      <c r="Q1042" s="177"/>
      <c r="R1042" s="177"/>
      <c r="S1042" s="177"/>
      <c r="T1042" s="177"/>
      <c r="U1042" s="177"/>
      <c r="V1042" s="177"/>
      <c r="W1042" s="177"/>
      <c r="X1042" s="177"/>
      <c r="Y1042" s="177"/>
      <c r="Z1042" s="177"/>
      <c r="AA1042" s="177"/>
      <c r="AB1042" s="177"/>
      <c r="AC1042" s="177"/>
      <c r="AD1042" s="177"/>
      <c r="AE1042" s="177"/>
    </row>
    <row r="1043" spans="1:31" ht="125.25" customHeight="1">
      <c r="A1043" s="275" t="s">
        <v>7855</v>
      </c>
      <c r="B1043" s="255" t="s">
        <v>7856</v>
      </c>
      <c r="C1043" s="275" t="s">
        <v>664</v>
      </c>
      <c r="D1043" s="277"/>
      <c r="E1043" s="277"/>
      <c r="F1043" s="276" t="s">
        <v>7972</v>
      </c>
      <c r="G1043" s="276" t="s">
        <v>7874</v>
      </c>
      <c r="H1043" s="276" t="s">
        <v>7973</v>
      </c>
      <c r="I1043" s="70" t="s">
        <v>11</v>
      </c>
      <c r="J1043" s="70" t="s">
        <v>11</v>
      </c>
      <c r="K1043" s="277"/>
      <c r="L1043" s="177"/>
      <c r="M1043" s="177"/>
      <c r="N1043" s="177"/>
      <c r="O1043" s="177"/>
      <c r="P1043" s="177"/>
      <c r="Q1043" s="177"/>
      <c r="R1043" s="177"/>
      <c r="S1043" s="177"/>
      <c r="T1043" s="177"/>
      <c r="U1043" s="177"/>
      <c r="V1043" s="177"/>
      <c r="W1043" s="177"/>
      <c r="X1043" s="177"/>
      <c r="Y1043" s="177"/>
      <c r="Z1043" s="177"/>
      <c r="AA1043" s="177"/>
      <c r="AB1043" s="177"/>
      <c r="AC1043" s="177"/>
      <c r="AD1043" s="177"/>
      <c r="AE1043" s="177"/>
    </row>
    <row r="1044" spans="1:31" ht="125.25" customHeight="1">
      <c r="A1044" s="275" t="s">
        <v>7855</v>
      </c>
      <c r="B1044" s="255" t="s">
        <v>7856</v>
      </c>
      <c r="C1044" s="275" t="s">
        <v>667</v>
      </c>
      <c r="D1044" s="277"/>
      <c r="E1044" s="277"/>
      <c r="F1044" s="276" t="s">
        <v>7974</v>
      </c>
      <c r="G1044" s="276" t="s">
        <v>7874</v>
      </c>
      <c r="H1044" s="276" t="s">
        <v>7973</v>
      </c>
      <c r="I1044" s="70" t="s">
        <v>11</v>
      </c>
      <c r="J1044" s="70" t="s">
        <v>11</v>
      </c>
      <c r="K1044" s="277"/>
      <c r="L1044" s="177"/>
      <c r="M1044" s="177"/>
      <c r="N1044" s="177"/>
      <c r="O1044" s="177"/>
      <c r="P1044" s="177"/>
      <c r="Q1044" s="177"/>
      <c r="R1044" s="177"/>
      <c r="S1044" s="177"/>
      <c r="T1044" s="177"/>
      <c r="U1044" s="177"/>
      <c r="V1044" s="177"/>
      <c r="W1044" s="177"/>
      <c r="X1044" s="177"/>
      <c r="Y1044" s="177"/>
      <c r="Z1044" s="177"/>
      <c r="AA1044" s="177"/>
      <c r="AB1044" s="177"/>
      <c r="AC1044" s="177"/>
      <c r="AD1044" s="177"/>
      <c r="AE1044" s="177"/>
    </row>
    <row r="1045" spans="1:31" ht="125.25" customHeight="1">
      <c r="A1045" s="275" t="s">
        <v>7855</v>
      </c>
      <c r="B1045" s="255" t="s">
        <v>7856</v>
      </c>
      <c r="C1045" s="275" t="s">
        <v>670</v>
      </c>
      <c r="D1045" s="277"/>
      <c r="E1045" s="277"/>
      <c r="F1045" s="287" t="s">
        <v>7975</v>
      </c>
      <c r="G1045" s="276" t="s">
        <v>7874</v>
      </c>
      <c r="H1045" s="288" t="s">
        <v>7976</v>
      </c>
      <c r="I1045" s="70" t="s">
        <v>11</v>
      </c>
      <c r="J1045" s="70" t="s">
        <v>11</v>
      </c>
      <c r="K1045" s="277"/>
      <c r="L1045" s="177"/>
      <c r="M1045" s="177"/>
      <c r="N1045" s="177"/>
      <c r="O1045" s="177"/>
      <c r="P1045" s="177"/>
      <c r="Q1045" s="177"/>
      <c r="R1045" s="177"/>
      <c r="S1045" s="177"/>
      <c r="T1045" s="177"/>
      <c r="U1045" s="177"/>
      <c r="V1045" s="177"/>
      <c r="W1045" s="177"/>
      <c r="X1045" s="177"/>
      <c r="Y1045" s="177"/>
      <c r="Z1045" s="177"/>
      <c r="AA1045" s="177"/>
      <c r="AB1045" s="177"/>
      <c r="AC1045" s="177"/>
      <c r="AD1045" s="177"/>
      <c r="AE1045" s="177"/>
    </row>
    <row r="1046" spans="1:31" ht="125.25" customHeight="1">
      <c r="A1046" s="275" t="s">
        <v>7855</v>
      </c>
      <c r="B1046" s="255" t="s">
        <v>7856</v>
      </c>
      <c r="C1046" s="275" t="s">
        <v>672</v>
      </c>
      <c r="D1046" s="277"/>
      <c r="E1046" s="277"/>
      <c r="F1046" s="287" t="s">
        <v>7977</v>
      </c>
      <c r="G1046" s="276" t="s">
        <v>7874</v>
      </c>
      <c r="H1046" s="288" t="s">
        <v>7978</v>
      </c>
      <c r="I1046" s="70" t="s">
        <v>11</v>
      </c>
      <c r="J1046" s="70" t="s">
        <v>11</v>
      </c>
      <c r="K1046" s="277"/>
      <c r="L1046" s="177"/>
      <c r="M1046" s="177"/>
      <c r="N1046" s="177"/>
      <c r="O1046" s="177"/>
      <c r="P1046" s="177"/>
      <c r="Q1046" s="177"/>
      <c r="R1046" s="177"/>
      <c r="S1046" s="177"/>
      <c r="T1046" s="177"/>
      <c r="U1046" s="177"/>
      <c r="V1046" s="177"/>
      <c r="W1046" s="177"/>
      <c r="X1046" s="177"/>
      <c r="Y1046" s="177"/>
      <c r="Z1046" s="177"/>
      <c r="AA1046" s="177"/>
      <c r="AB1046" s="177"/>
      <c r="AC1046" s="177"/>
      <c r="AD1046" s="177"/>
      <c r="AE1046" s="177"/>
    </row>
    <row r="1047" spans="1:31" ht="125.25" customHeight="1">
      <c r="A1047" s="275" t="s">
        <v>7855</v>
      </c>
      <c r="B1047" s="255" t="s">
        <v>7856</v>
      </c>
      <c r="C1047" s="275" t="s">
        <v>674</v>
      </c>
      <c r="D1047" s="277"/>
      <c r="E1047" s="277"/>
      <c r="F1047" s="287" t="s">
        <v>7979</v>
      </c>
      <c r="G1047" s="279" t="s">
        <v>7980</v>
      </c>
      <c r="H1047" s="288" t="s">
        <v>7981</v>
      </c>
      <c r="I1047" s="284" t="s">
        <v>12</v>
      </c>
      <c r="J1047" s="284" t="s">
        <v>12</v>
      </c>
      <c r="K1047" s="282" t="s">
        <v>7982</v>
      </c>
      <c r="L1047" s="177"/>
      <c r="M1047" s="177"/>
      <c r="N1047" s="177"/>
      <c r="O1047" s="177"/>
      <c r="P1047" s="177"/>
      <c r="Q1047" s="177"/>
      <c r="R1047" s="177"/>
      <c r="S1047" s="177"/>
      <c r="T1047" s="177"/>
      <c r="U1047" s="177"/>
      <c r="V1047" s="177"/>
      <c r="W1047" s="177"/>
      <c r="X1047" s="177"/>
      <c r="Y1047" s="177"/>
      <c r="Z1047" s="177"/>
      <c r="AA1047" s="177"/>
      <c r="AB1047" s="177"/>
      <c r="AC1047" s="177"/>
      <c r="AD1047" s="177"/>
      <c r="AE1047" s="177"/>
    </row>
    <row r="1048" spans="1:31" ht="125.25" customHeight="1">
      <c r="A1048" s="154" t="s">
        <v>7983</v>
      </c>
      <c r="B1048" s="276" t="s">
        <v>7984</v>
      </c>
      <c r="C1048" s="214" t="s">
        <v>534</v>
      </c>
      <c r="D1048" s="276" t="s">
        <v>7985</v>
      </c>
      <c r="E1048" s="276" t="s">
        <v>5580</v>
      </c>
      <c r="F1048" s="276" t="s">
        <v>7986</v>
      </c>
      <c r="G1048" s="276" t="s">
        <v>7987</v>
      </c>
      <c r="H1048" s="276" t="s">
        <v>2406</v>
      </c>
      <c r="I1048" s="70" t="s">
        <v>11</v>
      </c>
      <c r="J1048" s="70" t="s">
        <v>11</v>
      </c>
      <c r="K1048" s="277"/>
      <c r="L1048" s="289"/>
      <c r="M1048" s="289"/>
      <c r="N1048" s="289"/>
      <c r="O1048" s="289"/>
      <c r="P1048" s="289"/>
      <c r="Q1048" s="289"/>
      <c r="R1048" s="289"/>
      <c r="S1048" s="289"/>
      <c r="T1048" s="289"/>
      <c r="U1048" s="289"/>
      <c r="V1048" s="289"/>
      <c r="W1048" s="289"/>
      <c r="X1048" s="289"/>
      <c r="Y1048" s="289"/>
      <c r="Z1048" s="289"/>
      <c r="AA1048" s="289"/>
      <c r="AB1048" s="289"/>
      <c r="AC1048" s="289"/>
      <c r="AD1048" s="289"/>
      <c r="AE1048" s="289"/>
    </row>
    <row r="1049" spans="1:31" ht="125.25" customHeight="1">
      <c r="A1049" s="154" t="s">
        <v>7983</v>
      </c>
      <c r="B1049" s="276" t="s">
        <v>7984</v>
      </c>
      <c r="C1049" s="214" t="s">
        <v>379</v>
      </c>
      <c r="D1049" s="277"/>
      <c r="E1049" s="277"/>
      <c r="F1049" s="276" t="s">
        <v>7988</v>
      </c>
      <c r="G1049" s="276" t="s">
        <v>7987</v>
      </c>
      <c r="H1049" s="276" t="s">
        <v>2406</v>
      </c>
      <c r="I1049" s="70" t="s">
        <v>11</v>
      </c>
      <c r="J1049" s="70" t="s">
        <v>11</v>
      </c>
      <c r="K1049" s="277"/>
      <c r="L1049" s="289"/>
      <c r="M1049" s="289"/>
      <c r="N1049" s="289"/>
      <c r="O1049" s="289"/>
      <c r="P1049" s="289"/>
      <c r="Q1049" s="289"/>
      <c r="R1049" s="289"/>
      <c r="S1049" s="289"/>
      <c r="T1049" s="289"/>
      <c r="U1049" s="289"/>
      <c r="V1049" s="289"/>
      <c r="W1049" s="289"/>
      <c r="X1049" s="289"/>
      <c r="Y1049" s="289"/>
      <c r="Z1049" s="289"/>
      <c r="AA1049" s="289"/>
      <c r="AB1049" s="289"/>
      <c r="AC1049" s="289"/>
      <c r="AD1049" s="289"/>
      <c r="AE1049" s="289"/>
    </row>
    <row r="1050" spans="1:31" ht="125.25" customHeight="1">
      <c r="A1050" s="154" t="s">
        <v>7983</v>
      </c>
      <c r="B1050" s="276" t="s">
        <v>7984</v>
      </c>
      <c r="C1050" s="214" t="s">
        <v>384</v>
      </c>
      <c r="D1050" s="277"/>
      <c r="E1050" s="277"/>
      <c r="F1050" s="276" t="s">
        <v>7989</v>
      </c>
      <c r="G1050" s="276" t="s">
        <v>7987</v>
      </c>
      <c r="H1050" s="276" t="s">
        <v>2406</v>
      </c>
      <c r="I1050" s="70" t="s">
        <v>11</v>
      </c>
      <c r="J1050" s="70" t="s">
        <v>11</v>
      </c>
      <c r="K1050" s="277"/>
      <c r="L1050" s="289"/>
      <c r="M1050" s="289"/>
      <c r="N1050" s="289"/>
      <c r="O1050" s="289"/>
      <c r="P1050" s="289"/>
      <c r="Q1050" s="289"/>
      <c r="R1050" s="289"/>
      <c r="S1050" s="289"/>
      <c r="T1050" s="289"/>
      <c r="U1050" s="289"/>
      <c r="V1050" s="289"/>
      <c r="W1050" s="289"/>
      <c r="X1050" s="289"/>
      <c r="Y1050" s="289"/>
      <c r="Z1050" s="289"/>
      <c r="AA1050" s="289"/>
      <c r="AB1050" s="289"/>
      <c r="AC1050" s="289"/>
      <c r="AD1050" s="289"/>
      <c r="AE1050" s="289"/>
    </row>
    <row r="1051" spans="1:31" ht="125.25" customHeight="1">
      <c r="A1051" s="154" t="s">
        <v>7983</v>
      </c>
      <c r="B1051" s="276" t="s">
        <v>7984</v>
      </c>
      <c r="C1051" s="214" t="s">
        <v>544</v>
      </c>
      <c r="D1051" s="277"/>
      <c r="E1051" s="277"/>
      <c r="F1051" s="276" t="s">
        <v>7990</v>
      </c>
      <c r="G1051" s="276" t="s">
        <v>7987</v>
      </c>
      <c r="H1051" s="276" t="s">
        <v>2406</v>
      </c>
      <c r="I1051" s="70" t="s">
        <v>11</v>
      </c>
      <c r="J1051" s="70" t="s">
        <v>11</v>
      </c>
      <c r="K1051" s="277"/>
      <c r="L1051" s="289"/>
      <c r="M1051" s="289"/>
      <c r="N1051" s="289"/>
      <c r="O1051" s="289"/>
      <c r="P1051" s="289"/>
      <c r="Q1051" s="289"/>
      <c r="R1051" s="289"/>
      <c r="S1051" s="289"/>
      <c r="T1051" s="289"/>
      <c r="U1051" s="289"/>
      <c r="V1051" s="289"/>
      <c r="W1051" s="289"/>
      <c r="X1051" s="289"/>
      <c r="Y1051" s="289"/>
      <c r="Z1051" s="289"/>
      <c r="AA1051" s="289"/>
      <c r="AB1051" s="289"/>
      <c r="AC1051" s="289"/>
      <c r="AD1051" s="289"/>
      <c r="AE1051" s="289"/>
    </row>
    <row r="1052" spans="1:31" ht="43.5">
      <c r="A1052" s="154" t="s">
        <v>7983</v>
      </c>
      <c r="B1052" s="276" t="s">
        <v>7984</v>
      </c>
      <c r="C1052" s="214" t="s">
        <v>546</v>
      </c>
      <c r="D1052" s="277"/>
      <c r="E1052" s="277"/>
      <c r="F1052" s="276" t="s">
        <v>7991</v>
      </c>
      <c r="G1052" s="276" t="s">
        <v>7987</v>
      </c>
      <c r="H1052" s="276" t="s">
        <v>2406</v>
      </c>
      <c r="I1052" s="70" t="s">
        <v>11</v>
      </c>
      <c r="J1052" s="70" t="s">
        <v>11</v>
      </c>
      <c r="K1052" s="277"/>
      <c r="L1052" s="289"/>
      <c r="M1052" s="289"/>
      <c r="N1052" s="289"/>
      <c r="O1052" s="289"/>
      <c r="P1052" s="289"/>
      <c r="Q1052" s="289"/>
      <c r="R1052" s="289"/>
      <c r="S1052" s="289"/>
      <c r="T1052" s="289"/>
      <c r="U1052" s="289"/>
      <c r="V1052" s="289"/>
      <c r="W1052" s="289"/>
      <c r="X1052" s="289"/>
      <c r="Y1052" s="289"/>
      <c r="Z1052" s="289"/>
      <c r="AA1052" s="289"/>
      <c r="AB1052" s="289"/>
      <c r="AC1052" s="289"/>
      <c r="AD1052" s="289"/>
      <c r="AE1052" s="289"/>
    </row>
    <row r="1053" spans="1:31" ht="125.25" customHeight="1">
      <c r="A1053" s="154" t="s">
        <v>7992</v>
      </c>
      <c r="B1053" s="276" t="s">
        <v>7993</v>
      </c>
      <c r="C1053" s="154" t="s">
        <v>534</v>
      </c>
      <c r="D1053" s="277"/>
      <c r="E1053" s="277"/>
      <c r="F1053" s="276" t="s">
        <v>7994</v>
      </c>
      <c r="G1053" s="276" t="s">
        <v>7995</v>
      </c>
      <c r="H1053" s="276" t="s">
        <v>7996</v>
      </c>
      <c r="I1053" s="161" t="s">
        <v>11</v>
      </c>
      <c r="J1053" s="161" t="s">
        <v>11</v>
      </c>
      <c r="K1053" s="277"/>
      <c r="L1053" s="289"/>
      <c r="M1053" s="289"/>
      <c r="N1053" s="289"/>
      <c r="O1053" s="289"/>
      <c r="P1053" s="289"/>
      <c r="Q1053" s="289"/>
      <c r="R1053" s="289"/>
      <c r="S1053" s="289"/>
      <c r="T1053" s="289"/>
      <c r="U1053" s="289"/>
      <c r="V1053" s="289"/>
      <c r="W1053" s="289"/>
      <c r="X1053" s="289"/>
      <c r="Y1053" s="289"/>
      <c r="Z1053" s="289"/>
      <c r="AA1053" s="289"/>
      <c r="AB1053" s="289"/>
      <c r="AC1053" s="289"/>
      <c r="AD1053" s="289"/>
      <c r="AE1053" s="289"/>
    </row>
    <row r="1054" spans="1:31" ht="125.25" customHeight="1">
      <c r="A1054" s="154" t="s">
        <v>7992</v>
      </c>
      <c r="B1054" s="276" t="s">
        <v>7993</v>
      </c>
      <c r="C1054" s="154" t="s">
        <v>379</v>
      </c>
      <c r="D1054" s="277"/>
      <c r="E1054" s="277"/>
      <c r="F1054" s="276" t="s">
        <v>7997</v>
      </c>
      <c r="G1054" s="276" t="s">
        <v>7995</v>
      </c>
      <c r="H1054" s="276" t="s">
        <v>7998</v>
      </c>
      <c r="I1054" s="161" t="s">
        <v>11</v>
      </c>
      <c r="J1054" s="161" t="s">
        <v>11</v>
      </c>
      <c r="K1054" s="277"/>
      <c r="L1054" s="289"/>
      <c r="M1054" s="289"/>
      <c r="N1054" s="289"/>
      <c r="O1054" s="289"/>
      <c r="P1054" s="289"/>
      <c r="Q1054" s="289"/>
      <c r="R1054" s="289"/>
      <c r="S1054" s="289"/>
      <c r="T1054" s="289"/>
      <c r="U1054" s="289"/>
      <c r="V1054" s="289"/>
      <c r="W1054" s="289"/>
      <c r="X1054" s="289"/>
      <c r="Y1054" s="289"/>
      <c r="Z1054" s="289"/>
      <c r="AA1054" s="289"/>
      <c r="AB1054" s="289"/>
      <c r="AC1054" s="289"/>
      <c r="AD1054" s="289"/>
      <c r="AE1054" s="289"/>
    </row>
    <row r="1055" spans="1:31" ht="125.25" customHeight="1">
      <c r="A1055" s="154" t="s">
        <v>7992</v>
      </c>
      <c r="B1055" s="276" t="s">
        <v>7993</v>
      </c>
      <c r="C1055" s="154" t="s">
        <v>384</v>
      </c>
      <c r="D1055" s="277"/>
      <c r="E1055" s="277"/>
      <c r="F1055" s="276" t="s">
        <v>7999</v>
      </c>
      <c r="G1055" s="276" t="s">
        <v>7995</v>
      </c>
      <c r="H1055" s="279" t="s">
        <v>8000</v>
      </c>
      <c r="I1055" s="161" t="s">
        <v>11</v>
      </c>
      <c r="J1055" s="161" t="s">
        <v>11</v>
      </c>
      <c r="K1055" s="277"/>
      <c r="L1055" s="289"/>
      <c r="M1055" s="289"/>
      <c r="N1055" s="289"/>
      <c r="O1055" s="289"/>
      <c r="P1055" s="289"/>
      <c r="Q1055" s="289"/>
      <c r="R1055" s="289"/>
      <c r="S1055" s="289"/>
      <c r="T1055" s="289"/>
      <c r="U1055" s="289"/>
      <c r="V1055" s="289"/>
      <c r="W1055" s="289"/>
      <c r="X1055" s="289"/>
      <c r="Y1055" s="289"/>
      <c r="Z1055" s="289"/>
      <c r="AA1055" s="289"/>
      <c r="AB1055" s="289"/>
      <c r="AC1055" s="289"/>
      <c r="AD1055" s="289"/>
      <c r="AE1055" s="289"/>
    </row>
    <row r="1056" spans="1:31" ht="125.25" customHeight="1">
      <c r="A1056" s="154" t="s">
        <v>7992</v>
      </c>
      <c r="B1056" s="276" t="s">
        <v>7993</v>
      </c>
      <c r="C1056" s="154" t="s">
        <v>544</v>
      </c>
      <c r="D1056" s="277"/>
      <c r="E1056" s="277"/>
      <c r="F1056" s="276" t="s">
        <v>8001</v>
      </c>
      <c r="G1056" s="276" t="s">
        <v>7995</v>
      </c>
      <c r="H1056" s="279" t="s">
        <v>8002</v>
      </c>
      <c r="I1056" s="161" t="s">
        <v>11</v>
      </c>
      <c r="J1056" s="161" t="s">
        <v>11</v>
      </c>
      <c r="K1056" s="276"/>
      <c r="L1056" s="289"/>
      <c r="M1056" s="289"/>
      <c r="N1056" s="289"/>
      <c r="O1056" s="289"/>
      <c r="P1056" s="289"/>
      <c r="Q1056" s="289"/>
      <c r="R1056" s="289"/>
      <c r="S1056" s="289"/>
      <c r="T1056" s="289"/>
      <c r="U1056" s="289"/>
      <c r="V1056" s="289"/>
      <c r="W1056" s="289"/>
      <c r="X1056" s="289"/>
      <c r="Y1056" s="289"/>
      <c r="Z1056" s="289"/>
      <c r="AA1056" s="289"/>
      <c r="AB1056" s="289"/>
      <c r="AC1056" s="289"/>
      <c r="AD1056" s="289"/>
      <c r="AE1056" s="289"/>
    </row>
    <row r="1057" spans="1:31" ht="125.25" customHeight="1">
      <c r="A1057" s="154" t="s">
        <v>7992</v>
      </c>
      <c r="B1057" s="276" t="s">
        <v>7993</v>
      </c>
      <c r="C1057" s="154" t="s">
        <v>546</v>
      </c>
      <c r="D1057" s="277"/>
      <c r="E1057" s="277"/>
      <c r="F1057" s="276" t="s">
        <v>8003</v>
      </c>
      <c r="G1057" s="276" t="s">
        <v>7995</v>
      </c>
      <c r="H1057" s="279" t="s">
        <v>8004</v>
      </c>
      <c r="I1057" s="161" t="s">
        <v>11</v>
      </c>
      <c r="J1057" s="161" t="s">
        <v>11</v>
      </c>
      <c r="K1057" s="276"/>
      <c r="L1057" s="289"/>
      <c r="M1057" s="289"/>
      <c r="N1057" s="289"/>
      <c r="O1057" s="289"/>
      <c r="P1057" s="289"/>
      <c r="Q1057" s="289"/>
      <c r="R1057" s="289"/>
      <c r="S1057" s="289"/>
      <c r="T1057" s="289"/>
      <c r="U1057" s="289"/>
      <c r="V1057" s="289"/>
      <c r="W1057" s="289"/>
      <c r="X1057" s="289"/>
      <c r="Y1057" s="289"/>
      <c r="Z1057" s="289"/>
      <c r="AA1057" s="289"/>
      <c r="AB1057" s="289"/>
      <c r="AC1057" s="289"/>
      <c r="AD1057" s="289"/>
      <c r="AE1057" s="289"/>
    </row>
    <row r="1058" spans="1:31" ht="125.25" customHeight="1">
      <c r="A1058" s="154" t="s">
        <v>7992</v>
      </c>
      <c r="B1058" s="276" t="s">
        <v>7993</v>
      </c>
      <c r="C1058" s="154" t="s">
        <v>388</v>
      </c>
      <c r="D1058" s="277"/>
      <c r="E1058" s="277"/>
      <c r="F1058" s="276" t="s">
        <v>8005</v>
      </c>
      <c r="G1058" s="276" t="s">
        <v>7995</v>
      </c>
      <c r="H1058" s="276" t="s">
        <v>8006</v>
      </c>
      <c r="I1058" s="161" t="s">
        <v>11</v>
      </c>
      <c r="J1058" s="161" t="s">
        <v>11</v>
      </c>
      <c r="K1058" s="277"/>
      <c r="L1058" s="289"/>
      <c r="M1058" s="289"/>
      <c r="N1058" s="289"/>
      <c r="O1058" s="289"/>
      <c r="P1058" s="289"/>
      <c r="Q1058" s="289"/>
      <c r="R1058" s="289"/>
      <c r="S1058" s="289"/>
      <c r="T1058" s="289"/>
      <c r="U1058" s="289"/>
      <c r="V1058" s="289"/>
      <c r="W1058" s="289"/>
      <c r="X1058" s="289"/>
      <c r="Y1058" s="289"/>
      <c r="Z1058" s="289"/>
      <c r="AA1058" s="289"/>
      <c r="AB1058" s="289"/>
      <c r="AC1058" s="289"/>
      <c r="AD1058" s="289"/>
      <c r="AE1058" s="289"/>
    </row>
    <row r="1059" spans="1:31" ht="125.25" customHeight="1">
      <c r="A1059" s="154" t="s">
        <v>7992</v>
      </c>
      <c r="B1059" s="276" t="s">
        <v>7993</v>
      </c>
      <c r="C1059" s="154" t="s">
        <v>393</v>
      </c>
      <c r="D1059" s="277"/>
      <c r="E1059" s="277"/>
      <c r="F1059" s="276" t="s">
        <v>8007</v>
      </c>
      <c r="G1059" s="276" t="s">
        <v>7995</v>
      </c>
      <c r="H1059" s="276" t="s">
        <v>8008</v>
      </c>
      <c r="I1059" s="161" t="s">
        <v>11</v>
      </c>
      <c r="J1059" s="161" t="s">
        <v>11</v>
      </c>
      <c r="K1059" s="277"/>
      <c r="L1059" s="289"/>
      <c r="M1059" s="289"/>
      <c r="N1059" s="289"/>
      <c r="O1059" s="289"/>
      <c r="P1059" s="289"/>
      <c r="Q1059" s="289"/>
      <c r="R1059" s="289"/>
      <c r="S1059" s="289"/>
      <c r="T1059" s="289"/>
      <c r="U1059" s="289"/>
      <c r="V1059" s="289"/>
      <c r="W1059" s="289"/>
      <c r="X1059" s="289"/>
      <c r="Y1059" s="289"/>
      <c r="Z1059" s="289"/>
      <c r="AA1059" s="289"/>
      <c r="AB1059" s="289"/>
      <c r="AC1059" s="289"/>
      <c r="AD1059" s="289"/>
      <c r="AE1059" s="289"/>
    </row>
    <row r="1060" spans="1:31" ht="125.25" customHeight="1">
      <c r="A1060" s="154" t="s">
        <v>7992</v>
      </c>
      <c r="B1060" s="276" t="s">
        <v>7993</v>
      </c>
      <c r="C1060" s="154" t="s">
        <v>397</v>
      </c>
      <c r="D1060" s="277"/>
      <c r="E1060" s="277"/>
      <c r="F1060" s="276" t="s">
        <v>8009</v>
      </c>
      <c r="G1060" s="276" t="s">
        <v>7995</v>
      </c>
      <c r="H1060" s="276" t="s">
        <v>8010</v>
      </c>
      <c r="I1060" s="161" t="s">
        <v>11</v>
      </c>
      <c r="J1060" s="161" t="s">
        <v>11</v>
      </c>
      <c r="K1060" s="277"/>
      <c r="L1060" s="289"/>
      <c r="M1060" s="289"/>
      <c r="N1060" s="289"/>
      <c r="O1060" s="289"/>
      <c r="P1060" s="289"/>
      <c r="Q1060" s="289"/>
      <c r="R1060" s="289"/>
      <c r="S1060" s="289"/>
      <c r="T1060" s="289"/>
      <c r="U1060" s="289"/>
      <c r="V1060" s="289"/>
      <c r="W1060" s="289"/>
      <c r="X1060" s="289"/>
      <c r="Y1060" s="289"/>
      <c r="Z1060" s="289"/>
      <c r="AA1060" s="289"/>
      <c r="AB1060" s="289"/>
      <c r="AC1060" s="289"/>
      <c r="AD1060" s="289"/>
      <c r="AE1060" s="289"/>
    </row>
    <row r="1061" spans="1:31" ht="125.25" customHeight="1">
      <c r="A1061" s="154" t="s">
        <v>7992</v>
      </c>
      <c r="B1061" s="276" t="s">
        <v>7993</v>
      </c>
      <c r="C1061" s="154" t="s">
        <v>400</v>
      </c>
      <c r="D1061" s="277"/>
      <c r="E1061" s="277"/>
      <c r="F1061" s="276" t="s">
        <v>8011</v>
      </c>
      <c r="G1061" s="276" t="s">
        <v>7995</v>
      </c>
      <c r="H1061" s="276" t="s">
        <v>8012</v>
      </c>
      <c r="I1061" s="161" t="s">
        <v>11</v>
      </c>
      <c r="J1061" s="161" t="s">
        <v>11</v>
      </c>
      <c r="K1061" s="277"/>
      <c r="L1061" s="289"/>
      <c r="M1061" s="289"/>
      <c r="N1061" s="289"/>
      <c r="O1061" s="289"/>
      <c r="P1061" s="289"/>
      <c r="Q1061" s="289"/>
      <c r="R1061" s="289"/>
      <c r="S1061" s="289"/>
      <c r="T1061" s="289"/>
      <c r="U1061" s="289"/>
      <c r="V1061" s="289"/>
      <c r="W1061" s="289"/>
      <c r="X1061" s="289"/>
      <c r="Y1061" s="289"/>
      <c r="Z1061" s="289"/>
      <c r="AA1061" s="289"/>
      <c r="AB1061" s="289"/>
      <c r="AC1061" s="289"/>
      <c r="AD1061" s="289"/>
      <c r="AE1061" s="289"/>
    </row>
    <row r="1062" spans="1:31" ht="125.25" customHeight="1">
      <c r="A1062" s="154" t="s">
        <v>7992</v>
      </c>
      <c r="B1062" s="276" t="s">
        <v>7993</v>
      </c>
      <c r="C1062" s="154" t="s">
        <v>403</v>
      </c>
      <c r="D1062" s="277"/>
      <c r="E1062" s="277"/>
      <c r="F1062" s="276" t="s">
        <v>8013</v>
      </c>
      <c r="G1062" s="276" t="s">
        <v>7995</v>
      </c>
      <c r="H1062" s="279" t="s">
        <v>8014</v>
      </c>
      <c r="I1062" s="161" t="s">
        <v>11</v>
      </c>
      <c r="J1062" s="161" t="s">
        <v>11</v>
      </c>
      <c r="K1062" s="277"/>
      <c r="L1062" s="289"/>
      <c r="M1062" s="289"/>
      <c r="N1062" s="289"/>
      <c r="O1062" s="289"/>
      <c r="P1062" s="289"/>
      <c r="Q1062" s="289"/>
      <c r="R1062" s="289"/>
      <c r="S1062" s="289"/>
      <c r="T1062" s="289"/>
      <c r="U1062" s="289"/>
      <c r="V1062" s="289"/>
      <c r="W1062" s="289"/>
      <c r="X1062" s="289"/>
      <c r="Y1062" s="289"/>
      <c r="Z1062" s="289"/>
      <c r="AA1062" s="289"/>
      <c r="AB1062" s="289"/>
      <c r="AC1062" s="289"/>
      <c r="AD1062" s="289"/>
      <c r="AE1062" s="289"/>
    </row>
    <row r="1063" spans="1:31" ht="125.25" customHeight="1">
      <c r="A1063" s="154" t="s">
        <v>7992</v>
      </c>
      <c r="B1063" s="276" t="s">
        <v>7993</v>
      </c>
      <c r="C1063" s="154" t="s">
        <v>408</v>
      </c>
      <c r="D1063" s="277"/>
      <c r="E1063" s="277"/>
      <c r="F1063" s="276" t="s">
        <v>8015</v>
      </c>
      <c r="G1063" s="276" t="s">
        <v>7995</v>
      </c>
      <c r="H1063" s="279" t="s">
        <v>8016</v>
      </c>
      <c r="I1063" s="161" t="s">
        <v>11</v>
      </c>
      <c r="J1063" s="161" t="s">
        <v>11</v>
      </c>
      <c r="K1063" s="277"/>
      <c r="L1063" s="289"/>
      <c r="M1063" s="289"/>
      <c r="N1063" s="289"/>
      <c r="O1063" s="289"/>
      <c r="P1063" s="289"/>
      <c r="Q1063" s="289"/>
      <c r="R1063" s="289"/>
      <c r="S1063" s="289"/>
      <c r="T1063" s="289"/>
      <c r="U1063" s="289"/>
      <c r="V1063" s="289"/>
      <c r="W1063" s="289"/>
      <c r="X1063" s="289"/>
      <c r="Y1063" s="289"/>
      <c r="Z1063" s="289"/>
      <c r="AA1063" s="289"/>
      <c r="AB1063" s="289"/>
      <c r="AC1063" s="289"/>
      <c r="AD1063" s="289"/>
      <c r="AE1063" s="289"/>
    </row>
    <row r="1064" spans="1:31" ht="125.25" customHeight="1">
      <c r="A1064" s="154" t="s">
        <v>7992</v>
      </c>
      <c r="B1064" s="276" t="s">
        <v>7993</v>
      </c>
      <c r="C1064" s="154" t="s">
        <v>411</v>
      </c>
      <c r="D1064" s="277"/>
      <c r="E1064" s="277"/>
      <c r="F1064" s="276" t="s">
        <v>8017</v>
      </c>
      <c r="G1064" s="276" t="s">
        <v>7995</v>
      </c>
      <c r="H1064" s="279" t="s">
        <v>8018</v>
      </c>
      <c r="I1064" s="161" t="s">
        <v>11</v>
      </c>
      <c r="J1064" s="161" t="s">
        <v>11</v>
      </c>
      <c r="K1064" s="277"/>
      <c r="L1064" s="289"/>
      <c r="M1064" s="289"/>
      <c r="N1064" s="289"/>
      <c r="O1064" s="289"/>
      <c r="P1064" s="289"/>
      <c r="Q1064" s="289"/>
      <c r="R1064" s="289"/>
      <c r="S1064" s="289"/>
      <c r="T1064" s="289"/>
      <c r="U1064" s="289"/>
      <c r="V1064" s="289"/>
      <c r="W1064" s="289"/>
      <c r="X1064" s="289"/>
      <c r="Y1064" s="289"/>
      <c r="Z1064" s="289"/>
      <c r="AA1064" s="289"/>
      <c r="AB1064" s="289"/>
      <c r="AC1064" s="289"/>
      <c r="AD1064" s="289"/>
      <c r="AE1064" s="289"/>
    </row>
    <row r="1065" spans="1:31" ht="125.25" customHeight="1">
      <c r="A1065" s="154" t="s">
        <v>7992</v>
      </c>
      <c r="B1065" s="276" t="s">
        <v>7993</v>
      </c>
      <c r="C1065" s="154" t="s">
        <v>414</v>
      </c>
      <c r="D1065" s="277"/>
      <c r="E1065" s="277"/>
      <c r="F1065" s="276" t="s">
        <v>8019</v>
      </c>
      <c r="G1065" s="276" t="s">
        <v>7995</v>
      </c>
      <c r="H1065" s="279" t="s">
        <v>8018</v>
      </c>
      <c r="I1065" s="161" t="s">
        <v>11</v>
      </c>
      <c r="J1065" s="161" t="s">
        <v>11</v>
      </c>
      <c r="K1065" s="277"/>
      <c r="L1065" s="289"/>
      <c r="M1065" s="289"/>
      <c r="N1065" s="289"/>
      <c r="O1065" s="289"/>
      <c r="P1065" s="289"/>
      <c r="Q1065" s="289"/>
      <c r="R1065" s="289"/>
      <c r="S1065" s="289"/>
      <c r="T1065" s="289"/>
      <c r="U1065" s="289"/>
      <c r="V1065" s="289"/>
      <c r="W1065" s="289"/>
      <c r="X1065" s="289"/>
      <c r="Y1065" s="289"/>
      <c r="Z1065" s="289"/>
      <c r="AA1065" s="289"/>
      <c r="AB1065" s="289"/>
      <c r="AC1065" s="289"/>
      <c r="AD1065" s="289"/>
      <c r="AE1065" s="289"/>
    </row>
    <row r="1066" spans="1:31" ht="125.25" customHeight="1">
      <c r="A1066" s="154" t="s">
        <v>7992</v>
      </c>
      <c r="B1066" s="276" t="s">
        <v>7993</v>
      </c>
      <c r="C1066" s="154" t="s">
        <v>419</v>
      </c>
      <c r="D1066" s="277"/>
      <c r="E1066" s="277"/>
      <c r="F1066" s="276" t="s">
        <v>8020</v>
      </c>
      <c r="G1066" s="276" t="s">
        <v>7995</v>
      </c>
      <c r="H1066" s="279" t="s">
        <v>8021</v>
      </c>
      <c r="I1066" s="161" t="s">
        <v>11</v>
      </c>
      <c r="J1066" s="161" t="s">
        <v>11</v>
      </c>
      <c r="K1066" s="277"/>
      <c r="L1066" s="289"/>
      <c r="M1066" s="289"/>
      <c r="N1066" s="289"/>
      <c r="O1066" s="289"/>
      <c r="P1066" s="289"/>
      <c r="Q1066" s="289"/>
      <c r="R1066" s="289"/>
      <c r="S1066" s="289"/>
      <c r="T1066" s="289"/>
      <c r="U1066" s="289"/>
      <c r="V1066" s="289"/>
      <c r="W1066" s="289"/>
      <c r="X1066" s="289"/>
      <c r="Y1066" s="289"/>
      <c r="Z1066" s="289"/>
      <c r="AA1066" s="289"/>
      <c r="AB1066" s="289"/>
      <c r="AC1066" s="289"/>
      <c r="AD1066" s="289"/>
      <c r="AE1066" s="289"/>
    </row>
    <row r="1067" spans="1:31" ht="125.25" customHeight="1">
      <c r="A1067" s="154" t="s">
        <v>7992</v>
      </c>
      <c r="B1067" s="276" t="s">
        <v>7993</v>
      </c>
      <c r="C1067" s="154" t="s">
        <v>422</v>
      </c>
      <c r="D1067" s="277"/>
      <c r="E1067" s="277"/>
      <c r="F1067" s="276" t="s">
        <v>8022</v>
      </c>
      <c r="G1067" s="276" t="s">
        <v>7995</v>
      </c>
      <c r="H1067" s="279" t="s">
        <v>8023</v>
      </c>
      <c r="I1067" s="161" t="s">
        <v>11</v>
      </c>
      <c r="J1067" s="161" t="s">
        <v>11</v>
      </c>
      <c r="K1067" s="277"/>
      <c r="L1067" s="289"/>
      <c r="M1067" s="289"/>
      <c r="N1067" s="289"/>
      <c r="O1067" s="289"/>
      <c r="P1067" s="289"/>
      <c r="Q1067" s="289"/>
      <c r="R1067" s="289"/>
      <c r="S1067" s="289"/>
      <c r="T1067" s="289"/>
      <c r="U1067" s="289"/>
      <c r="V1067" s="289"/>
      <c r="W1067" s="289"/>
      <c r="X1067" s="289"/>
      <c r="Y1067" s="289"/>
      <c r="Z1067" s="289"/>
      <c r="AA1067" s="289"/>
      <c r="AB1067" s="289"/>
      <c r="AC1067" s="289"/>
      <c r="AD1067" s="289"/>
      <c r="AE1067" s="289"/>
    </row>
    <row r="1068" spans="1:31" ht="125.25" customHeight="1">
      <c r="A1068" s="154" t="s">
        <v>7992</v>
      </c>
      <c r="B1068" s="276" t="s">
        <v>7993</v>
      </c>
      <c r="C1068" s="154" t="s">
        <v>425</v>
      </c>
      <c r="D1068" s="277"/>
      <c r="E1068" s="277"/>
      <c r="F1068" s="276" t="s">
        <v>8024</v>
      </c>
      <c r="G1068" s="276" t="s">
        <v>7995</v>
      </c>
      <c r="H1068" s="279" t="s">
        <v>8023</v>
      </c>
      <c r="I1068" s="161" t="s">
        <v>11</v>
      </c>
      <c r="J1068" s="161" t="s">
        <v>11</v>
      </c>
      <c r="K1068" s="277"/>
      <c r="L1068" s="289"/>
      <c r="M1068" s="289"/>
      <c r="N1068" s="289"/>
      <c r="O1068" s="289"/>
      <c r="P1068" s="289"/>
      <c r="Q1068" s="289"/>
      <c r="R1068" s="289"/>
      <c r="S1068" s="289"/>
      <c r="T1068" s="289"/>
      <c r="U1068" s="289"/>
      <c r="V1068" s="289"/>
      <c r="W1068" s="289"/>
      <c r="X1068" s="289"/>
      <c r="Y1068" s="289"/>
      <c r="Z1068" s="289"/>
      <c r="AA1068" s="289"/>
      <c r="AB1068" s="289"/>
      <c r="AC1068" s="289"/>
      <c r="AD1068" s="289"/>
      <c r="AE1068" s="289"/>
    </row>
    <row r="1069" spans="1:31" ht="125.25" customHeight="1">
      <c r="A1069" s="154" t="s">
        <v>7992</v>
      </c>
      <c r="B1069" s="276" t="s">
        <v>7993</v>
      </c>
      <c r="C1069" s="154" t="s">
        <v>430</v>
      </c>
      <c r="D1069" s="277"/>
      <c r="E1069" s="277"/>
      <c r="F1069" s="276" t="s">
        <v>8025</v>
      </c>
      <c r="G1069" s="276" t="s">
        <v>7995</v>
      </c>
      <c r="H1069" s="276" t="s">
        <v>8026</v>
      </c>
      <c r="I1069" s="161" t="s">
        <v>11</v>
      </c>
      <c r="J1069" s="161" t="s">
        <v>11</v>
      </c>
      <c r="K1069" s="277"/>
      <c r="L1069" s="289"/>
      <c r="M1069" s="289"/>
      <c r="N1069" s="289"/>
      <c r="O1069" s="289"/>
      <c r="P1069" s="289"/>
      <c r="Q1069" s="289"/>
      <c r="R1069" s="289"/>
      <c r="S1069" s="289"/>
      <c r="T1069" s="289"/>
      <c r="U1069" s="289"/>
      <c r="V1069" s="289"/>
      <c r="W1069" s="289"/>
      <c r="X1069" s="289"/>
      <c r="Y1069" s="289"/>
      <c r="Z1069" s="289"/>
      <c r="AA1069" s="289"/>
      <c r="AB1069" s="289"/>
      <c r="AC1069" s="289"/>
      <c r="AD1069" s="289"/>
      <c r="AE1069" s="289"/>
    </row>
    <row r="1070" spans="1:31" ht="125.25" customHeight="1">
      <c r="A1070" s="154" t="s">
        <v>7992</v>
      </c>
      <c r="B1070" s="276" t="s">
        <v>7993</v>
      </c>
      <c r="C1070" s="154" t="s">
        <v>432</v>
      </c>
      <c r="D1070" s="277"/>
      <c r="E1070" s="277"/>
      <c r="F1070" s="276" t="s">
        <v>8027</v>
      </c>
      <c r="G1070" s="276" t="s">
        <v>7995</v>
      </c>
      <c r="H1070" s="276" t="s">
        <v>8028</v>
      </c>
      <c r="I1070" s="161" t="s">
        <v>11</v>
      </c>
      <c r="J1070" s="161" t="s">
        <v>11</v>
      </c>
      <c r="K1070" s="277"/>
      <c r="L1070" s="289"/>
      <c r="M1070" s="289"/>
      <c r="N1070" s="289"/>
      <c r="O1070" s="289"/>
      <c r="P1070" s="289"/>
      <c r="Q1070" s="289"/>
      <c r="R1070" s="289"/>
      <c r="S1070" s="289"/>
      <c r="T1070" s="289"/>
      <c r="U1070" s="289"/>
      <c r="V1070" s="289"/>
      <c r="W1070" s="289"/>
      <c r="X1070" s="289"/>
      <c r="Y1070" s="289"/>
      <c r="Z1070" s="289"/>
      <c r="AA1070" s="289"/>
      <c r="AB1070" s="289"/>
      <c r="AC1070" s="289"/>
      <c r="AD1070" s="289"/>
      <c r="AE1070" s="289"/>
    </row>
    <row r="1071" spans="1:31" ht="125.25" customHeight="1">
      <c r="A1071" s="154" t="s">
        <v>7992</v>
      </c>
      <c r="B1071" s="276" t="s">
        <v>7993</v>
      </c>
      <c r="C1071" s="154" t="s">
        <v>435</v>
      </c>
      <c r="D1071" s="277"/>
      <c r="E1071" s="277"/>
      <c r="F1071" s="276" t="s">
        <v>8029</v>
      </c>
      <c r="G1071" s="276" t="s">
        <v>7995</v>
      </c>
      <c r="H1071" s="276" t="s">
        <v>8030</v>
      </c>
      <c r="I1071" s="161" t="s">
        <v>11</v>
      </c>
      <c r="J1071" s="161" t="s">
        <v>11</v>
      </c>
      <c r="K1071" s="277"/>
      <c r="L1071" s="289"/>
      <c r="M1071" s="289"/>
      <c r="N1071" s="289"/>
      <c r="O1071" s="289"/>
      <c r="P1071" s="289"/>
      <c r="Q1071" s="289"/>
      <c r="R1071" s="289"/>
      <c r="S1071" s="289"/>
      <c r="T1071" s="289"/>
      <c r="U1071" s="289"/>
      <c r="V1071" s="289"/>
      <c r="W1071" s="289"/>
      <c r="X1071" s="289"/>
      <c r="Y1071" s="289"/>
      <c r="Z1071" s="289"/>
      <c r="AA1071" s="289"/>
      <c r="AB1071" s="289"/>
      <c r="AC1071" s="289"/>
      <c r="AD1071" s="289"/>
      <c r="AE1071" s="289"/>
    </row>
    <row r="1072" spans="1:31" ht="125.25" customHeight="1">
      <c r="A1072" s="154" t="s">
        <v>7992</v>
      </c>
      <c r="B1072" s="276" t="s">
        <v>7993</v>
      </c>
      <c r="C1072" s="154" t="s">
        <v>438</v>
      </c>
      <c r="D1072" s="277"/>
      <c r="E1072" s="277"/>
      <c r="F1072" s="276" t="s">
        <v>8031</v>
      </c>
      <c r="G1072" s="276" t="s">
        <v>7995</v>
      </c>
      <c r="H1072" s="276" t="s">
        <v>8032</v>
      </c>
      <c r="I1072" s="161" t="s">
        <v>11</v>
      </c>
      <c r="J1072" s="161" t="s">
        <v>11</v>
      </c>
      <c r="K1072" s="277"/>
      <c r="L1072" s="289"/>
      <c r="M1072" s="289"/>
      <c r="N1072" s="289"/>
      <c r="O1072" s="289"/>
      <c r="P1072" s="289"/>
      <c r="Q1072" s="289"/>
      <c r="R1072" s="289"/>
      <c r="S1072" s="289"/>
      <c r="T1072" s="289"/>
      <c r="U1072" s="289"/>
      <c r="V1072" s="289"/>
      <c r="W1072" s="289"/>
      <c r="X1072" s="289"/>
      <c r="Y1072" s="289"/>
      <c r="Z1072" s="289"/>
      <c r="AA1072" s="289"/>
      <c r="AB1072" s="289"/>
      <c r="AC1072" s="289"/>
      <c r="AD1072" s="289"/>
      <c r="AE1072" s="289"/>
    </row>
    <row r="1073" spans="1:31" ht="125.25" customHeight="1">
      <c r="A1073" s="154" t="s">
        <v>7992</v>
      </c>
      <c r="B1073" s="276" t="s">
        <v>7993</v>
      </c>
      <c r="C1073" s="154" t="s">
        <v>441</v>
      </c>
      <c r="D1073" s="277"/>
      <c r="E1073" s="277"/>
      <c r="F1073" s="276" t="s">
        <v>8033</v>
      </c>
      <c r="G1073" s="276" t="s">
        <v>7995</v>
      </c>
      <c r="H1073" s="276" t="s">
        <v>8032</v>
      </c>
      <c r="I1073" s="161" t="s">
        <v>11</v>
      </c>
      <c r="J1073" s="161" t="s">
        <v>11</v>
      </c>
      <c r="K1073" s="277"/>
      <c r="L1073" s="289"/>
      <c r="M1073" s="289"/>
      <c r="N1073" s="289"/>
      <c r="O1073" s="289"/>
      <c r="P1073" s="289"/>
      <c r="Q1073" s="289"/>
      <c r="R1073" s="289"/>
      <c r="S1073" s="289"/>
      <c r="T1073" s="289"/>
      <c r="U1073" s="289"/>
      <c r="V1073" s="289"/>
      <c r="W1073" s="289"/>
      <c r="X1073" s="289"/>
      <c r="Y1073" s="289"/>
      <c r="Z1073" s="289"/>
      <c r="AA1073" s="289"/>
      <c r="AB1073" s="289"/>
      <c r="AC1073" s="289"/>
      <c r="AD1073" s="289"/>
      <c r="AE1073" s="289"/>
    </row>
    <row r="1074" spans="1:31" ht="125.25" customHeight="1">
      <c r="A1074" s="290" t="s">
        <v>8034</v>
      </c>
      <c r="B1074" s="291" t="s">
        <v>8035</v>
      </c>
      <c r="C1074" s="290" t="s">
        <v>534</v>
      </c>
      <c r="D1074" s="292" t="s">
        <v>8036</v>
      </c>
      <c r="E1074" s="292" t="s">
        <v>8037</v>
      </c>
      <c r="F1074" s="293" t="s">
        <v>8038</v>
      </c>
      <c r="G1074" s="293" t="s">
        <v>8039</v>
      </c>
      <c r="H1074" s="293" t="s">
        <v>8040</v>
      </c>
      <c r="I1074" s="161" t="s">
        <v>11</v>
      </c>
      <c r="J1074" s="124" t="s">
        <v>8041</v>
      </c>
      <c r="K1074" s="277"/>
      <c r="L1074" s="177"/>
      <c r="M1074" s="177"/>
      <c r="N1074" s="177"/>
      <c r="O1074" s="177"/>
      <c r="P1074" s="177"/>
      <c r="Q1074" s="177"/>
      <c r="R1074" s="177"/>
      <c r="S1074" s="177"/>
      <c r="T1074" s="177"/>
      <c r="U1074" s="177"/>
      <c r="V1074" s="177"/>
      <c r="W1074" s="177"/>
      <c r="X1074" s="177"/>
      <c r="Y1074" s="177"/>
      <c r="Z1074" s="177"/>
      <c r="AA1074" s="177"/>
      <c r="AB1074" s="177"/>
      <c r="AC1074" s="177"/>
      <c r="AD1074" s="177"/>
      <c r="AE1074" s="177"/>
    </row>
    <row r="1075" spans="1:31" ht="125.25" customHeight="1">
      <c r="A1075" s="290" t="s">
        <v>8034</v>
      </c>
      <c r="B1075" s="291" t="s">
        <v>8035</v>
      </c>
      <c r="C1075" s="290" t="s">
        <v>379</v>
      </c>
      <c r="D1075" s="292" t="s">
        <v>8036</v>
      </c>
      <c r="E1075" s="292" t="s">
        <v>8041</v>
      </c>
      <c r="F1075" s="293" t="s">
        <v>8042</v>
      </c>
      <c r="G1075" s="293" t="s">
        <v>8043</v>
      </c>
      <c r="H1075" s="293" t="s">
        <v>8044</v>
      </c>
      <c r="I1075" s="161" t="s">
        <v>11</v>
      </c>
      <c r="J1075" s="124" t="s">
        <v>8041</v>
      </c>
      <c r="K1075" s="282"/>
      <c r="L1075" s="177"/>
      <c r="M1075" s="177"/>
      <c r="N1075" s="177"/>
      <c r="O1075" s="177"/>
      <c r="P1075" s="177"/>
      <c r="Q1075" s="177"/>
      <c r="R1075" s="177"/>
      <c r="S1075" s="177"/>
      <c r="T1075" s="177"/>
      <c r="U1075" s="177"/>
      <c r="V1075" s="177"/>
      <c r="W1075" s="177"/>
      <c r="X1075" s="177"/>
      <c r="Y1075" s="177"/>
      <c r="Z1075" s="177"/>
      <c r="AA1075" s="177"/>
      <c r="AB1075" s="177"/>
      <c r="AC1075" s="177"/>
      <c r="AD1075" s="177"/>
      <c r="AE1075" s="177"/>
    </row>
    <row r="1076" spans="1:31" ht="125.25" customHeight="1">
      <c r="A1076" s="290" t="s">
        <v>8034</v>
      </c>
      <c r="B1076" s="291" t="s">
        <v>8035</v>
      </c>
      <c r="C1076" s="290" t="s">
        <v>384</v>
      </c>
      <c r="D1076" s="292" t="s">
        <v>8036</v>
      </c>
      <c r="E1076" s="292" t="s">
        <v>8041</v>
      </c>
      <c r="F1076" s="293" t="s">
        <v>8045</v>
      </c>
      <c r="G1076" s="293" t="s">
        <v>8046</v>
      </c>
      <c r="H1076" s="293" t="s">
        <v>8047</v>
      </c>
      <c r="I1076" s="161" t="s">
        <v>11</v>
      </c>
      <c r="J1076" s="124" t="s">
        <v>8041</v>
      </c>
      <c r="K1076" s="282"/>
      <c r="L1076" s="177"/>
      <c r="M1076" s="177"/>
      <c r="N1076" s="177"/>
      <c r="O1076" s="177"/>
      <c r="P1076" s="177"/>
      <c r="Q1076" s="177"/>
      <c r="R1076" s="177"/>
      <c r="S1076" s="177"/>
      <c r="T1076" s="177"/>
      <c r="U1076" s="177"/>
      <c r="V1076" s="177"/>
      <c r="W1076" s="177"/>
      <c r="X1076" s="177"/>
      <c r="Y1076" s="177"/>
      <c r="Z1076" s="177"/>
      <c r="AA1076" s="177"/>
      <c r="AB1076" s="177"/>
      <c r="AC1076" s="177"/>
      <c r="AD1076" s="177"/>
      <c r="AE1076" s="177"/>
    </row>
    <row r="1077" spans="1:31" ht="125.25" customHeight="1">
      <c r="A1077" s="290" t="s">
        <v>8034</v>
      </c>
      <c r="B1077" s="291" t="s">
        <v>8035</v>
      </c>
      <c r="C1077" s="290" t="s">
        <v>544</v>
      </c>
      <c r="D1077" s="292" t="s">
        <v>8036</v>
      </c>
      <c r="E1077" s="292" t="s">
        <v>8041</v>
      </c>
      <c r="F1077" s="293" t="s">
        <v>8048</v>
      </c>
      <c r="G1077" s="293" t="s">
        <v>8049</v>
      </c>
      <c r="H1077" s="293" t="s">
        <v>8050</v>
      </c>
      <c r="I1077" s="161" t="s">
        <v>11</v>
      </c>
      <c r="J1077" s="124" t="s">
        <v>8041</v>
      </c>
      <c r="K1077" s="282"/>
      <c r="L1077" s="177"/>
      <c r="M1077" s="177"/>
      <c r="N1077" s="177"/>
      <c r="O1077" s="177"/>
      <c r="P1077" s="177"/>
      <c r="Q1077" s="177"/>
      <c r="R1077" s="177"/>
      <c r="S1077" s="177"/>
      <c r="T1077" s="177"/>
      <c r="U1077" s="177"/>
      <c r="V1077" s="177"/>
      <c r="W1077" s="177"/>
      <c r="X1077" s="177"/>
      <c r="Y1077" s="177"/>
      <c r="Z1077" s="177"/>
      <c r="AA1077" s="177"/>
      <c r="AB1077" s="177"/>
      <c r="AC1077" s="177"/>
      <c r="AD1077" s="177"/>
      <c r="AE1077" s="177"/>
    </row>
    <row r="1078" spans="1:31" ht="125.25" customHeight="1">
      <c r="A1078" s="290" t="s">
        <v>8034</v>
      </c>
      <c r="B1078" s="291" t="s">
        <v>8035</v>
      </c>
      <c r="C1078" s="290" t="s">
        <v>546</v>
      </c>
      <c r="D1078" s="292" t="s">
        <v>8036</v>
      </c>
      <c r="E1078" s="292" t="s">
        <v>8041</v>
      </c>
      <c r="F1078" s="293" t="s">
        <v>8051</v>
      </c>
      <c r="G1078" s="293" t="s">
        <v>8052</v>
      </c>
      <c r="H1078" s="294" t="s">
        <v>8053</v>
      </c>
      <c r="I1078" s="161" t="s">
        <v>11</v>
      </c>
      <c r="J1078" s="124" t="s">
        <v>8041</v>
      </c>
      <c r="K1078" s="282"/>
      <c r="L1078" s="177"/>
      <c r="M1078" s="177"/>
      <c r="N1078" s="177"/>
      <c r="O1078" s="177"/>
      <c r="P1078" s="177"/>
      <c r="Q1078" s="177"/>
      <c r="R1078" s="177"/>
      <c r="S1078" s="177"/>
      <c r="T1078" s="177"/>
      <c r="U1078" s="177"/>
      <c r="V1078" s="177"/>
      <c r="W1078" s="177"/>
      <c r="X1078" s="177"/>
      <c r="Y1078" s="177"/>
      <c r="Z1078" s="177"/>
      <c r="AA1078" s="177"/>
      <c r="AB1078" s="177"/>
      <c r="AC1078" s="177"/>
      <c r="AD1078" s="177"/>
      <c r="AE1078" s="177"/>
    </row>
    <row r="1079" spans="1:31" ht="125.25" customHeight="1">
      <c r="A1079" s="290" t="s">
        <v>8034</v>
      </c>
      <c r="B1079" s="291" t="s">
        <v>8035</v>
      </c>
      <c r="C1079" s="290" t="s">
        <v>388</v>
      </c>
      <c r="D1079" s="292" t="s">
        <v>8036</v>
      </c>
      <c r="E1079" s="292" t="s">
        <v>8041</v>
      </c>
      <c r="F1079" s="293" t="s">
        <v>8054</v>
      </c>
      <c r="G1079" s="293" t="s">
        <v>8055</v>
      </c>
      <c r="H1079" s="293" t="s">
        <v>8056</v>
      </c>
      <c r="I1079" s="161" t="s">
        <v>11</v>
      </c>
      <c r="J1079" s="124" t="s">
        <v>8041</v>
      </c>
      <c r="K1079" s="277"/>
      <c r="L1079" s="177"/>
      <c r="M1079" s="177"/>
      <c r="N1079" s="177"/>
      <c r="O1079" s="177"/>
      <c r="P1079" s="177"/>
      <c r="Q1079" s="177"/>
      <c r="R1079" s="177"/>
      <c r="S1079" s="177"/>
      <c r="T1079" s="177"/>
      <c r="U1079" s="177"/>
      <c r="V1079" s="177"/>
      <c r="W1079" s="177"/>
      <c r="X1079" s="177"/>
      <c r="Y1079" s="177"/>
      <c r="Z1079" s="177"/>
      <c r="AA1079" s="177"/>
      <c r="AB1079" s="177"/>
      <c r="AC1079" s="177"/>
      <c r="AD1079" s="177"/>
      <c r="AE1079" s="177"/>
    </row>
    <row r="1080" spans="1:31" ht="125.25" customHeight="1">
      <c r="A1080" s="290" t="s">
        <v>8034</v>
      </c>
      <c r="B1080" s="291" t="s">
        <v>8035</v>
      </c>
      <c r="C1080" s="290" t="s">
        <v>393</v>
      </c>
      <c r="D1080" s="292" t="s">
        <v>8036</v>
      </c>
      <c r="E1080" s="292" t="s">
        <v>8041</v>
      </c>
      <c r="F1080" s="293" t="s">
        <v>8057</v>
      </c>
      <c r="G1080" s="293" t="s">
        <v>8058</v>
      </c>
      <c r="H1080" s="295" t="s">
        <v>8059</v>
      </c>
      <c r="I1080" s="161" t="s">
        <v>11</v>
      </c>
      <c r="J1080" s="124" t="s">
        <v>8041</v>
      </c>
      <c r="K1080" s="277"/>
      <c r="L1080" s="177"/>
      <c r="M1080" s="177"/>
      <c r="N1080" s="177"/>
      <c r="O1080" s="177"/>
      <c r="P1080" s="177"/>
      <c r="Q1080" s="177"/>
      <c r="R1080" s="177"/>
      <c r="S1080" s="177"/>
      <c r="T1080" s="177"/>
      <c r="U1080" s="177"/>
      <c r="V1080" s="177"/>
      <c r="W1080" s="177"/>
      <c r="X1080" s="177"/>
      <c r="Y1080" s="177"/>
      <c r="Z1080" s="177"/>
      <c r="AA1080" s="177"/>
      <c r="AB1080" s="177"/>
      <c r="AC1080" s="177"/>
      <c r="AD1080" s="177"/>
      <c r="AE1080" s="177"/>
    </row>
    <row r="1081" spans="1:31" ht="125.25" customHeight="1">
      <c r="A1081" s="290" t="s">
        <v>8034</v>
      </c>
      <c r="B1081" s="291" t="s">
        <v>8035</v>
      </c>
      <c r="C1081" s="290" t="s">
        <v>397</v>
      </c>
      <c r="D1081" s="292" t="s">
        <v>8036</v>
      </c>
      <c r="E1081" s="292" t="s">
        <v>8041</v>
      </c>
      <c r="F1081" s="293" t="s">
        <v>8060</v>
      </c>
      <c r="G1081" s="293" t="s">
        <v>8061</v>
      </c>
      <c r="H1081" s="295" t="s">
        <v>8062</v>
      </c>
      <c r="I1081" s="161" t="s">
        <v>11</v>
      </c>
      <c r="J1081" s="124" t="s">
        <v>8041</v>
      </c>
      <c r="K1081" s="277"/>
      <c r="L1081" s="177"/>
      <c r="M1081" s="177"/>
      <c r="N1081" s="177"/>
      <c r="O1081" s="177"/>
      <c r="P1081" s="177"/>
      <c r="Q1081" s="177"/>
      <c r="R1081" s="177"/>
      <c r="S1081" s="177"/>
      <c r="T1081" s="177"/>
      <c r="U1081" s="177"/>
      <c r="V1081" s="177"/>
      <c r="W1081" s="177"/>
      <c r="X1081" s="177"/>
      <c r="Y1081" s="177"/>
      <c r="Z1081" s="177"/>
      <c r="AA1081" s="177"/>
      <c r="AB1081" s="177"/>
      <c r="AC1081" s="177"/>
      <c r="AD1081" s="177"/>
      <c r="AE1081" s="177"/>
    </row>
    <row r="1082" spans="1:31" ht="125.25" customHeight="1">
      <c r="A1082" s="290" t="s">
        <v>8034</v>
      </c>
      <c r="B1082" s="291" t="s">
        <v>8035</v>
      </c>
      <c r="C1082" s="290" t="s">
        <v>400</v>
      </c>
      <c r="D1082" s="292" t="s">
        <v>8036</v>
      </c>
      <c r="E1082" s="292" t="s">
        <v>8041</v>
      </c>
      <c r="F1082" s="293" t="s">
        <v>8063</v>
      </c>
      <c r="G1082" s="293" t="s">
        <v>8064</v>
      </c>
      <c r="H1082" s="294" t="s">
        <v>8065</v>
      </c>
      <c r="I1082" s="161" t="s">
        <v>11</v>
      </c>
      <c r="J1082" s="124" t="s">
        <v>8041</v>
      </c>
      <c r="K1082" s="277"/>
      <c r="L1082" s="177"/>
      <c r="M1082" s="177"/>
      <c r="N1082" s="177"/>
      <c r="O1082" s="177"/>
      <c r="P1082" s="177"/>
      <c r="Q1082" s="177"/>
      <c r="R1082" s="177"/>
      <c r="S1082" s="177"/>
      <c r="T1082" s="177"/>
      <c r="U1082" s="177"/>
      <c r="V1082" s="177"/>
      <c r="W1082" s="177"/>
      <c r="X1082" s="177"/>
      <c r="Y1082" s="177"/>
      <c r="Z1082" s="177"/>
      <c r="AA1082" s="177"/>
      <c r="AB1082" s="177"/>
      <c r="AC1082" s="177"/>
      <c r="AD1082" s="177"/>
      <c r="AE1082" s="177"/>
    </row>
    <row r="1083" spans="1:31" ht="125.25" customHeight="1">
      <c r="A1083" s="290" t="s">
        <v>8034</v>
      </c>
      <c r="B1083" s="291" t="s">
        <v>8035</v>
      </c>
      <c r="C1083" s="290" t="s">
        <v>403</v>
      </c>
      <c r="D1083" s="292" t="s">
        <v>8036</v>
      </c>
      <c r="E1083" s="292" t="s">
        <v>8041</v>
      </c>
      <c r="F1083" s="295" t="s">
        <v>8066</v>
      </c>
      <c r="G1083" s="293" t="s">
        <v>8067</v>
      </c>
      <c r="H1083" s="295" t="s">
        <v>8068</v>
      </c>
      <c r="I1083" s="161" t="s">
        <v>11</v>
      </c>
      <c r="J1083" s="124" t="s">
        <v>8041</v>
      </c>
      <c r="K1083" s="277"/>
      <c r="L1083" s="177"/>
      <c r="M1083" s="177"/>
      <c r="N1083" s="177"/>
      <c r="O1083" s="177"/>
      <c r="P1083" s="177"/>
      <c r="Q1083" s="177"/>
      <c r="R1083" s="177"/>
      <c r="S1083" s="177"/>
      <c r="T1083" s="177"/>
      <c r="U1083" s="177"/>
      <c r="V1083" s="177"/>
      <c r="W1083" s="177"/>
      <c r="X1083" s="177"/>
      <c r="Y1083" s="177"/>
      <c r="Z1083" s="177"/>
      <c r="AA1083" s="177"/>
      <c r="AB1083" s="177"/>
      <c r="AC1083" s="177"/>
      <c r="AD1083" s="177"/>
      <c r="AE1083" s="177"/>
    </row>
    <row r="1084" spans="1:31" ht="125.25" customHeight="1">
      <c r="A1084" s="290" t="s">
        <v>8034</v>
      </c>
      <c r="B1084" s="291" t="s">
        <v>8035</v>
      </c>
      <c r="C1084" s="290" t="s">
        <v>408</v>
      </c>
      <c r="D1084" s="292" t="s">
        <v>8036</v>
      </c>
      <c r="E1084" s="292" t="s">
        <v>8041</v>
      </c>
      <c r="F1084" s="293" t="s">
        <v>8069</v>
      </c>
      <c r="G1084" s="293" t="s">
        <v>8070</v>
      </c>
      <c r="H1084" s="293" t="s">
        <v>8071</v>
      </c>
      <c r="I1084" s="161" t="s">
        <v>11</v>
      </c>
      <c r="J1084" s="124" t="s">
        <v>8041</v>
      </c>
      <c r="K1084" s="282"/>
      <c r="L1084" s="177"/>
      <c r="M1084" s="177"/>
      <c r="N1084" s="177"/>
      <c r="O1084" s="177"/>
      <c r="P1084" s="177"/>
      <c r="Q1084" s="177"/>
      <c r="R1084" s="177"/>
      <c r="S1084" s="177"/>
      <c r="T1084" s="177"/>
      <c r="U1084" s="177"/>
      <c r="V1084" s="177"/>
      <c r="W1084" s="177"/>
      <c r="X1084" s="177"/>
      <c r="Y1084" s="177"/>
      <c r="Z1084" s="177"/>
      <c r="AA1084" s="177"/>
      <c r="AB1084" s="177"/>
      <c r="AC1084" s="177"/>
      <c r="AD1084" s="177"/>
      <c r="AE1084" s="177"/>
    </row>
    <row r="1085" spans="1:31" ht="125.25" customHeight="1">
      <c r="A1085" s="290" t="s">
        <v>8034</v>
      </c>
      <c r="B1085" s="291" t="s">
        <v>8035</v>
      </c>
      <c r="C1085" s="290" t="s">
        <v>411</v>
      </c>
      <c r="D1085" s="292" t="s">
        <v>8036</v>
      </c>
      <c r="E1085" s="292" t="s">
        <v>8041</v>
      </c>
      <c r="F1085" s="293" t="s">
        <v>8072</v>
      </c>
      <c r="G1085" s="293" t="s">
        <v>8073</v>
      </c>
      <c r="H1085" s="293" t="s">
        <v>8074</v>
      </c>
      <c r="I1085" s="161" t="s">
        <v>11</v>
      </c>
      <c r="J1085" s="124" t="s">
        <v>8041</v>
      </c>
      <c r="K1085" s="277"/>
      <c r="L1085" s="177"/>
      <c r="M1085" s="177"/>
      <c r="N1085" s="177"/>
      <c r="O1085" s="177"/>
      <c r="P1085" s="177"/>
      <c r="Q1085" s="177"/>
      <c r="R1085" s="177"/>
      <c r="S1085" s="177"/>
      <c r="T1085" s="177"/>
      <c r="U1085" s="177"/>
      <c r="V1085" s="177"/>
      <c r="W1085" s="177"/>
      <c r="X1085" s="177"/>
      <c r="Y1085" s="177"/>
      <c r="Z1085" s="177"/>
      <c r="AA1085" s="177"/>
      <c r="AB1085" s="177"/>
      <c r="AC1085" s="177"/>
      <c r="AD1085" s="177"/>
      <c r="AE1085" s="177"/>
    </row>
    <row r="1086" spans="1:31" ht="125.25" customHeight="1">
      <c r="A1086" s="290" t="s">
        <v>8034</v>
      </c>
      <c r="B1086" s="291" t="s">
        <v>8035</v>
      </c>
      <c r="C1086" s="290" t="s">
        <v>414</v>
      </c>
      <c r="D1086" s="292" t="s">
        <v>8036</v>
      </c>
      <c r="E1086" s="292" t="s">
        <v>8041</v>
      </c>
      <c r="F1086" s="293" t="s">
        <v>8075</v>
      </c>
      <c r="G1086" s="293" t="s">
        <v>8076</v>
      </c>
      <c r="H1086" s="293" t="s">
        <v>8077</v>
      </c>
      <c r="I1086" s="161" t="s">
        <v>11</v>
      </c>
      <c r="J1086" s="124" t="s">
        <v>8041</v>
      </c>
      <c r="K1086" s="277"/>
      <c r="L1086" s="177"/>
      <c r="M1086" s="177"/>
      <c r="N1086" s="177"/>
      <c r="O1086" s="177"/>
      <c r="P1086" s="177"/>
      <c r="Q1086" s="177"/>
      <c r="R1086" s="177"/>
      <c r="S1086" s="177"/>
      <c r="T1086" s="177"/>
      <c r="U1086" s="177"/>
      <c r="V1086" s="177"/>
      <c r="W1086" s="177"/>
      <c r="X1086" s="177"/>
      <c r="Y1086" s="177"/>
      <c r="Z1086" s="177"/>
      <c r="AA1086" s="177"/>
      <c r="AB1086" s="177"/>
      <c r="AC1086" s="177"/>
      <c r="AD1086" s="177"/>
      <c r="AE1086" s="177"/>
    </row>
    <row r="1087" spans="1:31" ht="125.25" customHeight="1">
      <c r="A1087" s="290" t="s">
        <v>8034</v>
      </c>
      <c r="B1087" s="291" t="s">
        <v>8035</v>
      </c>
      <c r="C1087" s="290" t="s">
        <v>419</v>
      </c>
      <c r="D1087" s="292" t="s">
        <v>8036</v>
      </c>
      <c r="E1087" s="292" t="s">
        <v>8041</v>
      </c>
      <c r="F1087" s="293" t="s">
        <v>8078</v>
      </c>
      <c r="G1087" s="293" t="s">
        <v>8079</v>
      </c>
      <c r="H1087" s="293" t="s">
        <v>8080</v>
      </c>
      <c r="I1087" s="161" t="s">
        <v>11</v>
      </c>
      <c r="J1087" s="124" t="s">
        <v>8041</v>
      </c>
      <c r="K1087" s="277"/>
      <c r="L1087" s="177"/>
      <c r="M1087" s="177"/>
      <c r="N1087" s="177"/>
      <c r="O1087" s="177"/>
      <c r="P1087" s="177"/>
      <c r="Q1087" s="177"/>
      <c r="R1087" s="177"/>
      <c r="S1087" s="177"/>
      <c r="T1087" s="177"/>
      <c r="U1087" s="177"/>
      <c r="V1087" s="177"/>
      <c r="W1087" s="177"/>
      <c r="X1087" s="177"/>
      <c r="Y1087" s="177"/>
      <c r="Z1087" s="177"/>
      <c r="AA1087" s="177"/>
      <c r="AB1087" s="177"/>
      <c r="AC1087" s="177"/>
      <c r="AD1087" s="177"/>
      <c r="AE1087" s="177"/>
    </row>
    <row r="1088" spans="1:31" ht="125.25" customHeight="1">
      <c r="A1088" s="290" t="s">
        <v>8034</v>
      </c>
      <c r="B1088" s="291" t="s">
        <v>8035</v>
      </c>
      <c r="C1088" s="290" t="s">
        <v>422</v>
      </c>
      <c r="D1088" s="292" t="s">
        <v>8036</v>
      </c>
      <c r="E1088" s="292" t="s">
        <v>8041</v>
      </c>
      <c r="F1088" s="293" t="s">
        <v>8081</v>
      </c>
      <c r="G1088" s="293" t="s">
        <v>8082</v>
      </c>
      <c r="H1088" s="293" t="s">
        <v>8083</v>
      </c>
      <c r="I1088" s="161" t="s">
        <v>11</v>
      </c>
      <c r="J1088" s="124" t="s">
        <v>8041</v>
      </c>
      <c r="K1088" s="277"/>
      <c r="L1088" s="177"/>
      <c r="M1088" s="177"/>
      <c r="N1088" s="177"/>
      <c r="O1088" s="177"/>
      <c r="P1088" s="177"/>
      <c r="Q1088" s="177"/>
      <c r="R1088" s="177"/>
      <c r="S1088" s="177"/>
      <c r="T1088" s="177"/>
      <c r="U1088" s="177"/>
      <c r="V1088" s="177"/>
      <c r="W1088" s="177"/>
      <c r="X1088" s="177"/>
      <c r="Y1088" s="177"/>
      <c r="Z1088" s="177"/>
      <c r="AA1088" s="177"/>
      <c r="AB1088" s="177"/>
      <c r="AC1088" s="177"/>
      <c r="AD1088" s="177"/>
      <c r="AE1088" s="177"/>
    </row>
    <row r="1089" spans="1:31" ht="125.25" customHeight="1">
      <c r="A1089" s="290" t="s">
        <v>8034</v>
      </c>
      <c r="B1089" s="291" t="s">
        <v>8035</v>
      </c>
      <c r="C1089" s="290" t="s">
        <v>425</v>
      </c>
      <c r="D1089" s="292" t="s">
        <v>8036</v>
      </c>
      <c r="E1089" s="292" t="s">
        <v>8041</v>
      </c>
      <c r="F1089" s="293" t="s">
        <v>8084</v>
      </c>
      <c r="G1089" s="293" t="s">
        <v>8085</v>
      </c>
      <c r="H1089" s="293" t="s">
        <v>8086</v>
      </c>
      <c r="I1089" s="161" t="s">
        <v>11</v>
      </c>
      <c r="J1089" s="124" t="s">
        <v>8041</v>
      </c>
      <c r="K1089" s="277"/>
      <c r="L1089" s="177"/>
      <c r="M1089" s="177"/>
      <c r="N1089" s="177"/>
      <c r="O1089" s="177"/>
      <c r="P1089" s="177"/>
      <c r="Q1089" s="177"/>
      <c r="R1089" s="177"/>
      <c r="S1089" s="177"/>
      <c r="T1089" s="177"/>
      <c r="U1089" s="177"/>
      <c r="V1089" s="177"/>
      <c r="W1089" s="177"/>
      <c r="X1089" s="177"/>
      <c r="Y1089" s="177"/>
      <c r="Z1089" s="177"/>
      <c r="AA1089" s="177"/>
      <c r="AB1089" s="177"/>
      <c r="AC1089" s="177"/>
      <c r="AD1089" s="177"/>
      <c r="AE1089" s="177"/>
    </row>
    <row r="1090" spans="1:31" ht="125.25" customHeight="1">
      <c r="A1090" s="290" t="s">
        <v>8034</v>
      </c>
      <c r="B1090" s="291" t="s">
        <v>8035</v>
      </c>
      <c r="C1090" s="290" t="s">
        <v>430</v>
      </c>
      <c r="D1090" s="292" t="s">
        <v>8036</v>
      </c>
      <c r="E1090" s="292" t="s">
        <v>8041</v>
      </c>
      <c r="F1090" s="293" t="s">
        <v>8087</v>
      </c>
      <c r="G1090" s="293" t="s">
        <v>8088</v>
      </c>
      <c r="H1090" s="294" t="s">
        <v>8089</v>
      </c>
      <c r="I1090" s="161" t="s">
        <v>11</v>
      </c>
      <c r="J1090" s="124" t="s">
        <v>8041</v>
      </c>
      <c r="K1090" s="277"/>
      <c r="L1090" s="177"/>
      <c r="M1090" s="177"/>
      <c r="N1090" s="177"/>
      <c r="O1090" s="177"/>
      <c r="P1090" s="177"/>
      <c r="Q1090" s="177"/>
      <c r="R1090" s="177"/>
      <c r="S1090" s="177"/>
      <c r="T1090" s="177"/>
      <c r="U1090" s="177"/>
      <c r="V1090" s="177"/>
      <c r="W1090" s="177"/>
      <c r="X1090" s="177"/>
      <c r="Y1090" s="177"/>
      <c r="Z1090" s="177"/>
      <c r="AA1090" s="177"/>
      <c r="AB1090" s="177"/>
      <c r="AC1090" s="177"/>
      <c r="AD1090" s="177"/>
      <c r="AE1090" s="177"/>
    </row>
    <row r="1091" spans="1:31" ht="125.25" customHeight="1">
      <c r="A1091" s="290" t="s">
        <v>8034</v>
      </c>
      <c r="B1091" s="291" t="s">
        <v>8035</v>
      </c>
      <c r="C1091" s="290" t="s">
        <v>432</v>
      </c>
      <c r="D1091" s="292" t="s">
        <v>8036</v>
      </c>
      <c r="E1091" s="292" t="s">
        <v>8041</v>
      </c>
      <c r="F1091" s="293" t="s">
        <v>8090</v>
      </c>
      <c r="G1091" s="293" t="s">
        <v>8091</v>
      </c>
      <c r="H1091" s="293" t="s">
        <v>8092</v>
      </c>
      <c r="I1091" s="161" t="s">
        <v>11</v>
      </c>
      <c r="J1091" s="124" t="s">
        <v>8041</v>
      </c>
      <c r="K1091" s="277"/>
      <c r="L1091" s="177"/>
      <c r="M1091" s="177"/>
      <c r="N1091" s="177"/>
      <c r="O1091" s="177"/>
      <c r="P1091" s="177"/>
      <c r="Q1091" s="177"/>
      <c r="R1091" s="177"/>
      <c r="S1091" s="177"/>
      <c r="T1091" s="177"/>
      <c r="U1091" s="177"/>
      <c r="V1091" s="177"/>
      <c r="W1091" s="177"/>
      <c r="X1091" s="177"/>
      <c r="Y1091" s="177"/>
      <c r="Z1091" s="177"/>
      <c r="AA1091" s="177"/>
      <c r="AB1091" s="177"/>
      <c r="AC1091" s="177"/>
      <c r="AD1091" s="177"/>
      <c r="AE1091" s="177"/>
    </row>
    <row r="1092" spans="1:31" ht="125.25" customHeight="1">
      <c r="A1092" s="290" t="s">
        <v>8034</v>
      </c>
      <c r="B1092" s="291" t="s">
        <v>8035</v>
      </c>
      <c r="C1092" s="290" t="s">
        <v>435</v>
      </c>
      <c r="D1092" s="292" t="s">
        <v>8036</v>
      </c>
      <c r="E1092" s="292" t="s">
        <v>8041</v>
      </c>
      <c r="F1092" s="293" t="s">
        <v>8093</v>
      </c>
      <c r="G1092" s="293" t="s">
        <v>8094</v>
      </c>
      <c r="H1092" s="294" t="s">
        <v>8095</v>
      </c>
      <c r="I1092" s="161" t="s">
        <v>11</v>
      </c>
      <c r="J1092" s="124" t="s">
        <v>8041</v>
      </c>
      <c r="K1092" s="278"/>
      <c r="L1092" s="177"/>
      <c r="M1092" s="177"/>
      <c r="N1092" s="177"/>
      <c r="O1092" s="177"/>
      <c r="P1092" s="177"/>
      <c r="Q1092" s="177"/>
      <c r="R1092" s="177"/>
      <c r="S1092" s="177"/>
      <c r="T1092" s="177"/>
      <c r="U1092" s="177"/>
      <c r="V1092" s="177"/>
      <c r="W1092" s="177"/>
      <c r="X1092" s="177"/>
      <c r="Y1092" s="177"/>
      <c r="Z1092" s="177"/>
      <c r="AA1092" s="177"/>
      <c r="AB1092" s="177"/>
      <c r="AC1092" s="177"/>
      <c r="AD1092" s="177"/>
      <c r="AE1092" s="177"/>
    </row>
    <row r="1093" spans="1:31" ht="125.25" customHeight="1">
      <c r="A1093" s="290" t="s">
        <v>8034</v>
      </c>
      <c r="B1093" s="291" t="s">
        <v>8035</v>
      </c>
      <c r="C1093" s="290" t="s">
        <v>438</v>
      </c>
      <c r="D1093" s="292" t="s">
        <v>8036</v>
      </c>
      <c r="E1093" s="292" t="s">
        <v>8041</v>
      </c>
      <c r="F1093" s="293" t="s">
        <v>8096</v>
      </c>
      <c r="G1093" s="293" t="s">
        <v>8097</v>
      </c>
      <c r="H1093" s="293" t="s">
        <v>8098</v>
      </c>
      <c r="I1093" s="161" t="s">
        <v>11</v>
      </c>
      <c r="J1093" s="124" t="s">
        <v>8041</v>
      </c>
      <c r="K1093" s="277"/>
      <c r="L1093" s="177"/>
      <c r="M1093" s="177"/>
      <c r="N1093" s="177"/>
      <c r="O1093" s="177"/>
      <c r="P1093" s="177"/>
      <c r="Q1093" s="177"/>
      <c r="R1093" s="177"/>
      <c r="S1093" s="177"/>
      <c r="T1093" s="177"/>
      <c r="U1093" s="177"/>
      <c r="V1093" s="177"/>
      <c r="W1093" s="177"/>
      <c r="X1093" s="177"/>
      <c r="Y1093" s="177"/>
      <c r="Z1093" s="177"/>
      <c r="AA1093" s="177"/>
      <c r="AB1093" s="177"/>
      <c r="AC1093" s="177"/>
      <c r="AD1093" s="177"/>
      <c r="AE1093" s="177"/>
    </row>
    <row r="1094" spans="1:31" ht="125.25" customHeight="1">
      <c r="A1094" s="290" t="s">
        <v>8034</v>
      </c>
      <c r="B1094" s="291" t="s">
        <v>8035</v>
      </c>
      <c r="C1094" s="290" t="s">
        <v>441</v>
      </c>
      <c r="D1094" s="292" t="s">
        <v>8036</v>
      </c>
      <c r="E1094" s="292" t="s">
        <v>8041</v>
      </c>
      <c r="F1094" s="293" t="s">
        <v>8099</v>
      </c>
      <c r="G1094" s="293" t="s">
        <v>8100</v>
      </c>
      <c r="H1094" s="293" t="s">
        <v>8101</v>
      </c>
      <c r="I1094" s="161" t="s">
        <v>11</v>
      </c>
      <c r="J1094" s="124" t="s">
        <v>8041</v>
      </c>
      <c r="K1094" s="282"/>
      <c r="L1094" s="177"/>
      <c r="M1094" s="177"/>
      <c r="N1094" s="177"/>
      <c r="O1094" s="177"/>
      <c r="P1094" s="177"/>
      <c r="Q1094" s="177"/>
      <c r="R1094" s="177"/>
      <c r="S1094" s="177"/>
      <c r="T1094" s="177"/>
      <c r="U1094" s="177"/>
      <c r="V1094" s="177"/>
      <c r="W1094" s="177"/>
      <c r="X1094" s="177"/>
      <c r="Y1094" s="177"/>
      <c r="Z1094" s="177"/>
      <c r="AA1094" s="177"/>
      <c r="AB1094" s="177"/>
      <c r="AC1094" s="177"/>
      <c r="AD1094" s="177"/>
      <c r="AE1094" s="177"/>
    </row>
    <row r="1095" spans="1:31" ht="125.25" customHeight="1">
      <c r="A1095" s="290" t="s">
        <v>8034</v>
      </c>
      <c r="B1095" s="291" t="s">
        <v>8035</v>
      </c>
      <c r="C1095" s="290" t="s">
        <v>446</v>
      </c>
      <c r="D1095" s="292" t="s">
        <v>8036</v>
      </c>
      <c r="E1095" s="292" t="s">
        <v>8041</v>
      </c>
      <c r="F1095" s="293" t="s">
        <v>8102</v>
      </c>
      <c r="G1095" s="293" t="s">
        <v>8103</v>
      </c>
      <c r="H1095" s="294" t="s">
        <v>8104</v>
      </c>
      <c r="I1095" s="161" t="s">
        <v>11</v>
      </c>
      <c r="J1095" s="124" t="s">
        <v>8041</v>
      </c>
      <c r="K1095" s="277"/>
      <c r="L1095" s="177"/>
      <c r="M1095" s="177"/>
      <c r="N1095" s="177"/>
      <c r="O1095" s="177"/>
      <c r="P1095" s="177"/>
      <c r="Q1095" s="177"/>
      <c r="R1095" s="177"/>
      <c r="S1095" s="177"/>
      <c r="T1095" s="177"/>
      <c r="U1095" s="177"/>
      <c r="V1095" s="177"/>
      <c r="W1095" s="177"/>
      <c r="X1095" s="177"/>
      <c r="Y1095" s="177"/>
      <c r="Z1095" s="177"/>
      <c r="AA1095" s="177"/>
      <c r="AB1095" s="177"/>
      <c r="AC1095" s="177"/>
      <c r="AD1095" s="177"/>
      <c r="AE1095" s="177"/>
    </row>
    <row r="1096" spans="1:31" ht="125.25" customHeight="1">
      <c r="A1096" s="290" t="s">
        <v>8034</v>
      </c>
      <c r="B1096" s="291" t="s">
        <v>8035</v>
      </c>
      <c r="C1096" s="290" t="s">
        <v>449</v>
      </c>
      <c r="D1096" s="292" t="s">
        <v>8036</v>
      </c>
      <c r="E1096" s="292" t="s">
        <v>8041</v>
      </c>
      <c r="F1096" s="295" t="s">
        <v>8105</v>
      </c>
      <c r="G1096" s="293" t="s">
        <v>8106</v>
      </c>
      <c r="H1096" s="293" t="s">
        <v>8107</v>
      </c>
      <c r="I1096" s="161" t="s">
        <v>11</v>
      </c>
      <c r="J1096" s="124" t="s">
        <v>8041</v>
      </c>
      <c r="K1096" s="277"/>
      <c r="L1096" s="177"/>
      <c r="M1096" s="177"/>
      <c r="N1096" s="177"/>
      <c r="O1096" s="177"/>
      <c r="P1096" s="177"/>
      <c r="Q1096" s="177"/>
      <c r="R1096" s="177"/>
      <c r="S1096" s="177"/>
      <c r="T1096" s="177"/>
      <c r="U1096" s="177"/>
      <c r="V1096" s="177"/>
      <c r="W1096" s="177"/>
      <c r="X1096" s="177"/>
      <c r="Y1096" s="177"/>
      <c r="Z1096" s="177"/>
      <c r="AA1096" s="177"/>
      <c r="AB1096" s="177"/>
      <c r="AC1096" s="177"/>
      <c r="AD1096" s="177"/>
      <c r="AE1096" s="177"/>
    </row>
    <row r="1097" spans="1:31" ht="125.25" customHeight="1">
      <c r="A1097" s="290" t="s">
        <v>8034</v>
      </c>
      <c r="B1097" s="291" t="s">
        <v>8035</v>
      </c>
      <c r="C1097" s="290" t="s">
        <v>452</v>
      </c>
      <c r="D1097" s="292" t="s">
        <v>8036</v>
      </c>
      <c r="E1097" s="292" t="s">
        <v>8041</v>
      </c>
      <c r="F1097" s="295" t="s">
        <v>8108</v>
      </c>
      <c r="G1097" s="293" t="s">
        <v>8109</v>
      </c>
      <c r="H1097" s="293" t="s">
        <v>8110</v>
      </c>
      <c r="I1097" s="161" t="s">
        <v>11</v>
      </c>
      <c r="J1097" s="124" t="s">
        <v>8041</v>
      </c>
      <c r="K1097" s="278"/>
      <c r="L1097" s="177"/>
      <c r="M1097" s="177"/>
      <c r="N1097" s="177"/>
      <c r="O1097" s="177"/>
      <c r="P1097" s="177"/>
      <c r="Q1097" s="177"/>
      <c r="R1097" s="177"/>
      <c r="S1097" s="177"/>
      <c r="T1097" s="177"/>
      <c r="U1097" s="177"/>
      <c r="V1097" s="177"/>
      <c r="W1097" s="177"/>
      <c r="X1097" s="177"/>
      <c r="Y1097" s="177"/>
      <c r="Z1097" s="177"/>
      <c r="AA1097" s="177"/>
      <c r="AB1097" s="177"/>
      <c r="AC1097" s="177"/>
      <c r="AD1097" s="177"/>
      <c r="AE1097" s="177"/>
    </row>
    <row r="1098" spans="1:31" ht="125.25" customHeight="1">
      <c r="A1098" s="290" t="s">
        <v>8034</v>
      </c>
      <c r="B1098" s="291" t="s">
        <v>8035</v>
      </c>
      <c r="C1098" s="290" t="s">
        <v>455</v>
      </c>
      <c r="D1098" s="292" t="s">
        <v>8036</v>
      </c>
      <c r="E1098" s="292" t="s">
        <v>8041</v>
      </c>
      <c r="F1098" s="293" t="s">
        <v>8111</v>
      </c>
      <c r="G1098" s="293" t="s">
        <v>8112</v>
      </c>
      <c r="H1098" s="293" t="s">
        <v>8113</v>
      </c>
      <c r="I1098" s="161" t="s">
        <v>11</v>
      </c>
      <c r="J1098" s="124" t="s">
        <v>8041</v>
      </c>
      <c r="K1098" s="277"/>
      <c r="L1098" s="177"/>
      <c r="M1098" s="177"/>
      <c r="N1098" s="177"/>
      <c r="O1098" s="177"/>
      <c r="P1098" s="177"/>
      <c r="Q1098" s="177"/>
      <c r="R1098" s="177"/>
      <c r="S1098" s="177"/>
      <c r="T1098" s="177"/>
      <c r="U1098" s="177"/>
      <c r="V1098" s="177"/>
      <c r="W1098" s="177"/>
      <c r="X1098" s="177"/>
      <c r="Y1098" s="177"/>
      <c r="Z1098" s="177"/>
      <c r="AA1098" s="177"/>
      <c r="AB1098" s="177"/>
      <c r="AC1098" s="177"/>
      <c r="AD1098" s="177"/>
      <c r="AE1098" s="177"/>
    </row>
    <row r="1099" spans="1:31" ht="125.25" customHeight="1">
      <c r="A1099" s="290" t="s">
        <v>8034</v>
      </c>
      <c r="B1099" s="291" t="s">
        <v>8035</v>
      </c>
      <c r="C1099" s="290" t="s">
        <v>460</v>
      </c>
      <c r="D1099" s="292" t="s">
        <v>8036</v>
      </c>
      <c r="E1099" s="292" t="s">
        <v>8041</v>
      </c>
      <c r="F1099" s="293" t="s">
        <v>8114</v>
      </c>
      <c r="G1099" s="293" t="s">
        <v>8115</v>
      </c>
      <c r="H1099" s="293" t="s">
        <v>8116</v>
      </c>
      <c r="I1099" s="161" t="s">
        <v>11</v>
      </c>
      <c r="J1099" s="124" t="s">
        <v>8041</v>
      </c>
      <c r="K1099" s="277"/>
      <c r="L1099" s="177"/>
      <c r="M1099" s="177"/>
      <c r="N1099" s="177"/>
      <c r="O1099" s="177"/>
      <c r="P1099" s="177"/>
      <c r="Q1099" s="177"/>
      <c r="R1099" s="177"/>
      <c r="S1099" s="177"/>
      <c r="T1099" s="177"/>
      <c r="U1099" s="177"/>
      <c r="V1099" s="177"/>
      <c r="W1099" s="177"/>
      <c r="X1099" s="177"/>
      <c r="Y1099" s="177"/>
      <c r="Z1099" s="177"/>
      <c r="AA1099" s="177"/>
      <c r="AB1099" s="177"/>
      <c r="AC1099" s="177"/>
      <c r="AD1099" s="177"/>
      <c r="AE1099" s="177"/>
    </row>
    <row r="1100" spans="1:31" ht="125.25" customHeight="1">
      <c r="A1100" s="290" t="s">
        <v>8034</v>
      </c>
      <c r="B1100" s="291" t="s">
        <v>8035</v>
      </c>
      <c r="C1100" s="290" t="s">
        <v>463</v>
      </c>
      <c r="D1100" s="292" t="s">
        <v>8036</v>
      </c>
      <c r="E1100" s="292" t="s">
        <v>8041</v>
      </c>
      <c r="F1100" s="293" t="s">
        <v>8117</v>
      </c>
      <c r="G1100" s="293" t="s">
        <v>8118</v>
      </c>
      <c r="H1100" s="293" t="s">
        <v>8119</v>
      </c>
      <c r="I1100" s="161" t="s">
        <v>11</v>
      </c>
      <c r="J1100" s="124" t="s">
        <v>8041</v>
      </c>
      <c r="K1100" s="277"/>
      <c r="L1100" s="177"/>
      <c r="M1100" s="177"/>
      <c r="N1100" s="177"/>
      <c r="O1100" s="177"/>
      <c r="P1100" s="177"/>
      <c r="Q1100" s="177"/>
      <c r="R1100" s="177"/>
      <c r="S1100" s="177"/>
      <c r="T1100" s="177"/>
      <c r="U1100" s="177"/>
      <c r="V1100" s="177"/>
      <c r="W1100" s="177"/>
      <c r="X1100" s="177"/>
      <c r="Y1100" s="177"/>
      <c r="Z1100" s="177"/>
      <c r="AA1100" s="177"/>
      <c r="AB1100" s="177"/>
      <c r="AC1100" s="177"/>
      <c r="AD1100" s="177"/>
      <c r="AE1100" s="177"/>
    </row>
    <row r="1101" spans="1:31" ht="125.25" customHeight="1">
      <c r="A1101" s="290" t="s">
        <v>8034</v>
      </c>
      <c r="B1101" s="291" t="s">
        <v>8035</v>
      </c>
      <c r="C1101" s="290" t="s">
        <v>467</v>
      </c>
      <c r="D1101" s="292" t="s">
        <v>8036</v>
      </c>
      <c r="E1101" s="292" t="s">
        <v>8041</v>
      </c>
      <c r="F1101" s="293" t="s">
        <v>8120</v>
      </c>
      <c r="G1101" s="293" t="s">
        <v>8121</v>
      </c>
      <c r="H1101" s="293" t="s">
        <v>8122</v>
      </c>
      <c r="I1101" s="161" t="s">
        <v>11</v>
      </c>
      <c r="J1101" s="124" t="s">
        <v>8041</v>
      </c>
      <c r="K1101" s="277"/>
      <c r="L1101" s="177"/>
      <c r="M1101" s="177"/>
      <c r="N1101" s="177"/>
      <c r="O1101" s="177"/>
      <c r="P1101" s="177"/>
      <c r="Q1101" s="177"/>
      <c r="R1101" s="177"/>
      <c r="S1101" s="177"/>
      <c r="T1101" s="177"/>
      <c r="U1101" s="177"/>
      <c r="V1101" s="177"/>
      <c r="W1101" s="177"/>
      <c r="X1101" s="177"/>
      <c r="Y1101" s="177"/>
      <c r="Z1101" s="177"/>
      <c r="AA1101" s="177"/>
      <c r="AB1101" s="177"/>
      <c r="AC1101" s="177"/>
      <c r="AD1101" s="177"/>
      <c r="AE1101" s="177"/>
    </row>
    <row r="1102" spans="1:31" ht="125.25" customHeight="1">
      <c r="A1102" s="290" t="s">
        <v>8034</v>
      </c>
      <c r="B1102" s="291" t="s">
        <v>8035</v>
      </c>
      <c r="C1102" s="290" t="s">
        <v>471</v>
      </c>
      <c r="D1102" s="292" t="s">
        <v>8036</v>
      </c>
      <c r="E1102" s="292" t="s">
        <v>8041</v>
      </c>
      <c r="F1102" s="293" t="s">
        <v>8123</v>
      </c>
      <c r="G1102" s="293" t="s">
        <v>8103</v>
      </c>
      <c r="H1102" s="293" t="s">
        <v>8124</v>
      </c>
      <c r="I1102" s="161" t="s">
        <v>11</v>
      </c>
      <c r="J1102" s="124" t="s">
        <v>8041</v>
      </c>
      <c r="K1102" s="278"/>
      <c r="L1102" s="177"/>
      <c r="M1102" s="177"/>
      <c r="N1102" s="177"/>
      <c r="O1102" s="177"/>
      <c r="P1102" s="177"/>
      <c r="Q1102" s="177"/>
      <c r="R1102" s="177"/>
      <c r="S1102" s="177"/>
      <c r="T1102" s="177"/>
      <c r="U1102" s="177"/>
      <c r="V1102" s="177"/>
      <c r="W1102" s="177"/>
      <c r="X1102" s="177"/>
      <c r="Y1102" s="177"/>
      <c r="Z1102" s="177"/>
      <c r="AA1102" s="177"/>
      <c r="AB1102" s="177"/>
      <c r="AC1102" s="177"/>
      <c r="AD1102" s="177"/>
      <c r="AE1102" s="177"/>
    </row>
    <row r="1103" spans="1:31" ht="125.25" customHeight="1">
      <c r="A1103" s="290" t="s">
        <v>8034</v>
      </c>
      <c r="B1103" s="291" t="s">
        <v>8035</v>
      </c>
      <c r="C1103" s="290" t="s">
        <v>476</v>
      </c>
      <c r="D1103" s="292" t="s">
        <v>8036</v>
      </c>
      <c r="E1103" s="292" t="s">
        <v>8041</v>
      </c>
      <c r="F1103" s="293" t="s">
        <v>8125</v>
      </c>
      <c r="G1103" s="293" t="s">
        <v>8126</v>
      </c>
      <c r="H1103" s="293" t="s">
        <v>8127</v>
      </c>
      <c r="I1103" s="161" t="s">
        <v>11</v>
      </c>
      <c r="J1103" s="124" t="s">
        <v>8041</v>
      </c>
      <c r="K1103" s="277"/>
      <c r="L1103" s="177"/>
      <c r="M1103" s="177"/>
      <c r="N1103" s="177"/>
      <c r="O1103" s="177"/>
      <c r="P1103" s="177"/>
      <c r="Q1103" s="177"/>
      <c r="R1103" s="177"/>
      <c r="S1103" s="177"/>
      <c r="T1103" s="177"/>
      <c r="U1103" s="177"/>
      <c r="V1103" s="177"/>
      <c r="W1103" s="177"/>
      <c r="X1103" s="177"/>
      <c r="Y1103" s="177"/>
      <c r="Z1103" s="177"/>
      <c r="AA1103" s="177"/>
      <c r="AB1103" s="177"/>
      <c r="AC1103" s="177"/>
      <c r="AD1103" s="177"/>
      <c r="AE1103" s="177"/>
    </row>
    <row r="1104" spans="1:31" ht="125.25" customHeight="1">
      <c r="A1104" s="290" t="s">
        <v>8034</v>
      </c>
      <c r="B1104" s="291" t="s">
        <v>8035</v>
      </c>
      <c r="C1104" s="290" t="s">
        <v>478</v>
      </c>
      <c r="D1104" s="292" t="s">
        <v>8036</v>
      </c>
      <c r="E1104" s="292" t="s">
        <v>8041</v>
      </c>
      <c r="F1104" s="293" t="s">
        <v>8128</v>
      </c>
      <c r="G1104" s="293" t="s">
        <v>8129</v>
      </c>
      <c r="H1104" s="293" t="s">
        <v>8130</v>
      </c>
      <c r="I1104" s="161" t="s">
        <v>11</v>
      </c>
      <c r="J1104" s="124" t="s">
        <v>8041</v>
      </c>
      <c r="K1104" s="277"/>
      <c r="L1104" s="177"/>
      <c r="M1104" s="177"/>
      <c r="N1104" s="177"/>
      <c r="O1104" s="177"/>
      <c r="P1104" s="177"/>
      <c r="Q1104" s="177"/>
      <c r="R1104" s="177"/>
      <c r="S1104" s="177"/>
      <c r="T1104" s="177"/>
      <c r="U1104" s="177"/>
      <c r="V1104" s="177"/>
      <c r="W1104" s="177"/>
      <c r="X1104" s="177"/>
      <c r="Y1104" s="177"/>
      <c r="Z1104" s="177"/>
      <c r="AA1104" s="177"/>
      <c r="AB1104" s="177"/>
      <c r="AC1104" s="177"/>
      <c r="AD1104" s="177"/>
      <c r="AE1104" s="177"/>
    </row>
    <row r="1105" spans="1:31" ht="125.25" customHeight="1">
      <c r="A1105" s="290" t="s">
        <v>8034</v>
      </c>
      <c r="B1105" s="291" t="s">
        <v>8035</v>
      </c>
      <c r="C1105" s="290" t="s">
        <v>480</v>
      </c>
      <c r="D1105" s="292" t="s">
        <v>8036</v>
      </c>
      <c r="E1105" s="292" t="s">
        <v>8041</v>
      </c>
      <c r="F1105" s="293" t="s">
        <v>8131</v>
      </c>
      <c r="G1105" s="293" t="s">
        <v>8132</v>
      </c>
      <c r="H1105" s="293" t="s">
        <v>8133</v>
      </c>
      <c r="I1105" s="161" t="s">
        <v>11</v>
      </c>
      <c r="J1105" s="124" t="s">
        <v>8041</v>
      </c>
      <c r="K1105" s="277"/>
      <c r="L1105" s="177"/>
      <c r="M1105" s="177"/>
      <c r="N1105" s="177"/>
      <c r="O1105" s="177"/>
      <c r="P1105" s="177"/>
      <c r="Q1105" s="177"/>
      <c r="R1105" s="177"/>
      <c r="S1105" s="177"/>
      <c r="T1105" s="177"/>
      <c r="U1105" s="177"/>
      <c r="V1105" s="177"/>
      <c r="W1105" s="177"/>
      <c r="X1105" s="177"/>
      <c r="Y1105" s="177"/>
      <c r="Z1105" s="177"/>
      <c r="AA1105" s="177"/>
      <c r="AB1105" s="177"/>
      <c r="AC1105" s="177"/>
      <c r="AD1105" s="177"/>
      <c r="AE1105" s="177"/>
    </row>
    <row r="1106" spans="1:31" ht="125.25" customHeight="1">
      <c r="A1106" s="290" t="s">
        <v>8034</v>
      </c>
      <c r="B1106" s="291" t="s">
        <v>8035</v>
      </c>
      <c r="C1106" s="290" t="s">
        <v>485</v>
      </c>
      <c r="D1106" s="292" t="s">
        <v>8036</v>
      </c>
      <c r="E1106" s="292" t="s">
        <v>8041</v>
      </c>
      <c r="F1106" s="293" t="s">
        <v>8134</v>
      </c>
      <c r="G1106" s="293" t="s">
        <v>8135</v>
      </c>
      <c r="H1106" s="293" t="s">
        <v>8133</v>
      </c>
      <c r="I1106" s="161" t="s">
        <v>11</v>
      </c>
      <c r="J1106" s="124" t="s">
        <v>8041</v>
      </c>
      <c r="K1106" s="277"/>
      <c r="L1106" s="177"/>
      <c r="M1106" s="177"/>
      <c r="N1106" s="177"/>
      <c r="O1106" s="177"/>
      <c r="P1106" s="177"/>
      <c r="Q1106" s="177"/>
      <c r="R1106" s="177"/>
      <c r="S1106" s="177"/>
      <c r="T1106" s="177"/>
      <c r="U1106" s="177"/>
      <c r="V1106" s="177"/>
      <c r="W1106" s="177"/>
      <c r="X1106" s="177"/>
      <c r="Y1106" s="177"/>
      <c r="Z1106" s="177"/>
      <c r="AA1106" s="177"/>
      <c r="AB1106" s="177"/>
      <c r="AC1106" s="177"/>
      <c r="AD1106" s="177"/>
      <c r="AE1106" s="177"/>
    </row>
    <row r="1107" spans="1:31" ht="125.25" customHeight="1">
      <c r="A1107" s="290" t="s">
        <v>8034</v>
      </c>
      <c r="B1107" s="291" t="s">
        <v>8035</v>
      </c>
      <c r="C1107" s="290" t="s">
        <v>489</v>
      </c>
      <c r="D1107" s="292" t="s">
        <v>8036</v>
      </c>
      <c r="E1107" s="292" t="s">
        <v>8041</v>
      </c>
      <c r="F1107" s="293" t="s">
        <v>8136</v>
      </c>
      <c r="G1107" s="293" t="s">
        <v>8137</v>
      </c>
      <c r="H1107" s="293" t="s">
        <v>8138</v>
      </c>
      <c r="I1107" s="161" t="s">
        <v>11</v>
      </c>
      <c r="J1107" s="124" t="s">
        <v>8041</v>
      </c>
      <c r="K1107" s="277"/>
      <c r="L1107" s="177"/>
      <c r="M1107" s="177"/>
      <c r="N1107" s="177"/>
      <c r="O1107" s="177"/>
      <c r="P1107" s="177"/>
      <c r="Q1107" s="177"/>
      <c r="R1107" s="177"/>
      <c r="S1107" s="177"/>
      <c r="T1107" s="177"/>
      <c r="U1107" s="177"/>
      <c r="V1107" s="177"/>
      <c r="W1107" s="177"/>
      <c r="X1107" s="177"/>
      <c r="Y1107" s="177"/>
      <c r="Z1107" s="177"/>
      <c r="AA1107" s="177"/>
      <c r="AB1107" s="177"/>
      <c r="AC1107" s="177"/>
      <c r="AD1107" s="177"/>
      <c r="AE1107" s="177"/>
    </row>
    <row r="1108" spans="1:31" ht="125.25" customHeight="1">
      <c r="A1108" s="290" t="s">
        <v>8034</v>
      </c>
      <c r="B1108" s="291" t="s">
        <v>8035</v>
      </c>
      <c r="C1108" s="290" t="s">
        <v>492</v>
      </c>
      <c r="D1108" s="292" t="s">
        <v>8036</v>
      </c>
      <c r="E1108" s="292" t="s">
        <v>8041</v>
      </c>
      <c r="F1108" s="293" t="s">
        <v>8139</v>
      </c>
      <c r="G1108" s="293" t="s">
        <v>8140</v>
      </c>
      <c r="H1108" s="293" t="s">
        <v>8141</v>
      </c>
      <c r="I1108" s="161" t="s">
        <v>11</v>
      </c>
      <c r="J1108" s="124" t="s">
        <v>8041</v>
      </c>
      <c r="K1108" s="277"/>
      <c r="L1108" s="177"/>
      <c r="M1108" s="177"/>
      <c r="N1108" s="177"/>
      <c r="O1108" s="177"/>
      <c r="P1108" s="177"/>
      <c r="Q1108" s="177"/>
      <c r="R1108" s="177"/>
      <c r="S1108" s="177"/>
      <c r="T1108" s="177"/>
      <c r="U1108" s="177"/>
      <c r="V1108" s="177"/>
      <c r="W1108" s="177"/>
      <c r="X1108" s="177"/>
      <c r="Y1108" s="177"/>
      <c r="Z1108" s="177"/>
      <c r="AA1108" s="177"/>
      <c r="AB1108" s="177"/>
      <c r="AC1108" s="177"/>
      <c r="AD1108" s="177"/>
      <c r="AE1108" s="177"/>
    </row>
    <row r="1109" spans="1:31" ht="125.25" customHeight="1">
      <c r="A1109" s="290" t="s">
        <v>8034</v>
      </c>
      <c r="B1109" s="291" t="s">
        <v>8035</v>
      </c>
      <c r="C1109" s="290" t="s">
        <v>496</v>
      </c>
      <c r="D1109" s="292" t="s">
        <v>8036</v>
      </c>
      <c r="E1109" s="292" t="s">
        <v>8041</v>
      </c>
      <c r="F1109" s="293" t="s">
        <v>8142</v>
      </c>
      <c r="G1109" s="292" t="s">
        <v>8041</v>
      </c>
      <c r="H1109" s="293" t="s">
        <v>8143</v>
      </c>
      <c r="I1109" s="161" t="s">
        <v>11</v>
      </c>
      <c r="J1109" s="124" t="s">
        <v>8041</v>
      </c>
      <c r="K1109" s="277"/>
      <c r="L1109" s="177"/>
      <c r="M1109" s="177"/>
      <c r="N1109" s="177"/>
      <c r="O1109" s="177"/>
      <c r="P1109" s="177"/>
      <c r="Q1109" s="177"/>
      <c r="R1109" s="177"/>
      <c r="S1109" s="177"/>
      <c r="T1109" s="177"/>
      <c r="U1109" s="177"/>
      <c r="V1109" s="177"/>
      <c r="W1109" s="177"/>
      <c r="X1109" s="177"/>
      <c r="Y1109" s="177"/>
      <c r="Z1109" s="177"/>
      <c r="AA1109" s="177"/>
      <c r="AB1109" s="177"/>
      <c r="AC1109" s="177"/>
      <c r="AD1109" s="177"/>
      <c r="AE1109" s="177"/>
    </row>
    <row r="1110" spans="1:31" ht="125.25" customHeight="1">
      <c r="A1110" s="290" t="s">
        <v>8034</v>
      </c>
      <c r="B1110" s="291" t="s">
        <v>8035</v>
      </c>
      <c r="C1110" s="290" t="s">
        <v>500</v>
      </c>
      <c r="D1110" s="292" t="s">
        <v>8036</v>
      </c>
      <c r="E1110" s="292" t="s">
        <v>8041</v>
      </c>
      <c r="F1110" s="293" t="s">
        <v>8144</v>
      </c>
      <c r="G1110" s="292" t="s">
        <v>8041</v>
      </c>
      <c r="H1110" s="295" t="s">
        <v>8145</v>
      </c>
      <c r="I1110" s="161" t="s">
        <v>11</v>
      </c>
      <c r="J1110" s="124" t="s">
        <v>8041</v>
      </c>
      <c r="K1110" s="277"/>
      <c r="L1110" s="177"/>
      <c r="M1110" s="177"/>
      <c r="N1110" s="177"/>
      <c r="O1110" s="177"/>
      <c r="P1110" s="177"/>
      <c r="Q1110" s="177"/>
      <c r="R1110" s="177"/>
      <c r="S1110" s="177"/>
      <c r="T1110" s="177"/>
      <c r="U1110" s="177"/>
      <c r="V1110" s="177"/>
      <c r="W1110" s="177"/>
      <c r="X1110" s="177"/>
      <c r="Y1110" s="177"/>
      <c r="Z1110" s="177"/>
      <c r="AA1110" s="177"/>
      <c r="AB1110" s="177"/>
      <c r="AC1110" s="177"/>
      <c r="AD1110" s="177"/>
      <c r="AE1110" s="177"/>
    </row>
    <row r="1111" spans="1:31" ht="125.25" customHeight="1">
      <c r="A1111" s="290" t="s">
        <v>8034</v>
      </c>
      <c r="B1111" s="291" t="s">
        <v>8035</v>
      </c>
      <c r="C1111" s="290" t="s">
        <v>503</v>
      </c>
      <c r="D1111" s="292" t="s">
        <v>8036</v>
      </c>
      <c r="E1111" s="292" t="s">
        <v>8041</v>
      </c>
      <c r="F1111" s="293" t="s">
        <v>8146</v>
      </c>
      <c r="G1111" s="293" t="s">
        <v>8147</v>
      </c>
      <c r="H1111" s="293" t="s">
        <v>8148</v>
      </c>
      <c r="I1111" s="161" t="s">
        <v>11</v>
      </c>
      <c r="J1111" s="124" t="s">
        <v>8041</v>
      </c>
      <c r="K1111" s="277"/>
      <c r="L1111" s="177"/>
      <c r="M1111" s="177"/>
      <c r="N1111" s="177"/>
      <c r="O1111" s="177"/>
      <c r="P1111" s="177"/>
      <c r="Q1111" s="177"/>
      <c r="R1111" s="177"/>
      <c r="S1111" s="177"/>
      <c r="T1111" s="177"/>
      <c r="U1111" s="177"/>
      <c r="V1111" s="177"/>
      <c r="W1111" s="177"/>
      <c r="X1111" s="177"/>
      <c r="Y1111" s="177"/>
      <c r="Z1111" s="177"/>
      <c r="AA1111" s="177"/>
      <c r="AB1111" s="177"/>
      <c r="AC1111" s="177"/>
      <c r="AD1111" s="177"/>
      <c r="AE1111" s="177"/>
    </row>
    <row r="1112" spans="1:31" ht="125.25" customHeight="1">
      <c r="A1112" s="290" t="s">
        <v>8034</v>
      </c>
      <c r="B1112" s="291" t="s">
        <v>8035</v>
      </c>
      <c r="C1112" s="290" t="s">
        <v>507</v>
      </c>
      <c r="D1112" s="292" t="s">
        <v>8036</v>
      </c>
      <c r="E1112" s="292" t="s">
        <v>8041</v>
      </c>
      <c r="F1112" s="293" t="s">
        <v>8149</v>
      </c>
      <c r="G1112" s="293" t="s">
        <v>8150</v>
      </c>
      <c r="H1112" s="293" t="s">
        <v>8151</v>
      </c>
      <c r="I1112" s="161" t="s">
        <v>11</v>
      </c>
      <c r="J1112" s="124" t="s">
        <v>8041</v>
      </c>
      <c r="K1112" s="277"/>
      <c r="L1112" s="177"/>
      <c r="M1112" s="177"/>
      <c r="N1112" s="177"/>
      <c r="O1112" s="177"/>
      <c r="P1112" s="177"/>
      <c r="Q1112" s="177"/>
      <c r="R1112" s="177"/>
      <c r="S1112" s="177"/>
      <c r="T1112" s="177"/>
      <c r="U1112" s="177"/>
      <c r="V1112" s="177"/>
      <c r="W1112" s="177"/>
      <c r="X1112" s="177"/>
      <c r="Y1112" s="177"/>
      <c r="Z1112" s="177"/>
      <c r="AA1112" s="177"/>
      <c r="AB1112" s="177"/>
      <c r="AC1112" s="177"/>
      <c r="AD1112" s="177"/>
      <c r="AE1112" s="177"/>
    </row>
    <row r="1113" spans="1:31" ht="125.25" customHeight="1">
      <c r="A1113" s="290" t="s">
        <v>8034</v>
      </c>
      <c r="B1113" s="291" t="s">
        <v>8035</v>
      </c>
      <c r="C1113" s="290" t="s">
        <v>509</v>
      </c>
      <c r="D1113" s="292" t="s">
        <v>8036</v>
      </c>
      <c r="E1113" s="292" t="s">
        <v>8041</v>
      </c>
      <c r="F1113" s="293" t="s">
        <v>8152</v>
      </c>
      <c r="G1113" s="293" t="s">
        <v>8153</v>
      </c>
      <c r="H1113" s="293" t="s">
        <v>8151</v>
      </c>
      <c r="I1113" s="161" t="s">
        <v>11</v>
      </c>
      <c r="J1113" s="124" t="s">
        <v>8041</v>
      </c>
      <c r="K1113" s="277"/>
      <c r="L1113" s="177"/>
      <c r="M1113" s="177"/>
      <c r="N1113" s="177"/>
      <c r="O1113" s="177"/>
      <c r="P1113" s="177"/>
      <c r="Q1113" s="177"/>
      <c r="R1113" s="177"/>
      <c r="S1113" s="177"/>
      <c r="T1113" s="177"/>
      <c r="U1113" s="177"/>
      <c r="V1113" s="177"/>
      <c r="W1113" s="177"/>
      <c r="X1113" s="177"/>
      <c r="Y1113" s="177"/>
      <c r="Z1113" s="177"/>
      <c r="AA1113" s="177"/>
      <c r="AB1113" s="177"/>
      <c r="AC1113" s="177"/>
      <c r="AD1113" s="177"/>
      <c r="AE1113" s="177"/>
    </row>
    <row r="1114" spans="1:31" ht="125.25" customHeight="1">
      <c r="A1114" s="290" t="s">
        <v>8034</v>
      </c>
      <c r="B1114" s="291" t="s">
        <v>8035</v>
      </c>
      <c r="C1114" s="290" t="s">
        <v>512</v>
      </c>
      <c r="D1114" s="296" t="s">
        <v>8154</v>
      </c>
      <c r="E1114" s="292" t="s">
        <v>8041</v>
      </c>
      <c r="F1114" s="293" t="s">
        <v>8155</v>
      </c>
      <c r="G1114" s="292" t="s">
        <v>8156</v>
      </c>
      <c r="H1114" s="293" t="s">
        <v>8157</v>
      </c>
      <c r="I1114" s="161" t="s">
        <v>11</v>
      </c>
      <c r="J1114" s="124" t="s">
        <v>8041</v>
      </c>
      <c r="K1114" s="282"/>
      <c r="L1114" s="177"/>
      <c r="M1114" s="177"/>
      <c r="N1114" s="177"/>
      <c r="O1114" s="177"/>
      <c r="P1114" s="177"/>
      <c r="Q1114" s="177"/>
      <c r="R1114" s="177"/>
      <c r="S1114" s="177"/>
      <c r="T1114" s="177"/>
      <c r="U1114" s="177"/>
      <c r="V1114" s="177"/>
      <c r="W1114" s="177"/>
      <c r="X1114" s="177"/>
      <c r="Y1114" s="177"/>
      <c r="Z1114" s="177"/>
      <c r="AA1114" s="177"/>
      <c r="AB1114" s="177"/>
      <c r="AC1114" s="177"/>
      <c r="AD1114" s="177"/>
      <c r="AE1114" s="177"/>
    </row>
    <row r="1115" spans="1:31" ht="125.25" customHeight="1">
      <c r="A1115" s="290" t="s">
        <v>8034</v>
      </c>
      <c r="B1115" s="297" t="s">
        <v>8035</v>
      </c>
      <c r="C1115" s="290" t="s">
        <v>514</v>
      </c>
      <c r="D1115" s="292" t="s">
        <v>8036</v>
      </c>
      <c r="E1115" s="292" t="s">
        <v>8041</v>
      </c>
      <c r="F1115" s="293" t="s">
        <v>8158</v>
      </c>
      <c r="G1115" s="292" t="s">
        <v>8041</v>
      </c>
      <c r="H1115" s="293" t="s">
        <v>8159</v>
      </c>
      <c r="I1115" s="161" t="s">
        <v>11</v>
      </c>
      <c r="J1115" s="124" t="s">
        <v>8041</v>
      </c>
      <c r="K1115" s="246"/>
      <c r="L1115" s="177"/>
      <c r="M1115" s="177"/>
      <c r="N1115" s="177"/>
      <c r="O1115" s="177"/>
      <c r="P1115" s="177"/>
      <c r="Q1115" s="177"/>
      <c r="R1115" s="177"/>
      <c r="S1115" s="177"/>
      <c r="T1115" s="177"/>
      <c r="U1115" s="177"/>
      <c r="V1115" s="177"/>
      <c r="W1115" s="177"/>
      <c r="X1115" s="177"/>
      <c r="Y1115" s="177"/>
      <c r="Z1115" s="177"/>
      <c r="AA1115" s="177"/>
      <c r="AB1115" s="177"/>
      <c r="AC1115" s="177"/>
      <c r="AD1115" s="177"/>
      <c r="AE1115" s="177"/>
    </row>
    <row r="1116" spans="1:31" ht="125.25" customHeight="1">
      <c r="A1116" s="290" t="s">
        <v>8034</v>
      </c>
      <c r="B1116" s="297" t="s">
        <v>8035</v>
      </c>
      <c r="C1116" s="290" t="s">
        <v>518</v>
      </c>
      <c r="D1116" s="292" t="s">
        <v>8036</v>
      </c>
      <c r="E1116" s="292" t="s">
        <v>8041</v>
      </c>
      <c r="F1116" s="293" t="s">
        <v>8160</v>
      </c>
      <c r="G1116" s="292" t="s">
        <v>8041</v>
      </c>
      <c r="H1116" s="293" t="s">
        <v>8161</v>
      </c>
      <c r="I1116" s="161" t="s">
        <v>11</v>
      </c>
      <c r="J1116" s="124" t="s">
        <v>8041</v>
      </c>
      <c r="K1116" s="246"/>
      <c r="L1116" s="177"/>
      <c r="M1116" s="177"/>
      <c r="N1116" s="177"/>
      <c r="O1116" s="177"/>
      <c r="P1116" s="177"/>
      <c r="Q1116" s="177"/>
      <c r="R1116" s="177"/>
      <c r="S1116" s="177"/>
      <c r="T1116" s="177"/>
      <c r="U1116" s="177"/>
      <c r="V1116" s="177"/>
      <c r="W1116" s="177"/>
      <c r="X1116" s="177"/>
      <c r="Y1116" s="177"/>
      <c r="Z1116" s="177"/>
      <c r="AA1116" s="177"/>
      <c r="AB1116" s="177"/>
      <c r="AC1116" s="177"/>
      <c r="AD1116" s="177"/>
      <c r="AE1116" s="177"/>
    </row>
    <row r="1117" spans="1:31" ht="125.25" customHeight="1">
      <c r="A1117" s="290" t="s">
        <v>8034</v>
      </c>
      <c r="B1117" s="291" t="s">
        <v>8035</v>
      </c>
      <c r="C1117" s="290" t="s">
        <v>521</v>
      </c>
      <c r="D1117" s="292" t="s">
        <v>8036</v>
      </c>
      <c r="E1117" s="292" t="s">
        <v>8041</v>
      </c>
      <c r="F1117" s="293" t="s">
        <v>8162</v>
      </c>
      <c r="G1117" s="292" t="s">
        <v>8041</v>
      </c>
      <c r="H1117" s="293" t="s">
        <v>8163</v>
      </c>
      <c r="I1117" s="161" t="s">
        <v>11</v>
      </c>
      <c r="J1117" s="124" t="s">
        <v>8041</v>
      </c>
      <c r="K1117" s="246"/>
      <c r="L1117" s="177"/>
      <c r="M1117" s="177"/>
      <c r="N1117" s="177"/>
      <c r="O1117" s="177"/>
      <c r="P1117" s="177"/>
      <c r="Q1117" s="177"/>
      <c r="R1117" s="177"/>
      <c r="S1117" s="177"/>
      <c r="T1117" s="177"/>
      <c r="U1117" s="177"/>
      <c r="V1117" s="177"/>
      <c r="W1117" s="177"/>
      <c r="X1117" s="177"/>
      <c r="Y1117" s="177"/>
      <c r="Z1117" s="177"/>
      <c r="AA1117" s="177"/>
      <c r="AB1117" s="177"/>
      <c r="AC1117" s="177"/>
      <c r="AD1117" s="177"/>
      <c r="AE1117" s="177"/>
    </row>
    <row r="1118" spans="1:31" ht="125.25" customHeight="1">
      <c r="A1118" s="290" t="s">
        <v>8034</v>
      </c>
      <c r="B1118" s="291" t="s">
        <v>8035</v>
      </c>
      <c r="C1118" s="290" t="s">
        <v>525</v>
      </c>
      <c r="D1118" s="292" t="s">
        <v>8036</v>
      </c>
      <c r="E1118" s="292" t="s">
        <v>8041</v>
      </c>
      <c r="F1118" s="293" t="s">
        <v>8164</v>
      </c>
      <c r="G1118" s="293" t="s">
        <v>8165</v>
      </c>
      <c r="H1118" s="293" t="s">
        <v>8166</v>
      </c>
      <c r="I1118" s="161" t="s">
        <v>11</v>
      </c>
      <c r="J1118" s="124" t="s">
        <v>8041</v>
      </c>
      <c r="K1118" s="246"/>
      <c r="L1118" s="177"/>
      <c r="M1118" s="177"/>
      <c r="N1118" s="177"/>
      <c r="O1118" s="177"/>
      <c r="P1118" s="177"/>
      <c r="Q1118" s="177"/>
      <c r="R1118" s="177"/>
      <c r="S1118" s="177"/>
      <c r="T1118" s="177"/>
      <c r="U1118" s="177"/>
      <c r="V1118" s="177"/>
      <c r="W1118" s="177"/>
      <c r="X1118" s="177"/>
      <c r="Y1118" s="177"/>
      <c r="Z1118" s="177"/>
      <c r="AA1118" s="177"/>
      <c r="AB1118" s="177"/>
      <c r="AC1118" s="177"/>
      <c r="AD1118" s="177"/>
      <c r="AE1118" s="177"/>
    </row>
    <row r="1119" spans="1:31" ht="125.25" customHeight="1">
      <c r="A1119" s="290" t="s">
        <v>8034</v>
      </c>
      <c r="B1119" s="291" t="s">
        <v>8035</v>
      </c>
      <c r="C1119" s="290" t="s">
        <v>530</v>
      </c>
      <c r="D1119" s="292" t="s">
        <v>8036</v>
      </c>
      <c r="E1119" s="292" t="s">
        <v>8041</v>
      </c>
      <c r="F1119" s="293" t="s">
        <v>8167</v>
      </c>
      <c r="G1119" s="293" t="s">
        <v>8168</v>
      </c>
      <c r="H1119" s="293" t="s">
        <v>8169</v>
      </c>
      <c r="I1119" s="161" t="s">
        <v>11</v>
      </c>
      <c r="J1119" s="124" t="s">
        <v>8041</v>
      </c>
      <c r="K1119" s="246"/>
      <c r="L1119" s="177"/>
      <c r="M1119" s="177"/>
      <c r="N1119" s="177"/>
      <c r="O1119" s="177"/>
      <c r="P1119" s="177"/>
      <c r="Q1119" s="177"/>
      <c r="R1119" s="177"/>
      <c r="S1119" s="177"/>
      <c r="T1119" s="177"/>
      <c r="U1119" s="177"/>
      <c r="V1119" s="177"/>
      <c r="W1119" s="177"/>
      <c r="X1119" s="177"/>
      <c r="Y1119" s="177"/>
      <c r="Z1119" s="177"/>
      <c r="AA1119" s="177"/>
      <c r="AB1119" s="177"/>
      <c r="AC1119" s="177"/>
      <c r="AD1119" s="177"/>
      <c r="AE1119" s="177"/>
    </row>
    <row r="1120" spans="1:31" ht="125.25" customHeight="1">
      <c r="A1120" s="290" t="s">
        <v>8034</v>
      </c>
      <c r="B1120" s="291" t="s">
        <v>8035</v>
      </c>
      <c r="C1120" s="290" t="s">
        <v>612</v>
      </c>
      <c r="D1120" s="292" t="s">
        <v>8036</v>
      </c>
      <c r="E1120" s="292" t="s">
        <v>8041</v>
      </c>
      <c r="F1120" s="293" t="s">
        <v>8170</v>
      </c>
      <c r="G1120" s="293" t="s">
        <v>8171</v>
      </c>
      <c r="H1120" s="293" t="s">
        <v>8172</v>
      </c>
      <c r="I1120" s="161" t="s">
        <v>11</v>
      </c>
      <c r="J1120" s="124" t="s">
        <v>8041</v>
      </c>
      <c r="K1120" s="246"/>
      <c r="L1120" s="177"/>
      <c r="M1120" s="177"/>
      <c r="N1120" s="177"/>
      <c r="O1120" s="177"/>
      <c r="P1120" s="177"/>
      <c r="Q1120" s="177"/>
      <c r="R1120" s="177"/>
      <c r="S1120" s="177"/>
      <c r="T1120" s="177"/>
      <c r="U1120" s="177"/>
      <c r="V1120" s="177"/>
      <c r="W1120" s="177"/>
      <c r="X1120" s="177"/>
      <c r="Y1120" s="177"/>
      <c r="Z1120" s="177"/>
      <c r="AA1120" s="177"/>
      <c r="AB1120" s="177"/>
      <c r="AC1120" s="177"/>
      <c r="AD1120" s="177"/>
      <c r="AE1120" s="177"/>
    </row>
    <row r="1121" spans="1:31" ht="125.25" customHeight="1">
      <c r="A1121" s="290" t="s">
        <v>8034</v>
      </c>
      <c r="B1121" s="291" t="s">
        <v>8035</v>
      </c>
      <c r="C1121" s="290" t="s">
        <v>615</v>
      </c>
      <c r="D1121" s="292" t="s">
        <v>8036</v>
      </c>
      <c r="E1121" s="292" t="s">
        <v>8041</v>
      </c>
      <c r="F1121" s="293" t="s">
        <v>8173</v>
      </c>
      <c r="G1121" s="293" t="s">
        <v>8174</v>
      </c>
      <c r="H1121" s="293" t="s">
        <v>8175</v>
      </c>
      <c r="I1121" s="161" t="s">
        <v>11</v>
      </c>
      <c r="J1121" s="124" t="s">
        <v>8041</v>
      </c>
      <c r="K1121" s="246"/>
      <c r="L1121" s="177"/>
      <c r="M1121" s="177"/>
      <c r="N1121" s="177"/>
      <c r="O1121" s="177"/>
      <c r="P1121" s="177"/>
      <c r="Q1121" s="177"/>
      <c r="R1121" s="177"/>
      <c r="S1121" s="177"/>
      <c r="T1121" s="177"/>
      <c r="U1121" s="177"/>
      <c r="V1121" s="177"/>
      <c r="W1121" s="177"/>
      <c r="X1121" s="177"/>
      <c r="Y1121" s="177"/>
      <c r="Z1121" s="177"/>
      <c r="AA1121" s="177"/>
      <c r="AB1121" s="177"/>
      <c r="AC1121" s="177"/>
      <c r="AD1121" s="177"/>
      <c r="AE1121" s="177"/>
    </row>
    <row r="1122" spans="1:31" ht="125.25" customHeight="1">
      <c r="A1122" s="290" t="s">
        <v>8034</v>
      </c>
      <c r="B1122" s="291" t="s">
        <v>8035</v>
      </c>
      <c r="C1122" s="290" t="s">
        <v>617</v>
      </c>
      <c r="D1122" s="292" t="s">
        <v>8036</v>
      </c>
      <c r="E1122" s="292" t="s">
        <v>8041</v>
      </c>
      <c r="F1122" s="293" t="s">
        <v>8176</v>
      </c>
      <c r="G1122" s="293" t="s">
        <v>8177</v>
      </c>
      <c r="H1122" s="293" t="s">
        <v>8178</v>
      </c>
      <c r="I1122" s="161" t="s">
        <v>11</v>
      </c>
      <c r="J1122" s="124" t="s">
        <v>8041</v>
      </c>
      <c r="K1122" s="246"/>
      <c r="L1122" s="177"/>
      <c r="M1122" s="177"/>
      <c r="N1122" s="177"/>
      <c r="O1122" s="177"/>
      <c r="P1122" s="177"/>
      <c r="Q1122" s="177"/>
      <c r="R1122" s="177"/>
      <c r="S1122" s="177"/>
      <c r="T1122" s="177"/>
      <c r="U1122" s="177"/>
      <c r="V1122" s="177"/>
      <c r="W1122" s="177"/>
      <c r="X1122" s="177"/>
      <c r="Y1122" s="177"/>
      <c r="Z1122" s="177"/>
      <c r="AA1122" s="177"/>
      <c r="AB1122" s="177"/>
      <c r="AC1122" s="177"/>
      <c r="AD1122" s="177"/>
      <c r="AE1122" s="177"/>
    </row>
    <row r="1123" spans="1:31" ht="125.25" customHeight="1">
      <c r="A1123" s="290" t="s">
        <v>8034</v>
      </c>
      <c r="B1123" s="291" t="s">
        <v>8035</v>
      </c>
      <c r="C1123" s="290" t="s">
        <v>618</v>
      </c>
      <c r="D1123" s="292" t="s">
        <v>8036</v>
      </c>
      <c r="E1123" s="292" t="s">
        <v>8041</v>
      </c>
      <c r="F1123" s="293" t="s">
        <v>8179</v>
      </c>
      <c r="G1123" s="293" t="s">
        <v>8180</v>
      </c>
      <c r="H1123" s="298" t="s">
        <v>8181</v>
      </c>
      <c r="I1123" s="161" t="s">
        <v>11</v>
      </c>
      <c r="J1123" s="124" t="s">
        <v>8041</v>
      </c>
      <c r="K1123" s="246"/>
      <c r="L1123" s="177"/>
      <c r="M1123" s="177"/>
      <c r="N1123" s="177"/>
      <c r="O1123" s="177"/>
      <c r="P1123" s="177"/>
      <c r="Q1123" s="177"/>
      <c r="R1123" s="177"/>
      <c r="S1123" s="177"/>
      <c r="T1123" s="177"/>
      <c r="U1123" s="177"/>
      <c r="V1123" s="177"/>
      <c r="W1123" s="177"/>
      <c r="X1123" s="177"/>
      <c r="Y1123" s="177"/>
      <c r="Z1123" s="177"/>
      <c r="AA1123" s="177"/>
      <c r="AB1123" s="177"/>
      <c r="AC1123" s="177"/>
      <c r="AD1123" s="177"/>
      <c r="AE1123" s="177"/>
    </row>
    <row r="1124" spans="1:31" ht="125.25" customHeight="1">
      <c r="A1124" s="290" t="s">
        <v>8034</v>
      </c>
      <c r="B1124" s="291" t="s">
        <v>8035</v>
      </c>
      <c r="C1124" s="290" t="s">
        <v>619</v>
      </c>
      <c r="D1124" s="292" t="s">
        <v>8036</v>
      </c>
      <c r="E1124" s="292" t="s">
        <v>8041</v>
      </c>
      <c r="F1124" s="293" t="s">
        <v>8182</v>
      </c>
      <c r="G1124" s="293" t="s">
        <v>8183</v>
      </c>
      <c r="H1124" s="293" t="s">
        <v>8184</v>
      </c>
      <c r="I1124" s="161" t="s">
        <v>11</v>
      </c>
      <c r="J1124" s="124" t="s">
        <v>8041</v>
      </c>
      <c r="K1124" s="246"/>
      <c r="L1124" s="177"/>
      <c r="M1124" s="177"/>
      <c r="N1124" s="177"/>
      <c r="O1124" s="177"/>
      <c r="P1124" s="177"/>
      <c r="Q1124" s="177"/>
      <c r="R1124" s="177"/>
      <c r="S1124" s="177"/>
      <c r="T1124" s="177"/>
      <c r="U1124" s="177"/>
      <c r="V1124" s="177"/>
      <c r="W1124" s="177"/>
      <c r="X1124" s="177"/>
      <c r="Y1124" s="177"/>
      <c r="Z1124" s="177"/>
      <c r="AA1124" s="177"/>
      <c r="AB1124" s="177"/>
      <c r="AC1124" s="177"/>
      <c r="AD1124" s="177"/>
      <c r="AE1124" s="177"/>
    </row>
    <row r="1125" spans="1:31" ht="125.25" customHeight="1">
      <c r="A1125" s="290" t="s">
        <v>8034</v>
      </c>
      <c r="B1125" s="291" t="s">
        <v>8035</v>
      </c>
      <c r="C1125" s="290" t="s">
        <v>620</v>
      </c>
      <c r="D1125" s="292" t="s">
        <v>8036</v>
      </c>
      <c r="E1125" s="292" t="s">
        <v>8041</v>
      </c>
      <c r="F1125" s="293" t="s">
        <v>8185</v>
      </c>
      <c r="G1125" s="293" t="s">
        <v>8186</v>
      </c>
      <c r="H1125" s="293" t="s">
        <v>8187</v>
      </c>
      <c r="I1125" s="161" t="s">
        <v>11</v>
      </c>
      <c r="J1125" s="124" t="s">
        <v>8041</v>
      </c>
      <c r="K1125" s="246"/>
      <c r="L1125" s="177"/>
      <c r="M1125" s="177"/>
      <c r="N1125" s="177"/>
      <c r="O1125" s="177"/>
      <c r="P1125" s="177"/>
      <c r="Q1125" s="177"/>
      <c r="R1125" s="177"/>
      <c r="S1125" s="177"/>
      <c r="T1125" s="177"/>
      <c r="U1125" s="177"/>
      <c r="V1125" s="177"/>
      <c r="W1125" s="177"/>
      <c r="X1125" s="177"/>
      <c r="Y1125" s="177"/>
      <c r="Z1125" s="177"/>
      <c r="AA1125" s="177"/>
      <c r="AB1125" s="177"/>
      <c r="AC1125" s="177"/>
      <c r="AD1125" s="177"/>
      <c r="AE1125" s="177"/>
    </row>
    <row r="1126" spans="1:31" ht="125.25" customHeight="1">
      <c r="A1126" s="290" t="s">
        <v>8034</v>
      </c>
      <c r="B1126" s="291" t="s">
        <v>8035</v>
      </c>
      <c r="C1126" s="290" t="s">
        <v>621</v>
      </c>
      <c r="D1126" s="292" t="s">
        <v>8036</v>
      </c>
      <c r="E1126" s="292" t="s">
        <v>8041</v>
      </c>
      <c r="F1126" s="293" t="s">
        <v>8188</v>
      </c>
      <c r="G1126" s="293" t="s">
        <v>8189</v>
      </c>
      <c r="H1126" s="293" t="s">
        <v>8190</v>
      </c>
      <c r="I1126" s="161" t="s">
        <v>11</v>
      </c>
      <c r="J1126" s="124" t="s">
        <v>8041</v>
      </c>
      <c r="K1126" s="246"/>
      <c r="L1126" s="177"/>
      <c r="M1126" s="177"/>
      <c r="N1126" s="177"/>
      <c r="O1126" s="177"/>
      <c r="P1126" s="177"/>
      <c r="Q1126" s="177"/>
      <c r="R1126" s="177"/>
      <c r="S1126" s="177"/>
      <c r="T1126" s="177"/>
      <c r="U1126" s="177"/>
      <c r="V1126" s="177"/>
      <c r="W1126" s="177"/>
      <c r="X1126" s="177"/>
      <c r="Y1126" s="177"/>
      <c r="Z1126" s="177"/>
      <c r="AA1126" s="177"/>
      <c r="AB1126" s="177"/>
      <c r="AC1126" s="177"/>
      <c r="AD1126" s="177"/>
      <c r="AE1126" s="177"/>
    </row>
    <row r="1127" spans="1:31" ht="125.25" customHeight="1">
      <c r="A1127" s="290" t="s">
        <v>8034</v>
      </c>
      <c r="B1127" s="291" t="s">
        <v>8035</v>
      </c>
      <c r="C1127" s="290" t="s">
        <v>622</v>
      </c>
      <c r="D1127" s="292" t="s">
        <v>8036</v>
      </c>
      <c r="E1127" s="292" t="s">
        <v>8041</v>
      </c>
      <c r="F1127" s="293" t="s">
        <v>8191</v>
      </c>
      <c r="G1127" s="293" t="s">
        <v>8192</v>
      </c>
      <c r="H1127" s="295" t="s">
        <v>8193</v>
      </c>
      <c r="I1127" s="161" t="s">
        <v>11</v>
      </c>
      <c r="J1127" s="124" t="s">
        <v>8041</v>
      </c>
      <c r="K1127" s="246"/>
      <c r="L1127" s="177"/>
      <c r="M1127" s="177"/>
      <c r="N1127" s="177"/>
      <c r="O1127" s="177"/>
      <c r="P1127" s="177"/>
      <c r="Q1127" s="177"/>
      <c r="R1127" s="177"/>
      <c r="S1127" s="177"/>
      <c r="T1127" s="177"/>
      <c r="U1127" s="177"/>
      <c r="V1127" s="177"/>
      <c r="W1127" s="177"/>
      <c r="X1127" s="177"/>
      <c r="Y1127" s="177"/>
      <c r="Z1127" s="177"/>
      <c r="AA1127" s="177"/>
      <c r="AB1127" s="177"/>
      <c r="AC1127" s="177"/>
      <c r="AD1127" s="177"/>
      <c r="AE1127" s="177"/>
    </row>
    <row r="1128" spans="1:31" ht="125.25" customHeight="1">
      <c r="A1128" s="290" t="s">
        <v>8034</v>
      </c>
      <c r="B1128" s="291" t="s">
        <v>8035</v>
      </c>
      <c r="C1128" s="290" t="s">
        <v>623</v>
      </c>
      <c r="D1128" s="292" t="s">
        <v>8036</v>
      </c>
      <c r="E1128" s="292" t="s">
        <v>8041</v>
      </c>
      <c r="F1128" s="293" t="s">
        <v>8194</v>
      </c>
      <c r="G1128" s="293" t="s">
        <v>8195</v>
      </c>
      <c r="H1128" s="293" t="s">
        <v>8196</v>
      </c>
      <c r="I1128" s="161" t="s">
        <v>11</v>
      </c>
      <c r="J1128" s="124" t="s">
        <v>8041</v>
      </c>
      <c r="K1128" s="246"/>
      <c r="L1128" s="177"/>
      <c r="M1128" s="177"/>
      <c r="N1128" s="177"/>
      <c r="O1128" s="177"/>
      <c r="P1128" s="177"/>
      <c r="Q1128" s="177"/>
      <c r="R1128" s="177"/>
      <c r="S1128" s="177"/>
      <c r="T1128" s="177"/>
      <c r="U1128" s="177"/>
      <c r="V1128" s="177"/>
      <c r="W1128" s="177"/>
      <c r="X1128" s="177"/>
      <c r="Y1128" s="177"/>
      <c r="Z1128" s="177"/>
      <c r="AA1128" s="177"/>
      <c r="AB1128" s="177"/>
      <c r="AC1128" s="177"/>
      <c r="AD1128" s="177"/>
      <c r="AE1128" s="177"/>
    </row>
    <row r="1129" spans="1:31" ht="125.25" customHeight="1">
      <c r="A1129" s="290" t="s">
        <v>8034</v>
      </c>
      <c r="B1129" s="291" t="s">
        <v>8035</v>
      </c>
      <c r="C1129" s="290" t="s">
        <v>626</v>
      </c>
      <c r="D1129" s="292" t="s">
        <v>8036</v>
      </c>
      <c r="E1129" s="292" t="s">
        <v>8041</v>
      </c>
      <c r="F1129" s="293" t="s">
        <v>8197</v>
      </c>
      <c r="G1129" s="293" t="s">
        <v>8198</v>
      </c>
      <c r="H1129" s="293" t="s">
        <v>8199</v>
      </c>
      <c r="I1129" s="161" t="s">
        <v>11</v>
      </c>
      <c r="J1129" s="124" t="s">
        <v>8041</v>
      </c>
      <c r="K1129" s="246"/>
      <c r="L1129" s="177"/>
      <c r="M1129" s="177"/>
      <c r="N1129" s="177"/>
      <c r="O1129" s="177"/>
      <c r="P1129" s="177"/>
      <c r="Q1129" s="177"/>
      <c r="R1129" s="177"/>
      <c r="S1129" s="177"/>
      <c r="T1129" s="177"/>
      <c r="U1129" s="177"/>
      <c r="V1129" s="177"/>
      <c r="W1129" s="177"/>
      <c r="X1129" s="177"/>
      <c r="Y1129" s="177"/>
      <c r="Z1129" s="177"/>
      <c r="AA1129" s="177"/>
      <c r="AB1129" s="177"/>
      <c r="AC1129" s="177"/>
      <c r="AD1129" s="177"/>
      <c r="AE1129" s="177"/>
    </row>
    <row r="1130" spans="1:31" ht="125.25" customHeight="1">
      <c r="A1130" s="290" t="s">
        <v>8034</v>
      </c>
      <c r="B1130" s="291" t="s">
        <v>8035</v>
      </c>
      <c r="C1130" s="290" t="s">
        <v>629</v>
      </c>
      <c r="D1130" s="292" t="s">
        <v>8036</v>
      </c>
      <c r="E1130" s="292" t="s">
        <v>8041</v>
      </c>
      <c r="F1130" s="293" t="s">
        <v>8200</v>
      </c>
      <c r="G1130" s="293" t="s">
        <v>8201</v>
      </c>
      <c r="H1130" s="293" t="s">
        <v>8202</v>
      </c>
      <c r="I1130" s="161" t="s">
        <v>11</v>
      </c>
      <c r="J1130" s="124" t="s">
        <v>8041</v>
      </c>
      <c r="K1130" s="246"/>
      <c r="L1130" s="177"/>
      <c r="M1130" s="177"/>
      <c r="N1130" s="177"/>
      <c r="O1130" s="177"/>
      <c r="P1130" s="177"/>
      <c r="Q1130" s="177"/>
      <c r="R1130" s="177"/>
      <c r="S1130" s="177"/>
      <c r="T1130" s="177"/>
      <c r="U1130" s="177"/>
      <c r="V1130" s="177"/>
      <c r="W1130" s="177"/>
      <c r="X1130" s="177"/>
      <c r="Y1130" s="177"/>
      <c r="Z1130" s="177"/>
      <c r="AA1130" s="177"/>
      <c r="AB1130" s="177"/>
      <c r="AC1130" s="177"/>
      <c r="AD1130" s="177"/>
      <c r="AE1130" s="177"/>
    </row>
    <row r="1131" spans="1:31" ht="125.25" customHeight="1">
      <c r="A1131" s="290" t="s">
        <v>8034</v>
      </c>
      <c r="B1131" s="291" t="s">
        <v>8035</v>
      </c>
      <c r="C1131" s="290" t="s">
        <v>632</v>
      </c>
      <c r="D1131" s="292" t="s">
        <v>8036</v>
      </c>
      <c r="E1131" s="292" t="s">
        <v>8041</v>
      </c>
      <c r="F1131" s="293" t="s">
        <v>8203</v>
      </c>
      <c r="G1131" s="293" t="s">
        <v>8204</v>
      </c>
      <c r="H1131" s="293" t="s">
        <v>8205</v>
      </c>
      <c r="I1131" s="161" t="s">
        <v>11</v>
      </c>
      <c r="J1131" s="124" t="s">
        <v>8041</v>
      </c>
      <c r="K1131" s="246"/>
      <c r="L1131" s="177"/>
      <c r="M1131" s="177"/>
      <c r="N1131" s="177"/>
      <c r="O1131" s="177"/>
      <c r="P1131" s="177"/>
      <c r="Q1131" s="177"/>
      <c r="R1131" s="177"/>
      <c r="S1131" s="177"/>
      <c r="T1131" s="177"/>
      <c r="U1131" s="177"/>
      <c r="V1131" s="177"/>
      <c r="W1131" s="177"/>
      <c r="X1131" s="177"/>
      <c r="Y1131" s="177"/>
      <c r="Z1131" s="177"/>
      <c r="AA1131" s="177"/>
      <c r="AB1131" s="177"/>
      <c r="AC1131" s="177"/>
      <c r="AD1131" s="177"/>
      <c r="AE1131" s="177"/>
    </row>
    <row r="1132" spans="1:31" ht="125.25" customHeight="1">
      <c r="A1132" s="290" t="s">
        <v>8034</v>
      </c>
      <c r="B1132" s="291" t="s">
        <v>8035</v>
      </c>
      <c r="C1132" s="290" t="s">
        <v>635</v>
      </c>
      <c r="D1132" s="296" t="s">
        <v>8206</v>
      </c>
      <c r="E1132" s="292" t="s">
        <v>8041</v>
      </c>
      <c r="F1132" s="293" t="s">
        <v>8207</v>
      </c>
      <c r="G1132" s="292" t="s">
        <v>8041</v>
      </c>
      <c r="H1132" s="295" t="s">
        <v>8208</v>
      </c>
      <c r="I1132" s="161" t="s">
        <v>11</v>
      </c>
      <c r="J1132" s="124" t="s">
        <v>8041</v>
      </c>
      <c r="K1132" s="246"/>
      <c r="L1132" s="177"/>
      <c r="M1132" s="177"/>
      <c r="N1132" s="177"/>
      <c r="O1132" s="177"/>
      <c r="P1132" s="177"/>
      <c r="Q1132" s="177"/>
      <c r="R1132" s="177"/>
      <c r="S1132" s="177"/>
      <c r="T1132" s="177"/>
      <c r="U1132" s="177"/>
      <c r="V1132" s="177"/>
      <c r="W1132" s="177"/>
      <c r="X1132" s="177"/>
      <c r="Y1132" s="177"/>
      <c r="Z1132" s="177"/>
      <c r="AA1132" s="177"/>
      <c r="AB1132" s="177"/>
      <c r="AC1132" s="177"/>
      <c r="AD1132" s="177"/>
      <c r="AE1132" s="177"/>
    </row>
    <row r="1133" spans="1:31" ht="125.25" customHeight="1">
      <c r="A1133" s="290" t="s">
        <v>8034</v>
      </c>
      <c r="B1133" s="291" t="s">
        <v>8035</v>
      </c>
      <c r="C1133" s="290" t="s">
        <v>637</v>
      </c>
      <c r="D1133" s="292" t="s">
        <v>8036</v>
      </c>
      <c r="E1133" s="292" t="s">
        <v>8041</v>
      </c>
      <c r="F1133" s="293" t="s">
        <v>8209</v>
      </c>
      <c r="G1133" s="293" t="s">
        <v>8210</v>
      </c>
      <c r="H1133" s="293" t="s">
        <v>8211</v>
      </c>
      <c r="I1133" s="161" t="s">
        <v>11</v>
      </c>
      <c r="J1133" s="124" t="s">
        <v>8041</v>
      </c>
      <c r="K1133" s="246"/>
      <c r="L1133" s="177"/>
      <c r="M1133" s="177"/>
      <c r="N1133" s="177"/>
      <c r="O1133" s="177"/>
      <c r="P1133" s="177"/>
      <c r="Q1133" s="177"/>
      <c r="R1133" s="177"/>
      <c r="S1133" s="177"/>
      <c r="T1133" s="177"/>
      <c r="U1133" s="177"/>
      <c r="V1133" s="177"/>
      <c r="W1133" s="177"/>
      <c r="X1133" s="177"/>
      <c r="Y1133" s="177"/>
      <c r="Z1133" s="177"/>
      <c r="AA1133" s="177"/>
      <c r="AB1133" s="177"/>
      <c r="AC1133" s="177"/>
      <c r="AD1133" s="177"/>
      <c r="AE1133" s="177"/>
    </row>
    <row r="1134" spans="1:31" ht="125.25" customHeight="1">
      <c r="A1134" s="290" t="s">
        <v>8034</v>
      </c>
      <c r="B1134" s="291" t="s">
        <v>8035</v>
      </c>
      <c r="C1134" s="290" t="s">
        <v>642</v>
      </c>
      <c r="D1134" s="292" t="s">
        <v>8036</v>
      </c>
      <c r="E1134" s="292" t="s">
        <v>8041</v>
      </c>
      <c r="F1134" s="293" t="s">
        <v>8212</v>
      </c>
      <c r="G1134" s="292" t="s">
        <v>8213</v>
      </c>
      <c r="H1134" s="293" t="s">
        <v>8214</v>
      </c>
      <c r="I1134" s="161" t="s">
        <v>11</v>
      </c>
      <c r="J1134" s="124" t="s">
        <v>8041</v>
      </c>
      <c r="K1134" s="246"/>
      <c r="L1134" s="177"/>
      <c r="M1134" s="177"/>
      <c r="N1134" s="177"/>
      <c r="O1134" s="177"/>
      <c r="P1134" s="177"/>
      <c r="Q1134" s="177"/>
      <c r="R1134" s="177"/>
      <c r="S1134" s="177"/>
      <c r="T1134" s="177"/>
      <c r="U1134" s="177"/>
      <c r="V1134" s="177"/>
      <c r="W1134" s="177"/>
      <c r="X1134" s="177"/>
      <c r="Y1134" s="177"/>
      <c r="Z1134" s="177"/>
      <c r="AA1134" s="177"/>
      <c r="AB1134" s="177"/>
      <c r="AC1134" s="177"/>
      <c r="AD1134" s="177"/>
      <c r="AE1134" s="177"/>
    </row>
    <row r="1135" spans="1:31" ht="125.25" customHeight="1">
      <c r="A1135" s="290" t="s">
        <v>8034</v>
      </c>
      <c r="B1135" s="291" t="s">
        <v>8035</v>
      </c>
      <c r="C1135" s="290" t="s">
        <v>646</v>
      </c>
      <c r="D1135" s="292" t="s">
        <v>8036</v>
      </c>
      <c r="E1135" s="292" t="s">
        <v>8041</v>
      </c>
      <c r="F1135" s="293" t="s">
        <v>8215</v>
      </c>
      <c r="G1135" s="292" t="s">
        <v>8216</v>
      </c>
      <c r="H1135" s="293" t="s">
        <v>8217</v>
      </c>
      <c r="I1135" s="161" t="s">
        <v>11</v>
      </c>
      <c r="J1135" s="124" t="s">
        <v>8041</v>
      </c>
      <c r="K1135" s="246"/>
      <c r="L1135" s="177"/>
      <c r="M1135" s="177"/>
      <c r="N1135" s="177"/>
      <c r="O1135" s="177"/>
      <c r="P1135" s="177"/>
      <c r="Q1135" s="177"/>
      <c r="R1135" s="177"/>
      <c r="S1135" s="177"/>
      <c r="T1135" s="177"/>
      <c r="U1135" s="177"/>
      <c r="V1135" s="177"/>
      <c r="W1135" s="177"/>
      <c r="X1135" s="177"/>
      <c r="Y1135" s="177"/>
      <c r="Z1135" s="177"/>
      <c r="AA1135" s="177"/>
      <c r="AB1135" s="177"/>
      <c r="AC1135" s="177"/>
      <c r="AD1135" s="177"/>
      <c r="AE1135" s="177"/>
    </row>
    <row r="1136" spans="1:31" ht="125.25" customHeight="1">
      <c r="A1136" s="290" t="s">
        <v>8034</v>
      </c>
      <c r="B1136" s="291" t="s">
        <v>8035</v>
      </c>
      <c r="C1136" s="290" t="s">
        <v>649</v>
      </c>
      <c r="D1136" s="292" t="s">
        <v>8036</v>
      </c>
      <c r="E1136" s="292" t="s">
        <v>8041</v>
      </c>
      <c r="F1136" s="293" t="s">
        <v>8218</v>
      </c>
      <c r="G1136" s="292" t="s">
        <v>8041</v>
      </c>
      <c r="H1136" s="293" t="s">
        <v>8219</v>
      </c>
      <c r="I1136" s="161" t="s">
        <v>11</v>
      </c>
      <c r="J1136" s="124" t="s">
        <v>8041</v>
      </c>
      <c r="K1136" s="246"/>
      <c r="L1136" s="177"/>
      <c r="M1136" s="177"/>
      <c r="N1136" s="177"/>
      <c r="O1136" s="177"/>
      <c r="P1136" s="177"/>
      <c r="Q1136" s="177"/>
      <c r="R1136" s="177"/>
      <c r="S1136" s="177"/>
      <c r="T1136" s="177"/>
      <c r="U1136" s="177"/>
      <c r="V1136" s="177"/>
      <c r="W1136" s="177"/>
      <c r="X1136" s="177"/>
      <c r="Y1136" s="177"/>
      <c r="Z1136" s="177"/>
      <c r="AA1136" s="177"/>
      <c r="AB1136" s="177"/>
      <c r="AC1136" s="177"/>
      <c r="AD1136" s="177"/>
      <c r="AE1136" s="177"/>
    </row>
    <row r="1137" spans="1:31" ht="125.25" customHeight="1">
      <c r="A1137" s="290" t="s">
        <v>8034</v>
      </c>
      <c r="B1137" s="291" t="s">
        <v>8035</v>
      </c>
      <c r="C1137" s="290" t="s">
        <v>652</v>
      </c>
      <c r="D1137" s="292" t="s">
        <v>8036</v>
      </c>
      <c r="E1137" s="292" t="s">
        <v>8041</v>
      </c>
      <c r="F1137" s="293" t="s">
        <v>8220</v>
      </c>
      <c r="G1137" s="293" t="s">
        <v>8221</v>
      </c>
      <c r="H1137" s="293" t="s">
        <v>8222</v>
      </c>
      <c r="I1137" s="161" t="s">
        <v>11</v>
      </c>
      <c r="J1137" s="124" t="s">
        <v>8041</v>
      </c>
      <c r="K1137" s="246"/>
      <c r="L1137" s="177"/>
      <c r="M1137" s="177"/>
      <c r="N1137" s="177"/>
      <c r="O1137" s="177"/>
      <c r="P1137" s="177"/>
      <c r="Q1137" s="177"/>
      <c r="R1137" s="177"/>
      <c r="S1137" s="177"/>
      <c r="T1137" s="177"/>
      <c r="U1137" s="177"/>
      <c r="V1137" s="177"/>
      <c r="W1137" s="177"/>
      <c r="X1137" s="177"/>
      <c r="Y1137" s="177"/>
      <c r="Z1137" s="177"/>
      <c r="AA1137" s="177"/>
      <c r="AB1137" s="177"/>
      <c r="AC1137" s="177"/>
      <c r="AD1137" s="177"/>
      <c r="AE1137" s="177"/>
    </row>
    <row r="1138" spans="1:31" ht="125.25" customHeight="1">
      <c r="A1138" s="290" t="s">
        <v>8034</v>
      </c>
      <c r="B1138" s="291" t="s">
        <v>8035</v>
      </c>
      <c r="C1138" s="290" t="s">
        <v>656</v>
      </c>
      <c r="D1138" s="292" t="s">
        <v>8036</v>
      </c>
      <c r="E1138" s="292" t="s">
        <v>8041</v>
      </c>
      <c r="F1138" s="293" t="s">
        <v>8223</v>
      </c>
      <c r="G1138" s="293" t="s">
        <v>8224</v>
      </c>
      <c r="H1138" s="293" t="s">
        <v>8225</v>
      </c>
      <c r="I1138" s="161" t="s">
        <v>11</v>
      </c>
      <c r="J1138" s="124" t="s">
        <v>8041</v>
      </c>
      <c r="K1138" s="246"/>
      <c r="L1138" s="177"/>
      <c r="M1138" s="177"/>
      <c r="N1138" s="177"/>
      <c r="O1138" s="177"/>
      <c r="P1138" s="177"/>
      <c r="Q1138" s="177"/>
      <c r="R1138" s="177"/>
      <c r="S1138" s="177"/>
      <c r="T1138" s="177"/>
      <c r="U1138" s="177"/>
      <c r="V1138" s="177"/>
      <c r="W1138" s="177"/>
      <c r="X1138" s="177"/>
      <c r="Y1138" s="177"/>
      <c r="Z1138" s="177"/>
      <c r="AA1138" s="177"/>
      <c r="AB1138" s="177"/>
      <c r="AC1138" s="177"/>
      <c r="AD1138" s="177"/>
      <c r="AE1138" s="177"/>
    </row>
    <row r="1139" spans="1:31" ht="125.25" customHeight="1">
      <c r="A1139" s="290" t="s">
        <v>8034</v>
      </c>
      <c r="B1139" s="291" t="s">
        <v>8035</v>
      </c>
      <c r="C1139" s="290" t="s">
        <v>659</v>
      </c>
      <c r="D1139" s="292" t="s">
        <v>8036</v>
      </c>
      <c r="E1139" s="292" t="s">
        <v>8041</v>
      </c>
      <c r="F1139" s="293" t="s">
        <v>8226</v>
      </c>
      <c r="G1139" s="293" t="s">
        <v>8227</v>
      </c>
      <c r="H1139" s="293" t="s">
        <v>8228</v>
      </c>
      <c r="I1139" s="161" t="s">
        <v>11</v>
      </c>
      <c r="J1139" s="124" t="s">
        <v>8041</v>
      </c>
      <c r="K1139" s="246"/>
      <c r="L1139" s="177"/>
      <c r="M1139" s="177"/>
      <c r="N1139" s="177"/>
      <c r="O1139" s="177"/>
      <c r="P1139" s="177"/>
      <c r="Q1139" s="177"/>
      <c r="R1139" s="177"/>
      <c r="S1139" s="177"/>
      <c r="T1139" s="177"/>
      <c r="U1139" s="177"/>
      <c r="V1139" s="177"/>
      <c r="W1139" s="177"/>
      <c r="X1139" s="177"/>
      <c r="Y1139" s="177"/>
      <c r="Z1139" s="177"/>
      <c r="AA1139" s="177"/>
      <c r="AB1139" s="177"/>
      <c r="AC1139" s="177"/>
      <c r="AD1139" s="177"/>
      <c r="AE1139" s="177"/>
    </row>
    <row r="1140" spans="1:31" ht="125.25" customHeight="1">
      <c r="A1140" s="290" t="s">
        <v>8034</v>
      </c>
      <c r="B1140" s="291" t="s">
        <v>8035</v>
      </c>
      <c r="C1140" s="290" t="s">
        <v>662</v>
      </c>
      <c r="D1140" s="292" t="s">
        <v>8036</v>
      </c>
      <c r="E1140" s="292" t="s">
        <v>8041</v>
      </c>
      <c r="F1140" s="293" t="s">
        <v>8229</v>
      </c>
      <c r="G1140" s="292" t="s">
        <v>8230</v>
      </c>
      <c r="H1140" s="293" t="s">
        <v>8231</v>
      </c>
      <c r="I1140" s="161" t="s">
        <v>11</v>
      </c>
      <c r="J1140" s="124" t="s">
        <v>8041</v>
      </c>
      <c r="K1140" s="246"/>
      <c r="L1140" s="177"/>
      <c r="M1140" s="177"/>
      <c r="N1140" s="177"/>
      <c r="O1140" s="177"/>
      <c r="P1140" s="177"/>
      <c r="Q1140" s="177"/>
      <c r="R1140" s="177"/>
      <c r="S1140" s="177"/>
      <c r="T1140" s="177"/>
      <c r="U1140" s="177"/>
      <c r="V1140" s="177"/>
      <c r="W1140" s="177"/>
      <c r="X1140" s="177"/>
      <c r="Y1140" s="177"/>
      <c r="Z1140" s="177"/>
      <c r="AA1140" s="177"/>
      <c r="AB1140" s="177"/>
      <c r="AC1140" s="177"/>
      <c r="AD1140" s="177"/>
      <c r="AE1140" s="177"/>
    </row>
    <row r="1141" spans="1:31" ht="125.25" customHeight="1">
      <c r="A1141" s="290" t="s">
        <v>8034</v>
      </c>
      <c r="B1141" s="291" t="s">
        <v>8035</v>
      </c>
      <c r="C1141" s="290" t="s">
        <v>664</v>
      </c>
      <c r="D1141" s="292" t="s">
        <v>8036</v>
      </c>
      <c r="E1141" s="292" t="s">
        <v>8041</v>
      </c>
      <c r="F1141" s="293" t="s">
        <v>8232</v>
      </c>
      <c r="G1141" s="292" t="s">
        <v>8233</v>
      </c>
      <c r="H1141" s="293" t="s">
        <v>8234</v>
      </c>
      <c r="I1141" s="161" t="s">
        <v>11</v>
      </c>
      <c r="J1141" s="124" t="s">
        <v>8041</v>
      </c>
      <c r="K1141" s="246"/>
      <c r="L1141" s="177"/>
      <c r="M1141" s="177"/>
      <c r="N1141" s="177"/>
      <c r="O1141" s="177"/>
      <c r="P1141" s="177"/>
      <c r="Q1141" s="177"/>
      <c r="R1141" s="177"/>
      <c r="S1141" s="177"/>
      <c r="T1141" s="177"/>
      <c r="U1141" s="177"/>
      <c r="V1141" s="177"/>
      <c r="W1141" s="177"/>
      <c r="X1141" s="177"/>
      <c r="Y1141" s="177"/>
      <c r="Z1141" s="177"/>
      <c r="AA1141" s="177"/>
      <c r="AB1141" s="177"/>
      <c r="AC1141" s="177"/>
      <c r="AD1141" s="177"/>
      <c r="AE1141" s="177"/>
    </row>
    <row r="1142" spans="1:31" ht="125.25" customHeight="1">
      <c r="A1142" s="290" t="s">
        <v>8034</v>
      </c>
      <c r="B1142" s="291" t="s">
        <v>8035</v>
      </c>
      <c r="C1142" s="290" t="s">
        <v>667</v>
      </c>
      <c r="D1142" s="292" t="s">
        <v>8036</v>
      </c>
      <c r="E1142" s="292" t="s">
        <v>8041</v>
      </c>
      <c r="F1142" s="293" t="s">
        <v>8235</v>
      </c>
      <c r="G1142" s="292" t="s">
        <v>8041</v>
      </c>
      <c r="H1142" s="293" t="s">
        <v>8236</v>
      </c>
      <c r="I1142" s="161" t="s">
        <v>11</v>
      </c>
      <c r="J1142" s="124" t="s">
        <v>8041</v>
      </c>
      <c r="K1142" s="246"/>
      <c r="L1142" s="177"/>
      <c r="M1142" s="177"/>
      <c r="N1142" s="177"/>
      <c r="O1142" s="177"/>
      <c r="P1142" s="177"/>
      <c r="Q1142" s="177"/>
      <c r="R1142" s="177"/>
      <c r="S1142" s="177"/>
      <c r="T1142" s="177"/>
      <c r="U1142" s="177"/>
      <c r="V1142" s="177"/>
      <c r="W1142" s="177"/>
      <c r="X1142" s="177"/>
      <c r="Y1142" s="177"/>
      <c r="Z1142" s="177"/>
      <c r="AA1142" s="177"/>
      <c r="AB1142" s="177"/>
      <c r="AC1142" s="177"/>
      <c r="AD1142" s="177"/>
      <c r="AE1142" s="177"/>
    </row>
    <row r="1143" spans="1:31" ht="125.25" customHeight="1">
      <c r="A1143" s="290" t="s">
        <v>8034</v>
      </c>
      <c r="B1143" s="291" t="s">
        <v>8035</v>
      </c>
      <c r="C1143" s="290" t="s">
        <v>670</v>
      </c>
      <c r="D1143" s="292" t="s">
        <v>8036</v>
      </c>
      <c r="E1143" s="292" t="s">
        <v>8041</v>
      </c>
      <c r="F1143" s="293" t="s">
        <v>8237</v>
      </c>
      <c r="G1143" s="292" t="s">
        <v>8041</v>
      </c>
      <c r="H1143" s="293" t="s">
        <v>8238</v>
      </c>
      <c r="I1143" s="161" t="s">
        <v>11</v>
      </c>
      <c r="J1143" s="124" t="s">
        <v>8041</v>
      </c>
      <c r="K1143" s="246"/>
      <c r="L1143" s="177"/>
      <c r="M1143" s="177"/>
      <c r="N1143" s="177"/>
      <c r="O1143" s="177"/>
      <c r="P1143" s="177"/>
      <c r="Q1143" s="177"/>
      <c r="R1143" s="177"/>
      <c r="S1143" s="177"/>
      <c r="T1143" s="177"/>
      <c r="U1143" s="177"/>
      <c r="V1143" s="177"/>
      <c r="W1143" s="177"/>
      <c r="X1143" s="177"/>
      <c r="Y1143" s="177"/>
      <c r="Z1143" s="177"/>
      <c r="AA1143" s="177"/>
      <c r="AB1143" s="177"/>
      <c r="AC1143" s="177"/>
      <c r="AD1143" s="177"/>
      <c r="AE1143" s="177"/>
    </row>
    <row r="1144" spans="1:31" ht="125.25" customHeight="1">
      <c r="A1144" s="290" t="s">
        <v>8034</v>
      </c>
      <c r="B1144" s="291" t="s">
        <v>8035</v>
      </c>
      <c r="C1144" s="290" t="s">
        <v>672</v>
      </c>
      <c r="D1144" s="292" t="s">
        <v>8036</v>
      </c>
      <c r="E1144" s="292" t="s">
        <v>8041</v>
      </c>
      <c r="F1144" s="293" t="s">
        <v>8239</v>
      </c>
      <c r="G1144" s="292" t="s">
        <v>8041</v>
      </c>
      <c r="H1144" s="293" t="s">
        <v>8240</v>
      </c>
      <c r="I1144" s="161" t="s">
        <v>11</v>
      </c>
      <c r="J1144" s="124" t="s">
        <v>8041</v>
      </c>
      <c r="K1144" s="246"/>
      <c r="L1144" s="177"/>
      <c r="M1144" s="177"/>
      <c r="N1144" s="177"/>
      <c r="O1144" s="177"/>
      <c r="P1144" s="177"/>
      <c r="Q1144" s="177"/>
      <c r="R1144" s="177"/>
      <c r="S1144" s="177"/>
      <c r="T1144" s="177"/>
      <c r="U1144" s="177"/>
      <c r="V1144" s="177"/>
      <c r="W1144" s="177"/>
      <c r="X1144" s="177"/>
      <c r="Y1144" s="177"/>
      <c r="Z1144" s="177"/>
      <c r="AA1144" s="177"/>
      <c r="AB1144" s="177"/>
      <c r="AC1144" s="177"/>
      <c r="AD1144" s="177"/>
      <c r="AE1144" s="177"/>
    </row>
    <row r="1145" spans="1:31" ht="125.25" customHeight="1">
      <c r="A1145" s="290" t="s">
        <v>8034</v>
      </c>
      <c r="B1145" s="291" t="s">
        <v>8035</v>
      </c>
      <c r="C1145" s="290" t="s">
        <v>674</v>
      </c>
      <c r="D1145" s="292" t="s">
        <v>8036</v>
      </c>
      <c r="E1145" s="292" t="s">
        <v>8041</v>
      </c>
      <c r="F1145" s="293" t="s">
        <v>8241</v>
      </c>
      <c r="G1145" s="292" t="s">
        <v>8041</v>
      </c>
      <c r="H1145" s="293" t="s">
        <v>8242</v>
      </c>
      <c r="I1145" s="161" t="s">
        <v>11</v>
      </c>
      <c r="J1145" s="124" t="s">
        <v>8041</v>
      </c>
      <c r="K1145" s="246"/>
      <c r="L1145" s="177"/>
      <c r="M1145" s="177"/>
      <c r="N1145" s="177"/>
      <c r="O1145" s="177"/>
      <c r="P1145" s="177"/>
      <c r="Q1145" s="177"/>
      <c r="R1145" s="177"/>
      <c r="S1145" s="177"/>
      <c r="T1145" s="177"/>
      <c r="U1145" s="177"/>
      <c r="V1145" s="177"/>
      <c r="W1145" s="177"/>
      <c r="X1145" s="177"/>
      <c r="Y1145" s="177"/>
      <c r="Z1145" s="177"/>
      <c r="AA1145" s="177"/>
      <c r="AB1145" s="177"/>
      <c r="AC1145" s="177"/>
      <c r="AD1145" s="177"/>
      <c r="AE1145" s="177"/>
    </row>
    <row r="1146" spans="1:31" ht="125.25" customHeight="1">
      <c r="A1146" s="290" t="s">
        <v>8034</v>
      </c>
      <c r="B1146" s="291" t="s">
        <v>8035</v>
      </c>
      <c r="C1146" s="290" t="s">
        <v>676</v>
      </c>
      <c r="D1146" s="292" t="s">
        <v>8036</v>
      </c>
      <c r="E1146" s="292" t="s">
        <v>8041</v>
      </c>
      <c r="F1146" s="293" t="s">
        <v>8243</v>
      </c>
      <c r="G1146" s="292" t="s">
        <v>8041</v>
      </c>
      <c r="H1146" s="293" t="s">
        <v>8244</v>
      </c>
      <c r="I1146" s="161" t="s">
        <v>11</v>
      </c>
      <c r="J1146" s="124" t="s">
        <v>8041</v>
      </c>
      <c r="K1146" s="246"/>
      <c r="L1146" s="177"/>
      <c r="M1146" s="177"/>
      <c r="N1146" s="177"/>
      <c r="O1146" s="177"/>
      <c r="P1146" s="177"/>
      <c r="Q1146" s="177"/>
      <c r="R1146" s="177"/>
      <c r="S1146" s="177"/>
      <c r="T1146" s="177"/>
      <c r="U1146" s="177"/>
      <c r="V1146" s="177"/>
      <c r="W1146" s="177"/>
      <c r="X1146" s="177"/>
      <c r="Y1146" s="177"/>
      <c r="Z1146" s="177"/>
      <c r="AA1146" s="177"/>
      <c r="AB1146" s="177"/>
      <c r="AC1146" s="177"/>
      <c r="AD1146" s="177"/>
      <c r="AE1146" s="177"/>
    </row>
    <row r="1147" spans="1:31" ht="125.25" customHeight="1">
      <c r="A1147" s="290" t="s">
        <v>8034</v>
      </c>
      <c r="B1147" s="291" t="s">
        <v>8035</v>
      </c>
      <c r="C1147" s="290" t="s">
        <v>678</v>
      </c>
      <c r="D1147" s="292" t="s">
        <v>8036</v>
      </c>
      <c r="E1147" s="292" t="s">
        <v>8041</v>
      </c>
      <c r="F1147" s="293" t="s">
        <v>8245</v>
      </c>
      <c r="G1147" s="292" t="s">
        <v>8041</v>
      </c>
      <c r="H1147" s="293" t="s">
        <v>8246</v>
      </c>
      <c r="I1147" s="161" t="s">
        <v>11</v>
      </c>
      <c r="J1147" s="124" t="s">
        <v>8041</v>
      </c>
      <c r="K1147" s="246"/>
      <c r="L1147" s="177"/>
      <c r="M1147" s="177"/>
      <c r="N1147" s="177"/>
      <c r="O1147" s="177"/>
      <c r="P1147" s="177"/>
      <c r="Q1147" s="177"/>
      <c r="R1147" s="177"/>
      <c r="S1147" s="177"/>
      <c r="T1147" s="177"/>
      <c r="U1147" s="177"/>
      <c r="V1147" s="177"/>
      <c r="W1147" s="177"/>
      <c r="X1147" s="177"/>
      <c r="Y1147" s="177"/>
      <c r="Z1147" s="177"/>
      <c r="AA1147" s="177"/>
      <c r="AB1147" s="177"/>
      <c r="AC1147" s="177"/>
      <c r="AD1147" s="177"/>
      <c r="AE1147" s="177"/>
    </row>
    <row r="1148" spans="1:31" ht="125.25" customHeight="1">
      <c r="A1148" s="290" t="s">
        <v>8034</v>
      </c>
      <c r="B1148" s="291" t="s">
        <v>8035</v>
      </c>
      <c r="C1148" s="290" t="s">
        <v>680</v>
      </c>
      <c r="D1148" s="292" t="s">
        <v>8036</v>
      </c>
      <c r="E1148" s="292" t="s">
        <v>8041</v>
      </c>
      <c r="F1148" s="293" t="s">
        <v>8247</v>
      </c>
      <c r="G1148" s="292" t="s">
        <v>8041</v>
      </c>
      <c r="H1148" s="293" t="s">
        <v>8248</v>
      </c>
      <c r="I1148" s="161" t="s">
        <v>11</v>
      </c>
      <c r="J1148" s="124" t="s">
        <v>8249</v>
      </c>
      <c r="K1148" s="246"/>
      <c r="L1148" s="177"/>
      <c r="M1148" s="177"/>
      <c r="N1148" s="177"/>
      <c r="O1148" s="177"/>
      <c r="P1148" s="177"/>
      <c r="Q1148" s="177"/>
      <c r="R1148" s="177"/>
      <c r="S1148" s="177"/>
      <c r="T1148" s="177"/>
      <c r="U1148" s="177"/>
      <c r="V1148" s="177"/>
      <c r="W1148" s="177"/>
      <c r="X1148" s="177"/>
      <c r="Y1148" s="177"/>
      <c r="Z1148" s="177"/>
      <c r="AA1148" s="177"/>
      <c r="AB1148" s="177"/>
      <c r="AC1148" s="177"/>
      <c r="AD1148" s="177"/>
      <c r="AE1148" s="177"/>
    </row>
    <row r="1149" spans="1:31" ht="125.25" customHeight="1">
      <c r="A1149" s="290" t="s">
        <v>8034</v>
      </c>
      <c r="B1149" s="291" t="s">
        <v>8035</v>
      </c>
      <c r="C1149" s="290" t="s">
        <v>682</v>
      </c>
      <c r="D1149" s="292" t="s">
        <v>8036</v>
      </c>
      <c r="E1149" s="292" t="s">
        <v>8041</v>
      </c>
      <c r="F1149" s="293" t="s">
        <v>8250</v>
      </c>
      <c r="G1149" s="292" t="s">
        <v>8041</v>
      </c>
      <c r="H1149" s="293" t="s">
        <v>8251</v>
      </c>
      <c r="I1149" s="161" t="s">
        <v>11</v>
      </c>
      <c r="J1149" s="124" t="s">
        <v>8041</v>
      </c>
      <c r="K1149" s="246"/>
      <c r="L1149" s="177"/>
      <c r="M1149" s="177"/>
      <c r="N1149" s="177"/>
      <c r="O1149" s="177"/>
      <c r="P1149" s="177"/>
      <c r="Q1149" s="177"/>
      <c r="R1149" s="177"/>
      <c r="S1149" s="177"/>
      <c r="T1149" s="177"/>
      <c r="U1149" s="177"/>
      <c r="V1149" s="177"/>
      <c r="W1149" s="177"/>
      <c r="X1149" s="177"/>
      <c r="Y1149" s="177"/>
      <c r="Z1149" s="177"/>
      <c r="AA1149" s="177"/>
      <c r="AB1149" s="177"/>
      <c r="AC1149" s="177"/>
      <c r="AD1149" s="177"/>
      <c r="AE1149" s="177"/>
    </row>
    <row r="1150" spans="1:31" ht="125.25" customHeight="1">
      <c r="A1150" s="290" t="s">
        <v>8034</v>
      </c>
      <c r="B1150" s="291" t="s">
        <v>8035</v>
      </c>
      <c r="C1150" s="290" t="s">
        <v>683</v>
      </c>
      <c r="D1150" s="292" t="s">
        <v>8036</v>
      </c>
      <c r="E1150" s="292" t="s">
        <v>8041</v>
      </c>
      <c r="F1150" s="293" t="s">
        <v>8252</v>
      </c>
      <c r="G1150" s="292" t="s">
        <v>8041</v>
      </c>
      <c r="H1150" s="293" t="s">
        <v>8253</v>
      </c>
      <c r="I1150" s="161" t="s">
        <v>11</v>
      </c>
      <c r="J1150" s="124" t="s">
        <v>8041</v>
      </c>
      <c r="K1150" s="246"/>
      <c r="L1150" s="177"/>
      <c r="M1150" s="177"/>
      <c r="N1150" s="177"/>
      <c r="O1150" s="177"/>
      <c r="P1150" s="177"/>
      <c r="Q1150" s="177"/>
      <c r="R1150" s="177"/>
      <c r="S1150" s="177"/>
      <c r="T1150" s="177"/>
      <c r="U1150" s="177"/>
      <c r="V1150" s="177"/>
      <c r="W1150" s="177"/>
      <c r="X1150" s="177"/>
      <c r="Y1150" s="177"/>
      <c r="Z1150" s="177"/>
      <c r="AA1150" s="177"/>
      <c r="AB1150" s="177"/>
      <c r="AC1150" s="177"/>
      <c r="AD1150" s="177"/>
      <c r="AE1150" s="177"/>
    </row>
    <row r="1151" spans="1:31" ht="125.25" customHeight="1">
      <c r="A1151" s="290" t="s">
        <v>8034</v>
      </c>
      <c r="B1151" s="291" t="s">
        <v>8035</v>
      </c>
      <c r="C1151" s="290" t="s">
        <v>684</v>
      </c>
      <c r="D1151" s="292" t="s">
        <v>8036</v>
      </c>
      <c r="E1151" s="292" t="s">
        <v>8041</v>
      </c>
      <c r="F1151" s="293" t="s">
        <v>8254</v>
      </c>
      <c r="G1151" s="292" t="s">
        <v>8041</v>
      </c>
      <c r="H1151" s="293" t="s">
        <v>8255</v>
      </c>
      <c r="I1151" s="161" t="s">
        <v>11</v>
      </c>
      <c r="J1151" s="124" t="s">
        <v>8041</v>
      </c>
      <c r="K1151" s="246"/>
      <c r="L1151" s="177"/>
      <c r="M1151" s="177"/>
      <c r="N1151" s="177"/>
      <c r="O1151" s="177"/>
      <c r="P1151" s="177"/>
      <c r="Q1151" s="177"/>
      <c r="R1151" s="177"/>
      <c r="S1151" s="177"/>
      <c r="T1151" s="177"/>
      <c r="U1151" s="177"/>
      <c r="V1151" s="177"/>
      <c r="W1151" s="177"/>
      <c r="X1151" s="177"/>
      <c r="Y1151" s="177"/>
      <c r="Z1151" s="177"/>
      <c r="AA1151" s="177"/>
      <c r="AB1151" s="177"/>
      <c r="AC1151" s="177"/>
      <c r="AD1151" s="177"/>
      <c r="AE1151" s="177"/>
    </row>
    <row r="1152" spans="1:31" ht="125.25" customHeight="1">
      <c r="A1152" s="290" t="s">
        <v>8034</v>
      </c>
      <c r="B1152" s="291" t="s">
        <v>8035</v>
      </c>
      <c r="C1152" s="290" t="s">
        <v>687</v>
      </c>
      <c r="D1152" s="292" t="s">
        <v>8036</v>
      </c>
      <c r="E1152" s="292" t="s">
        <v>8041</v>
      </c>
      <c r="F1152" s="293" t="s">
        <v>8256</v>
      </c>
      <c r="G1152" s="292" t="s">
        <v>8041</v>
      </c>
      <c r="H1152" s="293" t="s">
        <v>8257</v>
      </c>
      <c r="I1152" s="161" t="s">
        <v>11</v>
      </c>
      <c r="J1152" s="124" t="s">
        <v>8041</v>
      </c>
      <c r="K1152" s="246"/>
      <c r="L1152" s="177"/>
      <c r="M1152" s="177"/>
      <c r="N1152" s="177"/>
      <c r="O1152" s="177"/>
      <c r="P1152" s="177"/>
      <c r="Q1152" s="177"/>
      <c r="R1152" s="177"/>
      <c r="S1152" s="177"/>
      <c r="T1152" s="177"/>
      <c r="U1152" s="177"/>
      <c r="V1152" s="177"/>
      <c r="W1152" s="177"/>
      <c r="X1152" s="177"/>
      <c r="Y1152" s="177"/>
      <c r="Z1152" s="177"/>
      <c r="AA1152" s="177"/>
      <c r="AB1152" s="177"/>
      <c r="AC1152" s="177"/>
      <c r="AD1152" s="177"/>
      <c r="AE1152" s="177"/>
    </row>
    <row r="1153" spans="1:31" ht="125.25" customHeight="1">
      <c r="A1153" s="290" t="s">
        <v>8034</v>
      </c>
      <c r="B1153" s="291" t="s">
        <v>8035</v>
      </c>
      <c r="C1153" s="290" t="s">
        <v>689</v>
      </c>
      <c r="D1153" s="292" t="s">
        <v>8036</v>
      </c>
      <c r="E1153" s="292" t="s">
        <v>8041</v>
      </c>
      <c r="F1153" s="293" t="s">
        <v>8258</v>
      </c>
      <c r="G1153" s="292" t="s">
        <v>8041</v>
      </c>
      <c r="H1153" s="295" t="s">
        <v>8259</v>
      </c>
      <c r="I1153" s="161" t="s">
        <v>11</v>
      </c>
      <c r="J1153" s="124" t="s">
        <v>8041</v>
      </c>
      <c r="K1153" s="246"/>
      <c r="L1153" s="177"/>
      <c r="M1153" s="177"/>
      <c r="N1153" s="177"/>
      <c r="O1153" s="177"/>
      <c r="P1153" s="177"/>
      <c r="Q1153" s="177"/>
      <c r="R1153" s="177"/>
      <c r="S1153" s="177"/>
      <c r="T1153" s="177"/>
      <c r="U1153" s="177"/>
      <c r="V1153" s="177"/>
      <c r="W1153" s="177"/>
      <c r="X1153" s="177"/>
      <c r="Y1153" s="177"/>
      <c r="Z1153" s="177"/>
      <c r="AA1153" s="177"/>
      <c r="AB1153" s="177"/>
      <c r="AC1153" s="177"/>
      <c r="AD1153" s="177"/>
      <c r="AE1153" s="177"/>
    </row>
    <row r="1154" spans="1:31" ht="125.25" customHeight="1">
      <c r="A1154" s="290" t="s">
        <v>8034</v>
      </c>
      <c r="B1154" s="291" t="s">
        <v>8035</v>
      </c>
      <c r="C1154" s="290" t="s">
        <v>691</v>
      </c>
      <c r="D1154" s="292" t="s">
        <v>8036</v>
      </c>
      <c r="E1154" s="292" t="s">
        <v>8041</v>
      </c>
      <c r="F1154" s="293" t="s">
        <v>8260</v>
      </c>
      <c r="G1154" s="292" t="s">
        <v>8041</v>
      </c>
      <c r="H1154" s="293" t="s">
        <v>8261</v>
      </c>
      <c r="I1154" s="161" t="s">
        <v>11</v>
      </c>
      <c r="J1154" s="124" t="s">
        <v>8041</v>
      </c>
      <c r="K1154" s="246"/>
      <c r="L1154" s="177"/>
      <c r="M1154" s="177"/>
      <c r="N1154" s="177"/>
      <c r="O1154" s="177"/>
      <c r="P1154" s="177"/>
      <c r="Q1154" s="177"/>
      <c r="R1154" s="177"/>
      <c r="S1154" s="177"/>
      <c r="T1154" s="177"/>
      <c r="U1154" s="177"/>
      <c r="V1154" s="177"/>
      <c r="W1154" s="177"/>
      <c r="X1154" s="177"/>
      <c r="Y1154" s="177"/>
      <c r="Z1154" s="177"/>
      <c r="AA1154" s="177"/>
      <c r="AB1154" s="177"/>
      <c r="AC1154" s="177"/>
      <c r="AD1154" s="177"/>
      <c r="AE1154" s="177"/>
    </row>
    <row r="1155" spans="1:31" ht="125.25" customHeight="1">
      <c r="A1155" s="290" t="s">
        <v>8034</v>
      </c>
      <c r="B1155" s="291" t="s">
        <v>8035</v>
      </c>
      <c r="C1155" s="290" t="s">
        <v>692</v>
      </c>
      <c r="D1155" s="292" t="s">
        <v>8036</v>
      </c>
      <c r="E1155" s="292" t="s">
        <v>8041</v>
      </c>
      <c r="F1155" s="293" t="s">
        <v>8262</v>
      </c>
      <c r="G1155" s="292" t="s">
        <v>8041</v>
      </c>
      <c r="H1155" s="293" t="s">
        <v>8263</v>
      </c>
      <c r="I1155" s="161" t="s">
        <v>11</v>
      </c>
      <c r="J1155" s="124" t="s">
        <v>8041</v>
      </c>
      <c r="K1155" s="246"/>
      <c r="L1155" s="177"/>
      <c r="M1155" s="177"/>
      <c r="N1155" s="177"/>
      <c r="O1155" s="177"/>
      <c r="P1155" s="177"/>
      <c r="Q1155" s="177"/>
      <c r="R1155" s="177"/>
      <c r="S1155" s="177"/>
      <c r="T1155" s="177"/>
      <c r="U1155" s="177"/>
      <c r="V1155" s="177"/>
      <c r="W1155" s="177"/>
      <c r="X1155" s="177"/>
      <c r="Y1155" s="177"/>
      <c r="Z1155" s="177"/>
      <c r="AA1155" s="177"/>
      <c r="AB1155" s="177"/>
      <c r="AC1155" s="177"/>
      <c r="AD1155" s="177"/>
      <c r="AE1155" s="177"/>
    </row>
    <row r="1156" spans="1:31" ht="125.25" customHeight="1">
      <c r="A1156" s="290" t="s">
        <v>8034</v>
      </c>
      <c r="B1156" s="291" t="s">
        <v>8035</v>
      </c>
      <c r="C1156" s="290" t="s">
        <v>695</v>
      </c>
      <c r="D1156" s="292" t="s">
        <v>8036</v>
      </c>
      <c r="E1156" s="292" t="s">
        <v>8041</v>
      </c>
      <c r="F1156" s="293" t="s">
        <v>8264</v>
      </c>
      <c r="G1156" s="292" t="s">
        <v>8041</v>
      </c>
      <c r="H1156" s="293" t="s">
        <v>8265</v>
      </c>
      <c r="I1156" s="161" t="s">
        <v>11</v>
      </c>
      <c r="J1156" s="124" t="s">
        <v>8041</v>
      </c>
      <c r="K1156" s="246"/>
      <c r="L1156" s="177"/>
      <c r="M1156" s="177"/>
      <c r="N1156" s="177"/>
      <c r="O1156" s="177"/>
      <c r="P1156" s="177"/>
      <c r="Q1156" s="177"/>
      <c r="R1156" s="177"/>
      <c r="S1156" s="177"/>
      <c r="T1156" s="177"/>
      <c r="U1156" s="177"/>
      <c r="V1156" s="177"/>
      <c r="W1156" s="177"/>
      <c r="X1156" s="177"/>
      <c r="Y1156" s="177"/>
      <c r="Z1156" s="177"/>
      <c r="AA1156" s="177"/>
      <c r="AB1156" s="177"/>
      <c r="AC1156" s="177"/>
      <c r="AD1156" s="177"/>
      <c r="AE1156" s="177"/>
    </row>
    <row r="1157" spans="1:31" ht="125.25" customHeight="1">
      <c r="A1157" s="290" t="s">
        <v>8034</v>
      </c>
      <c r="B1157" s="291" t="s">
        <v>8035</v>
      </c>
      <c r="C1157" s="290" t="s">
        <v>697</v>
      </c>
      <c r="D1157" s="292" t="s">
        <v>8036</v>
      </c>
      <c r="E1157" s="292" t="s">
        <v>8041</v>
      </c>
      <c r="F1157" s="293" t="s">
        <v>8266</v>
      </c>
      <c r="G1157" s="292" t="s">
        <v>8041</v>
      </c>
      <c r="H1157" s="293" t="s">
        <v>8267</v>
      </c>
      <c r="I1157" s="161" t="s">
        <v>11</v>
      </c>
      <c r="J1157" s="124" t="s">
        <v>8041</v>
      </c>
      <c r="K1157" s="246"/>
      <c r="L1157" s="177"/>
      <c r="M1157" s="177"/>
      <c r="N1157" s="177"/>
      <c r="O1157" s="177"/>
      <c r="P1157" s="177"/>
      <c r="Q1157" s="177"/>
      <c r="R1157" s="177"/>
      <c r="S1157" s="177"/>
      <c r="T1157" s="177"/>
      <c r="U1157" s="177"/>
      <c r="V1157" s="177"/>
      <c r="W1157" s="177"/>
      <c r="X1157" s="177"/>
      <c r="Y1157" s="177"/>
      <c r="Z1157" s="177"/>
      <c r="AA1157" s="177"/>
      <c r="AB1157" s="177"/>
      <c r="AC1157" s="177"/>
      <c r="AD1157" s="177"/>
      <c r="AE1157" s="177"/>
    </row>
    <row r="1158" spans="1:31" ht="125.25" customHeight="1">
      <c r="A1158" s="290" t="s">
        <v>8034</v>
      </c>
      <c r="B1158" s="291" t="s">
        <v>8035</v>
      </c>
      <c r="C1158" s="290" t="s">
        <v>960</v>
      </c>
      <c r="D1158" s="292" t="s">
        <v>8036</v>
      </c>
      <c r="E1158" s="292" t="s">
        <v>8041</v>
      </c>
      <c r="F1158" s="293" t="s">
        <v>8268</v>
      </c>
      <c r="G1158" s="292" t="s">
        <v>8041</v>
      </c>
      <c r="H1158" s="293" t="s">
        <v>8269</v>
      </c>
      <c r="I1158" s="161" t="s">
        <v>11</v>
      </c>
      <c r="J1158" s="124" t="s">
        <v>8041</v>
      </c>
      <c r="K1158" s="246"/>
      <c r="L1158" s="177"/>
      <c r="M1158" s="177"/>
      <c r="N1158" s="177"/>
      <c r="O1158" s="177"/>
      <c r="P1158" s="177"/>
      <c r="Q1158" s="177"/>
      <c r="R1158" s="177"/>
      <c r="S1158" s="177"/>
      <c r="T1158" s="177"/>
      <c r="U1158" s="177"/>
      <c r="V1158" s="177"/>
      <c r="W1158" s="177"/>
      <c r="X1158" s="177"/>
      <c r="Y1158" s="177"/>
      <c r="Z1158" s="177"/>
      <c r="AA1158" s="177"/>
      <c r="AB1158" s="177"/>
      <c r="AC1158" s="177"/>
      <c r="AD1158" s="177"/>
      <c r="AE1158" s="177"/>
    </row>
    <row r="1159" spans="1:31" ht="125.25" customHeight="1">
      <c r="A1159" s="290" t="s">
        <v>8034</v>
      </c>
      <c r="B1159" s="291" t="s">
        <v>8035</v>
      </c>
      <c r="C1159" s="290" t="s">
        <v>963</v>
      </c>
      <c r="D1159" s="292" t="s">
        <v>8036</v>
      </c>
      <c r="E1159" s="292" t="s">
        <v>8041</v>
      </c>
      <c r="F1159" s="293" t="s">
        <v>8270</v>
      </c>
      <c r="G1159" s="292" t="s">
        <v>8041</v>
      </c>
      <c r="H1159" s="295" t="s">
        <v>8271</v>
      </c>
      <c r="I1159" s="161" t="s">
        <v>11</v>
      </c>
      <c r="J1159" s="124" t="s">
        <v>8041</v>
      </c>
      <c r="K1159" s="246"/>
      <c r="L1159" s="177"/>
      <c r="M1159" s="177"/>
      <c r="N1159" s="177"/>
      <c r="O1159" s="177"/>
      <c r="P1159" s="177"/>
      <c r="Q1159" s="177"/>
      <c r="R1159" s="177"/>
      <c r="S1159" s="177"/>
      <c r="T1159" s="177"/>
      <c r="U1159" s="177"/>
      <c r="V1159" s="177"/>
      <c r="W1159" s="177"/>
      <c r="X1159" s="177"/>
      <c r="Y1159" s="177"/>
      <c r="Z1159" s="177"/>
      <c r="AA1159" s="177"/>
      <c r="AB1159" s="177"/>
      <c r="AC1159" s="177"/>
      <c r="AD1159" s="177"/>
      <c r="AE1159" s="177"/>
    </row>
    <row r="1160" spans="1:31" ht="125.25" customHeight="1">
      <c r="A1160" s="290" t="s">
        <v>8034</v>
      </c>
      <c r="B1160" s="291" t="s">
        <v>8035</v>
      </c>
      <c r="C1160" s="290" t="s">
        <v>966</v>
      </c>
      <c r="D1160" s="292" t="s">
        <v>8036</v>
      </c>
      <c r="E1160" s="292" t="s">
        <v>8041</v>
      </c>
      <c r="F1160" s="293" t="s">
        <v>8272</v>
      </c>
      <c r="G1160" s="292" t="s">
        <v>8041</v>
      </c>
      <c r="H1160" s="295" t="s">
        <v>8273</v>
      </c>
      <c r="I1160" s="161" t="s">
        <v>11</v>
      </c>
      <c r="J1160" s="124" t="s">
        <v>8041</v>
      </c>
      <c r="K1160" s="246"/>
      <c r="L1160" s="177"/>
      <c r="M1160" s="177"/>
      <c r="N1160" s="177"/>
      <c r="O1160" s="177"/>
      <c r="P1160" s="177"/>
      <c r="Q1160" s="177"/>
      <c r="R1160" s="177"/>
      <c r="S1160" s="177"/>
      <c r="T1160" s="177"/>
      <c r="U1160" s="177"/>
      <c r="V1160" s="177"/>
      <c r="W1160" s="177"/>
      <c r="X1160" s="177"/>
      <c r="Y1160" s="177"/>
      <c r="Z1160" s="177"/>
      <c r="AA1160" s="177"/>
      <c r="AB1160" s="177"/>
      <c r="AC1160" s="177"/>
      <c r="AD1160" s="177"/>
      <c r="AE1160" s="177"/>
    </row>
    <row r="1161" spans="1:31" ht="125.25" customHeight="1">
      <c r="A1161" s="290" t="s">
        <v>8034</v>
      </c>
      <c r="B1161" s="291" t="s">
        <v>8035</v>
      </c>
      <c r="C1161" s="290" t="s">
        <v>969</v>
      </c>
      <c r="D1161" s="292" t="s">
        <v>8036</v>
      </c>
      <c r="E1161" s="292" t="s">
        <v>8041</v>
      </c>
      <c r="F1161" s="293" t="s">
        <v>8274</v>
      </c>
      <c r="G1161" s="292" t="s">
        <v>8041</v>
      </c>
      <c r="H1161" s="293" t="s">
        <v>8275</v>
      </c>
      <c r="I1161" s="161" t="s">
        <v>11</v>
      </c>
      <c r="J1161" s="124" t="s">
        <v>8041</v>
      </c>
      <c r="K1161" s="246"/>
      <c r="L1161" s="177"/>
      <c r="M1161" s="177"/>
      <c r="N1161" s="177"/>
      <c r="O1161" s="177"/>
      <c r="P1161" s="177"/>
      <c r="Q1161" s="177"/>
      <c r="R1161" s="177"/>
      <c r="S1161" s="177"/>
      <c r="T1161" s="177"/>
      <c r="U1161" s="177"/>
      <c r="V1161" s="177"/>
      <c r="W1161" s="177"/>
      <c r="X1161" s="177"/>
      <c r="Y1161" s="177"/>
      <c r="Z1161" s="177"/>
      <c r="AA1161" s="177"/>
      <c r="AB1161" s="177"/>
      <c r="AC1161" s="177"/>
      <c r="AD1161" s="177"/>
      <c r="AE1161" s="177"/>
    </row>
    <row r="1162" spans="1:31" ht="125.25" customHeight="1">
      <c r="A1162" s="290" t="s">
        <v>8034</v>
      </c>
      <c r="B1162" s="291" t="s">
        <v>8035</v>
      </c>
      <c r="C1162" s="290" t="s">
        <v>973</v>
      </c>
      <c r="D1162" s="292" t="s">
        <v>8036</v>
      </c>
      <c r="E1162" s="292" t="s">
        <v>8041</v>
      </c>
      <c r="F1162" s="293" t="s">
        <v>8276</v>
      </c>
      <c r="G1162" s="292" t="s">
        <v>8041</v>
      </c>
      <c r="H1162" s="293" t="s">
        <v>8277</v>
      </c>
      <c r="I1162" s="161" t="s">
        <v>11</v>
      </c>
      <c r="J1162" s="124" t="s">
        <v>8041</v>
      </c>
      <c r="K1162" s="246"/>
      <c r="L1162" s="177"/>
      <c r="M1162" s="177"/>
      <c r="N1162" s="177"/>
      <c r="O1162" s="177"/>
      <c r="P1162" s="177"/>
      <c r="Q1162" s="177"/>
      <c r="R1162" s="177"/>
      <c r="S1162" s="177"/>
      <c r="T1162" s="177"/>
      <c r="U1162" s="177"/>
      <c r="V1162" s="177"/>
      <c r="W1162" s="177"/>
      <c r="X1162" s="177"/>
      <c r="Y1162" s="177"/>
      <c r="Z1162" s="177"/>
      <c r="AA1162" s="177"/>
      <c r="AB1162" s="177"/>
      <c r="AC1162" s="177"/>
      <c r="AD1162" s="177"/>
      <c r="AE1162" s="177"/>
    </row>
    <row r="1163" spans="1:31" ht="125.25" customHeight="1">
      <c r="A1163" s="290" t="s">
        <v>8034</v>
      </c>
      <c r="B1163" s="291" t="s">
        <v>8035</v>
      </c>
      <c r="C1163" s="290" t="s">
        <v>975</v>
      </c>
      <c r="D1163" s="292" t="s">
        <v>8036</v>
      </c>
      <c r="E1163" s="292" t="s">
        <v>8041</v>
      </c>
      <c r="F1163" s="293" t="s">
        <v>8278</v>
      </c>
      <c r="G1163" s="292" t="s">
        <v>8041</v>
      </c>
      <c r="H1163" s="293" t="s">
        <v>8279</v>
      </c>
      <c r="I1163" s="161" t="s">
        <v>11</v>
      </c>
      <c r="J1163" s="124" t="s">
        <v>8041</v>
      </c>
      <c r="K1163" s="246"/>
      <c r="L1163" s="177"/>
      <c r="M1163" s="177"/>
      <c r="N1163" s="177"/>
      <c r="O1163" s="177"/>
      <c r="P1163" s="177"/>
      <c r="Q1163" s="177"/>
      <c r="R1163" s="177"/>
      <c r="S1163" s="177"/>
      <c r="T1163" s="177"/>
      <c r="U1163" s="177"/>
      <c r="V1163" s="177"/>
      <c r="W1163" s="177"/>
      <c r="X1163" s="177"/>
      <c r="Y1163" s="177"/>
      <c r="Z1163" s="177"/>
      <c r="AA1163" s="177"/>
      <c r="AB1163" s="177"/>
      <c r="AC1163" s="177"/>
      <c r="AD1163" s="177"/>
      <c r="AE1163" s="177"/>
    </row>
    <row r="1164" spans="1:31" ht="125.25" customHeight="1">
      <c r="A1164" s="290" t="s">
        <v>8034</v>
      </c>
      <c r="B1164" s="291" t="s">
        <v>8035</v>
      </c>
      <c r="C1164" s="290" t="s">
        <v>977</v>
      </c>
      <c r="D1164" s="292" t="s">
        <v>8036</v>
      </c>
      <c r="E1164" s="292" t="s">
        <v>8041</v>
      </c>
      <c r="F1164" s="293" t="s">
        <v>8280</v>
      </c>
      <c r="G1164" s="292" t="s">
        <v>8041</v>
      </c>
      <c r="H1164" s="295" t="s">
        <v>8281</v>
      </c>
      <c r="I1164" s="161" t="s">
        <v>11</v>
      </c>
      <c r="J1164" s="124" t="s">
        <v>8041</v>
      </c>
      <c r="K1164" s="246"/>
      <c r="L1164" s="177"/>
      <c r="M1164" s="177"/>
      <c r="N1164" s="177"/>
      <c r="O1164" s="177"/>
      <c r="P1164" s="177"/>
      <c r="Q1164" s="177"/>
      <c r="R1164" s="177"/>
      <c r="S1164" s="177"/>
      <c r="T1164" s="177"/>
      <c r="U1164" s="177"/>
      <c r="V1164" s="177"/>
      <c r="W1164" s="177"/>
      <c r="X1164" s="177"/>
      <c r="Y1164" s="177"/>
      <c r="Z1164" s="177"/>
      <c r="AA1164" s="177"/>
      <c r="AB1164" s="177"/>
      <c r="AC1164" s="177"/>
      <c r="AD1164" s="177"/>
      <c r="AE1164" s="177"/>
    </row>
    <row r="1165" spans="1:31" ht="125.25" customHeight="1">
      <c r="A1165" s="290" t="s">
        <v>8034</v>
      </c>
      <c r="B1165" s="291" t="s">
        <v>8035</v>
      </c>
      <c r="C1165" s="290" t="s">
        <v>979</v>
      </c>
      <c r="D1165" s="292" t="s">
        <v>8036</v>
      </c>
      <c r="E1165" s="292" t="s">
        <v>8041</v>
      </c>
      <c r="F1165" s="293" t="s">
        <v>8282</v>
      </c>
      <c r="G1165" s="292" t="s">
        <v>8041</v>
      </c>
      <c r="H1165" s="293" t="s">
        <v>8283</v>
      </c>
      <c r="I1165" s="161" t="s">
        <v>11</v>
      </c>
      <c r="J1165" s="124" t="s">
        <v>8041</v>
      </c>
      <c r="K1165" s="246"/>
      <c r="L1165" s="177"/>
      <c r="M1165" s="177"/>
      <c r="N1165" s="177"/>
      <c r="O1165" s="177"/>
      <c r="P1165" s="177"/>
      <c r="Q1165" s="177"/>
      <c r="R1165" s="177"/>
      <c r="S1165" s="177"/>
      <c r="T1165" s="177"/>
      <c r="U1165" s="177"/>
      <c r="V1165" s="177"/>
      <c r="W1165" s="177"/>
      <c r="X1165" s="177"/>
      <c r="Y1165" s="177"/>
      <c r="Z1165" s="177"/>
      <c r="AA1165" s="177"/>
      <c r="AB1165" s="177"/>
      <c r="AC1165" s="177"/>
      <c r="AD1165" s="177"/>
      <c r="AE1165" s="177"/>
    </row>
    <row r="1166" spans="1:31" ht="125.25" customHeight="1">
      <c r="A1166" s="290" t="s">
        <v>8034</v>
      </c>
      <c r="B1166" s="291" t="s">
        <v>8035</v>
      </c>
      <c r="C1166" s="290" t="s">
        <v>981</v>
      </c>
      <c r="D1166" s="292" t="s">
        <v>8036</v>
      </c>
      <c r="E1166" s="292" t="s">
        <v>8041</v>
      </c>
      <c r="F1166" s="293" t="s">
        <v>8284</v>
      </c>
      <c r="G1166" s="292" t="s">
        <v>8041</v>
      </c>
      <c r="H1166" s="293" t="s">
        <v>8285</v>
      </c>
      <c r="I1166" s="161" t="s">
        <v>11</v>
      </c>
      <c r="J1166" s="124" t="s">
        <v>8041</v>
      </c>
      <c r="K1166" s="246"/>
      <c r="L1166" s="177"/>
      <c r="M1166" s="177"/>
      <c r="N1166" s="177"/>
      <c r="O1166" s="177"/>
      <c r="P1166" s="177"/>
      <c r="Q1166" s="177"/>
      <c r="R1166" s="177"/>
      <c r="S1166" s="177"/>
      <c r="T1166" s="177"/>
      <c r="U1166" s="177"/>
      <c r="V1166" s="177"/>
      <c r="W1166" s="177"/>
      <c r="X1166" s="177"/>
      <c r="Y1166" s="177"/>
      <c r="Z1166" s="177"/>
      <c r="AA1166" s="177"/>
      <c r="AB1166" s="177"/>
      <c r="AC1166" s="177"/>
      <c r="AD1166" s="177"/>
      <c r="AE1166" s="177"/>
    </row>
    <row r="1167" spans="1:31" ht="125.25" customHeight="1">
      <c r="A1167" s="290" t="s">
        <v>8034</v>
      </c>
      <c r="B1167" s="291" t="s">
        <v>8035</v>
      </c>
      <c r="C1167" s="290" t="s">
        <v>982</v>
      </c>
      <c r="D1167" s="292" t="s">
        <v>8036</v>
      </c>
      <c r="E1167" s="292" t="s">
        <v>8041</v>
      </c>
      <c r="F1167" s="293" t="s">
        <v>8286</v>
      </c>
      <c r="G1167" s="292" t="s">
        <v>8041</v>
      </c>
      <c r="H1167" s="295" t="s">
        <v>8287</v>
      </c>
      <c r="I1167" s="161" t="s">
        <v>11</v>
      </c>
      <c r="J1167" s="124" t="s">
        <v>8041</v>
      </c>
      <c r="K1167" s="246"/>
      <c r="L1167" s="177"/>
      <c r="M1167" s="177"/>
      <c r="N1167" s="177"/>
      <c r="O1167" s="177"/>
      <c r="P1167" s="177"/>
      <c r="Q1167" s="177"/>
      <c r="R1167" s="177"/>
      <c r="S1167" s="177"/>
      <c r="T1167" s="177"/>
      <c r="U1167" s="177"/>
      <c r="V1167" s="177"/>
      <c r="W1167" s="177"/>
      <c r="X1167" s="177"/>
      <c r="Y1167" s="177"/>
      <c r="Z1167" s="177"/>
      <c r="AA1167" s="177"/>
      <c r="AB1167" s="177"/>
      <c r="AC1167" s="177"/>
      <c r="AD1167" s="177"/>
      <c r="AE1167" s="177"/>
    </row>
    <row r="1168" spans="1:31" ht="125.25" customHeight="1">
      <c r="A1168" s="222" t="s">
        <v>8288</v>
      </c>
      <c r="B1168" s="299" t="s">
        <v>8289</v>
      </c>
      <c r="C1168" s="224" t="s">
        <v>534</v>
      </c>
      <c r="D1168" s="215"/>
      <c r="E1168" s="224" t="s">
        <v>8290</v>
      </c>
      <c r="F1168" s="300" t="s">
        <v>8291</v>
      </c>
      <c r="G1168" s="300" t="s">
        <v>8292</v>
      </c>
      <c r="H1168" s="300" t="s">
        <v>8293</v>
      </c>
      <c r="I1168" s="188" t="s">
        <v>4561</v>
      </c>
      <c r="J1168" s="188" t="s">
        <v>4561</v>
      </c>
      <c r="K1168" s="172"/>
      <c r="L1168" s="172"/>
      <c r="M1168" s="177"/>
      <c r="N1168" s="177"/>
      <c r="O1168" s="177"/>
      <c r="P1168" s="177"/>
      <c r="Q1168" s="177"/>
      <c r="R1168" s="177"/>
      <c r="S1168" s="177"/>
      <c r="T1168" s="177"/>
      <c r="U1168" s="177"/>
      <c r="V1168" s="177"/>
      <c r="W1168" s="177"/>
      <c r="X1168" s="177"/>
      <c r="Y1168" s="177"/>
      <c r="Z1168" s="177"/>
      <c r="AA1168" s="177"/>
      <c r="AB1168" s="177"/>
      <c r="AC1168" s="177"/>
      <c r="AD1168" s="177"/>
      <c r="AE1168" s="177"/>
    </row>
    <row r="1169" spans="1:31" ht="125.25" customHeight="1">
      <c r="A1169" s="228" t="s">
        <v>8288</v>
      </c>
      <c r="B1169" s="301" t="s">
        <v>8289</v>
      </c>
      <c r="C1169" s="230" t="s">
        <v>379</v>
      </c>
      <c r="D1169" s="218"/>
      <c r="E1169" s="230" t="s">
        <v>8290</v>
      </c>
      <c r="F1169" s="302" t="s">
        <v>8294</v>
      </c>
      <c r="G1169" s="302" t="s">
        <v>8292</v>
      </c>
      <c r="H1169" s="302" t="s">
        <v>8295</v>
      </c>
      <c r="I1169" s="174" t="s">
        <v>4561</v>
      </c>
      <c r="J1169" s="174" t="s">
        <v>4561</v>
      </c>
      <c r="K1169" s="183"/>
      <c r="L1169" s="183"/>
      <c r="M1169" s="177"/>
      <c r="N1169" s="177"/>
      <c r="O1169" s="177"/>
      <c r="P1169" s="177"/>
      <c r="Q1169" s="177"/>
      <c r="R1169" s="177"/>
      <c r="S1169" s="177"/>
      <c r="T1169" s="177"/>
      <c r="U1169" s="177"/>
      <c r="V1169" s="177"/>
      <c r="W1169" s="177"/>
      <c r="X1169" s="177"/>
      <c r="Y1169" s="177"/>
      <c r="Z1169" s="177"/>
      <c r="AA1169" s="177"/>
      <c r="AB1169" s="177"/>
      <c r="AC1169" s="177"/>
      <c r="AD1169" s="177"/>
      <c r="AE1169" s="177"/>
    </row>
    <row r="1170" spans="1:31" ht="125.25" customHeight="1">
      <c r="A1170" s="228" t="s">
        <v>8288</v>
      </c>
      <c r="B1170" s="301" t="s">
        <v>8289</v>
      </c>
      <c r="C1170" s="230" t="s">
        <v>384</v>
      </c>
      <c r="D1170" s="218"/>
      <c r="E1170" s="230" t="s">
        <v>8290</v>
      </c>
      <c r="F1170" s="302" t="s">
        <v>8296</v>
      </c>
      <c r="G1170" s="302" t="s">
        <v>8292</v>
      </c>
      <c r="H1170" s="302" t="s">
        <v>8297</v>
      </c>
      <c r="I1170" s="174" t="s">
        <v>4561</v>
      </c>
      <c r="J1170" s="174" t="s">
        <v>4561</v>
      </c>
      <c r="K1170" s="183"/>
      <c r="L1170" s="183"/>
      <c r="M1170" s="177"/>
      <c r="N1170" s="177"/>
      <c r="O1170" s="177"/>
      <c r="P1170" s="177"/>
      <c r="Q1170" s="177"/>
      <c r="R1170" s="177"/>
      <c r="S1170" s="177"/>
      <c r="T1170" s="177"/>
      <c r="U1170" s="177"/>
      <c r="V1170" s="177"/>
      <c r="W1170" s="177"/>
      <c r="X1170" s="177"/>
      <c r="Y1170" s="177"/>
      <c r="Z1170" s="177"/>
      <c r="AA1170" s="177"/>
      <c r="AB1170" s="177"/>
      <c r="AC1170" s="177"/>
      <c r="AD1170" s="177"/>
      <c r="AE1170" s="177"/>
    </row>
    <row r="1171" spans="1:31" ht="125.25" customHeight="1">
      <c r="A1171" s="228" t="s">
        <v>8288</v>
      </c>
      <c r="B1171" s="301" t="s">
        <v>8289</v>
      </c>
      <c r="C1171" s="230" t="s">
        <v>544</v>
      </c>
      <c r="D1171" s="218"/>
      <c r="E1171" s="230" t="s">
        <v>8290</v>
      </c>
      <c r="F1171" s="302" t="s">
        <v>8298</v>
      </c>
      <c r="G1171" s="302" t="s">
        <v>8292</v>
      </c>
      <c r="H1171" s="302" t="s">
        <v>8299</v>
      </c>
      <c r="I1171" s="195" t="s">
        <v>12</v>
      </c>
      <c r="J1171" s="195" t="s">
        <v>12</v>
      </c>
      <c r="K1171" s="184" t="s">
        <v>8300</v>
      </c>
      <c r="L1171" s="183"/>
      <c r="M1171" s="177"/>
      <c r="N1171" s="177"/>
      <c r="O1171" s="177"/>
      <c r="P1171" s="177"/>
      <c r="Q1171" s="177"/>
      <c r="R1171" s="177"/>
      <c r="S1171" s="177"/>
      <c r="T1171" s="177"/>
      <c r="U1171" s="177"/>
      <c r="V1171" s="177"/>
      <c r="W1171" s="177"/>
      <c r="X1171" s="177"/>
      <c r="Y1171" s="177"/>
      <c r="Z1171" s="177"/>
      <c r="AA1171" s="177"/>
      <c r="AB1171" s="177"/>
      <c r="AC1171" s="177"/>
      <c r="AD1171" s="177"/>
      <c r="AE1171" s="177"/>
    </row>
    <row r="1172" spans="1:31" ht="125.25" customHeight="1">
      <c r="A1172" s="228" t="s">
        <v>8288</v>
      </c>
      <c r="B1172" s="301" t="s">
        <v>8289</v>
      </c>
      <c r="C1172" s="230" t="s">
        <v>546</v>
      </c>
      <c r="D1172" s="218"/>
      <c r="E1172" s="230" t="s">
        <v>8290</v>
      </c>
      <c r="F1172" s="302" t="s">
        <v>8301</v>
      </c>
      <c r="G1172" s="302" t="s">
        <v>8292</v>
      </c>
      <c r="H1172" s="302" t="s">
        <v>8302</v>
      </c>
      <c r="I1172" s="174" t="s">
        <v>4561</v>
      </c>
      <c r="J1172" s="174" t="s">
        <v>4561</v>
      </c>
      <c r="K1172" s="183"/>
      <c r="L1172" s="183"/>
      <c r="M1172" s="177"/>
      <c r="N1172" s="177"/>
      <c r="O1172" s="177"/>
      <c r="P1172" s="177"/>
      <c r="Q1172" s="177"/>
      <c r="R1172" s="177"/>
      <c r="S1172" s="177"/>
      <c r="T1172" s="177"/>
      <c r="U1172" s="177"/>
      <c r="V1172" s="177"/>
      <c r="W1172" s="177"/>
      <c r="X1172" s="177"/>
      <c r="Y1172" s="177"/>
      <c r="Z1172" s="177"/>
      <c r="AA1172" s="177"/>
      <c r="AB1172" s="177"/>
      <c r="AC1172" s="177"/>
      <c r="AD1172" s="177"/>
      <c r="AE1172" s="177"/>
    </row>
    <row r="1173" spans="1:31" ht="125.25" customHeight="1">
      <c r="A1173" s="228" t="s">
        <v>8288</v>
      </c>
      <c r="B1173" s="301" t="s">
        <v>8289</v>
      </c>
      <c r="C1173" s="230" t="s">
        <v>388</v>
      </c>
      <c r="D1173" s="218"/>
      <c r="E1173" s="230" t="s">
        <v>8290</v>
      </c>
      <c r="F1173" s="302" t="s">
        <v>8303</v>
      </c>
      <c r="G1173" s="302" t="s">
        <v>8292</v>
      </c>
      <c r="H1173" s="302" t="s">
        <v>8304</v>
      </c>
      <c r="I1173" s="174" t="s">
        <v>4561</v>
      </c>
      <c r="J1173" s="174" t="s">
        <v>4561</v>
      </c>
      <c r="K1173" s="302" t="s">
        <v>8305</v>
      </c>
      <c r="L1173" s="183"/>
      <c r="M1173" s="177"/>
      <c r="N1173" s="177"/>
      <c r="O1173" s="177"/>
      <c r="P1173" s="177"/>
      <c r="Q1173" s="177"/>
      <c r="R1173" s="177"/>
      <c r="S1173" s="177"/>
      <c r="T1173" s="177"/>
      <c r="U1173" s="177"/>
      <c r="V1173" s="177"/>
      <c r="W1173" s="177"/>
      <c r="X1173" s="177"/>
      <c r="Y1173" s="177"/>
      <c r="Z1173" s="177"/>
      <c r="AA1173" s="177"/>
      <c r="AB1173" s="177"/>
      <c r="AC1173" s="177"/>
      <c r="AD1173" s="177"/>
      <c r="AE1173" s="177"/>
    </row>
    <row r="1174" spans="1:31" ht="125.25" customHeight="1">
      <c r="A1174" s="228" t="s">
        <v>8288</v>
      </c>
      <c r="B1174" s="301" t="s">
        <v>8289</v>
      </c>
      <c r="C1174" s="230" t="s">
        <v>393</v>
      </c>
      <c r="D1174" s="218"/>
      <c r="E1174" s="230" t="s">
        <v>8290</v>
      </c>
      <c r="F1174" s="302" t="s">
        <v>8306</v>
      </c>
      <c r="G1174" s="302" t="s">
        <v>8292</v>
      </c>
      <c r="H1174" s="302" t="s">
        <v>8307</v>
      </c>
      <c r="I1174" s="174" t="s">
        <v>4561</v>
      </c>
      <c r="J1174" s="174" t="s">
        <v>4561</v>
      </c>
      <c r="K1174" s="183"/>
      <c r="L1174" s="183"/>
      <c r="M1174" s="177"/>
      <c r="N1174" s="177"/>
      <c r="O1174" s="177"/>
      <c r="P1174" s="177"/>
      <c r="Q1174" s="177"/>
      <c r="R1174" s="177"/>
      <c r="S1174" s="177"/>
      <c r="T1174" s="177"/>
      <c r="U1174" s="177"/>
      <c r="V1174" s="177"/>
      <c r="W1174" s="177"/>
      <c r="X1174" s="177"/>
      <c r="Y1174" s="177"/>
      <c r="Z1174" s="177"/>
      <c r="AA1174" s="177"/>
      <c r="AB1174" s="177"/>
      <c r="AC1174" s="177"/>
      <c r="AD1174" s="177"/>
      <c r="AE1174" s="177"/>
    </row>
    <row r="1175" spans="1:31" ht="125.25" customHeight="1">
      <c r="A1175" s="228" t="s">
        <v>8288</v>
      </c>
      <c r="B1175" s="301" t="s">
        <v>8289</v>
      </c>
      <c r="C1175" s="230" t="s">
        <v>397</v>
      </c>
      <c r="D1175" s="218"/>
      <c r="E1175" s="230" t="s">
        <v>8290</v>
      </c>
      <c r="F1175" s="302" t="s">
        <v>8308</v>
      </c>
      <c r="G1175" s="302" t="s">
        <v>8292</v>
      </c>
      <c r="H1175" s="302" t="s">
        <v>8309</v>
      </c>
      <c r="I1175" s="195" t="s">
        <v>12</v>
      </c>
      <c r="J1175" s="195" t="s">
        <v>12</v>
      </c>
      <c r="K1175" s="213" t="s">
        <v>8310</v>
      </c>
      <c r="L1175" s="183"/>
      <c r="M1175" s="177"/>
      <c r="N1175" s="177"/>
      <c r="O1175" s="177"/>
      <c r="P1175" s="177"/>
      <c r="Q1175" s="177"/>
      <c r="R1175" s="177"/>
      <c r="S1175" s="177"/>
      <c r="T1175" s="177"/>
      <c r="U1175" s="177"/>
      <c r="V1175" s="177"/>
      <c r="W1175" s="177"/>
      <c r="X1175" s="177"/>
      <c r="Y1175" s="177"/>
      <c r="Z1175" s="177"/>
      <c r="AA1175" s="177"/>
      <c r="AB1175" s="177"/>
      <c r="AC1175" s="177"/>
      <c r="AD1175" s="177"/>
      <c r="AE1175" s="177"/>
    </row>
    <row r="1176" spans="1:31" ht="125.25" customHeight="1">
      <c r="A1176" s="228" t="s">
        <v>8288</v>
      </c>
      <c r="B1176" s="301" t="s">
        <v>8289</v>
      </c>
      <c r="C1176" s="230" t="s">
        <v>400</v>
      </c>
      <c r="D1176" s="218"/>
      <c r="E1176" s="230" t="s">
        <v>8290</v>
      </c>
      <c r="F1176" s="302" t="s">
        <v>8311</v>
      </c>
      <c r="G1176" s="302" t="s">
        <v>8292</v>
      </c>
      <c r="H1176" s="302" t="s">
        <v>8312</v>
      </c>
      <c r="I1176" s="174" t="s">
        <v>4561</v>
      </c>
      <c r="J1176" s="174" t="s">
        <v>4561</v>
      </c>
      <c r="K1176" s="183"/>
      <c r="L1176" s="183"/>
      <c r="M1176" s="177"/>
      <c r="N1176" s="177"/>
      <c r="O1176" s="177"/>
      <c r="P1176" s="177"/>
      <c r="Q1176" s="177"/>
      <c r="R1176" s="177"/>
      <c r="S1176" s="177"/>
      <c r="T1176" s="177"/>
      <c r="U1176" s="177"/>
      <c r="V1176" s="177"/>
      <c r="W1176" s="177"/>
      <c r="X1176" s="177"/>
      <c r="Y1176" s="177"/>
      <c r="Z1176" s="177"/>
      <c r="AA1176" s="177"/>
      <c r="AB1176" s="177"/>
      <c r="AC1176" s="177"/>
      <c r="AD1176" s="177"/>
      <c r="AE1176" s="177"/>
    </row>
    <row r="1177" spans="1:31" ht="125.25" customHeight="1">
      <c r="A1177" s="228" t="s">
        <v>8288</v>
      </c>
      <c r="B1177" s="301" t="s">
        <v>8289</v>
      </c>
      <c r="C1177" s="230" t="s">
        <v>403</v>
      </c>
      <c r="D1177" s="218"/>
      <c r="E1177" s="230" t="s">
        <v>8290</v>
      </c>
      <c r="F1177" s="302" t="s">
        <v>8313</v>
      </c>
      <c r="G1177" s="302" t="s">
        <v>8292</v>
      </c>
      <c r="H1177" s="302" t="s">
        <v>3937</v>
      </c>
      <c r="I1177" s="174" t="s">
        <v>4561</v>
      </c>
      <c r="J1177" s="174" t="s">
        <v>4561</v>
      </c>
      <c r="K1177" s="183"/>
      <c r="L1177" s="183"/>
      <c r="M1177" s="177"/>
      <c r="N1177" s="177"/>
      <c r="O1177" s="177"/>
      <c r="P1177" s="177"/>
      <c r="Q1177" s="177"/>
      <c r="R1177" s="177"/>
      <c r="S1177" s="177"/>
      <c r="T1177" s="177"/>
      <c r="U1177" s="177"/>
      <c r="V1177" s="177"/>
      <c r="W1177" s="177"/>
      <c r="X1177" s="177"/>
      <c r="Y1177" s="177"/>
      <c r="Z1177" s="177"/>
      <c r="AA1177" s="177"/>
      <c r="AB1177" s="177"/>
      <c r="AC1177" s="177"/>
      <c r="AD1177" s="177"/>
      <c r="AE1177" s="177"/>
    </row>
    <row r="1178" spans="1:31" ht="125.25" customHeight="1">
      <c r="A1178" s="228" t="s">
        <v>8288</v>
      </c>
      <c r="B1178" s="301" t="s">
        <v>8289</v>
      </c>
      <c r="C1178" s="230" t="s">
        <v>408</v>
      </c>
      <c r="D1178" s="218"/>
      <c r="E1178" s="230" t="s">
        <v>8290</v>
      </c>
      <c r="F1178" s="302" t="s">
        <v>8314</v>
      </c>
      <c r="G1178" s="302" t="s">
        <v>8292</v>
      </c>
      <c r="H1178" s="302" t="s">
        <v>3937</v>
      </c>
      <c r="I1178" s="174" t="s">
        <v>4561</v>
      </c>
      <c r="J1178" s="174" t="s">
        <v>4561</v>
      </c>
      <c r="K1178" s="183"/>
      <c r="L1178" s="183"/>
      <c r="M1178" s="177"/>
      <c r="N1178" s="177"/>
      <c r="O1178" s="177"/>
      <c r="P1178" s="177"/>
      <c r="Q1178" s="177"/>
      <c r="R1178" s="177"/>
      <c r="S1178" s="177"/>
      <c r="T1178" s="177"/>
      <c r="U1178" s="177"/>
      <c r="V1178" s="177"/>
      <c r="W1178" s="177"/>
      <c r="X1178" s="177"/>
      <c r="Y1178" s="177"/>
      <c r="Z1178" s="177"/>
      <c r="AA1178" s="177"/>
      <c r="AB1178" s="177"/>
      <c r="AC1178" s="177"/>
      <c r="AD1178" s="177"/>
      <c r="AE1178" s="177"/>
    </row>
    <row r="1179" spans="1:31" ht="125.25" customHeight="1">
      <c r="A1179" s="228" t="s">
        <v>8288</v>
      </c>
      <c r="B1179" s="301" t="s">
        <v>8289</v>
      </c>
      <c r="C1179" s="230" t="s">
        <v>411</v>
      </c>
      <c r="D1179" s="218"/>
      <c r="E1179" s="230" t="s">
        <v>8290</v>
      </c>
      <c r="F1179" s="302" t="s">
        <v>8315</v>
      </c>
      <c r="G1179" s="302" t="s">
        <v>8292</v>
      </c>
      <c r="H1179" s="302" t="s">
        <v>3937</v>
      </c>
      <c r="I1179" s="174" t="s">
        <v>4561</v>
      </c>
      <c r="J1179" s="174" t="s">
        <v>4561</v>
      </c>
      <c r="K1179" s="183"/>
      <c r="L1179" s="183"/>
      <c r="M1179" s="177"/>
      <c r="N1179" s="177"/>
      <c r="O1179" s="177"/>
      <c r="P1179" s="177"/>
      <c r="Q1179" s="177"/>
      <c r="R1179" s="177"/>
      <c r="S1179" s="177"/>
      <c r="T1179" s="177"/>
      <c r="U1179" s="177"/>
      <c r="V1179" s="177"/>
      <c r="W1179" s="177"/>
      <c r="X1179" s="177"/>
      <c r="Y1179" s="177"/>
      <c r="Z1179" s="177"/>
      <c r="AA1179" s="177"/>
      <c r="AB1179" s="177"/>
      <c r="AC1179" s="177"/>
      <c r="AD1179" s="177"/>
      <c r="AE1179" s="177"/>
    </row>
    <row r="1180" spans="1:31" ht="125.25" customHeight="1">
      <c r="A1180" s="228" t="s">
        <v>8288</v>
      </c>
      <c r="B1180" s="301" t="s">
        <v>8289</v>
      </c>
      <c r="C1180" s="230" t="s">
        <v>414</v>
      </c>
      <c r="D1180" s="218"/>
      <c r="E1180" s="230" t="s">
        <v>8290</v>
      </c>
      <c r="F1180" s="302" t="s">
        <v>8316</v>
      </c>
      <c r="G1180" s="302" t="s">
        <v>8292</v>
      </c>
      <c r="H1180" s="302" t="s">
        <v>3937</v>
      </c>
      <c r="I1180" s="174" t="s">
        <v>4561</v>
      </c>
      <c r="J1180" s="174" t="s">
        <v>4561</v>
      </c>
      <c r="K1180" s="302" t="s">
        <v>8317</v>
      </c>
      <c r="L1180" s="183"/>
      <c r="M1180" s="177"/>
      <c r="N1180" s="177"/>
      <c r="O1180" s="177"/>
      <c r="P1180" s="177"/>
      <c r="Q1180" s="177"/>
      <c r="R1180" s="177"/>
      <c r="S1180" s="177"/>
      <c r="T1180" s="177"/>
      <c r="U1180" s="177"/>
      <c r="V1180" s="177"/>
      <c r="W1180" s="177"/>
      <c r="X1180" s="177"/>
      <c r="Y1180" s="177"/>
      <c r="Z1180" s="177"/>
      <c r="AA1180" s="177"/>
      <c r="AB1180" s="177"/>
      <c r="AC1180" s="177"/>
      <c r="AD1180" s="177"/>
      <c r="AE1180" s="177"/>
    </row>
    <row r="1181" spans="1:31" ht="125.25" customHeight="1">
      <c r="A1181" s="228" t="s">
        <v>8288</v>
      </c>
      <c r="B1181" s="301" t="s">
        <v>8289</v>
      </c>
      <c r="C1181" s="230" t="s">
        <v>419</v>
      </c>
      <c r="D1181" s="218"/>
      <c r="E1181" s="230" t="s">
        <v>8290</v>
      </c>
      <c r="F1181" s="302" t="s">
        <v>8318</v>
      </c>
      <c r="G1181" s="302" t="s">
        <v>8292</v>
      </c>
      <c r="H1181" s="302" t="s">
        <v>8319</v>
      </c>
      <c r="I1181" s="174" t="s">
        <v>4561</v>
      </c>
      <c r="J1181" s="174" t="s">
        <v>4561</v>
      </c>
      <c r="K1181" s="183"/>
      <c r="L1181" s="183"/>
      <c r="M1181" s="177"/>
      <c r="N1181" s="177"/>
      <c r="O1181" s="177"/>
      <c r="P1181" s="177"/>
      <c r="Q1181" s="177"/>
      <c r="R1181" s="177"/>
      <c r="S1181" s="177"/>
      <c r="T1181" s="177"/>
      <c r="U1181" s="177"/>
      <c r="V1181" s="177"/>
      <c r="W1181" s="177"/>
      <c r="X1181" s="177"/>
      <c r="Y1181" s="177"/>
      <c r="Z1181" s="177"/>
      <c r="AA1181" s="177"/>
      <c r="AB1181" s="177"/>
      <c r="AC1181" s="177"/>
      <c r="AD1181" s="177"/>
      <c r="AE1181" s="177"/>
    </row>
    <row r="1182" spans="1:31" ht="125.25" customHeight="1">
      <c r="A1182" s="228" t="s">
        <v>8288</v>
      </c>
      <c r="B1182" s="301" t="s">
        <v>8289</v>
      </c>
      <c r="C1182" s="230" t="s">
        <v>422</v>
      </c>
      <c r="D1182" s="218"/>
      <c r="E1182" s="230" t="s">
        <v>8290</v>
      </c>
      <c r="F1182" s="302" t="s">
        <v>8320</v>
      </c>
      <c r="G1182" s="302" t="s">
        <v>8292</v>
      </c>
      <c r="H1182" s="302" t="s">
        <v>8321</v>
      </c>
      <c r="I1182" s="174" t="s">
        <v>4561</v>
      </c>
      <c r="J1182" s="174" t="s">
        <v>4561</v>
      </c>
      <c r="K1182" s="183"/>
      <c r="L1182" s="183"/>
      <c r="M1182" s="177"/>
      <c r="N1182" s="177"/>
      <c r="O1182" s="177"/>
      <c r="P1182" s="177"/>
      <c r="Q1182" s="177"/>
      <c r="R1182" s="177"/>
      <c r="S1182" s="177"/>
      <c r="T1182" s="177"/>
      <c r="U1182" s="177"/>
      <c r="V1182" s="177"/>
      <c r="W1182" s="177"/>
      <c r="X1182" s="177"/>
      <c r="Y1182" s="177"/>
      <c r="Z1182" s="177"/>
      <c r="AA1182" s="177"/>
      <c r="AB1182" s="177"/>
      <c r="AC1182" s="177"/>
      <c r="AD1182" s="177"/>
      <c r="AE1182" s="177"/>
    </row>
    <row r="1183" spans="1:31" ht="125.25" customHeight="1">
      <c r="A1183" s="228" t="s">
        <v>8288</v>
      </c>
      <c r="B1183" s="301" t="s">
        <v>8289</v>
      </c>
      <c r="C1183" s="230" t="s">
        <v>425</v>
      </c>
      <c r="D1183" s="218"/>
      <c r="E1183" s="230" t="s">
        <v>8290</v>
      </c>
      <c r="F1183" s="302" t="s">
        <v>8322</v>
      </c>
      <c r="G1183" s="302" t="s">
        <v>8292</v>
      </c>
      <c r="H1183" s="302" t="s">
        <v>8323</v>
      </c>
      <c r="I1183" s="174" t="s">
        <v>4561</v>
      </c>
      <c r="J1183" s="174" t="s">
        <v>4561</v>
      </c>
      <c r="K1183" s="183"/>
      <c r="L1183" s="183"/>
      <c r="M1183" s="177"/>
      <c r="N1183" s="177"/>
      <c r="O1183" s="177"/>
      <c r="P1183" s="177"/>
      <c r="Q1183" s="177"/>
      <c r="R1183" s="177"/>
      <c r="S1183" s="177"/>
      <c r="T1183" s="177"/>
      <c r="U1183" s="177"/>
      <c r="V1183" s="177"/>
      <c r="W1183" s="177"/>
      <c r="X1183" s="177"/>
      <c r="Y1183" s="177"/>
      <c r="Z1183" s="177"/>
      <c r="AA1183" s="177"/>
      <c r="AB1183" s="177"/>
      <c r="AC1183" s="177"/>
      <c r="AD1183" s="177"/>
      <c r="AE1183" s="177"/>
    </row>
    <row r="1184" spans="1:31" ht="125.25" customHeight="1">
      <c r="A1184" s="228" t="s">
        <v>8288</v>
      </c>
      <c r="B1184" s="301" t="s">
        <v>8289</v>
      </c>
      <c r="C1184" s="230" t="s">
        <v>430</v>
      </c>
      <c r="D1184" s="218"/>
      <c r="E1184" s="230" t="s">
        <v>8290</v>
      </c>
      <c r="F1184" s="302" t="s">
        <v>8324</v>
      </c>
      <c r="G1184" s="302" t="s">
        <v>8292</v>
      </c>
      <c r="H1184" s="302" t="s">
        <v>8325</v>
      </c>
      <c r="I1184" s="174" t="s">
        <v>4561</v>
      </c>
      <c r="J1184" s="174" t="s">
        <v>4561</v>
      </c>
      <c r="K1184" s="183"/>
      <c r="L1184" s="183"/>
      <c r="M1184" s="177"/>
      <c r="N1184" s="177"/>
      <c r="O1184" s="177"/>
      <c r="P1184" s="177"/>
      <c r="Q1184" s="177"/>
      <c r="R1184" s="177"/>
      <c r="S1184" s="177"/>
      <c r="T1184" s="177"/>
      <c r="U1184" s="177"/>
      <c r="V1184" s="177"/>
      <c r="W1184" s="177"/>
      <c r="X1184" s="177"/>
      <c r="Y1184" s="177"/>
      <c r="Z1184" s="177"/>
      <c r="AA1184" s="177"/>
      <c r="AB1184" s="177"/>
      <c r="AC1184" s="177"/>
      <c r="AD1184" s="177"/>
      <c r="AE1184" s="177"/>
    </row>
    <row r="1185" spans="1:31" ht="125.25" customHeight="1">
      <c r="A1185" s="228" t="s">
        <v>8288</v>
      </c>
      <c r="B1185" s="301" t="s">
        <v>8289</v>
      </c>
      <c r="C1185" s="230" t="s">
        <v>432</v>
      </c>
      <c r="D1185" s="218"/>
      <c r="E1185" s="230" t="s">
        <v>8290</v>
      </c>
      <c r="F1185" s="302" t="s">
        <v>8326</v>
      </c>
      <c r="G1185" s="302" t="s">
        <v>8292</v>
      </c>
      <c r="H1185" s="302" t="s">
        <v>8327</v>
      </c>
      <c r="I1185" s="174" t="s">
        <v>4561</v>
      </c>
      <c r="J1185" s="174" t="s">
        <v>4561</v>
      </c>
      <c r="K1185" s="183"/>
      <c r="L1185" s="183"/>
      <c r="M1185" s="177"/>
      <c r="N1185" s="177"/>
      <c r="O1185" s="177"/>
      <c r="P1185" s="177"/>
      <c r="Q1185" s="177"/>
      <c r="R1185" s="177"/>
      <c r="S1185" s="177"/>
      <c r="T1185" s="177"/>
      <c r="U1185" s="177"/>
      <c r="V1185" s="177"/>
      <c r="W1185" s="177"/>
      <c r="X1185" s="177"/>
      <c r="Y1185" s="177"/>
      <c r="Z1185" s="177"/>
      <c r="AA1185" s="177"/>
      <c r="AB1185" s="177"/>
      <c r="AC1185" s="177"/>
      <c r="AD1185" s="177"/>
      <c r="AE1185" s="177"/>
    </row>
    <row r="1186" spans="1:31" ht="125.25" customHeight="1">
      <c r="A1186" s="228" t="s">
        <v>8288</v>
      </c>
      <c r="B1186" s="301" t="s">
        <v>8289</v>
      </c>
      <c r="C1186" s="230" t="s">
        <v>435</v>
      </c>
      <c r="D1186" s="218"/>
      <c r="E1186" s="230" t="s">
        <v>8290</v>
      </c>
      <c r="F1186" s="302" t="s">
        <v>8328</v>
      </c>
      <c r="G1186" s="302" t="s">
        <v>8292</v>
      </c>
      <c r="H1186" s="302" t="s">
        <v>8329</v>
      </c>
      <c r="I1186" s="174" t="s">
        <v>4561</v>
      </c>
      <c r="J1186" s="174" t="s">
        <v>4561</v>
      </c>
      <c r="K1186" s="183"/>
      <c r="L1186" s="183"/>
      <c r="M1186" s="177"/>
      <c r="N1186" s="177"/>
      <c r="O1186" s="177"/>
      <c r="P1186" s="177"/>
      <c r="Q1186" s="177"/>
      <c r="R1186" s="177"/>
      <c r="S1186" s="177"/>
      <c r="T1186" s="177"/>
      <c r="U1186" s="177"/>
      <c r="V1186" s="177"/>
      <c r="W1186" s="177"/>
      <c r="X1186" s="177"/>
      <c r="Y1186" s="177"/>
      <c r="Z1186" s="177"/>
      <c r="AA1186" s="177"/>
      <c r="AB1186" s="177"/>
      <c r="AC1186" s="177"/>
      <c r="AD1186" s="177"/>
      <c r="AE1186" s="177"/>
    </row>
    <row r="1187" spans="1:31" ht="125.25" customHeight="1">
      <c r="A1187" s="228" t="s">
        <v>8288</v>
      </c>
      <c r="B1187" s="301" t="s">
        <v>8289</v>
      </c>
      <c r="C1187" s="230" t="s">
        <v>438</v>
      </c>
      <c r="D1187" s="218"/>
      <c r="E1187" s="230" t="s">
        <v>8290</v>
      </c>
      <c r="F1187" s="302" t="s">
        <v>8330</v>
      </c>
      <c r="G1187" s="302" t="s">
        <v>8292</v>
      </c>
      <c r="H1187" s="302" t="s">
        <v>8331</v>
      </c>
      <c r="I1187" s="174" t="s">
        <v>4561</v>
      </c>
      <c r="J1187" s="174" t="s">
        <v>4561</v>
      </c>
      <c r="K1187" s="183"/>
      <c r="L1187" s="183"/>
      <c r="M1187" s="177"/>
      <c r="N1187" s="177"/>
      <c r="O1187" s="177"/>
      <c r="P1187" s="177"/>
      <c r="Q1187" s="177"/>
      <c r="R1187" s="177"/>
      <c r="S1187" s="177"/>
      <c r="T1187" s="177"/>
      <c r="U1187" s="177"/>
      <c r="V1187" s="177"/>
      <c r="W1187" s="177"/>
      <c r="X1187" s="177"/>
      <c r="Y1187" s="177"/>
      <c r="Z1187" s="177"/>
      <c r="AA1187" s="177"/>
      <c r="AB1187" s="177"/>
      <c r="AC1187" s="177"/>
      <c r="AD1187" s="177"/>
      <c r="AE1187" s="177"/>
    </row>
    <row r="1188" spans="1:31" ht="125.25" customHeight="1">
      <c r="A1188" s="228" t="s">
        <v>8288</v>
      </c>
      <c r="B1188" s="301" t="s">
        <v>8289</v>
      </c>
      <c r="C1188" s="230" t="s">
        <v>441</v>
      </c>
      <c r="D1188" s="218"/>
      <c r="E1188" s="230" t="s">
        <v>8290</v>
      </c>
      <c r="F1188" s="302" t="s">
        <v>8332</v>
      </c>
      <c r="G1188" s="302" t="s">
        <v>8292</v>
      </c>
      <c r="H1188" s="302" t="s">
        <v>8333</v>
      </c>
      <c r="I1188" s="174" t="s">
        <v>4561</v>
      </c>
      <c r="J1188" s="174" t="s">
        <v>4561</v>
      </c>
      <c r="K1188" s="183"/>
      <c r="L1188" s="183"/>
      <c r="M1188" s="177"/>
      <c r="N1188" s="177"/>
      <c r="O1188" s="177"/>
      <c r="P1188" s="177"/>
      <c r="Q1188" s="177"/>
      <c r="R1188" s="177"/>
      <c r="S1188" s="177"/>
      <c r="T1188" s="177"/>
      <c r="U1188" s="177"/>
      <c r="V1188" s="177"/>
      <c r="W1188" s="177"/>
      <c r="X1188" s="177"/>
      <c r="Y1188" s="177"/>
      <c r="Z1188" s="177"/>
      <c r="AA1188" s="177"/>
      <c r="AB1188" s="177"/>
      <c r="AC1188" s="177"/>
      <c r="AD1188" s="177"/>
      <c r="AE1188" s="177"/>
    </row>
    <row r="1189" spans="1:31" ht="125.25" customHeight="1">
      <c r="A1189" s="228" t="s">
        <v>8288</v>
      </c>
      <c r="B1189" s="301" t="s">
        <v>8289</v>
      </c>
      <c r="C1189" s="230" t="s">
        <v>446</v>
      </c>
      <c r="D1189" s="218"/>
      <c r="E1189" s="230" t="s">
        <v>8290</v>
      </c>
      <c r="F1189" s="302" t="s">
        <v>8334</v>
      </c>
      <c r="G1189" s="302" t="s">
        <v>8292</v>
      </c>
      <c r="H1189" s="302" t="s">
        <v>8335</v>
      </c>
      <c r="I1189" s="174" t="s">
        <v>4561</v>
      </c>
      <c r="J1189" s="174" t="s">
        <v>4561</v>
      </c>
      <c r="K1189" s="183"/>
      <c r="L1189" s="183"/>
      <c r="M1189" s="177"/>
      <c r="N1189" s="177"/>
      <c r="O1189" s="177"/>
      <c r="P1189" s="177"/>
      <c r="Q1189" s="177"/>
      <c r="R1189" s="177"/>
      <c r="S1189" s="177"/>
      <c r="T1189" s="177"/>
      <c r="U1189" s="177"/>
      <c r="V1189" s="177"/>
      <c r="W1189" s="177"/>
      <c r="X1189" s="177"/>
      <c r="Y1189" s="177"/>
      <c r="Z1189" s="177"/>
      <c r="AA1189" s="177"/>
      <c r="AB1189" s="177"/>
      <c r="AC1189" s="177"/>
      <c r="AD1189" s="177"/>
      <c r="AE1189" s="177"/>
    </row>
    <row r="1190" spans="1:31" ht="125.25" customHeight="1">
      <c r="A1190" s="228" t="s">
        <v>8288</v>
      </c>
      <c r="B1190" s="301" t="s">
        <v>8289</v>
      </c>
      <c r="C1190" s="230" t="s">
        <v>449</v>
      </c>
      <c r="D1190" s="218"/>
      <c r="E1190" s="230" t="s">
        <v>8290</v>
      </c>
      <c r="F1190" s="302" t="s">
        <v>8336</v>
      </c>
      <c r="G1190" s="302" t="s">
        <v>8292</v>
      </c>
      <c r="H1190" s="302" t="s">
        <v>8337</v>
      </c>
      <c r="I1190" s="174" t="s">
        <v>4561</v>
      </c>
      <c r="J1190" s="174" t="s">
        <v>4561</v>
      </c>
      <c r="K1190" s="183"/>
      <c r="L1190" s="183"/>
      <c r="M1190" s="177"/>
      <c r="N1190" s="177"/>
      <c r="O1190" s="177"/>
      <c r="P1190" s="177"/>
      <c r="Q1190" s="177"/>
      <c r="R1190" s="177"/>
      <c r="S1190" s="177"/>
      <c r="T1190" s="177"/>
      <c r="U1190" s="177"/>
      <c r="V1190" s="177"/>
      <c r="W1190" s="177"/>
      <c r="X1190" s="177"/>
      <c r="Y1190" s="177"/>
      <c r="Z1190" s="177"/>
      <c r="AA1190" s="177"/>
      <c r="AB1190" s="177"/>
      <c r="AC1190" s="177"/>
      <c r="AD1190" s="177"/>
      <c r="AE1190" s="177"/>
    </row>
    <row r="1191" spans="1:31" ht="75" customHeight="1">
      <c r="A1191" s="214" t="s">
        <v>8338</v>
      </c>
      <c r="B1191" s="303" t="s">
        <v>8339</v>
      </c>
      <c r="C1191" s="215" t="s">
        <v>3413</v>
      </c>
      <c r="D1191" s="172"/>
      <c r="E1191" s="172"/>
      <c r="F1191" s="203" t="s">
        <v>8340</v>
      </c>
      <c r="G1191" s="203" t="s">
        <v>8341</v>
      </c>
      <c r="H1191" s="203" t="s">
        <v>8342</v>
      </c>
      <c r="I1191" s="188" t="s">
        <v>4561</v>
      </c>
      <c r="J1191" s="188" t="s">
        <v>4561</v>
      </c>
      <c r="K1191" s="156"/>
      <c r="L1191" s="177"/>
      <c r="M1191" s="177"/>
      <c r="N1191" s="177"/>
      <c r="O1191" s="177"/>
      <c r="P1191" s="177"/>
      <c r="Q1191" s="177"/>
      <c r="R1191" s="177"/>
      <c r="S1191" s="177"/>
      <c r="T1191" s="177"/>
      <c r="U1191" s="177"/>
      <c r="V1191" s="177"/>
      <c r="W1191" s="177"/>
      <c r="X1191" s="177"/>
      <c r="Y1191" s="177"/>
      <c r="Z1191" s="177"/>
      <c r="AA1191" s="177"/>
      <c r="AB1191" s="177"/>
      <c r="AC1191" s="177"/>
      <c r="AD1191" s="177"/>
      <c r="AE1191" s="177"/>
    </row>
    <row r="1192" spans="1:31" ht="125.25" customHeight="1">
      <c r="A1192" s="217" t="s">
        <v>8338</v>
      </c>
      <c r="B1192" s="304" t="s">
        <v>8339</v>
      </c>
      <c r="C1192" s="218" t="s">
        <v>3419</v>
      </c>
      <c r="D1192" s="183"/>
      <c r="E1192" s="183"/>
      <c r="F1192" s="208" t="s">
        <v>8343</v>
      </c>
      <c r="G1192" s="208" t="s">
        <v>8344</v>
      </c>
      <c r="H1192" s="208" t="s">
        <v>8345</v>
      </c>
      <c r="I1192" s="174" t="s">
        <v>4561</v>
      </c>
      <c r="J1192" s="174" t="s">
        <v>4561</v>
      </c>
      <c r="K1192" s="197"/>
      <c r="L1192" s="177"/>
      <c r="M1192" s="177"/>
      <c r="N1192" s="177"/>
      <c r="O1192" s="177"/>
      <c r="P1192" s="177"/>
      <c r="Q1192" s="177"/>
      <c r="R1192" s="177"/>
      <c r="S1192" s="177"/>
      <c r="T1192" s="177"/>
      <c r="U1192" s="177"/>
      <c r="V1192" s="177"/>
      <c r="W1192" s="177"/>
      <c r="X1192" s="177"/>
      <c r="Y1192" s="177"/>
      <c r="Z1192" s="177"/>
      <c r="AA1192" s="177"/>
      <c r="AB1192" s="177"/>
      <c r="AC1192" s="177"/>
      <c r="AD1192" s="177"/>
      <c r="AE1192" s="177"/>
    </row>
    <row r="1193" spans="1:31" ht="125.25" customHeight="1">
      <c r="A1193" s="217" t="s">
        <v>8338</v>
      </c>
      <c r="B1193" s="304" t="s">
        <v>8339</v>
      </c>
      <c r="C1193" s="218" t="s">
        <v>3423</v>
      </c>
      <c r="D1193" s="183"/>
      <c r="E1193" s="183"/>
      <c r="F1193" s="208" t="s">
        <v>8346</v>
      </c>
      <c r="G1193" s="208" t="s">
        <v>8347</v>
      </c>
      <c r="H1193" s="208" t="s">
        <v>8348</v>
      </c>
      <c r="I1193" s="174" t="s">
        <v>4561</v>
      </c>
      <c r="J1193" s="174" t="s">
        <v>4561</v>
      </c>
      <c r="K1193" s="197" t="s">
        <v>8349</v>
      </c>
      <c r="L1193" s="177"/>
      <c r="M1193" s="177"/>
      <c r="N1193" s="177"/>
      <c r="O1193" s="177"/>
      <c r="P1193" s="177"/>
      <c r="Q1193" s="177"/>
      <c r="R1193" s="177"/>
      <c r="S1193" s="177"/>
      <c r="T1193" s="177"/>
      <c r="U1193" s="177"/>
      <c r="V1193" s="177"/>
      <c r="W1193" s="177"/>
      <c r="X1193" s="177"/>
      <c r="Y1193" s="177"/>
      <c r="Z1193" s="177"/>
      <c r="AA1193" s="177"/>
      <c r="AB1193" s="177"/>
      <c r="AC1193" s="177"/>
      <c r="AD1193" s="177"/>
      <c r="AE1193" s="177"/>
    </row>
    <row r="1194" spans="1:31" ht="125.25" customHeight="1">
      <c r="A1194" s="217" t="s">
        <v>8338</v>
      </c>
      <c r="B1194" s="304" t="s">
        <v>8339</v>
      </c>
      <c r="C1194" s="218" t="s">
        <v>3427</v>
      </c>
      <c r="D1194" s="183"/>
      <c r="E1194" s="183"/>
      <c r="F1194" s="208" t="s">
        <v>8350</v>
      </c>
      <c r="G1194" s="208" t="s">
        <v>8351</v>
      </c>
      <c r="H1194" s="208" t="s">
        <v>8352</v>
      </c>
      <c r="I1194" s="195" t="s">
        <v>12</v>
      </c>
      <c r="J1194" s="195" t="s">
        <v>12</v>
      </c>
      <c r="K1194" s="305" t="s">
        <v>8353</v>
      </c>
      <c r="L1194" s="177"/>
      <c r="M1194" s="177"/>
      <c r="N1194" s="177"/>
      <c r="O1194" s="177"/>
      <c r="P1194" s="177"/>
      <c r="Q1194" s="177"/>
      <c r="R1194" s="177"/>
      <c r="S1194" s="177"/>
      <c r="T1194" s="177"/>
      <c r="U1194" s="177"/>
      <c r="V1194" s="177"/>
      <c r="W1194" s="177"/>
      <c r="X1194" s="177"/>
      <c r="Y1194" s="177"/>
      <c r="Z1194" s="177"/>
      <c r="AA1194" s="177"/>
      <c r="AB1194" s="177"/>
      <c r="AC1194" s="177"/>
      <c r="AD1194" s="177"/>
      <c r="AE1194" s="177"/>
    </row>
    <row r="1195" spans="1:31" ht="125.25" customHeight="1">
      <c r="A1195" s="217" t="s">
        <v>8338</v>
      </c>
      <c r="B1195" s="304" t="s">
        <v>8339</v>
      </c>
      <c r="C1195" s="218" t="s">
        <v>3431</v>
      </c>
      <c r="D1195" s="183"/>
      <c r="E1195" s="183"/>
      <c r="F1195" s="208" t="s">
        <v>8354</v>
      </c>
      <c r="G1195" s="208" t="s">
        <v>8355</v>
      </c>
      <c r="H1195" s="208" t="s">
        <v>8356</v>
      </c>
      <c r="I1195" s="174" t="s">
        <v>4561</v>
      </c>
      <c r="J1195" s="174" t="s">
        <v>4561</v>
      </c>
      <c r="K1195" s="197"/>
      <c r="L1195" s="177"/>
      <c r="M1195" s="177"/>
      <c r="N1195" s="177"/>
      <c r="O1195" s="177"/>
      <c r="P1195" s="177"/>
      <c r="Q1195" s="177"/>
      <c r="R1195" s="177"/>
      <c r="S1195" s="177"/>
      <c r="T1195" s="177"/>
      <c r="U1195" s="177"/>
      <c r="V1195" s="177"/>
      <c r="W1195" s="177"/>
      <c r="X1195" s="177"/>
      <c r="Y1195" s="177"/>
      <c r="Z1195" s="177"/>
      <c r="AA1195" s="177"/>
      <c r="AB1195" s="177"/>
      <c r="AC1195" s="177"/>
      <c r="AD1195" s="177"/>
      <c r="AE1195" s="177"/>
    </row>
    <row r="1196" spans="1:31" ht="125.25" customHeight="1">
      <c r="A1196" s="217" t="s">
        <v>8338</v>
      </c>
      <c r="B1196" s="304" t="s">
        <v>8339</v>
      </c>
      <c r="C1196" s="218" t="s">
        <v>3436</v>
      </c>
      <c r="D1196" s="183"/>
      <c r="E1196" s="183"/>
      <c r="F1196" s="208" t="s">
        <v>8357</v>
      </c>
      <c r="G1196" s="208" t="s">
        <v>8358</v>
      </c>
      <c r="H1196" s="208" t="s">
        <v>8359</v>
      </c>
      <c r="I1196" s="174" t="s">
        <v>4561</v>
      </c>
      <c r="J1196" s="174" t="s">
        <v>4561</v>
      </c>
      <c r="K1196" s="197"/>
      <c r="L1196" s="177"/>
      <c r="M1196" s="177"/>
      <c r="N1196" s="177"/>
      <c r="O1196" s="177"/>
      <c r="P1196" s="177"/>
      <c r="Q1196" s="177"/>
      <c r="R1196" s="177"/>
      <c r="S1196" s="177"/>
      <c r="T1196" s="177"/>
      <c r="U1196" s="177"/>
      <c r="V1196" s="177"/>
      <c r="W1196" s="177"/>
      <c r="X1196" s="177"/>
      <c r="Y1196" s="177"/>
      <c r="Z1196" s="177"/>
      <c r="AA1196" s="177"/>
      <c r="AB1196" s="177"/>
      <c r="AC1196" s="177"/>
      <c r="AD1196" s="177"/>
      <c r="AE1196" s="177"/>
    </row>
    <row r="1197" spans="1:31" ht="125.25" customHeight="1">
      <c r="A1197" s="217" t="s">
        <v>8338</v>
      </c>
      <c r="B1197" s="304" t="s">
        <v>8339</v>
      </c>
      <c r="C1197" s="218" t="s">
        <v>3440</v>
      </c>
      <c r="D1197" s="183"/>
      <c r="E1197" s="183"/>
      <c r="F1197" s="208" t="s">
        <v>8360</v>
      </c>
      <c r="G1197" s="208" t="s">
        <v>8361</v>
      </c>
      <c r="H1197" s="208" t="s">
        <v>8359</v>
      </c>
      <c r="I1197" s="174" t="s">
        <v>4561</v>
      </c>
      <c r="J1197" s="174" t="s">
        <v>4561</v>
      </c>
      <c r="K1197" s="197"/>
      <c r="L1197" s="177"/>
      <c r="M1197" s="177"/>
      <c r="N1197" s="177"/>
      <c r="O1197" s="177"/>
      <c r="P1197" s="177"/>
      <c r="Q1197" s="177"/>
      <c r="R1197" s="177"/>
      <c r="S1197" s="177"/>
      <c r="T1197" s="177"/>
      <c r="U1197" s="177"/>
      <c r="V1197" s="177"/>
      <c r="W1197" s="177"/>
      <c r="X1197" s="177"/>
      <c r="Y1197" s="177"/>
      <c r="Z1197" s="177"/>
      <c r="AA1197" s="177"/>
      <c r="AB1197" s="177"/>
      <c r="AC1197" s="177"/>
      <c r="AD1197" s="177"/>
      <c r="AE1197" s="177"/>
    </row>
    <row r="1198" spans="1:31" ht="125.25" customHeight="1">
      <c r="A1198" s="217" t="s">
        <v>8338</v>
      </c>
      <c r="B1198" s="304" t="s">
        <v>8339</v>
      </c>
      <c r="C1198" s="218" t="s">
        <v>3445</v>
      </c>
      <c r="D1198" s="183"/>
      <c r="E1198" s="183"/>
      <c r="F1198" s="208" t="s">
        <v>8362</v>
      </c>
      <c r="G1198" s="208" t="s">
        <v>8363</v>
      </c>
      <c r="H1198" s="208" t="s">
        <v>8364</v>
      </c>
      <c r="I1198" s="174" t="s">
        <v>4561</v>
      </c>
      <c r="J1198" s="174" t="s">
        <v>4561</v>
      </c>
      <c r="K1198" s="197"/>
      <c r="L1198" s="177"/>
      <c r="M1198" s="177"/>
      <c r="N1198" s="177"/>
      <c r="O1198" s="177"/>
      <c r="P1198" s="177"/>
      <c r="Q1198" s="177"/>
      <c r="R1198" s="177"/>
      <c r="S1198" s="177"/>
      <c r="T1198" s="177"/>
      <c r="U1198" s="177"/>
      <c r="V1198" s="177"/>
      <c r="W1198" s="177"/>
      <c r="X1198" s="177"/>
      <c r="Y1198" s="177"/>
      <c r="Z1198" s="177"/>
      <c r="AA1198" s="177"/>
      <c r="AB1198" s="177"/>
      <c r="AC1198" s="177"/>
      <c r="AD1198" s="177"/>
      <c r="AE1198" s="177"/>
    </row>
    <row r="1199" spans="1:31" ht="125.25" customHeight="1">
      <c r="A1199" s="217" t="s">
        <v>8338</v>
      </c>
      <c r="B1199" s="304" t="s">
        <v>8339</v>
      </c>
      <c r="C1199" s="218" t="s">
        <v>3449</v>
      </c>
      <c r="D1199" s="183"/>
      <c r="E1199" s="183"/>
      <c r="F1199" s="207" t="s">
        <v>8365</v>
      </c>
      <c r="G1199" s="207" t="s">
        <v>8366</v>
      </c>
      <c r="H1199" s="208" t="s">
        <v>8367</v>
      </c>
      <c r="I1199" s="195" t="s">
        <v>12</v>
      </c>
      <c r="J1199" s="195" t="s">
        <v>12</v>
      </c>
      <c r="K1199" s="305" t="s">
        <v>8368</v>
      </c>
      <c r="L1199" s="177"/>
      <c r="M1199" s="177"/>
      <c r="N1199" s="177"/>
      <c r="O1199" s="177"/>
      <c r="P1199" s="177"/>
      <c r="Q1199" s="177"/>
      <c r="R1199" s="177"/>
      <c r="S1199" s="177"/>
      <c r="T1199" s="177"/>
      <c r="U1199" s="177"/>
      <c r="V1199" s="177"/>
      <c r="W1199" s="177"/>
      <c r="X1199" s="177"/>
      <c r="Y1199" s="177"/>
      <c r="Z1199" s="177"/>
      <c r="AA1199" s="177"/>
      <c r="AB1199" s="177"/>
      <c r="AC1199" s="177"/>
      <c r="AD1199" s="177"/>
      <c r="AE1199" s="177"/>
    </row>
    <row r="1200" spans="1:31" ht="125.25" customHeight="1">
      <c r="A1200" s="217" t="s">
        <v>8338</v>
      </c>
      <c r="B1200" s="304" t="s">
        <v>8339</v>
      </c>
      <c r="C1200" s="218" t="s">
        <v>3453</v>
      </c>
      <c r="D1200" s="183"/>
      <c r="E1200" s="183"/>
      <c r="F1200" s="208" t="s">
        <v>8369</v>
      </c>
      <c r="G1200" s="208" t="s">
        <v>8370</v>
      </c>
      <c r="H1200" s="208" t="s">
        <v>8371</v>
      </c>
      <c r="I1200" s="174" t="s">
        <v>4561</v>
      </c>
      <c r="J1200" s="174" t="s">
        <v>4561</v>
      </c>
      <c r="K1200" s="197"/>
      <c r="L1200" s="177"/>
      <c r="M1200" s="177"/>
      <c r="N1200" s="177"/>
      <c r="O1200" s="177"/>
      <c r="P1200" s="177"/>
      <c r="Q1200" s="177"/>
      <c r="R1200" s="177"/>
      <c r="S1200" s="177"/>
      <c r="T1200" s="177"/>
      <c r="U1200" s="177"/>
      <c r="V1200" s="177"/>
      <c r="W1200" s="177"/>
      <c r="X1200" s="177"/>
      <c r="Y1200" s="177"/>
      <c r="Z1200" s="177"/>
      <c r="AA1200" s="177"/>
      <c r="AB1200" s="177"/>
      <c r="AC1200" s="177"/>
      <c r="AD1200" s="177"/>
      <c r="AE1200" s="177"/>
    </row>
    <row r="1201" spans="1:31" ht="125.25" customHeight="1">
      <c r="A1201" s="217" t="s">
        <v>8338</v>
      </c>
      <c r="B1201" s="304" t="s">
        <v>8339</v>
      </c>
      <c r="C1201" s="218" t="s">
        <v>3457</v>
      </c>
      <c r="D1201" s="183"/>
      <c r="E1201" s="183"/>
      <c r="F1201" s="208" t="s">
        <v>8372</v>
      </c>
      <c r="G1201" s="208" t="s">
        <v>8373</v>
      </c>
      <c r="H1201" s="208" t="s">
        <v>8374</v>
      </c>
      <c r="I1201" s="195" t="s">
        <v>12</v>
      </c>
      <c r="J1201" s="195" t="s">
        <v>12</v>
      </c>
      <c r="K1201" s="305" t="s">
        <v>8375</v>
      </c>
      <c r="L1201" s="177"/>
      <c r="M1201" s="177"/>
      <c r="N1201" s="177"/>
      <c r="O1201" s="177"/>
      <c r="P1201" s="177"/>
      <c r="Q1201" s="177"/>
      <c r="R1201" s="177"/>
      <c r="S1201" s="177"/>
      <c r="T1201" s="177"/>
      <c r="U1201" s="177"/>
      <c r="V1201" s="177"/>
      <c r="W1201" s="177"/>
      <c r="X1201" s="177"/>
      <c r="Y1201" s="177"/>
      <c r="Z1201" s="177"/>
      <c r="AA1201" s="177"/>
      <c r="AB1201" s="177"/>
      <c r="AC1201" s="177"/>
      <c r="AD1201" s="177"/>
      <c r="AE1201" s="177"/>
    </row>
    <row r="1202" spans="1:31" ht="125.25" customHeight="1">
      <c r="A1202" s="217" t="s">
        <v>8338</v>
      </c>
      <c r="B1202" s="304" t="s">
        <v>8339</v>
      </c>
      <c r="C1202" s="218" t="s">
        <v>3460</v>
      </c>
      <c r="D1202" s="183"/>
      <c r="E1202" s="183"/>
      <c r="F1202" s="208" t="s">
        <v>8376</v>
      </c>
      <c r="G1202" s="208" t="s">
        <v>8377</v>
      </c>
      <c r="H1202" s="207" t="s">
        <v>8378</v>
      </c>
      <c r="I1202" s="174" t="s">
        <v>4561</v>
      </c>
      <c r="J1202" s="174" t="s">
        <v>4561</v>
      </c>
      <c r="K1202" s="197"/>
      <c r="L1202" s="177"/>
      <c r="M1202" s="177"/>
      <c r="N1202" s="177"/>
      <c r="O1202" s="177"/>
      <c r="P1202" s="177"/>
      <c r="Q1202" s="177"/>
      <c r="R1202" s="177"/>
      <c r="S1202" s="177"/>
      <c r="T1202" s="177"/>
      <c r="U1202" s="177"/>
      <c r="V1202" s="177"/>
      <c r="W1202" s="177"/>
      <c r="X1202" s="177"/>
      <c r="Y1202" s="177"/>
      <c r="Z1202" s="177"/>
      <c r="AA1202" s="177"/>
      <c r="AB1202" s="177"/>
      <c r="AC1202" s="177"/>
      <c r="AD1202" s="177"/>
      <c r="AE1202" s="177"/>
    </row>
    <row r="1203" spans="1:31" ht="125.25" customHeight="1">
      <c r="A1203" s="217" t="s">
        <v>8338</v>
      </c>
      <c r="B1203" s="304" t="s">
        <v>8339</v>
      </c>
      <c r="C1203" s="218" t="s">
        <v>3464</v>
      </c>
      <c r="D1203" s="183"/>
      <c r="E1203" s="183"/>
      <c r="F1203" s="208" t="s">
        <v>8379</v>
      </c>
      <c r="G1203" s="208" t="s">
        <v>8380</v>
      </c>
      <c r="H1203" s="208" t="s">
        <v>8381</v>
      </c>
      <c r="I1203" s="174" t="s">
        <v>4561</v>
      </c>
      <c r="J1203" s="174" t="s">
        <v>4561</v>
      </c>
      <c r="K1203" s="197"/>
      <c r="L1203" s="177"/>
      <c r="M1203" s="177"/>
      <c r="N1203" s="177"/>
      <c r="O1203" s="177"/>
      <c r="P1203" s="177"/>
      <c r="Q1203" s="177"/>
      <c r="R1203" s="177"/>
      <c r="S1203" s="177"/>
      <c r="T1203" s="177"/>
      <c r="U1203" s="177"/>
      <c r="V1203" s="177"/>
      <c r="W1203" s="177"/>
      <c r="X1203" s="177"/>
      <c r="Y1203" s="177"/>
      <c r="Z1203" s="177"/>
      <c r="AA1203" s="177"/>
      <c r="AB1203" s="177"/>
      <c r="AC1203" s="177"/>
      <c r="AD1203" s="177"/>
      <c r="AE1203" s="177"/>
    </row>
    <row r="1204" spans="1:31" ht="125.25" customHeight="1">
      <c r="A1204" s="217" t="s">
        <v>8338</v>
      </c>
      <c r="B1204" s="304" t="s">
        <v>8339</v>
      </c>
      <c r="C1204" s="218" t="s">
        <v>3469</v>
      </c>
      <c r="D1204" s="183"/>
      <c r="E1204" s="183"/>
      <c r="F1204" s="208" t="s">
        <v>8382</v>
      </c>
      <c r="G1204" s="208" t="s">
        <v>8383</v>
      </c>
      <c r="H1204" s="208" t="s">
        <v>8384</v>
      </c>
      <c r="I1204" s="174" t="s">
        <v>4561</v>
      </c>
      <c r="J1204" s="174" t="s">
        <v>4561</v>
      </c>
      <c r="K1204" s="197"/>
      <c r="L1204" s="177"/>
      <c r="M1204" s="177"/>
      <c r="N1204" s="177"/>
      <c r="O1204" s="177"/>
      <c r="P1204" s="177"/>
      <c r="Q1204" s="177"/>
      <c r="R1204" s="177"/>
      <c r="S1204" s="177"/>
      <c r="T1204" s="177"/>
      <c r="U1204" s="177"/>
      <c r="V1204" s="177"/>
      <c r="W1204" s="177"/>
      <c r="X1204" s="177"/>
      <c r="Y1204" s="177"/>
      <c r="Z1204" s="177"/>
      <c r="AA1204" s="177"/>
      <c r="AB1204" s="177"/>
      <c r="AC1204" s="177"/>
      <c r="AD1204" s="177"/>
      <c r="AE1204" s="177"/>
    </row>
    <row r="1205" spans="1:31" ht="125.25" customHeight="1">
      <c r="A1205" s="217" t="s">
        <v>8338</v>
      </c>
      <c r="B1205" s="304" t="s">
        <v>8339</v>
      </c>
      <c r="C1205" s="218" t="s">
        <v>3472</v>
      </c>
      <c r="D1205" s="183"/>
      <c r="E1205" s="183"/>
      <c r="F1205" s="208" t="s">
        <v>8385</v>
      </c>
      <c r="G1205" s="208" t="s">
        <v>8386</v>
      </c>
      <c r="H1205" s="208" t="s">
        <v>8387</v>
      </c>
      <c r="I1205" s="174" t="s">
        <v>4561</v>
      </c>
      <c r="J1205" s="174" t="s">
        <v>4561</v>
      </c>
      <c r="K1205" s="197"/>
      <c r="L1205" s="177"/>
      <c r="M1205" s="177"/>
      <c r="N1205" s="177"/>
      <c r="O1205" s="177"/>
      <c r="P1205" s="177"/>
      <c r="Q1205" s="177"/>
      <c r="R1205" s="177"/>
      <c r="S1205" s="177"/>
      <c r="T1205" s="177"/>
      <c r="U1205" s="177"/>
      <c r="V1205" s="177"/>
      <c r="W1205" s="177"/>
      <c r="X1205" s="177"/>
      <c r="Y1205" s="177"/>
      <c r="Z1205" s="177"/>
      <c r="AA1205" s="177"/>
      <c r="AB1205" s="177"/>
      <c r="AC1205" s="177"/>
      <c r="AD1205" s="177"/>
      <c r="AE1205" s="177"/>
    </row>
    <row r="1206" spans="1:31" ht="125.25" customHeight="1">
      <c r="A1206" s="306" t="s">
        <v>8388</v>
      </c>
      <c r="B1206" s="307" t="s">
        <v>8389</v>
      </c>
      <c r="C1206" s="257" t="s">
        <v>534</v>
      </c>
      <c r="D1206" s="308"/>
      <c r="E1206" s="307" t="s">
        <v>8390</v>
      </c>
      <c r="F1206" s="309" t="s">
        <v>8391</v>
      </c>
      <c r="G1206" s="309" t="s">
        <v>8392</v>
      </c>
      <c r="H1206" s="309" t="s">
        <v>8393</v>
      </c>
      <c r="I1206" s="310" t="s">
        <v>4561</v>
      </c>
      <c r="J1206" s="310" t="s">
        <v>4561</v>
      </c>
      <c r="K1206" s="308"/>
      <c r="L1206" s="308"/>
      <c r="M1206" s="177"/>
      <c r="N1206" s="177"/>
      <c r="O1206" s="177"/>
      <c r="P1206" s="177"/>
      <c r="Q1206" s="177"/>
      <c r="R1206" s="177"/>
      <c r="S1206" s="177"/>
      <c r="T1206" s="177"/>
      <c r="U1206" s="177"/>
      <c r="V1206" s="177"/>
      <c r="W1206" s="177"/>
      <c r="X1206" s="177"/>
      <c r="Y1206" s="177"/>
      <c r="Z1206" s="177"/>
      <c r="AA1206" s="177"/>
      <c r="AB1206" s="177"/>
      <c r="AC1206" s="177"/>
      <c r="AD1206" s="177"/>
      <c r="AE1206" s="177"/>
    </row>
    <row r="1207" spans="1:31" ht="125.25" customHeight="1">
      <c r="A1207" s="306" t="s">
        <v>8388</v>
      </c>
      <c r="B1207" s="311"/>
      <c r="C1207" s="257" t="s">
        <v>379</v>
      </c>
      <c r="D1207" s="308"/>
      <c r="E1207" s="311"/>
      <c r="F1207" s="309" t="s">
        <v>8394</v>
      </c>
      <c r="G1207" s="309" t="s">
        <v>8392</v>
      </c>
      <c r="H1207" s="309" t="s">
        <v>8395</v>
      </c>
      <c r="I1207" s="310" t="s">
        <v>4561</v>
      </c>
      <c r="J1207" s="310" t="s">
        <v>4561</v>
      </c>
      <c r="K1207" s="308"/>
      <c r="L1207" s="308"/>
      <c r="M1207" s="177"/>
      <c r="N1207" s="177"/>
      <c r="O1207" s="177"/>
      <c r="P1207" s="177"/>
      <c r="Q1207" s="177"/>
      <c r="R1207" s="177"/>
      <c r="S1207" s="177"/>
      <c r="T1207" s="177"/>
      <c r="U1207" s="177"/>
      <c r="V1207" s="177"/>
      <c r="W1207" s="177"/>
      <c r="X1207" s="177"/>
      <c r="Y1207" s="177"/>
      <c r="Z1207" s="177"/>
      <c r="AA1207" s="177"/>
      <c r="AB1207" s="177"/>
      <c r="AC1207" s="177"/>
      <c r="AD1207" s="177"/>
      <c r="AE1207" s="177"/>
    </row>
    <row r="1208" spans="1:31" ht="125.25" customHeight="1">
      <c r="A1208" s="306" t="s">
        <v>8388</v>
      </c>
      <c r="B1208" s="311"/>
      <c r="C1208" s="257" t="s">
        <v>384</v>
      </c>
      <c r="D1208" s="308"/>
      <c r="E1208" s="311"/>
      <c r="F1208" s="309" t="s">
        <v>8396</v>
      </c>
      <c r="G1208" s="309" t="s">
        <v>8392</v>
      </c>
      <c r="H1208" s="309" t="s">
        <v>8397</v>
      </c>
      <c r="I1208" s="310" t="s">
        <v>4561</v>
      </c>
      <c r="J1208" s="310" t="s">
        <v>4561</v>
      </c>
      <c r="K1208" s="308"/>
      <c r="L1208" s="308"/>
      <c r="M1208" s="177"/>
      <c r="N1208" s="177"/>
      <c r="O1208" s="177"/>
      <c r="P1208" s="177"/>
      <c r="Q1208" s="177"/>
      <c r="R1208" s="177"/>
      <c r="S1208" s="177"/>
      <c r="T1208" s="177"/>
      <c r="U1208" s="177"/>
      <c r="V1208" s="177"/>
      <c r="W1208" s="177"/>
      <c r="X1208" s="177"/>
      <c r="Y1208" s="177"/>
      <c r="Z1208" s="177"/>
      <c r="AA1208" s="177"/>
      <c r="AB1208" s="177"/>
      <c r="AC1208" s="177"/>
      <c r="AD1208" s="177"/>
      <c r="AE1208" s="177"/>
    </row>
    <row r="1209" spans="1:31" ht="125.25" customHeight="1">
      <c r="A1209" s="306" t="s">
        <v>8388</v>
      </c>
      <c r="B1209" s="311"/>
      <c r="C1209" s="257" t="s">
        <v>544</v>
      </c>
      <c r="D1209" s="308"/>
      <c r="E1209" s="311"/>
      <c r="F1209" s="309" t="s">
        <v>8398</v>
      </c>
      <c r="G1209" s="309" t="s">
        <v>8392</v>
      </c>
      <c r="H1209" s="309" t="s">
        <v>8399</v>
      </c>
      <c r="I1209" s="310" t="s">
        <v>4561</v>
      </c>
      <c r="J1209" s="310" t="s">
        <v>4561</v>
      </c>
      <c r="K1209" s="308"/>
      <c r="L1209" s="308"/>
      <c r="M1209" s="177"/>
      <c r="N1209" s="177"/>
      <c r="O1209" s="177"/>
      <c r="P1209" s="177"/>
      <c r="Q1209" s="177"/>
      <c r="R1209" s="177"/>
      <c r="S1209" s="177"/>
      <c r="T1209" s="177"/>
      <c r="U1209" s="177"/>
      <c r="V1209" s="177"/>
      <c r="W1209" s="177"/>
      <c r="X1209" s="177"/>
      <c r="Y1209" s="177"/>
      <c r="Z1209" s="177"/>
      <c r="AA1209" s="177"/>
      <c r="AB1209" s="177"/>
      <c r="AC1209" s="177"/>
      <c r="AD1209" s="177"/>
      <c r="AE1209" s="177"/>
    </row>
    <row r="1210" spans="1:31" ht="125.25" customHeight="1">
      <c r="A1210" s="306" t="s">
        <v>8388</v>
      </c>
      <c r="B1210" s="311"/>
      <c r="C1210" s="257" t="s">
        <v>546</v>
      </c>
      <c r="D1210" s="308"/>
      <c r="E1210" s="311"/>
      <c r="F1210" s="309" t="s">
        <v>8400</v>
      </c>
      <c r="G1210" s="309" t="s">
        <v>8392</v>
      </c>
      <c r="H1210" s="309" t="s">
        <v>8401</v>
      </c>
      <c r="I1210" s="310" t="s">
        <v>4561</v>
      </c>
      <c r="J1210" s="310" t="s">
        <v>4561</v>
      </c>
      <c r="K1210" s="308"/>
      <c r="L1210" s="308"/>
      <c r="M1210" s="177"/>
      <c r="N1210" s="177"/>
      <c r="O1210" s="177"/>
      <c r="P1210" s="177"/>
      <c r="Q1210" s="177"/>
      <c r="R1210" s="177"/>
      <c r="S1210" s="177"/>
      <c r="T1210" s="177"/>
      <c r="U1210" s="177"/>
      <c r="V1210" s="177"/>
      <c r="W1210" s="177"/>
      <c r="X1210" s="177"/>
      <c r="Y1210" s="177"/>
      <c r="Z1210" s="177"/>
      <c r="AA1210" s="177"/>
      <c r="AB1210" s="177"/>
      <c r="AC1210" s="177"/>
      <c r="AD1210" s="177"/>
      <c r="AE1210" s="177"/>
    </row>
    <row r="1211" spans="1:31" ht="125.25" customHeight="1">
      <c r="A1211" s="306" t="s">
        <v>8388</v>
      </c>
      <c r="B1211" s="311"/>
      <c r="C1211" s="257" t="s">
        <v>388</v>
      </c>
      <c r="D1211" s="308"/>
      <c r="E1211" s="311"/>
      <c r="F1211" s="309" t="s">
        <v>8402</v>
      </c>
      <c r="G1211" s="309" t="s">
        <v>8392</v>
      </c>
      <c r="H1211" s="309" t="s">
        <v>8403</v>
      </c>
      <c r="I1211" s="310" t="s">
        <v>4561</v>
      </c>
      <c r="J1211" s="310" t="s">
        <v>4561</v>
      </c>
      <c r="K1211" s="308"/>
      <c r="L1211" s="308"/>
      <c r="M1211" s="177"/>
      <c r="N1211" s="177"/>
      <c r="O1211" s="177"/>
      <c r="P1211" s="177"/>
      <c r="Q1211" s="177"/>
      <c r="R1211" s="177"/>
      <c r="S1211" s="177"/>
      <c r="T1211" s="177"/>
      <c r="U1211" s="177"/>
      <c r="V1211" s="177"/>
      <c r="W1211" s="177"/>
      <c r="X1211" s="177"/>
      <c r="Y1211" s="177"/>
      <c r="Z1211" s="177"/>
      <c r="AA1211" s="177"/>
      <c r="AB1211" s="177"/>
      <c r="AC1211" s="177"/>
      <c r="AD1211" s="177"/>
      <c r="AE1211" s="177"/>
    </row>
    <row r="1212" spans="1:31" ht="125.25" customHeight="1">
      <c r="A1212" s="306" t="s">
        <v>8388</v>
      </c>
      <c r="B1212" s="311"/>
      <c r="C1212" s="257" t="s">
        <v>393</v>
      </c>
      <c r="D1212" s="308"/>
      <c r="E1212" s="311"/>
      <c r="F1212" s="309" t="s">
        <v>8404</v>
      </c>
      <c r="G1212" s="309" t="s">
        <v>8392</v>
      </c>
      <c r="H1212" s="309" t="s">
        <v>8405</v>
      </c>
      <c r="I1212" s="310" t="s">
        <v>4561</v>
      </c>
      <c r="J1212" s="310" t="s">
        <v>4561</v>
      </c>
      <c r="K1212" s="308"/>
      <c r="L1212" s="308"/>
      <c r="M1212" s="177"/>
      <c r="N1212" s="177"/>
      <c r="O1212" s="177"/>
      <c r="P1212" s="177"/>
      <c r="Q1212" s="177"/>
      <c r="R1212" s="177"/>
      <c r="S1212" s="177"/>
      <c r="T1212" s="177"/>
      <c r="U1212" s="177"/>
      <c r="V1212" s="177"/>
      <c r="W1212" s="177"/>
      <c r="X1212" s="177"/>
      <c r="Y1212" s="177"/>
      <c r="Z1212" s="177"/>
      <c r="AA1212" s="177"/>
      <c r="AB1212" s="177"/>
      <c r="AC1212" s="177"/>
      <c r="AD1212" s="177"/>
      <c r="AE1212" s="177"/>
    </row>
    <row r="1213" spans="1:31" ht="125.25" customHeight="1">
      <c r="A1213" s="306" t="s">
        <v>8388</v>
      </c>
      <c r="B1213" s="311"/>
      <c r="C1213" s="257" t="s">
        <v>397</v>
      </c>
      <c r="D1213" s="308"/>
      <c r="E1213" s="311"/>
      <c r="F1213" s="309" t="s">
        <v>8406</v>
      </c>
      <c r="G1213" s="309" t="s">
        <v>8392</v>
      </c>
      <c r="H1213" s="309" t="s">
        <v>8407</v>
      </c>
      <c r="I1213" s="310" t="s">
        <v>4561</v>
      </c>
      <c r="J1213" s="310" t="s">
        <v>4561</v>
      </c>
      <c r="K1213" s="308"/>
      <c r="L1213" s="308"/>
      <c r="M1213" s="177"/>
      <c r="N1213" s="177"/>
      <c r="O1213" s="177"/>
      <c r="P1213" s="177"/>
      <c r="Q1213" s="177"/>
      <c r="R1213" s="177"/>
      <c r="S1213" s="177"/>
      <c r="T1213" s="177"/>
      <c r="U1213" s="177"/>
      <c r="V1213" s="177"/>
      <c r="W1213" s="177"/>
      <c r="X1213" s="177"/>
      <c r="Y1213" s="177"/>
      <c r="Z1213" s="177"/>
      <c r="AA1213" s="177"/>
      <c r="AB1213" s="177"/>
      <c r="AC1213" s="177"/>
      <c r="AD1213" s="177"/>
      <c r="AE1213" s="177"/>
    </row>
    <row r="1214" spans="1:31" ht="125.25" customHeight="1">
      <c r="A1214" s="306" t="s">
        <v>8388</v>
      </c>
      <c r="B1214" s="311"/>
      <c r="C1214" s="257" t="s">
        <v>400</v>
      </c>
      <c r="D1214" s="308"/>
      <c r="E1214" s="311"/>
      <c r="F1214" s="309" t="s">
        <v>8408</v>
      </c>
      <c r="G1214" s="309" t="s">
        <v>8409</v>
      </c>
      <c r="H1214" s="309" t="s">
        <v>8410</v>
      </c>
      <c r="I1214" s="310" t="s">
        <v>4561</v>
      </c>
      <c r="J1214" s="310" t="s">
        <v>4561</v>
      </c>
      <c r="K1214" s="308"/>
      <c r="L1214" s="308"/>
      <c r="M1214" s="177"/>
      <c r="N1214" s="177"/>
      <c r="O1214" s="177"/>
      <c r="P1214" s="177"/>
      <c r="Q1214" s="177"/>
      <c r="R1214" s="177"/>
      <c r="S1214" s="177"/>
      <c r="T1214" s="177"/>
      <c r="U1214" s="177"/>
      <c r="V1214" s="177"/>
      <c r="W1214" s="177"/>
      <c r="X1214" s="177"/>
      <c r="Y1214" s="177"/>
      <c r="Z1214" s="177"/>
      <c r="AA1214" s="177"/>
      <c r="AB1214" s="177"/>
      <c r="AC1214" s="177"/>
      <c r="AD1214" s="177"/>
      <c r="AE1214" s="177"/>
    </row>
    <row r="1215" spans="1:31" ht="125.25" customHeight="1">
      <c r="A1215" s="306" t="s">
        <v>8388</v>
      </c>
      <c r="B1215" s="311"/>
      <c r="C1215" s="257" t="s">
        <v>403</v>
      </c>
      <c r="D1215" s="308"/>
      <c r="E1215" s="311"/>
      <c r="F1215" s="309" t="s">
        <v>8411</v>
      </c>
      <c r="G1215" s="309" t="s">
        <v>8412</v>
      </c>
      <c r="H1215" s="309" t="s">
        <v>8410</v>
      </c>
      <c r="I1215" s="310" t="s">
        <v>4561</v>
      </c>
      <c r="J1215" s="310" t="s">
        <v>4561</v>
      </c>
      <c r="K1215" s="308"/>
      <c r="L1215" s="308"/>
      <c r="M1215" s="177"/>
      <c r="N1215" s="177"/>
      <c r="O1215" s="177"/>
      <c r="P1215" s="177"/>
      <c r="Q1215" s="177"/>
      <c r="R1215" s="177"/>
      <c r="S1215" s="177"/>
      <c r="T1215" s="177"/>
      <c r="U1215" s="177"/>
      <c r="V1215" s="177"/>
      <c r="W1215" s="177"/>
      <c r="X1215" s="177"/>
      <c r="Y1215" s="177"/>
      <c r="Z1215" s="177"/>
      <c r="AA1215" s="177"/>
      <c r="AB1215" s="177"/>
      <c r="AC1215" s="177"/>
      <c r="AD1215" s="177"/>
      <c r="AE1215" s="177"/>
    </row>
    <row r="1216" spans="1:31" ht="125.25" customHeight="1">
      <c r="A1216" s="306" t="s">
        <v>8388</v>
      </c>
      <c r="B1216" s="311"/>
      <c r="C1216" s="257" t="s">
        <v>408</v>
      </c>
      <c r="D1216" s="308"/>
      <c r="E1216" s="311"/>
      <c r="F1216" s="309" t="s">
        <v>8413</v>
      </c>
      <c r="G1216" s="309" t="s">
        <v>8414</v>
      </c>
      <c r="H1216" s="309" t="s">
        <v>8415</v>
      </c>
      <c r="I1216" s="310" t="s">
        <v>4561</v>
      </c>
      <c r="J1216" s="310" t="s">
        <v>4561</v>
      </c>
      <c r="K1216" s="308"/>
      <c r="L1216" s="308"/>
      <c r="M1216" s="177"/>
      <c r="N1216" s="177"/>
      <c r="O1216" s="177"/>
      <c r="P1216" s="177"/>
      <c r="Q1216" s="177"/>
      <c r="R1216" s="177"/>
      <c r="S1216" s="177"/>
      <c r="T1216" s="177"/>
      <c r="U1216" s="177"/>
      <c r="V1216" s="177"/>
      <c r="W1216" s="177"/>
      <c r="X1216" s="177"/>
      <c r="Y1216" s="177"/>
      <c r="Z1216" s="177"/>
      <c r="AA1216" s="177"/>
      <c r="AB1216" s="177"/>
      <c r="AC1216" s="177"/>
      <c r="AD1216" s="177"/>
      <c r="AE1216" s="177"/>
    </row>
    <row r="1217" spans="1:31" ht="125.25" customHeight="1">
      <c r="A1217" s="306" t="s">
        <v>8388</v>
      </c>
      <c r="B1217" s="311"/>
      <c r="C1217" s="257" t="s">
        <v>411</v>
      </c>
      <c r="D1217" s="308"/>
      <c r="E1217" s="311"/>
      <c r="F1217" s="309" t="s">
        <v>8416</v>
      </c>
      <c r="G1217" s="309" t="s">
        <v>8392</v>
      </c>
      <c r="H1217" s="309" t="s">
        <v>8417</v>
      </c>
      <c r="I1217" s="310" t="s">
        <v>4561</v>
      </c>
      <c r="J1217" s="310" t="s">
        <v>4561</v>
      </c>
      <c r="K1217" s="308"/>
      <c r="L1217" s="308"/>
      <c r="M1217" s="177"/>
      <c r="N1217" s="177"/>
      <c r="O1217" s="177"/>
      <c r="P1217" s="177"/>
      <c r="Q1217" s="177"/>
      <c r="R1217" s="177"/>
      <c r="S1217" s="177"/>
      <c r="T1217" s="177"/>
      <c r="U1217" s="177"/>
      <c r="V1217" s="177"/>
      <c r="W1217" s="177"/>
      <c r="X1217" s="177"/>
      <c r="Y1217" s="177"/>
      <c r="Z1217" s="177"/>
      <c r="AA1217" s="177"/>
      <c r="AB1217" s="177"/>
      <c r="AC1217" s="177"/>
      <c r="AD1217" s="177"/>
      <c r="AE1217" s="177"/>
    </row>
    <row r="1218" spans="1:31" ht="125.25" customHeight="1">
      <c r="A1218" s="306" t="s">
        <v>8388</v>
      </c>
      <c r="B1218" s="311"/>
      <c r="C1218" s="257" t="s">
        <v>414</v>
      </c>
      <c r="D1218" s="308"/>
      <c r="E1218" s="311"/>
      <c r="F1218" s="309" t="s">
        <v>8418</v>
      </c>
      <c r="G1218" s="309" t="s">
        <v>8392</v>
      </c>
      <c r="H1218" s="309" t="s">
        <v>8419</v>
      </c>
      <c r="I1218" s="310" t="s">
        <v>4561</v>
      </c>
      <c r="J1218" s="310" t="s">
        <v>4561</v>
      </c>
      <c r="K1218" s="308"/>
      <c r="L1218" s="308"/>
      <c r="M1218" s="177"/>
      <c r="N1218" s="177"/>
      <c r="O1218" s="177"/>
      <c r="P1218" s="177"/>
      <c r="Q1218" s="177"/>
      <c r="R1218" s="177"/>
      <c r="S1218" s="177"/>
      <c r="T1218" s="177"/>
      <c r="U1218" s="177"/>
      <c r="V1218" s="177"/>
      <c r="W1218" s="177"/>
      <c r="X1218" s="177"/>
      <c r="Y1218" s="177"/>
      <c r="Z1218" s="177"/>
      <c r="AA1218" s="177"/>
      <c r="AB1218" s="177"/>
      <c r="AC1218" s="177"/>
      <c r="AD1218" s="177"/>
      <c r="AE1218" s="177"/>
    </row>
    <row r="1219" spans="1:31" ht="125.25" customHeight="1">
      <c r="A1219" s="306" t="s">
        <v>8388</v>
      </c>
      <c r="B1219" s="311"/>
      <c r="C1219" s="257" t="s">
        <v>419</v>
      </c>
      <c r="D1219" s="308"/>
      <c r="E1219" s="311"/>
      <c r="F1219" s="309" t="s">
        <v>8420</v>
      </c>
      <c r="G1219" s="309" t="s">
        <v>8392</v>
      </c>
      <c r="H1219" s="309" t="s">
        <v>8421</v>
      </c>
      <c r="I1219" s="310" t="s">
        <v>4561</v>
      </c>
      <c r="J1219" s="310" t="s">
        <v>4561</v>
      </c>
      <c r="K1219" s="308"/>
      <c r="L1219" s="308"/>
      <c r="M1219" s="177"/>
      <c r="N1219" s="177"/>
      <c r="O1219" s="177"/>
      <c r="P1219" s="177"/>
      <c r="Q1219" s="177"/>
      <c r="R1219" s="177"/>
      <c r="S1219" s="177"/>
      <c r="T1219" s="177"/>
      <c r="U1219" s="177"/>
      <c r="V1219" s="177"/>
      <c r="W1219" s="177"/>
      <c r="X1219" s="177"/>
      <c r="Y1219" s="177"/>
      <c r="Z1219" s="177"/>
      <c r="AA1219" s="177"/>
      <c r="AB1219" s="177"/>
      <c r="AC1219" s="177"/>
      <c r="AD1219" s="177"/>
      <c r="AE1219" s="177"/>
    </row>
    <row r="1220" spans="1:31" ht="125.25" customHeight="1">
      <c r="A1220" s="306" t="s">
        <v>8388</v>
      </c>
      <c r="B1220" s="311"/>
      <c r="C1220" s="257" t="s">
        <v>422</v>
      </c>
      <c r="D1220" s="308"/>
      <c r="E1220" s="311"/>
      <c r="F1220" s="309" t="s">
        <v>8422</v>
      </c>
      <c r="G1220" s="309" t="s">
        <v>8392</v>
      </c>
      <c r="H1220" s="309" t="s">
        <v>8423</v>
      </c>
      <c r="I1220" s="310" t="s">
        <v>4561</v>
      </c>
      <c r="J1220" s="310" t="s">
        <v>4561</v>
      </c>
      <c r="K1220" s="308"/>
      <c r="L1220" s="308"/>
      <c r="M1220" s="177"/>
      <c r="N1220" s="177"/>
      <c r="O1220" s="177"/>
      <c r="P1220" s="177"/>
      <c r="Q1220" s="177"/>
      <c r="R1220" s="177"/>
      <c r="S1220" s="177"/>
      <c r="T1220" s="177"/>
      <c r="U1220" s="177"/>
      <c r="V1220" s="177"/>
      <c r="W1220" s="177"/>
      <c r="X1220" s="177"/>
      <c r="Y1220" s="177"/>
      <c r="Z1220" s="177"/>
      <c r="AA1220" s="177"/>
      <c r="AB1220" s="177"/>
      <c r="AC1220" s="177"/>
      <c r="AD1220" s="177"/>
      <c r="AE1220" s="177"/>
    </row>
    <row r="1221" spans="1:31" ht="125.25" customHeight="1">
      <c r="A1221" s="306" t="s">
        <v>8388</v>
      </c>
      <c r="B1221" s="311"/>
      <c r="C1221" s="257" t="s">
        <v>425</v>
      </c>
      <c r="D1221" s="308"/>
      <c r="E1221" s="311"/>
      <c r="F1221" s="309" t="s">
        <v>8424</v>
      </c>
      <c r="G1221" s="309" t="s">
        <v>8392</v>
      </c>
      <c r="H1221" s="309" t="s">
        <v>8425</v>
      </c>
      <c r="I1221" s="310" t="s">
        <v>4561</v>
      </c>
      <c r="J1221" s="310" t="s">
        <v>4561</v>
      </c>
      <c r="K1221" s="308"/>
      <c r="L1221" s="308"/>
      <c r="M1221" s="177"/>
      <c r="N1221" s="177"/>
      <c r="O1221" s="177"/>
      <c r="P1221" s="177"/>
      <c r="Q1221" s="177"/>
      <c r="R1221" s="177"/>
      <c r="S1221" s="177"/>
      <c r="T1221" s="177"/>
      <c r="U1221" s="177"/>
      <c r="V1221" s="177"/>
      <c r="W1221" s="177"/>
      <c r="X1221" s="177"/>
      <c r="Y1221" s="177"/>
      <c r="Z1221" s="177"/>
      <c r="AA1221" s="177"/>
      <c r="AB1221" s="177"/>
      <c r="AC1221" s="177"/>
      <c r="AD1221" s="177"/>
      <c r="AE1221" s="177"/>
    </row>
    <row r="1222" spans="1:31" ht="125.25" customHeight="1">
      <c r="A1222" s="306" t="s">
        <v>8388</v>
      </c>
      <c r="B1222" s="311"/>
      <c r="C1222" s="257" t="s">
        <v>430</v>
      </c>
      <c r="D1222" s="308"/>
      <c r="E1222" s="311"/>
      <c r="F1222" s="309" t="s">
        <v>8426</v>
      </c>
      <c r="G1222" s="309" t="s">
        <v>8392</v>
      </c>
      <c r="H1222" s="309" t="s">
        <v>8427</v>
      </c>
      <c r="I1222" s="310" t="s">
        <v>4561</v>
      </c>
      <c r="J1222" s="310" t="s">
        <v>4561</v>
      </c>
      <c r="K1222" s="308"/>
      <c r="L1222" s="308"/>
      <c r="M1222" s="177"/>
      <c r="N1222" s="177"/>
      <c r="O1222" s="177"/>
      <c r="P1222" s="177"/>
      <c r="Q1222" s="177"/>
      <c r="R1222" s="177"/>
      <c r="S1222" s="177"/>
      <c r="T1222" s="177"/>
      <c r="U1222" s="177"/>
      <c r="V1222" s="177"/>
      <c r="W1222" s="177"/>
      <c r="X1222" s="177"/>
      <c r="Y1222" s="177"/>
      <c r="Z1222" s="177"/>
      <c r="AA1222" s="177"/>
      <c r="AB1222" s="177"/>
      <c r="AC1222" s="177"/>
      <c r="AD1222" s="177"/>
      <c r="AE1222" s="177"/>
    </row>
    <row r="1223" spans="1:31" ht="125.25" customHeight="1">
      <c r="A1223" s="306" t="s">
        <v>8388</v>
      </c>
      <c r="B1223" s="311"/>
      <c r="C1223" s="257" t="s">
        <v>432</v>
      </c>
      <c r="D1223" s="308"/>
      <c r="E1223" s="311"/>
      <c r="F1223" s="309" t="s">
        <v>8428</v>
      </c>
      <c r="G1223" s="309" t="s">
        <v>8392</v>
      </c>
      <c r="H1223" s="309" t="s">
        <v>8429</v>
      </c>
      <c r="I1223" s="310" t="s">
        <v>4561</v>
      </c>
      <c r="J1223" s="310" t="s">
        <v>4561</v>
      </c>
      <c r="K1223" s="308"/>
      <c r="L1223" s="308"/>
      <c r="M1223" s="177"/>
      <c r="N1223" s="177"/>
      <c r="O1223" s="177"/>
      <c r="P1223" s="177"/>
      <c r="Q1223" s="177"/>
      <c r="R1223" s="177"/>
      <c r="S1223" s="177"/>
      <c r="T1223" s="177"/>
      <c r="U1223" s="177"/>
      <c r="V1223" s="177"/>
      <c r="W1223" s="177"/>
      <c r="X1223" s="177"/>
      <c r="Y1223" s="177"/>
      <c r="Z1223" s="177"/>
      <c r="AA1223" s="177"/>
      <c r="AB1223" s="177"/>
      <c r="AC1223" s="177"/>
      <c r="AD1223" s="177"/>
      <c r="AE1223" s="177"/>
    </row>
    <row r="1224" spans="1:31" ht="125.25" customHeight="1">
      <c r="A1224" s="306" t="s">
        <v>8388</v>
      </c>
      <c r="B1224" s="311"/>
      <c r="C1224" s="257" t="s">
        <v>435</v>
      </c>
      <c r="D1224" s="308"/>
      <c r="E1224" s="311"/>
      <c r="F1224" s="309" t="s">
        <v>8430</v>
      </c>
      <c r="G1224" s="309" t="s">
        <v>8392</v>
      </c>
      <c r="H1224" s="309" t="s">
        <v>8431</v>
      </c>
      <c r="I1224" s="310" t="s">
        <v>4561</v>
      </c>
      <c r="J1224" s="310" t="s">
        <v>4561</v>
      </c>
      <c r="K1224" s="308"/>
      <c r="L1224" s="308"/>
      <c r="M1224" s="177"/>
      <c r="N1224" s="177"/>
      <c r="O1224" s="177"/>
      <c r="P1224" s="177"/>
      <c r="Q1224" s="177"/>
      <c r="R1224" s="177"/>
      <c r="S1224" s="177"/>
      <c r="T1224" s="177"/>
      <c r="U1224" s="177"/>
      <c r="V1224" s="177"/>
      <c r="W1224" s="177"/>
      <c r="X1224" s="177"/>
      <c r="Y1224" s="177"/>
      <c r="Z1224" s="177"/>
      <c r="AA1224" s="177"/>
      <c r="AB1224" s="177"/>
      <c r="AC1224" s="177"/>
      <c r="AD1224" s="177"/>
      <c r="AE1224" s="177"/>
    </row>
    <row r="1225" spans="1:31" ht="125.25" customHeight="1">
      <c r="A1225" s="306" t="s">
        <v>8388</v>
      </c>
      <c r="B1225" s="311"/>
      <c r="C1225" s="257" t="s">
        <v>438</v>
      </c>
      <c r="D1225" s="308"/>
      <c r="E1225" s="311"/>
      <c r="F1225" s="309" t="s">
        <v>8432</v>
      </c>
      <c r="G1225" s="309" t="s">
        <v>8392</v>
      </c>
      <c r="H1225" s="309" t="s">
        <v>8433</v>
      </c>
      <c r="I1225" s="310" t="s">
        <v>4561</v>
      </c>
      <c r="J1225" s="310" t="s">
        <v>4561</v>
      </c>
      <c r="K1225" s="308"/>
      <c r="L1225" s="308"/>
      <c r="M1225" s="177"/>
      <c r="N1225" s="177"/>
      <c r="O1225" s="177"/>
      <c r="P1225" s="177"/>
      <c r="Q1225" s="177"/>
      <c r="R1225" s="177"/>
      <c r="S1225" s="177"/>
      <c r="T1225" s="177"/>
      <c r="U1225" s="177"/>
      <c r="V1225" s="177"/>
      <c r="W1225" s="177"/>
      <c r="X1225" s="177"/>
      <c r="Y1225" s="177"/>
      <c r="Z1225" s="177"/>
      <c r="AA1225" s="177"/>
      <c r="AB1225" s="177"/>
      <c r="AC1225" s="177"/>
      <c r="AD1225" s="177"/>
      <c r="AE1225" s="177"/>
    </row>
    <row r="1226" spans="1:31" ht="125.25" customHeight="1">
      <c r="A1226" s="306" t="s">
        <v>8388</v>
      </c>
      <c r="B1226" s="311"/>
      <c r="C1226" s="257" t="s">
        <v>441</v>
      </c>
      <c r="D1226" s="308"/>
      <c r="E1226" s="311"/>
      <c r="F1226" s="309" t="s">
        <v>8434</v>
      </c>
      <c r="G1226" s="309" t="s">
        <v>8392</v>
      </c>
      <c r="H1226" s="309" t="s">
        <v>8435</v>
      </c>
      <c r="I1226" s="310" t="s">
        <v>4561</v>
      </c>
      <c r="J1226" s="310" t="s">
        <v>4561</v>
      </c>
      <c r="K1226" s="308"/>
      <c r="L1226" s="308"/>
      <c r="M1226" s="177"/>
      <c r="N1226" s="177"/>
      <c r="O1226" s="177"/>
      <c r="P1226" s="177"/>
      <c r="Q1226" s="177"/>
      <c r="R1226" s="177"/>
      <c r="S1226" s="177"/>
      <c r="T1226" s="177"/>
      <c r="U1226" s="177"/>
      <c r="V1226" s="177"/>
      <c r="W1226" s="177"/>
      <c r="X1226" s="177"/>
      <c r="Y1226" s="177"/>
      <c r="Z1226" s="177"/>
      <c r="AA1226" s="177"/>
      <c r="AB1226" s="177"/>
      <c r="AC1226" s="177"/>
      <c r="AD1226" s="177"/>
      <c r="AE1226" s="177"/>
    </row>
    <row r="1227" spans="1:31" ht="125.25" customHeight="1">
      <c r="A1227" s="306" t="s">
        <v>8388</v>
      </c>
      <c r="B1227" s="311"/>
      <c r="C1227" s="257" t="s">
        <v>446</v>
      </c>
      <c r="D1227" s="308"/>
      <c r="E1227" s="311"/>
      <c r="F1227" s="309" t="s">
        <v>8436</v>
      </c>
      <c r="G1227" s="309" t="s">
        <v>8392</v>
      </c>
      <c r="H1227" s="309" t="s">
        <v>8437</v>
      </c>
      <c r="I1227" s="310" t="s">
        <v>4561</v>
      </c>
      <c r="J1227" s="310" t="s">
        <v>4561</v>
      </c>
      <c r="K1227" s="308"/>
      <c r="L1227" s="308"/>
      <c r="M1227" s="177"/>
      <c r="N1227" s="177"/>
      <c r="O1227" s="177"/>
      <c r="P1227" s="177"/>
      <c r="Q1227" s="177"/>
      <c r="R1227" s="177"/>
      <c r="S1227" s="177"/>
      <c r="T1227" s="177"/>
      <c r="U1227" s="177"/>
      <c r="V1227" s="177"/>
      <c r="W1227" s="177"/>
      <c r="X1227" s="177"/>
      <c r="Y1227" s="177"/>
      <c r="Z1227" s="177"/>
      <c r="AA1227" s="177"/>
      <c r="AB1227" s="177"/>
      <c r="AC1227" s="177"/>
      <c r="AD1227" s="177"/>
      <c r="AE1227" s="177"/>
    </row>
    <row r="1228" spans="1:31" ht="125.25" customHeight="1">
      <c r="A1228" s="306" t="s">
        <v>8388</v>
      </c>
      <c r="B1228" s="311"/>
      <c r="C1228" s="257" t="s">
        <v>449</v>
      </c>
      <c r="D1228" s="308"/>
      <c r="E1228" s="311"/>
      <c r="F1228" s="309" t="s">
        <v>8438</v>
      </c>
      <c r="G1228" s="309" t="s">
        <v>8392</v>
      </c>
      <c r="H1228" s="309" t="s">
        <v>8439</v>
      </c>
      <c r="I1228" s="310" t="s">
        <v>4561</v>
      </c>
      <c r="J1228" s="310" t="s">
        <v>4561</v>
      </c>
      <c r="K1228" s="308"/>
      <c r="L1228" s="308"/>
      <c r="M1228" s="177"/>
      <c r="N1228" s="177"/>
      <c r="O1228" s="177"/>
      <c r="P1228" s="177"/>
      <c r="Q1228" s="177"/>
      <c r="R1228" s="177"/>
      <c r="S1228" s="177"/>
      <c r="T1228" s="177"/>
      <c r="U1228" s="177"/>
      <c r="V1228" s="177"/>
      <c r="W1228" s="177"/>
      <c r="X1228" s="177"/>
      <c r="Y1228" s="177"/>
      <c r="Z1228" s="177"/>
      <c r="AA1228" s="177"/>
      <c r="AB1228" s="177"/>
      <c r="AC1228" s="177"/>
      <c r="AD1228" s="177"/>
      <c r="AE1228" s="177"/>
    </row>
    <row r="1229" spans="1:31" ht="125.25" customHeight="1">
      <c r="A1229" s="306" t="s">
        <v>8388</v>
      </c>
      <c r="B1229" s="311"/>
      <c r="C1229" s="257" t="s">
        <v>452</v>
      </c>
      <c r="D1229" s="308"/>
      <c r="E1229" s="311"/>
      <c r="F1229" s="309" t="s">
        <v>8440</v>
      </c>
      <c r="G1229" s="309" t="s">
        <v>8392</v>
      </c>
      <c r="H1229" s="309" t="s">
        <v>8441</v>
      </c>
      <c r="I1229" s="310" t="s">
        <v>4561</v>
      </c>
      <c r="J1229" s="310" t="s">
        <v>4561</v>
      </c>
      <c r="K1229" s="308"/>
      <c r="L1229" s="308"/>
      <c r="M1229" s="177"/>
      <c r="N1229" s="177"/>
      <c r="O1229" s="177"/>
      <c r="P1229" s="177"/>
      <c r="Q1229" s="177"/>
      <c r="R1229" s="177"/>
      <c r="S1229" s="177"/>
      <c r="T1229" s="177"/>
      <c r="U1229" s="177"/>
      <c r="V1229" s="177"/>
      <c r="W1229" s="177"/>
      <c r="X1229" s="177"/>
      <c r="Y1229" s="177"/>
      <c r="Z1229" s="177"/>
      <c r="AA1229" s="177"/>
      <c r="AB1229" s="177"/>
      <c r="AC1229" s="177"/>
      <c r="AD1229" s="177"/>
      <c r="AE1229" s="177"/>
    </row>
    <row r="1230" spans="1:31" ht="125.25" customHeight="1">
      <c r="A1230" s="306" t="s">
        <v>8388</v>
      </c>
      <c r="B1230" s="311"/>
      <c r="C1230" s="257" t="s">
        <v>455</v>
      </c>
      <c r="D1230" s="308"/>
      <c r="E1230" s="311"/>
      <c r="F1230" s="309" t="s">
        <v>8442</v>
      </c>
      <c r="G1230" s="309" t="s">
        <v>8392</v>
      </c>
      <c r="H1230" s="309" t="s">
        <v>8443</v>
      </c>
      <c r="I1230" s="310" t="s">
        <v>4561</v>
      </c>
      <c r="J1230" s="310" t="s">
        <v>4561</v>
      </c>
      <c r="K1230" s="308"/>
      <c r="L1230" s="308"/>
      <c r="M1230" s="177"/>
      <c r="N1230" s="177"/>
      <c r="O1230" s="177"/>
      <c r="P1230" s="177"/>
      <c r="Q1230" s="177"/>
      <c r="R1230" s="177"/>
      <c r="S1230" s="177"/>
      <c r="T1230" s="177"/>
      <c r="U1230" s="177"/>
      <c r="V1230" s="177"/>
      <c r="W1230" s="177"/>
      <c r="X1230" s="177"/>
      <c r="Y1230" s="177"/>
      <c r="Z1230" s="177"/>
      <c r="AA1230" s="177"/>
      <c r="AB1230" s="177"/>
      <c r="AC1230" s="177"/>
      <c r="AD1230" s="177"/>
      <c r="AE1230" s="177"/>
    </row>
    <row r="1231" spans="1:31" ht="125.25" customHeight="1">
      <c r="A1231" s="306" t="s">
        <v>8388</v>
      </c>
      <c r="B1231" s="311"/>
      <c r="C1231" s="257" t="s">
        <v>460</v>
      </c>
      <c r="D1231" s="308"/>
      <c r="E1231" s="311"/>
      <c r="F1231" s="309" t="s">
        <v>8318</v>
      </c>
      <c r="G1231" s="309" t="s">
        <v>8392</v>
      </c>
      <c r="H1231" s="138" t="s">
        <v>8444</v>
      </c>
      <c r="I1231" s="310" t="s">
        <v>4561</v>
      </c>
      <c r="J1231" s="310" t="s">
        <v>4561</v>
      </c>
      <c r="K1231" s="138" t="s">
        <v>8445</v>
      </c>
      <c r="L1231" s="308"/>
      <c r="M1231" s="177"/>
      <c r="N1231" s="177"/>
      <c r="O1231" s="177"/>
      <c r="P1231" s="177"/>
      <c r="Q1231" s="177"/>
      <c r="R1231" s="177"/>
      <c r="S1231" s="177"/>
      <c r="T1231" s="177"/>
      <c r="U1231" s="177"/>
      <c r="V1231" s="177"/>
      <c r="W1231" s="177"/>
      <c r="X1231" s="177"/>
      <c r="Y1231" s="177"/>
      <c r="Z1231" s="177"/>
      <c r="AA1231" s="177"/>
      <c r="AB1231" s="177"/>
      <c r="AC1231" s="177"/>
      <c r="AD1231" s="177"/>
      <c r="AE1231" s="177"/>
    </row>
    <row r="1232" spans="1:31" ht="125.25" customHeight="1">
      <c r="A1232" s="306" t="s">
        <v>8388</v>
      </c>
      <c r="B1232" s="311"/>
      <c r="C1232" s="257" t="s">
        <v>463</v>
      </c>
      <c r="D1232" s="308"/>
      <c r="E1232" s="311"/>
      <c r="F1232" s="309" t="s">
        <v>8446</v>
      </c>
      <c r="G1232" s="309" t="s">
        <v>8392</v>
      </c>
      <c r="H1232" s="138" t="s">
        <v>8447</v>
      </c>
      <c r="I1232" s="310" t="s">
        <v>4561</v>
      </c>
      <c r="J1232" s="310" t="s">
        <v>4561</v>
      </c>
      <c r="K1232" s="308"/>
      <c r="L1232" s="308"/>
      <c r="M1232" s="177"/>
      <c r="N1232" s="177"/>
      <c r="O1232" s="177"/>
      <c r="P1232" s="177"/>
      <c r="Q1232" s="177"/>
      <c r="R1232" s="177"/>
      <c r="S1232" s="177"/>
      <c r="T1232" s="177"/>
      <c r="U1232" s="177"/>
      <c r="V1232" s="177"/>
      <c r="W1232" s="177"/>
      <c r="X1232" s="177"/>
      <c r="Y1232" s="177"/>
      <c r="Z1232" s="177"/>
      <c r="AA1232" s="177"/>
      <c r="AB1232" s="177"/>
      <c r="AC1232" s="177"/>
      <c r="AD1232" s="177"/>
      <c r="AE1232" s="177"/>
    </row>
    <row r="1233" spans="1:31" ht="125.25" customHeight="1">
      <c r="A1233" s="306" t="s">
        <v>8388</v>
      </c>
      <c r="B1233" s="311"/>
      <c r="C1233" s="257" t="s">
        <v>467</v>
      </c>
      <c r="D1233" s="308"/>
      <c r="E1233" s="311"/>
      <c r="F1233" s="309" t="s">
        <v>8448</v>
      </c>
      <c r="G1233" s="309" t="s">
        <v>8449</v>
      </c>
      <c r="H1233" s="138" t="s">
        <v>8450</v>
      </c>
      <c r="I1233" s="310" t="s">
        <v>4561</v>
      </c>
      <c r="J1233" s="310" t="s">
        <v>4561</v>
      </c>
      <c r="K1233" s="308"/>
      <c r="L1233" s="308"/>
      <c r="M1233" s="177"/>
      <c r="N1233" s="177"/>
      <c r="O1233" s="177"/>
      <c r="P1233" s="177"/>
      <c r="Q1233" s="177"/>
      <c r="R1233" s="177"/>
      <c r="S1233" s="177"/>
      <c r="T1233" s="177"/>
      <c r="U1233" s="177"/>
      <c r="V1233" s="177"/>
      <c r="W1233" s="177"/>
      <c r="X1233" s="177"/>
      <c r="Y1233" s="177"/>
      <c r="Z1233" s="177"/>
      <c r="AA1233" s="177"/>
      <c r="AB1233" s="177"/>
      <c r="AC1233" s="177"/>
      <c r="AD1233" s="177"/>
      <c r="AE1233" s="177"/>
    </row>
    <row r="1234" spans="1:31" ht="125.25" customHeight="1">
      <c r="A1234" s="306" t="s">
        <v>8388</v>
      </c>
      <c r="B1234" s="311"/>
      <c r="C1234" s="257" t="s">
        <v>471</v>
      </c>
      <c r="D1234" s="308"/>
      <c r="E1234" s="311"/>
      <c r="F1234" s="309" t="s">
        <v>8451</v>
      </c>
      <c r="G1234" s="309" t="s">
        <v>8452</v>
      </c>
      <c r="H1234" s="138" t="s">
        <v>8453</v>
      </c>
      <c r="I1234" s="310" t="s">
        <v>4561</v>
      </c>
      <c r="J1234" s="310" t="s">
        <v>4561</v>
      </c>
      <c r="K1234" s="308"/>
      <c r="L1234" s="308"/>
      <c r="M1234" s="177"/>
      <c r="N1234" s="177"/>
      <c r="O1234" s="177"/>
      <c r="P1234" s="177"/>
      <c r="Q1234" s="177"/>
      <c r="R1234" s="177"/>
      <c r="S1234" s="177"/>
      <c r="T1234" s="177"/>
      <c r="U1234" s="177"/>
      <c r="V1234" s="177"/>
      <c r="W1234" s="177"/>
      <c r="X1234" s="177"/>
      <c r="Y1234" s="177"/>
      <c r="Z1234" s="177"/>
      <c r="AA1234" s="177"/>
      <c r="AB1234" s="177"/>
      <c r="AC1234" s="177"/>
      <c r="AD1234" s="177"/>
      <c r="AE1234" s="177"/>
    </row>
    <row r="1235" spans="1:31" ht="125.25" customHeight="1">
      <c r="A1235" s="306" t="s">
        <v>8388</v>
      </c>
      <c r="B1235" s="311"/>
      <c r="C1235" s="257" t="s">
        <v>476</v>
      </c>
      <c r="D1235" s="308"/>
      <c r="E1235" s="311"/>
      <c r="F1235" s="309" t="s">
        <v>8454</v>
      </c>
      <c r="G1235" s="309" t="s">
        <v>8455</v>
      </c>
      <c r="H1235" s="312" t="s">
        <v>8456</v>
      </c>
      <c r="I1235" s="310" t="s">
        <v>4561</v>
      </c>
      <c r="J1235" s="310" t="s">
        <v>4561</v>
      </c>
      <c r="K1235" s="308"/>
      <c r="L1235" s="308"/>
      <c r="M1235" s="177"/>
      <c r="N1235" s="177"/>
      <c r="O1235" s="177"/>
      <c r="P1235" s="177"/>
      <c r="Q1235" s="177"/>
      <c r="R1235" s="177"/>
      <c r="S1235" s="177"/>
      <c r="T1235" s="177"/>
      <c r="U1235" s="177"/>
      <c r="V1235" s="177"/>
      <c r="W1235" s="177"/>
      <c r="X1235" s="177"/>
      <c r="Y1235" s="177"/>
      <c r="Z1235" s="177"/>
      <c r="AA1235" s="177"/>
      <c r="AB1235" s="177"/>
      <c r="AC1235" s="177"/>
      <c r="AD1235" s="177"/>
      <c r="AE1235" s="177"/>
    </row>
    <row r="1236" spans="1:31" ht="125.25" customHeight="1">
      <c r="A1236" s="306" t="s">
        <v>8388</v>
      </c>
      <c r="B1236" s="311"/>
      <c r="C1236" s="257" t="s">
        <v>478</v>
      </c>
      <c r="D1236" s="308"/>
      <c r="E1236" s="311"/>
      <c r="F1236" s="309" t="s">
        <v>8320</v>
      </c>
      <c r="G1236" s="309" t="s">
        <v>8392</v>
      </c>
      <c r="H1236" s="312" t="s">
        <v>8457</v>
      </c>
      <c r="I1236" s="310" t="s">
        <v>4561</v>
      </c>
      <c r="J1236" s="310" t="s">
        <v>4561</v>
      </c>
      <c r="K1236" s="308"/>
      <c r="L1236" s="308"/>
      <c r="M1236" s="177"/>
      <c r="N1236" s="177"/>
      <c r="O1236" s="177"/>
      <c r="P1236" s="177"/>
      <c r="Q1236" s="177"/>
      <c r="R1236" s="177"/>
      <c r="S1236" s="177"/>
      <c r="T1236" s="177"/>
      <c r="U1236" s="177"/>
      <c r="V1236" s="177"/>
      <c r="W1236" s="177"/>
      <c r="X1236" s="177"/>
      <c r="Y1236" s="177"/>
      <c r="Z1236" s="177"/>
      <c r="AA1236" s="177"/>
      <c r="AB1236" s="177"/>
      <c r="AC1236" s="177"/>
      <c r="AD1236" s="177"/>
      <c r="AE1236" s="177"/>
    </row>
    <row r="1237" spans="1:31" ht="125.25" customHeight="1">
      <c r="A1237" s="306" t="s">
        <v>8388</v>
      </c>
      <c r="B1237" s="311"/>
      <c r="C1237" s="257" t="s">
        <v>480</v>
      </c>
      <c r="D1237" s="308"/>
      <c r="E1237" s="311"/>
      <c r="F1237" s="309" t="s">
        <v>8322</v>
      </c>
      <c r="G1237" s="309" t="s">
        <v>8392</v>
      </c>
      <c r="H1237" s="312" t="s">
        <v>8458</v>
      </c>
      <c r="I1237" s="310" t="s">
        <v>4561</v>
      </c>
      <c r="J1237" s="310" t="s">
        <v>4561</v>
      </c>
      <c r="K1237" s="308"/>
      <c r="L1237" s="308"/>
      <c r="M1237" s="177"/>
      <c r="N1237" s="177"/>
      <c r="O1237" s="177"/>
      <c r="P1237" s="177"/>
      <c r="Q1237" s="177"/>
      <c r="R1237" s="177"/>
      <c r="S1237" s="177"/>
      <c r="T1237" s="177"/>
      <c r="U1237" s="177"/>
      <c r="V1237" s="177"/>
      <c r="W1237" s="177"/>
      <c r="X1237" s="177"/>
      <c r="Y1237" s="177"/>
      <c r="Z1237" s="177"/>
      <c r="AA1237" s="177"/>
      <c r="AB1237" s="177"/>
      <c r="AC1237" s="177"/>
      <c r="AD1237" s="177"/>
      <c r="AE1237" s="177"/>
    </row>
    <row r="1238" spans="1:31" ht="125.25" customHeight="1">
      <c r="A1238" s="306" t="s">
        <v>8388</v>
      </c>
      <c r="B1238" s="311"/>
      <c r="C1238" s="257" t="s">
        <v>485</v>
      </c>
      <c r="D1238" s="308"/>
      <c r="E1238" s="311"/>
      <c r="F1238" s="309" t="s">
        <v>8324</v>
      </c>
      <c r="G1238" s="309" t="s">
        <v>8392</v>
      </c>
      <c r="H1238" s="312" t="s">
        <v>8459</v>
      </c>
      <c r="I1238" s="310" t="s">
        <v>4561</v>
      </c>
      <c r="J1238" s="310" t="s">
        <v>4561</v>
      </c>
      <c r="K1238" s="308"/>
      <c r="L1238" s="308"/>
      <c r="M1238" s="177"/>
      <c r="N1238" s="177"/>
      <c r="O1238" s="177"/>
      <c r="P1238" s="177"/>
      <c r="Q1238" s="177"/>
      <c r="R1238" s="177"/>
      <c r="S1238" s="177"/>
      <c r="T1238" s="177"/>
      <c r="U1238" s="177"/>
      <c r="V1238" s="177"/>
      <c r="W1238" s="177"/>
      <c r="X1238" s="177"/>
      <c r="Y1238" s="177"/>
      <c r="Z1238" s="177"/>
      <c r="AA1238" s="177"/>
      <c r="AB1238" s="177"/>
      <c r="AC1238" s="177"/>
      <c r="AD1238" s="177"/>
      <c r="AE1238" s="177"/>
    </row>
    <row r="1239" spans="1:31" ht="125.25" customHeight="1">
      <c r="A1239" s="306" t="s">
        <v>8388</v>
      </c>
      <c r="B1239" s="311"/>
      <c r="C1239" s="257" t="s">
        <v>489</v>
      </c>
      <c r="D1239" s="308"/>
      <c r="E1239" s="311"/>
      <c r="F1239" s="309" t="s">
        <v>8460</v>
      </c>
      <c r="G1239" s="309" t="s">
        <v>8392</v>
      </c>
      <c r="H1239" s="138" t="s">
        <v>8461</v>
      </c>
      <c r="I1239" s="310" t="s">
        <v>4561</v>
      </c>
      <c r="J1239" s="310" t="s">
        <v>4561</v>
      </c>
      <c r="K1239" s="308"/>
      <c r="L1239" s="308"/>
      <c r="M1239" s="177"/>
      <c r="N1239" s="177"/>
      <c r="O1239" s="177"/>
      <c r="P1239" s="177"/>
      <c r="Q1239" s="177"/>
      <c r="R1239" s="177"/>
      <c r="S1239" s="177"/>
      <c r="T1239" s="177"/>
      <c r="U1239" s="177"/>
      <c r="V1239" s="177"/>
      <c r="W1239" s="177"/>
      <c r="X1239" s="177"/>
      <c r="Y1239" s="177"/>
      <c r="Z1239" s="177"/>
      <c r="AA1239" s="177"/>
      <c r="AB1239" s="177"/>
      <c r="AC1239" s="177"/>
      <c r="AD1239" s="177"/>
      <c r="AE1239" s="177"/>
    </row>
    <row r="1240" spans="1:31" ht="125.25" customHeight="1">
      <c r="A1240" s="306" t="s">
        <v>8388</v>
      </c>
      <c r="B1240" s="311"/>
      <c r="C1240" s="257" t="s">
        <v>492</v>
      </c>
      <c r="D1240" s="308"/>
      <c r="E1240" s="311"/>
      <c r="F1240" s="312" t="s">
        <v>8462</v>
      </c>
      <c r="G1240" s="309" t="s">
        <v>8392</v>
      </c>
      <c r="H1240" s="312" t="s">
        <v>8463</v>
      </c>
      <c r="I1240" s="310" t="s">
        <v>4561</v>
      </c>
      <c r="J1240" s="310" t="s">
        <v>4561</v>
      </c>
      <c r="K1240" s="308"/>
      <c r="L1240" s="308"/>
      <c r="M1240" s="177"/>
      <c r="N1240" s="177"/>
      <c r="O1240" s="177"/>
      <c r="P1240" s="177"/>
      <c r="Q1240" s="177"/>
      <c r="R1240" s="177"/>
      <c r="S1240" s="177"/>
      <c r="T1240" s="177"/>
      <c r="U1240" s="177"/>
      <c r="V1240" s="177"/>
      <c r="W1240" s="177"/>
      <c r="X1240" s="177"/>
      <c r="Y1240" s="177"/>
      <c r="Z1240" s="177"/>
      <c r="AA1240" s="177"/>
      <c r="AB1240" s="177"/>
      <c r="AC1240" s="177"/>
      <c r="AD1240" s="177"/>
      <c r="AE1240" s="177"/>
    </row>
    <row r="1241" spans="1:31" ht="125.25" customHeight="1">
      <c r="A1241" s="306" t="s">
        <v>8388</v>
      </c>
      <c r="B1241" s="311"/>
      <c r="C1241" s="257" t="s">
        <v>496</v>
      </c>
      <c r="D1241" s="308"/>
      <c r="E1241" s="311"/>
      <c r="F1241" s="312" t="s">
        <v>8464</v>
      </c>
      <c r="G1241" s="309" t="s">
        <v>8392</v>
      </c>
      <c r="H1241" s="312" t="s">
        <v>8465</v>
      </c>
      <c r="I1241" s="310" t="s">
        <v>4561</v>
      </c>
      <c r="J1241" s="310" t="s">
        <v>4561</v>
      </c>
      <c r="K1241" s="308"/>
      <c r="L1241" s="308"/>
      <c r="M1241" s="177"/>
      <c r="N1241" s="177"/>
      <c r="O1241" s="177"/>
      <c r="P1241" s="177"/>
      <c r="Q1241" s="177"/>
      <c r="R1241" s="177"/>
      <c r="S1241" s="177"/>
      <c r="T1241" s="177"/>
      <c r="U1241" s="177"/>
      <c r="V1241" s="177"/>
      <c r="W1241" s="177"/>
      <c r="X1241" s="177"/>
      <c r="Y1241" s="177"/>
      <c r="Z1241" s="177"/>
      <c r="AA1241" s="177"/>
      <c r="AB1241" s="177"/>
      <c r="AC1241" s="177"/>
      <c r="AD1241" s="177"/>
      <c r="AE1241" s="177"/>
    </row>
    <row r="1242" spans="1:31" ht="125.25" customHeight="1">
      <c r="A1242" s="306" t="s">
        <v>8388</v>
      </c>
      <c r="B1242" s="311"/>
      <c r="C1242" s="257" t="s">
        <v>500</v>
      </c>
      <c r="D1242" s="308"/>
      <c r="E1242" s="311"/>
      <c r="F1242" s="312" t="s">
        <v>8466</v>
      </c>
      <c r="G1242" s="309" t="s">
        <v>8392</v>
      </c>
      <c r="H1242" s="312" t="s">
        <v>8331</v>
      </c>
      <c r="I1242" s="310" t="s">
        <v>4561</v>
      </c>
      <c r="J1242" s="310" t="s">
        <v>4561</v>
      </c>
      <c r="K1242" s="308"/>
      <c r="L1242" s="308"/>
      <c r="M1242" s="177"/>
      <c r="N1242" s="177"/>
      <c r="O1242" s="177"/>
      <c r="P1242" s="177"/>
      <c r="Q1242" s="177"/>
      <c r="R1242" s="177"/>
      <c r="S1242" s="177"/>
      <c r="T1242" s="177"/>
      <c r="U1242" s="177"/>
      <c r="V1242" s="177"/>
      <c r="W1242" s="177"/>
      <c r="X1242" s="177"/>
      <c r="Y1242" s="177"/>
      <c r="Z1242" s="177"/>
      <c r="AA1242" s="177"/>
      <c r="AB1242" s="177"/>
      <c r="AC1242" s="177"/>
      <c r="AD1242" s="177"/>
      <c r="AE1242" s="177"/>
    </row>
    <row r="1243" spans="1:31" ht="125.25" customHeight="1">
      <c r="A1243" s="306" t="s">
        <v>8388</v>
      </c>
      <c r="B1243" s="311"/>
      <c r="C1243" s="257" t="s">
        <v>503</v>
      </c>
      <c r="D1243" s="308"/>
      <c r="E1243" s="311"/>
      <c r="F1243" s="312" t="s">
        <v>8467</v>
      </c>
      <c r="G1243" s="309" t="s">
        <v>8392</v>
      </c>
      <c r="H1243" s="312" t="s">
        <v>8468</v>
      </c>
      <c r="I1243" s="310" t="s">
        <v>4561</v>
      </c>
      <c r="J1243" s="310" t="s">
        <v>4561</v>
      </c>
      <c r="K1243" s="308"/>
      <c r="L1243" s="308"/>
      <c r="M1243" s="177"/>
      <c r="N1243" s="177"/>
      <c r="O1243" s="177"/>
      <c r="P1243" s="177"/>
      <c r="Q1243" s="177"/>
      <c r="R1243" s="177"/>
      <c r="S1243" s="177"/>
      <c r="T1243" s="177"/>
      <c r="U1243" s="177"/>
      <c r="V1243" s="177"/>
      <c r="W1243" s="177"/>
      <c r="X1243" s="177"/>
      <c r="Y1243" s="177"/>
      <c r="Z1243" s="177"/>
      <c r="AA1243" s="177"/>
      <c r="AB1243" s="177"/>
      <c r="AC1243" s="177"/>
      <c r="AD1243" s="177"/>
      <c r="AE1243" s="177"/>
    </row>
    <row r="1244" spans="1:31" ht="125.25" customHeight="1">
      <c r="A1244" s="306" t="s">
        <v>8388</v>
      </c>
      <c r="B1244" s="311"/>
      <c r="C1244" s="257" t="s">
        <v>507</v>
      </c>
      <c r="D1244" s="308"/>
      <c r="E1244" s="311"/>
      <c r="F1244" s="312" t="s">
        <v>8469</v>
      </c>
      <c r="G1244" s="309" t="s">
        <v>8392</v>
      </c>
      <c r="H1244" s="312" t="s">
        <v>8470</v>
      </c>
      <c r="I1244" s="310" t="s">
        <v>4561</v>
      </c>
      <c r="J1244" s="310" t="s">
        <v>4561</v>
      </c>
      <c r="K1244" s="308"/>
      <c r="L1244" s="308"/>
      <c r="M1244" s="177"/>
      <c r="N1244" s="177"/>
      <c r="O1244" s="177"/>
      <c r="P1244" s="177"/>
      <c r="Q1244" s="177"/>
      <c r="R1244" s="177"/>
      <c r="S1244" s="177"/>
      <c r="T1244" s="177"/>
      <c r="U1244" s="177"/>
      <c r="V1244" s="177"/>
      <c r="W1244" s="177"/>
      <c r="X1244" s="177"/>
      <c r="Y1244" s="177"/>
      <c r="Z1244" s="177"/>
      <c r="AA1244" s="177"/>
      <c r="AB1244" s="177"/>
      <c r="AC1244" s="177"/>
      <c r="AD1244" s="177"/>
      <c r="AE1244" s="177"/>
    </row>
    <row r="1245" spans="1:31" ht="125.25" customHeight="1">
      <c r="A1245" s="306" t="s">
        <v>8388</v>
      </c>
      <c r="B1245" s="311"/>
      <c r="C1245" s="257" t="s">
        <v>509</v>
      </c>
      <c r="D1245" s="308"/>
      <c r="E1245" s="311"/>
      <c r="F1245" s="312" t="s">
        <v>8471</v>
      </c>
      <c r="G1245" s="309" t="s">
        <v>8392</v>
      </c>
      <c r="H1245" s="312" t="s">
        <v>8472</v>
      </c>
      <c r="I1245" s="310" t="s">
        <v>4561</v>
      </c>
      <c r="J1245" s="310" t="s">
        <v>4561</v>
      </c>
      <c r="K1245" s="308"/>
      <c r="L1245" s="308"/>
      <c r="M1245" s="177"/>
      <c r="N1245" s="177"/>
      <c r="O1245" s="177"/>
      <c r="P1245" s="177"/>
      <c r="Q1245" s="177"/>
      <c r="R1245" s="177"/>
      <c r="S1245" s="177"/>
      <c r="T1245" s="177"/>
      <c r="U1245" s="177"/>
      <c r="V1245" s="177"/>
      <c r="W1245" s="177"/>
      <c r="X1245" s="177"/>
      <c r="Y1245" s="177"/>
      <c r="Z1245" s="177"/>
      <c r="AA1245" s="177"/>
      <c r="AB1245" s="177"/>
      <c r="AC1245" s="177"/>
      <c r="AD1245" s="177"/>
      <c r="AE1245" s="177"/>
    </row>
    <row r="1246" spans="1:31" ht="125.25" customHeight="1">
      <c r="A1246" s="306" t="s">
        <v>8388</v>
      </c>
      <c r="B1246" s="311"/>
      <c r="C1246" s="257" t="s">
        <v>512</v>
      </c>
      <c r="D1246" s="308"/>
      <c r="E1246" s="311"/>
      <c r="F1246" s="312" t="s">
        <v>8473</v>
      </c>
      <c r="G1246" s="309" t="s">
        <v>8392</v>
      </c>
      <c r="H1246" s="312" t="s">
        <v>8474</v>
      </c>
      <c r="I1246" s="310" t="s">
        <v>4561</v>
      </c>
      <c r="J1246" s="310" t="s">
        <v>4561</v>
      </c>
      <c r="K1246" s="308"/>
      <c r="L1246" s="308"/>
      <c r="M1246" s="177"/>
      <c r="N1246" s="177"/>
      <c r="O1246" s="177"/>
      <c r="P1246" s="177"/>
      <c r="Q1246" s="177"/>
      <c r="R1246" s="177"/>
      <c r="S1246" s="177"/>
      <c r="T1246" s="177"/>
      <c r="U1246" s="177"/>
      <c r="V1246" s="177"/>
      <c r="W1246" s="177"/>
      <c r="X1246" s="177"/>
      <c r="Y1246" s="177"/>
      <c r="Z1246" s="177"/>
      <c r="AA1246" s="177"/>
      <c r="AB1246" s="177"/>
      <c r="AC1246" s="177"/>
      <c r="AD1246" s="177"/>
      <c r="AE1246" s="177"/>
    </row>
    <row r="1247" spans="1:31" ht="125.25" customHeight="1">
      <c r="A1247" s="306" t="s">
        <v>8388</v>
      </c>
      <c r="B1247" s="311"/>
      <c r="C1247" s="257" t="s">
        <v>514</v>
      </c>
      <c r="D1247" s="308"/>
      <c r="E1247" s="311"/>
      <c r="F1247" s="312" t="s">
        <v>8475</v>
      </c>
      <c r="G1247" s="309" t="s">
        <v>8392</v>
      </c>
      <c r="H1247" s="138" t="s">
        <v>8476</v>
      </c>
      <c r="I1247" s="310" t="s">
        <v>4561</v>
      </c>
      <c r="J1247" s="310" t="s">
        <v>4561</v>
      </c>
      <c r="K1247" s="308"/>
      <c r="L1247" s="308"/>
      <c r="M1247" s="177"/>
      <c r="N1247" s="177"/>
      <c r="O1247" s="177"/>
      <c r="P1247" s="177"/>
      <c r="Q1247" s="177"/>
      <c r="R1247" s="177"/>
      <c r="S1247" s="177"/>
      <c r="T1247" s="177"/>
      <c r="U1247" s="177"/>
      <c r="V1247" s="177"/>
      <c r="W1247" s="177"/>
      <c r="X1247" s="177"/>
      <c r="Y1247" s="177"/>
      <c r="Z1247" s="177"/>
      <c r="AA1247" s="177"/>
      <c r="AB1247" s="177"/>
      <c r="AC1247" s="177"/>
      <c r="AD1247" s="177"/>
      <c r="AE1247" s="177"/>
    </row>
    <row r="1248" spans="1:31" ht="125.25" customHeight="1">
      <c r="A1248" s="306" t="s">
        <v>8388</v>
      </c>
      <c r="B1248" s="311"/>
      <c r="C1248" s="257" t="s">
        <v>518</v>
      </c>
      <c r="D1248" s="308"/>
      <c r="E1248" s="311"/>
      <c r="F1248" s="312" t="s">
        <v>8477</v>
      </c>
      <c r="G1248" s="309" t="s">
        <v>8392</v>
      </c>
      <c r="H1248" s="312" t="s">
        <v>8478</v>
      </c>
      <c r="I1248" s="310" t="s">
        <v>4561</v>
      </c>
      <c r="J1248" s="310" t="s">
        <v>4561</v>
      </c>
      <c r="K1248" s="308"/>
      <c r="L1248" s="308"/>
      <c r="M1248" s="177"/>
      <c r="N1248" s="177"/>
      <c r="O1248" s="177"/>
      <c r="P1248" s="177"/>
      <c r="Q1248" s="177"/>
      <c r="R1248" s="177"/>
      <c r="S1248" s="177"/>
      <c r="T1248" s="177"/>
      <c r="U1248" s="177"/>
      <c r="V1248" s="177"/>
      <c r="W1248" s="177"/>
      <c r="X1248" s="177"/>
      <c r="Y1248" s="177"/>
      <c r="Z1248" s="177"/>
      <c r="AA1248" s="177"/>
      <c r="AB1248" s="177"/>
      <c r="AC1248" s="177"/>
      <c r="AD1248" s="177"/>
      <c r="AE1248" s="177"/>
    </row>
    <row r="1249" spans="1:31" ht="125.25" customHeight="1">
      <c r="A1249" s="306" t="s">
        <v>8388</v>
      </c>
      <c r="B1249" s="311"/>
      <c r="C1249" s="257" t="s">
        <v>521</v>
      </c>
      <c r="D1249" s="308"/>
      <c r="E1249" s="311"/>
      <c r="F1249" s="128" t="s">
        <v>8479</v>
      </c>
      <c r="G1249" s="309" t="s">
        <v>8392</v>
      </c>
      <c r="H1249" s="312" t="s">
        <v>8480</v>
      </c>
      <c r="I1249" s="310" t="s">
        <v>4561</v>
      </c>
      <c r="J1249" s="310" t="s">
        <v>4561</v>
      </c>
      <c r="K1249" s="308"/>
      <c r="L1249" s="308"/>
      <c r="M1249" s="177"/>
      <c r="N1249" s="177"/>
      <c r="O1249" s="177"/>
      <c r="P1249" s="177"/>
      <c r="Q1249" s="177"/>
      <c r="R1249" s="177"/>
      <c r="S1249" s="177"/>
      <c r="T1249" s="177"/>
      <c r="U1249" s="177"/>
      <c r="V1249" s="177"/>
      <c r="W1249" s="177"/>
      <c r="X1249" s="177"/>
      <c r="Y1249" s="177"/>
      <c r="Z1249" s="177"/>
      <c r="AA1249" s="177"/>
      <c r="AB1249" s="177"/>
      <c r="AC1249" s="177"/>
      <c r="AD1249" s="177"/>
      <c r="AE1249" s="177"/>
    </row>
    <row r="1250" spans="1:31" ht="125.25" customHeight="1">
      <c r="A1250" s="306" t="s">
        <v>8388</v>
      </c>
      <c r="B1250" s="311"/>
      <c r="C1250" s="257" t="s">
        <v>525</v>
      </c>
      <c r="D1250" s="308"/>
      <c r="E1250" s="311"/>
      <c r="F1250" s="312" t="s">
        <v>8481</v>
      </c>
      <c r="G1250" s="309" t="s">
        <v>8392</v>
      </c>
      <c r="H1250" s="312" t="s">
        <v>8482</v>
      </c>
      <c r="I1250" s="310" t="s">
        <v>4561</v>
      </c>
      <c r="J1250" s="310" t="s">
        <v>4561</v>
      </c>
      <c r="K1250" s="308"/>
      <c r="L1250" s="308"/>
      <c r="M1250" s="177"/>
      <c r="N1250" s="177"/>
      <c r="O1250" s="177"/>
      <c r="P1250" s="177"/>
      <c r="Q1250" s="177"/>
      <c r="R1250" s="177"/>
      <c r="S1250" s="177"/>
      <c r="T1250" s="177"/>
      <c r="U1250" s="177"/>
      <c r="V1250" s="177"/>
      <c r="W1250" s="177"/>
      <c r="X1250" s="177"/>
      <c r="Y1250" s="177"/>
      <c r="Z1250" s="177"/>
      <c r="AA1250" s="177"/>
      <c r="AB1250" s="177"/>
      <c r="AC1250" s="177"/>
      <c r="AD1250" s="177"/>
      <c r="AE1250" s="177"/>
    </row>
    <row r="1251" spans="1:31" ht="125.25" customHeight="1">
      <c r="A1251" s="306" t="s">
        <v>8388</v>
      </c>
      <c r="B1251" s="311"/>
      <c r="C1251" s="257" t="s">
        <v>530</v>
      </c>
      <c r="D1251" s="308"/>
      <c r="E1251" s="311"/>
      <c r="F1251" s="312" t="s">
        <v>8483</v>
      </c>
      <c r="G1251" s="309" t="s">
        <v>8392</v>
      </c>
      <c r="H1251" s="312" t="s">
        <v>8484</v>
      </c>
      <c r="I1251" s="310" t="s">
        <v>4561</v>
      </c>
      <c r="J1251" s="310" t="s">
        <v>4561</v>
      </c>
      <c r="K1251" s="308"/>
      <c r="L1251" s="308"/>
      <c r="M1251" s="177"/>
      <c r="N1251" s="177"/>
      <c r="O1251" s="177"/>
      <c r="P1251" s="177"/>
      <c r="Q1251" s="177"/>
      <c r="R1251" s="177"/>
      <c r="S1251" s="177"/>
      <c r="T1251" s="177"/>
      <c r="U1251" s="177"/>
      <c r="V1251" s="177"/>
      <c r="W1251" s="177"/>
      <c r="X1251" s="177"/>
      <c r="Y1251" s="177"/>
      <c r="Z1251" s="177"/>
      <c r="AA1251" s="177"/>
      <c r="AB1251" s="177"/>
      <c r="AC1251" s="177"/>
      <c r="AD1251" s="177"/>
      <c r="AE1251" s="177"/>
    </row>
    <row r="1252" spans="1:31" ht="125.25" customHeight="1">
      <c r="A1252" s="306" t="s">
        <v>8388</v>
      </c>
      <c r="B1252" s="308"/>
      <c r="C1252" s="257" t="s">
        <v>612</v>
      </c>
      <c r="D1252" s="308"/>
      <c r="E1252" s="308"/>
      <c r="F1252" s="312" t="s">
        <v>8332</v>
      </c>
      <c r="G1252" s="309" t="s">
        <v>8392</v>
      </c>
      <c r="H1252" s="312" t="s">
        <v>8485</v>
      </c>
      <c r="I1252" s="310" t="s">
        <v>4561</v>
      </c>
      <c r="J1252" s="310" t="s">
        <v>4561</v>
      </c>
      <c r="K1252" s="308"/>
      <c r="L1252" s="308"/>
      <c r="M1252" s="177"/>
      <c r="N1252" s="177"/>
      <c r="O1252" s="177"/>
      <c r="P1252" s="177"/>
      <c r="Q1252" s="177"/>
      <c r="R1252" s="177"/>
      <c r="S1252" s="177"/>
      <c r="T1252" s="177"/>
      <c r="U1252" s="177"/>
      <c r="V1252" s="177"/>
      <c r="W1252" s="177"/>
      <c r="X1252" s="177"/>
      <c r="Y1252" s="177"/>
      <c r="Z1252" s="177"/>
      <c r="AA1252" s="177"/>
      <c r="AB1252" s="177"/>
      <c r="AC1252" s="177"/>
      <c r="AD1252" s="177"/>
      <c r="AE1252" s="177"/>
    </row>
    <row r="1253" spans="1:31" ht="125.25" customHeight="1">
      <c r="A1253" s="313"/>
      <c r="B1253" s="177"/>
      <c r="C1253" s="177"/>
      <c r="D1253" s="177"/>
      <c r="E1253" s="177"/>
      <c r="F1253" s="177"/>
      <c r="G1253" s="177"/>
      <c r="H1253" s="177"/>
      <c r="I1253" s="314"/>
      <c r="J1253" s="314"/>
      <c r="K1253" s="315"/>
      <c r="L1253" s="177"/>
      <c r="M1253" s="177"/>
      <c r="N1253" s="177"/>
      <c r="O1253" s="177"/>
      <c r="P1253" s="177"/>
      <c r="Q1253" s="177"/>
      <c r="R1253" s="177"/>
      <c r="S1253" s="177"/>
      <c r="T1253" s="177"/>
      <c r="U1253" s="177"/>
      <c r="V1253" s="177"/>
      <c r="W1253" s="177"/>
      <c r="X1253" s="177"/>
      <c r="Y1253" s="177"/>
      <c r="Z1253" s="177"/>
      <c r="AA1253" s="177"/>
      <c r="AB1253" s="177"/>
      <c r="AC1253" s="177"/>
      <c r="AD1253" s="177"/>
      <c r="AE1253" s="177"/>
    </row>
    <row r="1254" spans="1:31" ht="125.25" customHeight="1">
      <c r="A1254" s="313"/>
      <c r="B1254" s="177"/>
      <c r="C1254" s="177"/>
      <c r="D1254" s="177"/>
      <c r="E1254" s="177"/>
      <c r="F1254" s="177"/>
      <c r="G1254" s="177"/>
      <c r="H1254" s="177"/>
      <c r="I1254" s="314"/>
      <c r="J1254" s="314"/>
      <c r="K1254" s="315"/>
      <c r="L1254" s="177"/>
      <c r="M1254" s="177"/>
      <c r="N1254" s="177"/>
      <c r="O1254" s="177"/>
      <c r="P1254" s="177"/>
      <c r="Q1254" s="177"/>
      <c r="R1254" s="177"/>
      <c r="S1254" s="177"/>
      <c r="T1254" s="177"/>
      <c r="U1254" s="177"/>
      <c r="V1254" s="177"/>
      <c r="W1254" s="177"/>
      <c r="X1254" s="177"/>
      <c r="Y1254" s="177"/>
      <c r="Z1254" s="177"/>
      <c r="AA1254" s="177"/>
      <c r="AB1254" s="177"/>
      <c r="AC1254" s="177"/>
      <c r="AD1254" s="177"/>
      <c r="AE1254" s="177"/>
    </row>
    <row r="1255" spans="1:31" ht="125.25" customHeight="1">
      <c r="A1255" s="313"/>
      <c r="B1255" s="177"/>
      <c r="C1255" s="177"/>
      <c r="D1255" s="177"/>
      <c r="E1255" s="177"/>
      <c r="F1255" s="177"/>
      <c r="G1255" s="177"/>
      <c r="H1255" s="177"/>
      <c r="I1255" s="314"/>
      <c r="J1255" s="314"/>
      <c r="K1255" s="315"/>
      <c r="L1255" s="177"/>
      <c r="M1255" s="177"/>
      <c r="N1255" s="177"/>
      <c r="O1255" s="177"/>
      <c r="P1255" s="177"/>
      <c r="Q1255" s="177"/>
      <c r="R1255" s="177"/>
      <c r="S1255" s="177"/>
      <c r="T1255" s="177"/>
      <c r="U1255" s="177"/>
      <c r="V1255" s="177"/>
      <c r="W1255" s="177"/>
      <c r="X1255" s="177"/>
      <c r="Y1255" s="177"/>
      <c r="Z1255" s="177"/>
      <c r="AA1255" s="177"/>
      <c r="AB1255" s="177"/>
      <c r="AC1255" s="177"/>
      <c r="AD1255" s="177"/>
      <c r="AE1255" s="177"/>
    </row>
    <row r="1256" spans="1:31" ht="125.25" customHeight="1">
      <c r="A1256" s="313"/>
      <c r="B1256" s="177"/>
      <c r="C1256" s="177"/>
      <c r="D1256" s="177"/>
      <c r="E1256" s="177"/>
      <c r="F1256" s="177"/>
      <c r="G1256" s="177"/>
      <c r="H1256" s="177"/>
      <c r="I1256" s="314"/>
      <c r="J1256" s="314"/>
      <c r="K1256" s="315"/>
      <c r="L1256" s="177"/>
      <c r="M1256" s="177"/>
      <c r="N1256" s="177"/>
      <c r="O1256" s="177"/>
      <c r="P1256" s="177"/>
      <c r="Q1256" s="177"/>
      <c r="R1256" s="177"/>
      <c r="S1256" s="177"/>
      <c r="T1256" s="177"/>
      <c r="U1256" s="177"/>
      <c r="V1256" s="177"/>
      <c r="W1256" s="177"/>
      <c r="X1256" s="177"/>
      <c r="Y1256" s="177"/>
      <c r="Z1256" s="177"/>
      <c r="AA1256" s="177"/>
      <c r="AB1256" s="177"/>
      <c r="AC1256" s="177"/>
      <c r="AD1256" s="177"/>
      <c r="AE1256" s="177"/>
    </row>
    <row r="1257" spans="1:31" ht="125.25" customHeight="1">
      <c r="A1257" s="313"/>
      <c r="B1257" s="177"/>
      <c r="C1257" s="177"/>
      <c r="D1257" s="177"/>
      <c r="E1257" s="177"/>
      <c r="F1257" s="177"/>
      <c r="G1257" s="177"/>
      <c r="H1257" s="177"/>
      <c r="I1257" s="314"/>
      <c r="J1257" s="314"/>
      <c r="K1257" s="315"/>
      <c r="L1257" s="177"/>
      <c r="M1257" s="177"/>
      <c r="N1257" s="177"/>
      <c r="O1257" s="177"/>
      <c r="P1257" s="177"/>
      <c r="Q1257" s="177"/>
      <c r="R1257" s="177"/>
      <c r="S1257" s="177"/>
      <c r="T1257" s="177"/>
      <c r="U1257" s="177"/>
      <c r="V1257" s="177"/>
      <c r="W1257" s="177"/>
      <c r="X1257" s="177"/>
      <c r="Y1257" s="177"/>
      <c r="Z1257" s="177"/>
      <c r="AA1257" s="177"/>
      <c r="AB1257" s="177"/>
      <c r="AC1257" s="177"/>
      <c r="AD1257" s="177"/>
      <c r="AE1257" s="177"/>
    </row>
    <row r="1258" spans="1:31" ht="125.25" customHeight="1">
      <c r="A1258" s="313"/>
      <c r="B1258" s="177"/>
      <c r="C1258" s="177"/>
      <c r="D1258" s="177"/>
      <c r="E1258" s="177"/>
      <c r="F1258" s="177"/>
      <c r="G1258" s="177"/>
      <c r="H1258" s="177"/>
      <c r="I1258" s="314"/>
      <c r="J1258" s="314"/>
      <c r="K1258" s="315"/>
      <c r="L1258" s="177"/>
      <c r="M1258" s="177"/>
      <c r="N1258" s="177"/>
      <c r="O1258" s="177"/>
      <c r="P1258" s="177"/>
      <c r="Q1258" s="177"/>
      <c r="R1258" s="177"/>
      <c r="S1258" s="177"/>
      <c r="T1258" s="177"/>
      <c r="U1258" s="177"/>
      <c r="V1258" s="177"/>
      <c r="W1258" s="177"/>
      <c r="X1258" s="177"/>
      <c r="Y1258" s="177"/>
      <c r="Z1258" s="177"/>
      <c r="AA1258" s="177"/>
      <c r="AB1258" s="177"/>
      <c r="AC1258" s="177"/>
      <c r="AD1258" s="177"/>
      <c r="AE1258" s="177"/>
    </row>
    <row r="1259" spans="1:31" ht="125.25" customHeight="1">
      <c r="A1259" s="313"/>
      <c r="B1259" s="177"/>
      <c r="C1259" s="177"/>
      <c r="D1259" s="177"/>
      <c r="E1259" s="177"/>
      <c r="F1259" s="177"/>
      <c r="G1259" s="177"/>
      <c r="H1259" s="177"/>
      <c r="I1259" s="314"/>
      <c r="J1259" s="314"/>
      <c r="K1259" s="315"/>
      <c r="L1259" s="177"/>
      <c r="M1259" s="177"/>
      <c r="N1259" s="177"/>
      <c r="O1259" s="177"/>
      <c r="P1259" s="177"/>
      <c r="Q1259" s="177"/>
      <c r="R1259" s="177"/>
      <c r="S1259" s="177"/>
      <c r="T1259" s="177"/>
      <c r="U1259" s="177"/>
      <c r="V1259" s="177"/>
      <c r="W1259" s="177"/>
      <c r="X1259" s="177"/>
      <c r="Y1259" s="177"/>
      <c r="Z1259" s="177"/>
      <c r="AA1259" s="177"/>
      <c r="AB1259" s="177"/>
      <c r="AC1259" s="177"/>
      <c r="AD1259" s="177"/>
      <c r="AE1259" s="177"/>
    </row>
    <row r="1260" spans="1:31" ht="125.25" customHeight="1">
      <c r="A1260" s="313"/>
      <c r="B1260" s="177"/>
      <c r="C1260" s="177"/>
      <c r="D1260" s="177"/>
      <c r="E1260" s="177"/>
      <c r="F1260" s="177"/>
      <c r="G1260" s="177"/>
      <c r="H1260" s="177"/>
      <c r="I1260" s="314"/>
      <c r="J1260" s="314"/>
      <c r="K1260" s="315"/>
      <c r="L1260" s="177"/>
      <c r="M1260" s="177"/>
      <c r="N1260" s="177"/>
      <c r="O1260" s="177"/>
      <c r="P1260" s="177"/>
      <c r="Q1260" s="177"/>
      <c r="R1260" s="177"/>
      <c r="S1260" s="177"/>
      <c r="T1260" s="177"/>
      <c r="U1260" s="177"/>
      <c r="V1260" s="177"/>
      <c r="W1260" s="177"/>
      <c r="X1260" s="177"/>
      <c r="Y1260" s="177"/>
      <c r="Z1260" s="177"/>
      <c r="AA1260" s="177"/>
      <c r="AB1260" s="177"/>
      <c r="AC1260" s="177"/>
      <c r="AD1260" s="177"/>
      <c r="AE1260" s="177"/>
    </row>
    <row r="1261" spans="1:31" ht="125.25" customHeight="1">
      <c r="A1261" s="313"/>
      <c r="B1261" s="177"/>
      <c r="C1261" s="177"/>
      <c r="D1261" s="177"/>
      <c r="E1261" s="177"/>
      <c r="F1261" s="177"/>
      <c r="G1261" s="177"/>
      <c r="H1261" s="177"/>
      <c r="I1261" s="314"/>
      <c r="J1261" s="314"/>
      <c r="K1261" s="315"/>
      <c r="L1261" s="177"/>
      <c r="M1261" s="177"/>
      <c r="N1261" s="177"/>
      <c r="O1261" s="177"/>
      <c r="P1261" s="177"/>
      <c r="Q1261" s="177"/>
      <c r="R1261" s="177"/>
      <c r="S1261" s="177"/>
      <c r="T1261" s="177"/>
      <c r="U1261" s="177"/>
      <c r="V1261" s="177"/>
      <c r="W1261" s="177"/>
      <c r="X1261" s="177"/>
      <c r="Y1261" s="177"/>
      <c r="Z1261" s="177"/>
      <c r="AA1261" s="177"/>
      <c r="AB1261" s="177"/>
      <c r="AC1261" s="177"/>
      <c r="AD1261" s="177"/>
      <c r="AE1261" s="177"/>
    </row>
    <row r="1262" spans="1:31" ht="125.25" customHeight="1">
      <c r="A1262" s="313"/>
      <c r="B1262" s="177"/>
      <c r="C1262" s="177"/>
      <c r="D1262" s="177"/>
      <c r="E1262" s="177"/>
      <c r="F1262" s="177"/>
      <c r="G1262" s="177"/>
      <c r="H1262" s="177"/>
      <c r="I1262" s="314"/>
      <c r="J1262" s="314"/>
      <c r="K1262" s="315"/>
      <c r="L1262" s="177"/>
      <c r="M1262" s="177"/>
      <c r="N1262" s="177"/>
      <c r="O1262" s="177"/>
      <c r="P1262" s="177"/>
      <c r="Q1262" s="177"/>
      <c r="R1262" s="177"/>
      <c r="S1262" s="177"/>
      <c r="T1262" s="177"/>
      <c r="U1262" s="177"/>
      <c r="V1262" s="177"/>
      <c r="W1262" s="177"/>
      <c r="X1262" s="177"/>
      <c r="Y1262" s="177"/>
      <c r="Z1262" s="177"/>
      <c r="AA1262" s="177"/>
      <c r="AB1262" s="177"/>
      <c r="AC1262" s="177"/>
      <c r="AD1262" s="177"/>
      <c r="AE1262" s="177"/>
    </row>
    <row r="1263" spans="1:31" ht="125.25" customHeight="1">
      <c r="A1263" s="313"/>
      <c r="B1263" s="177"/>
      <c r="C1263" s="177"/>
      <c r="D1263" s="177"/>
      <c r="E1263" s="177"/>
      <c r="F1263" s="177"/>
      <c r="G1263" s="177"/>
      <c r="H1263" s="177"/>
      <c r="I1263" s="314"/>
      <c r="J1263" s="314"/>
      <c r="K1263" s="315"/>
      <c r="L1263" s="177"/>
      <c r="M1263" s="177"/>
      <c r="N1263" s="177"/>
      <c r="O1263" s="177"/>
      <c r="P1263" s="177"/>
      <c r="Q1263" s="177"/>
      <c r="R1263" s="177"/>
      <c r="S1263" s="177"/>
      <c r="T1263" s="177"/>
      <c r="U1263" s="177"/>
      <c r="V1263" s="177"/>
      <c r="W1263" s="177"/>
      <c r="X1263" s="177"/>
      <c r="Y1263" s="177"/>
      <c r="Z1263" s="177"/>
      <c r="AA1263" s="177"/>
      <c r="AB1263" s="177"/>
      <c r="AC1263" s="177"/>
      <c r="AD1263" s="177"/>
      <c r="AE1263" s="177"/>
    </row>
    <row r="1264" spans="1:31" ht="125.25" customHeight="1">
      <c r="A1264" s="313"/>
      <c r="B1264" s="177"/>
      <c r="C1264" s="177"/>
      <c r="D1264" s="177"/>
      <c r="E1264" s="177"/>
      <c r="F1264" s="177"/>
      <c r="G1264" s="177"/>
      <c r="H1264" s="177"/>
      <c r="I1264" s="314"/>
      <c r="J1264" s="314"/>
      <c r="K1264" s="315"/>
      <c r="L1264" s="177"/>
      <c r="M1264" s="177"/>
      <c r="N1264" s="177"/>
      <c r="O1264" s="177"/>
      <c r="P1264" s="177"/>
      <c r="Q1264" s="177"/>
      <c r="R1264" s="177"/>
      <c r="S1264" s="177"/>
      <c r="T1264" s="177"/>
      <c r="U1264" s="177"/>
      <c r="V1264" s="177"/>
      <c r="W1264" s="177"/>
      <c r="X1264" s="177"/>
      <c r="Y1264" s="177"/>
      <c r="Z1264" s="177"/>
      <c r="AA1264" s="177"/>
      <c r="AB1264" s="177"/>
      <c r="AC1264" s="177"/>
      <c r="AD1264" s="177"/>
      <c r="AE1264" s="177"/>
    </row>
    <row r="1265" spans="1:31" ht="125.25" customHeight="1">
      <c r="A1265" s="313"/>
      <c r="B1265" s="177"/>
      <c r="C1265" s="177"/>
      <c r="D1265" s="177"/>
      <c r="E1265" s="177"/>
      <c r="F1265" s="177"/>
      <c r="G1265" s="177"/>
      <c r="H1265" s="177"/>
      <c r="I1265" s="314"/>
      <c r="J1265" s="314"/>
      <c r="K1265" s="315"/>
      <c r="L1265" s="177"/>
      <c r="M1265" s="177"/>
      <c r="N1265" s="177"/>
      <c r="O1265" s="177"/>
      <c r="P1265" s="177"/>
      <c r="Q1265" s="177"/>
      <c r="R1265" s="177"/>
      <c r="S1265" s="177"/>
      <c r="T1265" s="177"/>
      <c r="U1265" s="177"/>
      <c r="V1265" s="177"/>
      <c r="W1265" s="177"/>
      <c r="X1265" s="177"/>
      <c r="Y1265" s="177"/>
      <c r="Z1265" s="177"/>
      <c r="AA1265" s="177"/>
      <c r="AB1265" s="177"/>
      <c r="AC1265" s="177"/>
      <c r="AD1265" s="177"/>
      <c r="AE1265" s="177"/>
    </row>
    <row r="1266" spans="1:31" ht="125.25" customHeight="1">
      <c r="A1266" s="313"/>
      <c r="B1266" s="177"/>
      <c r="C1266" s="177"/>
      <c r="D1266" s="177"/>
      <c r="E1266" s="177"/>
      <c r="F1266" s="177"/>
      <c r="G1266" s="177"/>
      <c r="H1266" s="177"/>
      <c r="I1266" s="314"/>
      <c r="J1266" s="314"/>
      <c r="K1266" s="315"/>
      <c r="L1266" s="177"/>
      <c r="M1266" s="177"/>
      <c r="N1266" s="177"/>
      <c r="O1266" s="177"/>
      <c r="P1266" s="177"/>
      <c r="Q1266" s="177"/>
      <c r="R1266" s="177"/>
      <c r="S1266" s="177"/>
      <c r="T1266" s="177"/>
      <c r="U1266" s="177"/>
      <c r="V1266" s="177"/>
      <c r="W1266" s="177"/>
      <c r="X1266" s="177"/>
      <c r="Y1266" s="177"/>
      <c r="Z1266" s="177"/>
      <c r="AA1266" s="177"/>
      <c r="AB1266" s="177"/>
      <c r="AC1266" s="177"/>
      <c r="AD1266" s="177"/>
      <c r="AE1266" s="177"/>
    </row>
    <row r="1267" spans="1:31" ht="125.25" customHeight="1">
      <c r="A1267" s="313"/>
      <c r="B1267" s="177"/>
      <c r="C1267" s="177"/>
      <c r="D1267" s="177"/>
      <c r="E1267" s="177"/>
      <c r="F1267" s="177"/>
      <c r="G1267" s="177"/>
      <c r="H1267" s="177"/>
      <c r="I1267" s="314"/>
      <c r="J1267" s="314"/>
      <c r="K1267" s="315"/>
      <c r="L1267" s="177"/>
      <c r="M1267" s="177"/>
      <c r="N1267" s="177"/>
      <c r="O1267" s="177"/>
      <c r="P1267" s="177"/>
      <c r="Q1267" s="177"/>
      <c r="R1267" s="177"/>
      <c r="S1267" s="177"/>
      <c r="T1267" s="177"/>
      <c r="U1267" s="177"/>
      <c r="V1267" s="177"/>
      <c r="W1267" s="177"/>
      <c r="X1267" s="177"/>
      <c r="Y1267" s="177"/>
      <c r="Z1267" s="177"/>
      <c r="AA1267" s="177"/>
      <c r="AB1267" s="177"/>
      <c r="AC1267" s="177"/>
      <c r="AD1267" s="177"/>
      <c r="AE1267" s="177"/>
    </row>
    <row r="1268" spans="1:31" ht="125.25" customHeight="1">
      <c r="A1268" s="313"/>
      <c r="B1268" s="177"/>
      <c r="C1268" s="177"/>
      <c r="D1268" s="177"/>
      <c r="E1268" s="177"/>
      <c r="F1268" s="177"/>
      <c r="G1268" s="177"/>
      <c r="H1268" s="177"/>
      <c r="I1268" s="314"/>
      <c r="J1268" s="314"/>
      <c r="K1268" s="315"/>
      <c r="L1268" s="177"/>
      <c r="M1268" s="177"/>
      <c r="N1268" s="177"/>
      <c r="O1268" s="177"/>
      <c r="P1268" s="177"/>
      <c r="Q1268" s="177"/>
      <c r="R1268" s="177"/>
      <c r="S1268" s="177"/>
      <c r="T1268" s="177"/>
      <c r="U1268" s="177"/>
      <c r="V1268" s="177"/>
      <c r="W1268" s="177"/>
      <c r="X1268" s="177"/>
      <c r="Y1268" s="177"/>
      <c r="Z1268" s="177"/>
      <c r="AA1268" s="177"/>
      <c r="AB1268" s="177"/>
      <c r="AC1268" s="177"/>
      <c r="AD1268" s="177"/>
      <c r="AE1268" s="177"/>
    </row>
    <row r="1269" spans="1:31" ht="125.25" customHeight="1">
      <c r="A1269" s="313"/>
      <c r="B1269" s="177"/>
      <c r="C1269" s="177"/>
      <c r="D1269" s="177"/>
      <c r="E1269" s="177"/>
      <c r="F1269" s="177"/>
      <c r="G1269" s="177"/>
      <c r="H1269" s="177"/>
      <c r="I1269" s="314"/>
      <c r="J1269" s="314"/>
      <c r="K1269" s="315"/>
      <c r="L1269" s="177"/>
      <c r="M1269" s="177"/>
      <c r="N1269" s="177"/>
      <c r="O1269" s="177"/>
      <c r="P1269" s="177"/>
      <c r="Q1269" s="177"/>
      <c r="R1269" s="177"/>
      <c r="S1269" s="177"/>
      <c r="T1269" s="177"/>
      <c r="U1269" s="177"/>
      <c r="V1269" s="177"/>
      <c r="W1269" s="177"/>
      <c r="X1269" s="177"/>
      <c r="Y1269" s="177"/>
      <c r="Z1269" s="177"/>
      <c r="AA1269" s="177"/>
      <c r="AB1269" s="177"/>
      <c r="AC1269" s="177"/>
      <c r="AD1269" s="177"/>
      <c r="AE1269" s="177"/>
    </row>
    <row r="1270" spans="1:31" ht="125.25" customHeight="1">
      <c r="A1270" s="313"/>
      <c r="B1270" s="177"/>
      <c r="C1270" s="177"/>
      <c r="D1270" s="177"/>
      <c r="E1270" s="177"/>
      <c r="F1270" s="177"/>
      <c r="G1270" s="177"/>
      <c r="H1270" s="177"/>
      <c r="I1270" s="314"/>
      <c r="J1270" s="314"/>
      <c r="K1270" s="315"/>
      <c r="L1270" s="177"/>
      <c r="M1270" s="177"/>
      <c r="N1270" s="177"/>
      <c r="O1270" s="177"/>
      <c r="P1270" s="177"/>
      <c r="Q1270" s="177"/>
      <c r="R1270" s="177"/>
      <c r="S1270" s="177"/>
      <c r="T1270" s="177"/>
      <c r="U1270" s="177"/>
      <c r="V1270" s="177"/>
      <c r="W1270" s="177"/>
      <c r="X1270" s="177"/>
      <c r="Y1270" s="177"/>
      <c r="Z1270" s="177"/>
      <c r="AA1270" s="177"/>
      <c r="AB1270" s="177"/>
      <c r="AC1270" s="177"/>
      <c r="AD1270" s="177"/>
      <c r="AE1270" s="177"/>
    </row>
    <row r="1271" spans="1:31" ht="125.25" customHeight="1">
      <c r="A1271" s="313"/>
      <c r="B1271" s="177"/>
      <c r="C1271" s="177"/>
      <c r="D1271" s="177"/>
      <c r="E1271" s="177"/>
      <c r="F1271" s="177"/>
      <c r="G1271" s="177"/>
      <c r="H1271" s="177"/>
      <c r="I1271" s="314"/>
      <c r="J1271" s="314"/>
      <c r="K1271" s="315"/>
      <c r="L1271" s="177"/>
      <c r="M1271" s="177"/>
      <c r="N1271" s="177"/>
      <c r="O1271" s="177"/>
      <c r="P1271" s="177"/>
      <c r="Q1271" s="177"/>
      <c r="R1271" s="177"/>
      <c r="S1271" s="177"/>
      <c r="T1271" s="177"/>
      <c r="U1271" s="177"/>
      <c r="V1271" s="177"/>
      <c r="W1271" s="177"/>
      <c r="X1271" s="177"/>
      <c r="Y1271" s="177"/>
      <c r="Z1271" s="177"/>
      <c r="AA1271" s="177"/>
      <c r="AB1271" s="177"/>
      <c r="AC1271" s="177"/>
      <c r="AD1271" s="177"/>
      <c r="AE1271" s="177"/>
    </row>
    <row r="1272" spans="1:31" ht="125.25" customHeight="1">
      <c r="A1272" s="313"/>
      <c r="B1272" s="177"/>
      <c r="C1272" s="177"/>
      <c r="D1272" s="177"/>
      <c r="E1272" s="177"/>
      <c r="F1272" s="177"/>
      <c r="G1272" s="177"/>
      <c r="H1272" s="177"/>
      <c r="I1272" s="314"/>
      <c r="J1272" s="314"/>
      <c r="K1272" s="315"/>
      <c r="L1272" s="177"/>
      <c r="M1272" s="177"/>
      <c r="N1272" s="177"/>
      <c r="O1272" s="177"/>
      <c r="P1272" s="177"/>
      <c r="Q1272" s="177"/>
      <c r="R1272" s="177"/>
      <c r="S1272" s="177"/>
      <c r="T1272" s="177"/>
      <c r="U1272" s="177"/>
      <c r="V1272" s="177"/>
      <c r="W1272" s="177"/>
      <c r="X1272" s="177"/>
      <c r="Y1272" s="177"/>
      <c r="Z1272" s="177"/>
      <c r="AA1272" s="177"/>
      <c r="AB1272" s="177"/>
      <c r="AC1272" s="177"/>
      <c r="AD1272" s="177"/>
      <c r="AE1272" s="177"/>
    </row>
    <row r="1273" spans="1:31" ht="125.25" customHeight="1">
      <c r="A1273" s="313"/>
      <c r="B1273" s="177"/>
      <c r="C1273" s="177"/>
      <c r="D1273" s="177"/>
      <c r="E1273" s="177"/>
      <c r="F1273" s="177"/>
      <c r="G1273" s="177"/>
      <c r="H1273" s="177"/>
      <c r="I1273" s="314"/>
      <c r="J1273" s="314"/>
      <c r="K1273" s="315"/>
      <c r="L1273" s="177"/>
      <c r="M1273" s="177"/>
      <c r="N1273" s="177"/>
      <c r="O1273" s="177"/>
      <c r="P1273" s="177"/>
      <c r="Q1273" s="177"/>
      <c r="R1273" s="177"/>
      <c r="S1273" s="177"/>
      <c r="T1273" s="177"/>
      <c r="U1273" s="177"/>
      <c r="V1273" s="177"/>
      <c r="W1273" s="177"/>
      <c r="X1273" s="177"/>
      <c r="Y1273" s="177"/>
      <c r="Z1273" s="177"/>
      <c r="AA1273" s="177"/>
      <c r="AB1273" s="177"/>
      <c r="AC1273" s="177"/>
      <c r="AD1273" s="177"/>
      <c r="AE1273" s="177"/>
    </row>
    <row r="1274" spans="1:31" ht="125.25" customHeight="1">
      <c r="A1274" s="313"/>
      <c r="B1274" s="177"/>
      <c r="C1274" s="177"/>
      <c r="D1274" s="177"/>
      <c r="E1274" s="177"/>
      <c r="F1274" s="177"/>
      <c r="G1274" s="177"/>
      <c r="H1274" s="177"/>
      <c r="I1274" s="314"/>
      <c r="J1274" s="314"/>
      <c r="K1274" s="315"/>
      <c r="L1274" s="177"/>
      <c r="M1274" s="177"/>
      <c r="N1274" s="177"/>
      <c r="O1274" s="177"/>
      <c r="P1274" s="177"/>
      <c r="Q1274" s="177"/>
      <c r="R1274" s="177"/>
      <c r="S1274" s="177"/>
      <c r="T1274" s="177"/>
      <c r="U1274" s="177"/>
      <c r="V1274" s="177"/>
      <c r="W1274" s="177"/>
      <c r="X1274" s="177"/>
      <c r="Y1274" s="177"/>
      <c r="Z1274" s="177"/>
      <c r="AA1274" s="177"/>
      <c r="AB1274" s="177"/>
      <c r="AC1274" s="177"/>
      <c r="AD1274" s="177"/>
      <c r="AE1274" s="177"/>
    </row>
    <row r="1275" spans="1:31" ht="125.25" customHeight="1">
      <c r="A1275" s="313"/>
      <c r="B1275" s="177"/>
      <c r="C1275" s="177"/>
      <c r="D1275" s="177"/>
      <c r="E1275" s="177"/>
      <c r="F1275" s="177"/>
      <c r="G1275" s="177"/>
      <c r="H1275" s="177"/>
      <c r="I1275" s="314"/>
      <c r="J1275" s="314"/>
      <c r="K1275" s="315"/>
      <c r="L1275" s="177"/>
      <c r="M1275" s="177"/>
      <c r="N1275" s="177"/>
      <c r="O1275" s="177"/>
      <c r="P1275" s="177"/>
      <c r="Q1275" s="177"/>
      <c r="R1275" s="177"/>
      <c r="S1275" s="177"/>
      <c r="T1275" s="177"/>
      <c r="U1275" s="177"/>
      <c r="V1275" s="177"/>
      <c r="W1275" s="177"/>
      <c r="X1275" s="177"/>
      <c r="Y1275" s="177"/>
      <c r="Z1275" s="177"/>
      <c r="AA1275" s="177"/>
      <c r="AB1275" s="177"/>
      <c r="AC1275" s="177"/>
      <c r="AD1275" s="177"/>
      <c r="AE1275" s="177"/>
    </row>
    <row r="1276" spans="1:31" ht="125.25" customHeight="1">
      <c r="A1276" s="313"/>
      <c r="B1276" s="177"/>
      <c r="C1276" s="177"/>
      <c r="D1276" s="177"/>
      <c r="E1276" s="177"/>
      <c r="F1276" s="177"/>
      <c r="G1276" s="177"/>
      <c r="H1276" s="177"/>
      <c r="I1276" s="314"/>
      <c r="J1276" s="314"/>
      <c r="K1276" s="315"/>
      <c r="L1276" s="177"/>
      <c r="M1276" s="177"/>
      <c r="N1276" s="177"/>
      <c r="O1276" s="177"/>
      <c r="P1276" s="177"/>
      <c r="Q1276" s="177"/>
      <c r="R1276" s="177"/>
      <c r="S1276" s="177"/>
      <c r="T1276" s="177"/>
      <c r="U1276" s="177"/>
      <c r="V1276" s="177"/>
      <c r="W1276" s="177"/>
      <c r="X1276" s="177"/>
      <c r="Y1276" s="177"/>
      <c r="Z1276" s="177"/>
      <c r="AA1276" s="177"/>
      <c r="AB1276" s="177"/>
      <c r="AC1276" s="177"/>
      <c r="AD1276" s="177"/>
      <c r="AE1276" s="177"/>
    </row>
    <row r="1277" spans="1:31" ht="125.25" customHeight="1">
      <c r="A1277" s="313"/>
      <c r="B1277" s="177"/>
      <c r="C1277" s="313"/>
      <c r="D1277" s="177"/>
      <c r="E1277" s="177"/>
      <c r="F1277" s="177"/>
      <c r="G1277" s="177"/>
      <c r="H1277" s="177"/>
      <c r="I1277" s="314"/>
      <c r="J1277" s="314"/>
      <c r="K1277" s="315"/>
      <c r="L1277" s="177"/>
      <c r="M1277" s="177"/>
      <c r="N1277" s="177"/>
      <c r="O1277" s="177"/>
      <c r="P1277" s="177"/>
      <c r="Q1277" s="177"/>
      <c r="R1277" s="177"/>
      <c r="S1277" s="177"/>
      <c r="T1277" s="177"/>
      <c r="U1277" s="177"/>
      <c r="V1277" s="177"/>
      <c r="W1277" s="177"/>
      <c r="X1277" s="177"/>
      <c r="Y1277" s="177"/>
      <c r="Z1277" s="177"/>
      <c r="AA1277" s="177"/>
      <c r="AB1277" s="177"/>
      <c r="AC1277" s="177"/>
      <c r="AD1277" s="177"/>
      <c r="AE1277" s="177"/>
    </row>
    <row r="1278" spans="1:31" ht="125.25" customHeight="1">
      <c r="A1278" s="313"/>
      <c r="B1278" s="177"/>
      <c r="C1278" s="313"/>
      <c r="D1278" s="177"/>
      <c r="E1278" s="177"/>
      <c r="F1278" s="177"/>
      <c r="G1278" s="177"/>
      <c r="H1278" s="177"/>
      <c r="I1278" s="314"/>
      <c r="J1278" s="314"/>
      <c r="K1278" s="315"/>
      <c r="L1278" s="177"/>
      <c r="M1278" s="177"/>
      <c r="N1278" s="177"/>
      <c r="O1278" s="177"/>
      <c r="P1278" s="177"/>
      <c r="Q1278" s="177"/>
      <c r="R1278" s="177"/>
      <c r="S1278" s="177"/>
      <c r="T1278" s="177"/>
      <c r="U1278" s="177"/>
      <c r="V1278" s="177"/>
      <c r="W1278" s="177"/>
      <c r="X1278" s="177"/>
      <c r="Y1278" s="177"/>
      <c r="Z1278" s="177"/>
      <c r="AA1278" s="177"/>
      <c r="AB1278" s="177"/>
      <c r="AC1278" s="177"/>
      <c r="AD1278" s="177"/>
      <c r="AE1278" s="177"/>
    </row>
    <row r="1279" spans="1:31" ht="125.25" customHeight="1">
      <c r="A1279" s="313"/>
      <c r="B1279" s="177"/>
      <c r="C1279" s="313"/>
      <c r="D1279" s="177"/>
      <c r="E1279" s="177"/>
      <c r="F1279" s="177"/>
      <c r="G1279" s="177"/>
      <c r="H1279" s="177"/>
      <c r="I1279" s="314"/>
      <c r="J1279" s="314"/>
      <c r="K1279" s="315"/>
      <c r="L1279" s="177"/>
      <c r="M1279" s="177"/>
      <c r="N1279" s="177"/>
      <c r="O1279" s="177"/>
      <c r="P1279" s="177"/>
      <c r="Q1279" s="177"/>
      <c r="R1279" s="177"/>
      <c r="S1279" s="177"/>
      <c r="T1279" s="177"/>
      <c r="U1279" s="177"/>
      <c r="V1279" s="177"/>
      <c r="W1279" s="177"/>
      <c r="X1279" s="177"/>
      <c r="Y1279" s="177"/>
      <c r="Z1279" s="177"/>
      <c r="AA1279" s="177"/>
      <c r="AB1279" s="177"/>
      <c r="AC1279" s="177"/>
      <c r="AD1279" s="177"/>
      <c r="AE1279" s="177"/>
    </row>
    <row r="1280" spans="1:31" ht="125.25" customHeight="1">
      <c r="A1280" s="313"/>
      <c r="B1280" s="177"/>
      <c r="C1280" s="313"/>
      <c r="D1280" s="177"/>
      <c r="E1280" s="177"/>
      <c r="F1280" s="177"/>
      <c r="G1280" s="177"/>
      <c r="H1280" s="177"/>
      <c r="I1280" s="314"/>
      <c r="J1280" s="314"/>
      <c r="K1280" s="315"/>
      <c r="L1280" s="177"/>
      <c r="M1280" s="177"/>
      <c r="N1280" s="177"/>
      <c r="O1280" s="177"/>
      <c r="P1280" s="177"/>
      <c r="Q1280" s="177"/>
      <c r="R1280" s="177"/>
      <c r="S1280" s="177"/>
      <c r="T1280" s="177"/>
      <c r="U1280" s="177"/>
      <c r="V1280" s="177"/>
      <c r="W1280" s="177"/>
      <c r="X1280" s="177"/>
      <c r="Y1280" s="177"/>
      <c r="Z1280" s="177"/>
      <c r="AA1280" s="177"/>
      <c r="AB1280" s="177"/>
      <c r="AC1280" s="177"/>
      <c r="AD1280" s="177"/>
      <c r="AE1280" s="177"/>
    </row>
    <row r="1281" spans="1:31" ht="125.25" customHeight="1">
      <c r="A1281" s="313"/>
      <c r="B1281" s="177"/>
      <c r="C1281" s="313"/>
      <c r="D1281" s="177"/>
      <c r="E1281" s="177"/>
      <c r="F1281" s="177"/>
      <c r="G1281" s="177"/>
      <c r="H1281" s="177"/>
      <c r="I1281" s="314"/>
      <c r="J1281" s="314"/>
      <c r="K1281" s="315"/>
      <c r="L1281" s="177"/>
      <c r="M1281" s="177"/>
      <c r="N1281" s="177"/>
      <c r="O1281" s="177"/>
      <c r="P1281" s="177"/>
      <c r="Q1281" s="177"/>
      <c r="R1281" s="177"/>
      <c r="S1281" s="177"/>
      <c r="T1281" s="177"/>
      <c r="U1281" s="177"/>
      <c r="V1281" s="177"/>
      <c r="W1281" s="177"/>
      <c r="X1281" s="177"/>
      <c r="Y1281" s="177"/>
      <c r="Z1281" s="177"/>
      <c r="AA1281" s="177"/>
      <c r="AB1281" s="177"/>
      <c r="AC1281" s="177"/>
      <c r="AD1281" s="177"/>
      <c r="AE1281" s="177"/>
    </row>
    <row r="1282" spans="1:31" ht="125.25" customHeight="1">
      <c r="A1282" s="313"/>
      <c r="B1282" s="177"/>
      <c r="C1282" s="313"/>
      <c r="D1282" s="177"/>
      <c r="E1282" s="177"/>
      <c r="F1282" s="177"/>
      <c r="G1282" s="177"/>
      <c r="H1282" s="177"/>
      <c r="I1282" s="314"/>
      <c r="J1282" s="314"/>
      <c r="K1282" s="315"/>
      <c r="L1282" s="177"/>
      <c r="M1282" s="177"/>
      <c r="N1282" s="177"/>
      <c r="O1282" s="177"/>
      <c r="P1282" s="177"/>
      <c r="Q1282" s="177"/>
      <c r="R1282" s="177"/>
      <c r="S1282" s="177"/>
      <c r="T1282" s="177"/>
      <c r="U1282" s="177"/>
      <c r="V1282" s="177"/>
      <c r="W1282" s="177"/>
      <c r="X1282" s="177"/>
      <c r="Y1282" s="177"/>
      <c r="Z1282" s="177"/>
      <c r="AA1282" s="177"/>
      <c r="AB1282" s="177"/>
      <c r="AC1282" s="177"/>
      <c r="AD1282" s="177"/>
      <c r="AE1282" s="177"/>
    </row>
    <row r="1283" spans="1:31" ht="125.25" customHeight="1">
      <c r="A1283" s="313"/>
      <c r="B1283" s="177"/>
      <c r="C1283" s="313"/>
      <c r="D1283" s="177"/>
      <c r="E1283" s="177"/>
      <c r="F1283" s="177"/>
      <c r="G1283" s="177"/>
      <c r="H1283" s="177"/>
      <c r="I1283" s="314"/>
      <c r="J1283" s="314"/>
      <c r="K1283" s="315"/>
      <c r="L1283" s="177"/>
      <c r="M1283" s="177"/>
      <c r="N1283" s="177"/>
      <c r="O1283" s="177"/>
      <c r="P1283" s="177"/>
      <c r="Q1283" s="177"/>
      <c r="R1283" s="177"/>
      <c r="S1283" s="177"/>
      <c r="T1283" s="177"/>
      <c r="U1283" s="177"/>
      <c r="V1283" s="177"/>
      <c r="W1283" s="177"/>
      <c r="X1283" s="177"/>
      <c r="Y1283" s="177"/>
      <c r="Z1283" s="177"/>
      <c r="AA1283" s="177"/>
      <c r="AB1283" s="177"/>
      <c r="AC1283" s="177"/>
      <c r="AD1283" s="177"/>
      <c r="AE1283" s="177"/>
    </row>
    <row r="1284" spans="1:31" ht="125.25" customHeight="1">
      <c r="A1284" s="313"/>
      <c r="B1284" s="177"/>
      <c r="C1284" s="313"/>
      <c r="D1284" s="177"/>
      <c r="E1284" s="177"/>
      <c r="F1284" s="177"/>
      <c r="G1284" s="177"/>
      <c r="H1284" s="177"/>
      <c r="I1284" s="314"/>
      <c r="J1284" s="314"/>
      <c r="K1284" s="315"/>
      <c r="L1284" s="177"/>
      <c r="M1284" s="177"/>
      <c r="N1284" s="177"/>
      <c r="O1284" s="177"/>
      <c r="P1284" s="177"/>
      <c r="Q1284" s="177"/>
      <c r="R1284" s="177"/>
      <c r="S1284" s="177"/>
      <c r="T1284" s="177"/>
      <c r="U1284" s="177"/>
      <c r="V1284" s="177"/>
      <c r="W1284" s="177"/>
      <c r="X1284" s="177"/>
      <c r="Y1284" s="177"/>
      <c r="Z1284" s="177"/>
      <c r="AA1284" s="177"/>
      <c r="AB1284" s="177"/>
      <c r="AC1284" s="177"/>
      <c r="AD1284" s="177"/>
      <c r="AE1284" s="177"/>
    </row>
    <row r="1285" spans="1:31" ht="125.25" customHeight="1">
      <c r="A1285" s="313"/>
      <c r="B1285" s="177"/>
      <c r="C1285" s="313"/>
      <c r="D1285" s="177"/>
      <c r="E1285" s="177"/>
      <c r="F1285" s="177"/>
      <c r="G1285" s="177"/>
      <c r="H1285" s="177"/>
      <c r="I1285" s="314"/>
      <c r="J1285" s="314"/>
      <c r="K1285" s="315"/>
      <c r="L1285" s="177"/>
      <c r="M1285" s="177"/>
      <c r="N1285" s="177"/>
      <c r="O1285" s="177"/>
      <c r="P1285" s="177"/>
      <c r="Q1285" s="177"/>
      <c r="R1285" s="177"/>
      <c r="S1285" s="177"/>
      <c r="T1285" s="177"/>
      <c r="U1285" s="177"/>
      <c r="V1285" s="177"/>
      <c r="W1285" s="177"/>
      <c r="X1285" s="177"/>
      <c r="Y1285" s="177"/>
      <c r="Z1285" s="177"/>
      <c r="AA1285" s="177"/>
      <c r="AB1285" s="177"/>
      <c r="AC1285" s="177"/>
      <c r="AD1285" s="177"/>
      <c r="AE1285" s="177"/>
    </row>
    <row r="1286" spans="1:31" ht="125.25" customHeight="1">
      <c r="A1286" s="313"/>
      <c r="B1286" s="177"/>
      <c r="C1286" s="313"/>
      <c r="D1286" s="177"/>
      <c r="E1286" s="177"/>
      <c r="F1286" s="177"/>
      <c r="G1286" s="177"/>
      <c r="H1286" s="177"/>
      <c r="I1286" s="314"/>
      <c r="J1286" s="314"/>
      <c r="K1286" s="315"/>
      <c r="L1286" s="177"/>
      <c r="M1286" s="177"/>
      <c r="N1286" s="177"/>
      <c r="O1286" s="177"/>
      <c r="P1286" s="177"/>
      <c r="Q1286" s="177"/>
      <c r="R1286" s="177"/>
      <c r="S1286" s="177"/>
      <c r="T1286" s="177"/>
      <c r="U1286" s="177"/>
      <c r="V1286" s="177"/>
      <c r="W1286" s="177"/>
      <c r="X1286" s="177"/>
      <c r="Y1286" s="177"/>
      <c r="Z1286" s="177"/>
      <c r="AA1286" s="177"/>
      <c r="AB1286" s="177"/>
      <c r="AC1286" s="177"/>
      <c r="AD1286" s="177"/>
      <c r="AE1286" s="177"/>
    </row>
    <row r="1287" spans="1:31" ht="125.25" customHeight="1">
      <c r="A1287" s="313"/>
      <c r="B1287" s="177"/>
      <c r="C1287" s="313"/>
      <c r="D1287" s="177"/>
      <c r="E1287" s="177"/>
      <c r="F1287" s="177"/>
      <c r="G1287" s="177"/>
      <c r="H1287" s="177"/>
      <c r="I1287" s="314"/>
      <c r="J1287" s="314"/>
      <c r="K1287" s="315"/>
      <c r="L1287" s="177"/>
      <c r="M1287" s="177"/>
      <c r="N1287" s="177"/>
      <c r="O1287" s="177"/>
      <c r="P1287" s="177"/>
      <c r="Q1287" s="177"/>
      <c r="R1287" s="177"/>
      <c r="S1287" s="177"/>
      <c r="T1287" s="177"/>
      <c r="U1287" s="177"/>
      <c r="V1287" s="177"/>
      <c r="W1287" s="177"/>
      <c r="X1287" s="177"/>
      <c r="Y1287" s="177"/>
      <c r="Z1287" s="177"/>
      <c r="AA1287" s="177"/>
      <c r="AB1287" s="177"/>
      <c r="AC1287" s="177"/>
      <c r="AD1287" s="177"/>
      <c r="AE1287" s="177"/>
    </row>
    <row r="1288" spans="1:31" ht="125.25" customHeight="1">
      <c r="A1288" s="313"/>
      <c r="B1288" s="177"/>
      <c r="C1288" s="313"/>
      <c r="D1288" s="177"/>
      <c r="E1288" s="177"/>
      <c r="F1288" s="177"/>
      <c r="G1288" s="177"/>
      <c r="H1288" s="177"/>
      <c r="I1288" s="314"/>
      <c r="J1288" s="314"/>
      <c r="K1288" s="315"/>
      <c r="L1288" s="177"/>
      <c r="M1288" s="177"/>
      <c r="N1288" s="177"/>
      <c r="O1288" s="177"/>
      <c r="P1288" s="177"/>
      <c r="Q1288" s="177"/>
      <c r="R1288" s="177"/>
      <c r="S1288" s="177"/>
      <c r="T1288" s="177"/>
      <c r="U1288" s="177"/>
      <c r="V1288" s="177"/>
      <c r="W1288" s="177"/>
      <c r="X1288" s="177"/>
      <c r="Y1288" s="177"/>
      <c r="Z1288" s="177"/>
      <c r="AA1288" s="177"/>
      <c r="AB1288" s="177"/>
      <c r="AC1288" s="177"/>
      <c r="AD1288" s="177"/>
      <c r="AE1288" s="177"/>
    </row>
    <row r="1289" spans="1:31" ht="125.25" customHeight="1">
      <c r="A1289" s="313"/>
      <c r="B1289" s="177"/>
      <c r="C1289" s="313"/>
      <c r="D1289" s="177"/>
      <c r="E1289" s="177"/>
      <c r="F1289" s="177"/>
      <c r="G1289" s="177"/>
      <c r="H1289" s="177"/>
      <c r="I1289" s="314"/>
      <c r="J1289" s="314"/>
      <c r="K1289" s="315"/>
      <c r="L1289" s="177"/>
      <c r="M1289" s="177"/>
      <c r="N1289" s="177"/>
      <c r="O1289" s="177"/>
      <c r="P1289" s="177"/>
      <c r="Q1289" s="177"/>
      <c r="R1289" s="177"/>
      <c r="S1289" s="177"/>
      <c r="T1289" s="177"/>
      <c r="U1289" s="177"/>
      <c r="V1289" s="177"/>
      <c r="W1289" s="177"/>
      <c r="X1289" s="177"/>
      <c r="Y1289" s="177"/>
      <c r="Z1289" s="177"/>
      <c r="AA1289" s="177"/>
      <c r="AB1289" s="177"/>
      <c r="AC1289" s="177"/>
      <c r="AD1289" s="177"/>
      <c r="AE1289" s="177"/>
    </row>
    <row r="1290" spans="1:31" ht="125.25" customHeight="1">
      <c r="A1290" s="313"/>
      <c r="B1290" s="177"/>
      <c r="C1290" s="313"/>
      <c r="D1290" s="177"/>
      <c r="E1290" s="177"/>
      <c r="F1290" s="177"/>
      <c r="G1290" s="177"/>
      <c r="H1290" s="177"/>
      <c r="I1290" s="314"/>
      <c r="J1290" s="314"/>
      <c r="K1290" s="315"/>
      <c r="L1290" s="177"/>
      <c r="M1290" s="177"/>
      <c r="N1290" s="177"/>
      <c r="O1290" s="177"/>
      <c r="P1290" s="177"/>
      <c r="Q1290" s="177"/>
      <c r="R1290" s="177"/>
      <c r="S1290" s="177"/>
      <c r="T1290" s="177"/>
      <c r="U1290" s="177"/>
      <c r="V1290" s="177"/>
      <c r="W1290" s="177"/>
      <c r="X1290" s="177"/>
      <c r="Y1290" s="177"/>
      <c r="Z1290" s="177"/>
      <c r="AA1290" s="177"/>
      <c r="AB1290" s="177"/>
      <c r="AC1290" s="177"/>
      <c r="AD1290" s="177"/>
      <c r="AE1290" s="177"/>
    </row>
    <row r="1291" spans="1:31" ht="125.25" customHeight="1">
      <c r="A1291" s="313"/>
      <c r="B1291" s="177"/>
      <c r="C1291" s="313"/>
      <c r="D1291" s="177"/>
      <c r="E1291" s="177"/>
      <c r="F1291" s="177"/>
      <c r="G1291" s="177"/>
      <c r="H1291" s="177"/>
      <c r="I1291" s="314"/>
      <c r="J1291" s="314"/>
      <c r="K1291" s="315"/>
      <c r="L1291" s="177"/>
      <c r="M1291" s="177"/>
      <c r="N1291" s="177"/>
      <c r="O1291" s="177"/>
      <c r="P1291" s="177"/>
      <c r="Q1291" s="177"/>
      <c r="R1291" s="177"/>
      <c r="S1291" s="177"/>
      <c r="T1291" s="177"/>
      <c r="U1291" s="177"/>
      <c r="V1291" s="177"/>
      <c r="W1291" s="177"/>
      <c r="X1291" s="177"/>
      <c r="Y1291" s="177"/>
      <c r="Z1291" s="177"/>
      <c r="AA1291" s="177"/>
      <c r="AB1291" s="177"/>
      <c r="AC1291" s="177"/>
      <c r="AD1291" s="177"/>
      <c r="AE1291" s="177"/>
    </row>
    <row r="1292" spans="1:31" ht="125.25" customHeight="1">
      <c r="A1292" s="313"/>
      <c r="B1292" s="177"/>
      <c r="C1292" s="313"/>
      <c r="D1292" s="177"/>
      <c r="E1292" s="177"/>
      <c r="F1292" s="177"/>
      <c r="G1292" s="177"/>
      <c r="H1292" s="177"/>
      <c r="I1292" s="314"/>
      <c r="J1292" s="314"/>
      <c r="K1292" s="315"/>
      <c r="L1292" s="177"/>
      <c r="M1292" s="177"/>
      <c r="N1292" s="177"/>
      <c r="O1292" s="177"/>
      <c r="P1292" s="177"/>
      <c r="Q1292" s="177"/>
      <c r="R1292" s="177"/>
      <c r="S1292" s="177"/>
      <c r="T1292" s="177"/>
      <c r="U1292" s="177"/>
      <c r="V1292" s="177"/>
      <c r="W1292" s="177"/>
      <c r="X1292" s="177"/>
      <c r="Y1292" s="177"/>
      <c r="Z1292" s="177"/>
      <c r="AA1292" s="177"/>
      <c r="AB1292" s="177"/>
      <c r="AC1292" s="177"/>
      <c r="AD1292" s="177"/>
      <c r="AE1292" s="177"/>
    </row>
    <row r="1293" spans="1:31" ht="125.25" customHeight="1">
      <c r="A1293" s="313"/>
      <c r="B1293" s="177"/>
      <c r="C1293" s="313"/>
      <c r="D1293" s="177"/>
      <c r="E1293" s="177"/>
      <c r="F1293" s="177"/>
      <c r="G1293" s="177"/>
      <c r="H1293" s="177"/>
      <c r="I1293" s="314"/>
      <c r="J1293" s="314"/>
      <c r="K1293" s="315"/>
      <c r="L1293" s="177"/>
      <c r="M1293" s="177"/>
      <c r="N1293" s="177"/>
      <c r="O1293" s="177"/>
      <c r="P1293" s="177"/>
      <c r="Q1293" s="177"/>
      <c r="R1293" s="177"/>
      <c r="S1293" s="177"/>
      <c r="T1293" s="177"/>
      <c r="U1293" s="177"/>
      <c r="V1293" s="177"/>
      <c r="W1293" s="177"/>
      <c r="X1293" s="177"/>
      <c r="Y1293" s="177"/>
      <c r="Z1293" s="177"/>
      <c r="AA1293" s="177"/>
      <c r="AB1293" s="177"/>
      <c r="AC1293" s="177"/>
      <c r="AD1293" s="177"/>
      <c r="AE1293" s="177"/>
    </row>
    <row r="1294" spans="1:31" ht="125.25" customHeight="1">
      <c r="A1294" s="313"/>
      <c r="B1294" s="177"/>
      <c r="C1294" s="313"/>
      <c r="D1294" s="177"/>
      <c r="E1294" s="177"/>
      <c r="F1294" s="177"/>
      <c r="G1294" s="177"/>
      <c r="H1294" s="177"/>
      <c r="I1294" s="314"/>
      <c r="J1294" s="314"/>
      <c r="K1294" s="315"/>
      <c r="L1294" s="177"/>
      <c r="M1294" s="177"/>
      <c r="N1294" s="177"/>
      <c r="O1294" s="177"/>
      <c r="P1294" s="177"/>
      <c r="Q1294" s="177"/>
      <c r="R1294" s="177"/>
      <c r="S1294" s="177"/>
      <c r="T1294" s="177"/>
      <c r="U1294" s="177"/>
      <c r="V1294" s="177"/>
      <c r="W1294" s="177"/>
      <c r="X1294" s="177"/>
      <c r="Y1294" s="177"/>
      <c r="Z1294" s="177"/>
      <c r="AA1294" s="177"/>
      <c r="AB1294" s="177"/>
      <c r="AC1294" s="177"/>
      <c r="AD1294" s="177"/>
      <c r="AE1294" s="177"/>
    </row>
    <row r="1295" spans="1:31" ht="125.25" customHeight="1">
      <c r="A1295" s="313"/>
      <c r="B1295" s="177"/>
      <c r="C1295" s="313"/>
      <c r="D1295" s="177"/>
      <c r="E1295" s="177"/>
      <c r="F1295" s="177"/>
      <c r="G1295" s="177"/>
      <c r="H1295" s="177"/>
      <c r="I1295" s="314"/>
      <c r="J1295" s="314"/>
      <c r="K1295" s="315"/>
      <c r="L1295" s="177"/>
      <c r="M1295" s="177"/>
      <c r="N1295" s="177"/>
      <c r="O1295" s="177"/>
      <c r="P1295" s="177"/>
      <c r="Q1295" s="177"/>
      <c r="R1295" s="177"/>
      <c r="S1295" s="177"/>
      <c r="T1295" s="177"/>
      <c r="U1295" s="177"/>
      <c r="V1295" s="177"/>
      <c r="W1295" s="177"/>
      <c r="X1295" s="177"/>
      <c r="Y1295" s="177"/>
      <c r="Z1295" s="177"/>
      <c r="AA1295" s="177"/>
      <c r="AB1295" s="177"/>
      <c r="AC1295" s="177"/>
      <c r="AD1295" s="177"/>
      <c r="AE1295" s="177"/>
    </row>
    <row r="1296" spans="1:31" ht="125.25" customHeight="1">
      <c r="A1296" s="313"/>
      <c r="B1296" s="177"/>
      <c r="C1296" s="313"/>
      <c r="D1296" s="177"/>
      <c r="E1296" s="177"/>
      <c r="F1296" s="177"/>
      <c r="G1296" s="177"/>
      <c r="H1296" s="177"/>
      <c r="I1296" s="314"/>
      <c r="J1296" s="314"/>
      <c r="K1296" s="315"/>
      <c r="L1296" s="177"/>
      <c r="M1296" s="177"/>
      <c r="N1296" s="177"/>
      <c r="O1296" s="177"/>
      <c r="P1296" s="177"/>
      <c r="Q1296" s="177"/>
      <c r="R1296" s="177"/>
      <c r="S1296" s="177"/>
      <c r="T1296" s="177"/>
      <c r="U1296" s="177"/>
      <c r="V1296" s="177"/>
      <c r="W1296" s="177"/>
      <c r="X1296" s="177"/>
      <c r="Y1296" s="177"/>
      <c r="Z1296" s="177"/>
      <c r="AA1296" s="177"/>
      <c r="AB1296" s="177"/>
      <c r="AC1296" s="177"/>
      <c r="AD1296" s="177"/>
      <c r="AE1296" s="177"/>
    </row>
    <row r="1297" spans="1:31" ht="125.25" customHeight="1">
      <c r="A1297" s="313"/>
      <c r="B1297" s="177"/>
      <c r="C1297" s="313"/>
      <c r="D1297" s="177"/>
      <c r="E1297" s="177"/>
      <c r="F1297" s="177"/>
      <c r="G1297" s="177"/>
      <c r="H1297" s="177"/>
      <c r="I1297" s="314"/>
      <c r="J1297" s="314"/>
      <c r="K1297" s="315"/>
      <c r="L1297" s="177"/>
      <c r="M1297" s="177"/>
      <c r="N1297" s="177"/>
      <c r="O1297" s="177"/>
      <c r="P1297" s="177"/>
      <c r="Q1297" s="177"/>
      <c r="R1297" s="177"/>
      <c r="S1297" s="177"/>
      <c r="T1297" s="177"/>
      <c r="U1297" s="177"/>
      <c r="V1297" s="177"/>
      <c r="W1297" s="177"/>
      <c r="X1297" s="177"/>
      <c r="Y1297" s="177"/>
      <c r="Z1297" s="177"/>
      <c r="AA1297" s="177"/>
      <c r="AB1297" s="177"/>
      <c r="AC1297" s="177"/>
      <c r="AD1297" s="177"/>
      <c r="AE1297" s="177"/>
    </row>
    <row r="1298" spans="1:31" ht="125.25" customHeight="1">
      <c r="A1298" s="313"/>
      <c r="B1298" s="177"/>
      <c r="C1298" s="313"/>
      <c r="D1298" s="177"/>
      <c r="E1298" s="177"/>
      <c r="F1298" s="177"/>
      <c r="G1298" s="177"/>
      <c r="H1298" s="177"/>
      <c r="I1298" s="314"/>
      <c r="J1298" s="314"/>
      <c r="K1298" s="315"/>
      <c r="L1298" s="177"/>
      <c r="M1298" s="177"/>
      <c r="N1298" s="177"/>
      <c r="O1298" s="177"/>
      <c r="P1298" s="177"/>
      <c r="Q1298" s="177"/>
      <c r="R1298" s="177"/>
      <c r="S1298" s="177"/>
      <c r="T1298" s="177"/>
      <c r="U1298" s="177"/>
      <c r="V1298" s="177"/>
      <c r="W1298" s="177"/>
      <c r="X1298" s="177"/>
      <c r="Y1298" s="177"/>
      <c r="Z1298" s="177"/>
      <c r="AA1298" s="177"/>
      <c r="AB1298" s="177"/>
      <c r="AC1298" s="177"/>
      <c r="AD1298" s="177"/>
      <c r="AE1298" s="177"/>
    </row>
    <row r="1299" spans="1:31" ht="125.25" customHeight="1">
      <c r="A1299" s="313"/>
      <c r="B1299" s="177"/>
      <c r="C1299" s="313"/>
      <c r="D1299" s="177"/>
      <c r="E1299" s="177"/>
      <c r="F1299" s="177"/>
      <c r="G1299" s="177"/>
      <c r="H1299" s="177"/>
      <c r="I1299" s="314"/>
      <c r="J1299" s="314"/>
      <c r="K1299" s="315"/>
      <c r="L1299" s="177"/>
      <c r="M1299" s="177"/>
      <c r="N1299" s="177"/>
      <c r="O1299" s="177"/>
      <c r="P1299" s="177"/>
      <c r="Q1299" s="177"/>
      <c r="R1299" s="177"/>
      <c r="S1299" s="177"/>
      <c r="T1299" s="177"/>
      <c r="U1299" s="177"/>
      <c r="V1299" s="177"/>
      <c r="W1299" s="177"/>
      <c r="X1299" s="177"/>
      <c r="Y1299" s="177"/>
      <c r="Z1299" s="177"/>
      <c r="AA1299" s="177"/>
      <c r="AB1299" s="177"/>
      <c r="AC1299" s="177"/>
      <c r="AD1299" s="177"/>
      <c r="AE1299" s="177"/>
    </row>
    <row r="1300" spans="1:31" ht="125.25" customHeight="1">
      <c r="A1300" s="313"/>
      <c r="B1300" s="177"/>
      <c r="C1300" s="313"/>
      <c r="D1300" s="177"/>
      <c r="E1300" s="177"/>
      <c r="F1300" s="177"/>
      <c r="G1300" s="177"/>
      <c r="H1300" s="177"/>
      <c r="I1300" s="314"/>
      <c r="J1300" s="314"/>
      <c r="K1300" s="315"/>
      <c r="L1300" s="177"/>
      <c r="M1300" s="177"/>
      <c r="N1300" s="177"/>
      <c r="O1300" s="177"/>
      <c r="P1300" s="177"/>
      <c r="Q1300" s="177"/>
      <c r="R1300" s="177"/>
      <c r="S1300" s="177"/>
      <c r="T1300" s="177"/>
      <c r="U1300" s="177"/>
      <c r="V1300" s="177"/>
      <c r="W1300" s="177"/>
      <c r="X1300" s="177"/>
      <c r="Y1300" s="177"/>
      <c r="Z1300" s="177"/>
      <c r="AA1300" s="177"/>
      <c r="AB1300" s="177"/>
      <c r="AC1300" s="177"/>
      <c r="AD1300" s="177"/>
      <c r="AE1300" s="177"/>
    </row>
    <row r="1301" spans="1:31" ht="125.25" customHeight="1">
      <c r="A1301" s="313"/>
      <c r="B1301" s="177"/>
      <c r="C1301" s="313"/>
      <c r="D1301" s="177"/>
      <c r="E1301" s="177"/>
      <c r="F1301" s="177"/>
      <c r="G1301" s="177"/>
      <c r="H1301" s="177"/>
      <c r="I1301" s="314"/>
      <c r="J1301" s="314"/>
      <c r="K1301" s="315"/>
      <c r="L1301" s="177"/>
      <c r="M1301" s="177"/>
      <c r="N1301" s="177"/>
      <c r="O1301" s="177"/>
      <c r="P1301" s="177"/>
      <c r="Q1301" s="177"/>
      <c r="R1301" s="177"/>
      <c r="S1301" s="177"/>
      <c r="T1301" s="177"/>
      <c r="U1301" s="177"/>
      <c r="V1301" s="177"/>
      <c r="W1301" s="177"/>
      <c r="X1301" s="177"/>
      <c r="Y1301" s="177"/>
      <c r="Z1301" s="177"/>
      <c r="AA1301" s="177"/>
      <c r="AB1301" s="177"/>
      <c r="AC1301" s="177"/>
      <c r="AD1301" s="177"/>
      <c r="AE1301" s="177"/>
    </row>
    <row r="1302" spans="1:31" ht="125.25" customHeight="1">
      <c r="A1302" s="313"/>
      <c r="B1302" s="177"/>
      <c r="C1302" s="313"/>
      <c r="D1302" s="177"/>
      <c r="E1302" s="177"/>
      <c r="F1302" s="177"/>
      <c r="G1302" s="177"/>
      <c r="H1302" s="177"/>
      <c r="I1302" s="314"/>
      <c r="J1302" s="314"/>
      <c r="K1302" s="315"/>
      <c r="L1302" s="177"/>
      <c r="M1302" s="177"/>
      <c r="N1302" s="177"/>
      <c r="O1302" s="177"/>
      <c r="P1302" s="177"/>
      <c r="Q1302" s="177"/>
      <c r="R1302" s="177"/>
      <c r="S1302" s="177"/>
      <c r="T1302" s="177"/>
      <c r="U1302" s="177"/>
      <c r="V1302" s="177"/>
      <c r="W1302" s="177"/>
      <c r="X1302" s="177"/>
      <c r="Y1302" s="177"/>
      <c r="Z1302" s="177"/>
      <c r="AA1302" s="177"/>
      <c r="AB1302" s="177"/>
      <c r="AC1302" s="177"/>
      <c r="AD1302" s="177"/>
      <c r="AE1302" s="177"/>
    </row>
    <row r="1303" spans="1:31" ht="125.25" customHeight="1">
      <c r="A1303" s="313"/>
      <c r="B1303" s="177"/>
      <c r="C1303" s="313"/>
      <c r="D1303" s="177"/>
      <c r="E1303" s="177"/>
      <c r="F1303" s="177"/>
      <c r="G1303" s="177"/>
      <c r="H1303" s="177"/>
      <c r="I1303" s="314"/>
      <c r="J1303" s="314"/>
      <c r="K1303" s="315"/>
      <c r="L1303" s="177"/>
      <c r="M1303" s="177"/>
      <c r="N1303" s="177"/>
      <c r="O1303" s="177"/>
      <c r="P1303" s="177"/>
      <c r="Q1303" s="177"/>
      <c r="R1303" s="177"/>
      <c r="S1303" s="177"/>
      <c r="T1303" s="177"/>
      <c r="U1303" s="177"/>
      <c r="V1303" s="177"/>
      <c r="W1303" s="177"/>
      <c r="X1303" s="177"/>
      <c r="Y1303" s="177"/>
      <c r="Z1303" s="177"/>
      <c r="AA1303" s="177"/>
      <c r="AB1303" s="177"/>
      <c r="AC1303" s="177"/>
      <c r="AD1303" s="177"/>
      <c r="AE1303" s="177"/>
    </row>
    <row r="1304" spans="1:31" ht="125.25" customHeight="1">
      <c r="A1304" s="313"/>
      <c r="B1304" s="177"/>
      <c r="C1304" s="313"/>
      <c r="D1304" s="177"/>
      <c r="E1304" s="177"/>
      <c r="F1304" s="177"/>
      <c r="G1304" s="177"/>
      <c r="H1304" s="177"/>
      <c r="I1304" s="314"/>
      <c r="J1304" s="314"/>
      <c r="K1304" s="315"/>
      <c r="L1304" s="177"/>
      <c r="M1304" s="177"/>
      <c r="N1304" s="177"/>
      <c r="O1304" s="177"/>
      <c r="P1304" s="177"/>
      <c r="Q1304" s="177"/>
      <c r="R1304" s="177"/>
      <c r="S1304" s="177"/>
      <c r="T1304" s="177"/>
      <c r="U1304" s="177"/>
      <c r="V1304" s="177"/>
      <c r="W1304" s="177"/>
      <c r="X1304" s="177"/>
      <c r="Y1304" s="177"/>
      <c r="Z1304" s="177"/>
      <c r="AA1304" s="177"/>
      <c r="AB1304" s="177"/>
      <c r="AC1304" s="177"/>
      <c r="AD1304" s="177"/>
      <c r="AE1304" s="177"/>
    </row>
    <row r="1305" spans="1:31" ht="125.25" customHeight="1">
      <c r="A1305" s="313"/>
      <c r="B1305" s="177"/>
      <c r="C1305" s="313"/>
      <c r="D1305" s="177"/>
      <c r="E1305" s="177"/>
      <c r="F1305" s="177"/>
      <c r="G1305" s="177"/>
      <c r="H1305" s="177"/>
      <c r="I1305" s="314"/>
      <c r="J1305" s="314"/>
      <c r="K1305" s="315"/>
      <c r="L1305" s="177"/>
      <c r="M1305" s="177"/>
      <c r="N1305" s="177"/>
      <c r="O1305" s="177"/>
      <c r="P1305" s="177"/>
      <c r="Q1305" s="177"/>
      <c r="R1305" s="177"/>
      <c r="S1305" s="177"/>
      <c r="T1305" s="177"/>
      <c r="U1305" s="177"/>
      <c r="V1305" s="177"/>
      <c r="W1305" s="177"/>
      <c r="X1305" s="177"/>
      <c r="Y1305" s="177"/>
      <c r="Z1305" s="177"/>
      <c r="AA1305" s="177"/>
      <c r="AB1305" s="177"/>
      <c r="AC1305" s="177"/>
      <c r="AD1305" s="177"/>
      <c r="AE1305" s="177"/>
    </row>
    <row r="1306" spans="1:31" ht="125.25" customHeight="1">
      <c r="A1306" s="313"/>
      <c r="B1306" s="177"/>
      <c r="C1306" s="313"/>
      <c r="D1306" s="177"/>
      <c r="E1306" s="177"/>
      <c r="F1306" s="177"/>
      <c r="G1306" s="177"/>
      <c r="H1306" s="177"/>
      <c r="I1306" s="314"/>
      <c r="J1306" s="314"/>
      <c r="K1306" s="315"/>
      <c r="L1306" s="177"/>
      <c r="M1306" s="177"/>
      <c r="N1306" s="177"/>
      <c r="O1306" s="177"/>
      <c r="P1306" s="177"/>
      <c r="Q1306" s="177"/>
      <c r="R1306" s="177"/>
      <c r="S1306" s="177"/>
      <c r="T1306" s="177"/>
      <c r="U1306" s="177"/>
      <c r="V1306" s="177"/>
      <c r="W1306" s="177"/>
      <c r="X1306" s="177"/>
      <c r="Y1306" s="177"/>
      <c r="Z1306" s="177"/>
      <c r="AA1306" s="177"/>
      <c r="AB1306" s="177"/>
      <c r="AC1306" s="177"/>
      <c r="AD1306" s="177"/>
      <c r="AE1306" s="177"/>
    </row>
    <row r="1307" spans="1:31" ht="125.25" customHeight="1">
      <c r="A1307" s="313"/>
      <c r="B1307" s="177"/>
      <c r="C1307" s="313"/>
      <c r="D1307" s="177"/>
      <c r="E1307" s="177"/>
      <c r="F1307" s="177"/>
      <c r="G1307" s="177"/>
      <c r="H1307" s="177"/>
      <c r="I1307" s="314"/>
      <c r="J1307" s="314"/>
      <c r="K1307" s="315"/>
      <c r="L1307" s="177"/>
      <c r="M1307" s="177"/>
      <c r="N1307" s="177"/>
      <c r="O1307" s="177"/>
      <c r="P1307" s="177"/>
      <c r="Q1307" s="177"/>
      <c r="R1307" s="177"/>
      <c r="S1307" s="177"/>
      <c r="T1307" s="177"/>
      <c r="U1307" s="177"/>
      <c r="V1307" s="177"/>
      <c r="W1307" s="177"/>
      <c r="X1307" s="177"/>
      <c r="Y1307" s="177"/>
      <c r="Z1307" s="177"/>
      <c r="AA1307" s="177"/>
      <c r="AB1307" s="177"/>
      <c r="AC1307" s="177"/>
      <c r="AD1307" s="177"/>
      <c r="AE1307" s="177"/>
    </row>
    <row r="1308" spans="1:31" ht="125.25" customHeight="1">
      <c r="A1308" s="313"/>
      <c r="B1308" s="177"/>
      <c r="C1308" s="313"/>
      <c r="D1308" s="177"/>
      <c r="E1308" s="177"/>
      <c r="F1308" s="177"/>
      <c r="G1308" s="177"/>
      <c r="H1308" s="177"/>
      <c r="I1308" s="314"/>
      <c r="J1308" s="314"/>
      <c r="K1308" s="315"/>
      <c r="L1308" s="177"/>
      <c r="M1308" s="177"/>
      <c r="N1308" s="177"/>
      <c r="O1308" s="177"/>
      <c r="P1308" s="177"/>
      <c r="Q1308" s="177"/>
      <c r="R1308" s="177"/>
      <c r="S1308" s="177"/>
      <c r="T1308" s="177"/>
      <c r="U1308" s="177"/>
      <c r="V1308" s="177"/>
      <c r="W1308" s="177"/>
      <c r="X1308" s="177"/>
      <c r="Y1308" s="177"/>
      <c r="Z1308" s="177"/>
      <c r="AA1308" s="177"/>
      <c r="AB1308" s="177"/>
      <c r="AC1308" s="177"/>
      <c r="AD1308" s="177"/>
      <c r="AE1308" s="177"/>
    </row>
    <row r="1309" spans="1:31" ht="125.25" customHeight="1">
      <c r="A1309" s="313"/>
      <c r="B1309" s="177"/>
      <c r="C1309" s="313"/>
      <c r="D1309" s="177"/>
      <c r="E1309" s="177"/>
      <c r="F1309" s="177"/>
      <c r="G1309" s="177"/>
      <c r="H1309" s="177"/>
      <c r="I1309" s="314"/>
      <c r="J1309" s="314"/>
      <c r="K1309" s="315"/>
      <c r="L1309" s="177"/>
      <c r="M1309" s="177"/>
      <c r="N1309" s="177"/>
      <c r="O1309" s="177"/>
      <c r="P1309" s="177"/>
      <c r="Q1309" s="177"/>
      <c r="R1309" s="177"/>
      <c r="S1309" s="177"/>
      <c r="T1309" s="177"/>
      <c r="U1309" s="177"/>
      <c r="V1309" s="177"/>
      <c r="W1309" s="177"/>
      <c r="X1309" s="177"/>
      <c r="Y1309" s="177"/>
      <c r="Z1309" s="177"/>
      <c r="AA1309" s="177"/>
      <c r="AB1309" s="177"/>
      <c r="AC1309" s="177"/>
      <c r="AD1309" s="177"/>
      <c r="AE1309" s="177"/>
    </row>
    <row r="1310" spans="1:31" ht="125.25" customHeight="1">
      <c r="A1310" s="313"/>
      <c r="B1310" s="177"/>
      <c r="C1310" s="313"/>
      <c r="D1310" s="177"/>
      <c r="E1310" s="177"/>
      <c r="F1310" s="177"/>
      <c r="G1310" s="177"/>
      <c r="H1310" s="177"/>
      <c r="I1310" s="314"/>
      <c r="J1310" s="314"/>
      <c r="K1310" s="315"/>
      <c r="L1310" s="177"/>
      <c r="M1310" s="177"/>
      <c r="N1310" s="177"/>
      <c r="O1310" s="177"/>
      <c r="P1310" s="177"/>
      <c r="Q1310" s="177"/>
      <c r="R1310" s="177"/>
      <c r="S1310" s="177"/>
      <c r="T1310" s="177"/>
      <c r="U1310" s="177"/>
      <c r="V1310" s="177"/>
      <c r="W1310" s="177"/>
      <c r="X1310" s="177"/>
      <c r="Y1310" s="177"/>
      <c r="Z1310" s="177"/>
      <c r="AA1310" s="177"/>
      <c r="AB1310" s="177"/>
      <c r="AC1310" s="177"/>
      <c r="AD1310" s="177"/>
      <c r="AE1310" s="177"/>
    </row>
    <row r="1311" spans="1:31" ht="125.25" customHeight="1">
      <c r="A1311" s="313"/>
      <c r="B1311" s="177"/>
      <c r="C1311" s="313"/>
      <c r="D1311" s="177"/>
      <c r="E1311" s="177"/>
      <c r="F1311" s="177"/>
      <c r="G1311" s="177"/>
      <c r="H1311" s="177"/>
      <c r="I1311" s="314"/>
      <c r="J1311" s="314"/>
      <c r="K1311" s="315"/>
      <c r="L1311" s="177"/>
      <c r="M1311" s="177"/>
      <c r="N1311" s="177"/>
      <c r="O1311" s="177"/>
      <c r="P1311" s="177"/>
      <c r="Q1311" s="177"/>
      <c r="R1311" s="177"/>
      <c r="S1311" s="177"/>
      <c r="T1311" s="177"/>
      <c r="U1311" s="177"/>
      <c r="V1311" s="177"/>
      <c r="W1311" s="177"/>
      <c r="X1311" s="177"/>
      <c r="Y1311" s="177"/>
      <c r="Z1311" s="177"/>
      <c r="AA1311" s="177"/>
      <c r="AB1311" s="177"/>
      <c r="AC1311" s="177"/>
      <c r="AD1311" s="177"/>
      <c r="AE1311" s="177"/>
    </row>
    <row r="1312" spans="1:31" ht="125.25" customHeight="1">
      <c r="A1312" s="313"/>
      <c r="B1312" s="177"/>
      <c r="C1312" s="313"/>
      <c r="D1312" s="177"/>
      <c r="E1312" s="177"/>
      <c r="F1312" s="177"/>
      <c r="G1312" s="177"/>
      <c r="H1312" s="177"/>
      <c r="I1312" s="314"/>
      <c r="J1312" s="314"/>
      <c r="K1312" s="315"/>
      <c r="L1312" s="177"/>
      <c r="M1312" s="177"/>
      <c r="N1312" s="177"/>
      <c r="O1312" s="177"/>
      <c r="P1312" s="177"/>
      <c r="Q1312" s="177"/>
      <c r="R1312" s="177"/>
      <c r="S1312" s="177"/>
      <c r="T1312" s="177"/>
      <c r="U1312" s="177"/>
      <c r="V1312" s="177"/>
      <c r="W1312" s="177"/>
      <c r="X1312" s="177"/>
      <c r="Y1312" s="177"/>
      <c r="Z1312" s="177"/>
      <c r="AA1312" s="177"/>
      <c r="AB1312" s="177"/>
      <c r="AC1312" s="177"/>
      <c r="AD1312" s="177"/>
      <c r="AE1312" s="177"/>
    </row>
    <row r="1313" spans="1:31" ht="125.25" customHeight="1">
      <c r="A1313" s="313"/>
      <c r="B1313" s="177"/>
      <c r="C1313" s="313"/>
      <c r="D1313" s="177"/>
      <c r="E1313" s="177"/>
      <c r="F1313" s="177"/>
      <c r="G1313" s="177"/>
      <c r="H1313" s="177"/>
      <c r="I1313" s="314"/>
      <c r="J1313" s="314"/>
      <c r="K1313" s="315"/>
      <c r="L1313" s="177"/>
      <c r="M1313" s="177"/>
      <c r="N1313" s="177"/>
      <c r="O1313" s="177"/>
      <c r="P1313" s="177"/>
      <c r="Q1313" s="177"/>
      <c r="R1313" s="177"/>
      <c r="S1313" s="177"/>
      <c r="T1313" s="177"/>
      <c r="U1313" s="177"/>
      <c r="V1313" s="177"/>
      <c r="W1313" s="177"/>
      <c r="X1313" s="177"/>
      <c r="Y1313" s="177"/>
      <c r="Z1313" s="177"/>
      <c r="AA1313" s="177"/>
      <c r="AB1313" s="177"/>
      <c r="AC1313" s="177"/>
      <c r="AD1313" s="177"/>
      <c r="AE1313" s="177"/>
    </row>
    <row r="1314" spans="1:31" ht="125.25" customHeight="1">
      <c r="A1314" s="313"/>
      <c r="B1314" s="177"/>
      <c r="C1314" s="313"/>
      <c r="D1314" s="177"/>
      <c r="E1314" s="177"/>
      <c r="F1314" s="177"/>
      <c r="G1314" s="177"/>
      <c r="H1314" s="177"/>
      <c r="I1314" s="314"/>
      <c r="J1314" s="314"/>
      <c r="K1314" s="315"/>
      <c r="L1314" s="177"/>
      <c r="M1314" s="177"/>
      <c r="N1314" s="177"/>
      <c r="O1314" s="177"/>
      <c r="P1314" s="177"/>
      <c r="Q1314" s="177"/>
      <c r="R1314" s="177"/>
      <c r="S1314" s="177"/>
      <c r="T1314" s="177"/>
      <c r="U1314" s="177"/>
      <c r="V1314" s="177"/>
      <c r="W1314" s="177"/>
      <c r="X1314" s="177"/>
      <c r="Y1314" s="177"/>
      <c r="Z1314" s="177"/>
      <c r="AA1314" s="177"/>
      <c r="AB1314" s="177"/>
      <c r="AC1314" s="177"/>
      <c r="AD1314" s="177"/>
      <c r="AE1314" s="177"/>
    </row>
    <row r="1315" spans="1:31" ht="125.25" customHeight="1">
      <c r="A1315" s="313"/>
      <c r="B1315" s="177"/>
      <c r="C1315" s="313"/>
      <c r="D1315" s="177"/>
      <c r="E1315" s="177"/>
      <c r="F1315" s="177"/>
      <c r="G1315" s="177"/>
      <c r="H1315" s="177"/>
      <c r="I1315" s="314"/>
      <c r="J1315" s="314"/>
      <c r="K1315" s="315"/>
      <c r="L1315" s="177"/>
      <c r="M1315" s="177"/>
      <c r="N1315" s="177"/>
      <c r="O1315" s="177"/>
      <c r="P1315" s="177"/>
      <c r="Q1315" s="177"/>
      <c r="R1315" s="177"/>
      <c r="S1315" s="177"/>
      <c r="T1315" s="177"/>
      <c r="U1315" s="177"/>
      <c r="V1315" s="177"/>
      <c r="W1315" s="177"/>
      <c r="X1315" s="177"/>
      <c r="Y1315" s="177"/>
      <c r="Z1315" s="177"/>
      <c r="AA1315" s="177"/>
      <c r="AB1315" s="177"/>
      <c r="AC1315" s="177"/>
      <c r="AD1315" s="177"/>
      <c r="AE1315" s="177"/>
    </row>
    <row r="1316" spans="1:31" ht="125.25" customHeight="1">
      <c r="A1316" s="313"/>
      <c r="B1316" s="177"/>
      <c r="C1316" s="313"/>
      <c r="D1316" s="177"/>
      <c r="E1316" s="177"/>
      <c r="F1316" s="177"/>
      <c r="G1316" s="177"/>
      <c r="H1316" s="177"/>
      <c r="I1316" s="314"/>
      <c r="J1316" s="314"/>
      <c r="K1316" s="315"/>
      <c r="L1316" s="177"/>
      <c r="M1316" s="177"/>
      <c r="N1316" s="177"/>
      <c r="O1316" s="177"/>
      <c r="P1316" s="177"/>
      <c r="Q1316" s="177"/>
      <c r="R1316" s="177"/>
      <c r="S1316" s="177"/>
      <c r="T1316" s="177"/>
      <c r="U1316" s="177"/>
      <c r="V1316" s="177"/>
      <c r="W1316" s="177"/>
      <c r="X1316" s="177"/>
      <c r="Y1316" s="177"/>
      <c r="Z1316" s="177"/>
      <c r="AA1316" s="177"/>
      <c r="AB1316" s="177"/>
      <c r="AC1316" s="177"/>
      <c r="AD1316" s="177"/>
      <c r="AE1316" s="177"/>
    </row>
    <row r="1317" spans="1:31" ht="125.25" customHeight="1">
      <c r="A1317" s="313"/>
      <c r="B1317" s="177"/>
      <c r="C1317" s="313"/>
      <c r="D1317" s="177"/>
      <c r="E1317" s="177"/>
      <c r="F1317" s="177"/>
      <c r="G1317" s="177"/>
      <c r="H1317" s="177"/>
      <c r="I1317" s="314"/>
      <c r="J1317" s="314"/>
      <c r="K1317" s="315"/>
      <c r="L1317" s="177"/>
      <c r="M1317" s="177"/>
      <c r="N1317" s="177"/>
      <c r="O1317" s="177"/>
      <c r="P1317" s="177"/>
      <c r="Q1317" s="177"/>
      <c r="R1317" s="177"/>
      <c r="S1317" s="177"/>
      <c r="T1317" s="177"/>
      <c r="U1317" s="177"/>
      <c r="V1317" s="177"/>
      <c r="W1317" s="177"/>
      <c r="X1317" s="177"/>
      <c r="Y1317" s="177"/>
      <c r="Z1317" s="177"/>
      <c r="AA1317" s="177"/>
      <c r="AB1317" s="177"/>
      <c r="AC1317" s="177"/>
      <c r="AD1317" s="177"/>
      <c r="AE1317" s="177"/>
    </row>
    <row r="1318" spans="1:31" ht="125.25" customHeight="1">
      <c r="A1318" s="313"/>
      <c r="B1318" s="177"/>
      <c r="C1318" s="313"/>
      <c r="D1318" s="177"/>
      <c r="E1318" s="177"/>
      <c r="F1318" s="177"/>
      <c r="G1318" s="177"/>
      <c r="H1318" s="177"/>
      <c r="I1318" s="314"/>
      <c r="J1318" s="314"/>
      <c r="K1318" s="315"/>
      <c r="L1318" s="177"/>
      <c r="M1318" s="177"/>
      <c r="N1318" s="177"/>
      <c r="O1318" s="177"/>
      <c r="P1318" s="177"/>
      <c r="Q1318" s="177"/>
      <c r="R1318" s="177"/>
      <c r="S1318" s="177"/>
      <c r="T1318" s="177"/>
      <c r="U1318" s="177"/>
      <c r="V1318" s="177"/>
      <c r="W1318" s="177"/>
      <c r="X1318" s="177"/>
      <c r="Y1318" s="177"/>
      <c r="Z1318" s="177"/>
      <c r="AA1318" s="177"/>
      <c r="AB1318" s="177"/>
      <c r="AC1318" s="177"/>
      <c r="AD1318" s="177"/>
      <c r="AE1318" s="177"/>
    </row>
    <row r="1319" spans="1:31" ht="125.25" customHeight="1">
      <c r="A1319" s="313"/>
      <c r="B1319" s="177"/>
      <c r="C1319" s="313"/>
      <c r="D1319" s="177"/>
      <c r="E1319" s="177"/>
      <c r="F1319" s="177"/>
      <c r="G1319" s="177"/>
      <c r="H1319" s="177"/>
      <c r="I1319" s="314"/>
      <c r="J1319" s="314"/>
      <c r="K1319" s="315"/>
      <c r="L1319" s="177"/>
      <c r="M1319" s="177"/>
      <c r="N1319" s="177"/>
      <c r="O1319" s="177"/>
      <c r="P1319" s="177"/>
      <c r="Q1319" s="177"/>
      <c r="R1319" s="177"/>
      <c r="S1319" s="177"/>
      <c r="T1319" s="177"/>
      <c r="U1319" s="177"/>
      <c r="V1319" s="177"/>
      <c r="W1319" s="177"/>
      <c r="X1319" s="177"/>
      <c r="Y1319" s="177"/>
      <c r="Z1319" s="177"/>
      <c r="AA1319" s="177"/>
      <c r="AB1319" s="177"/>
      <c r="AC1319" s="177"/>
      <c r="AD1319" s="177"/>
      <c r="AE1319" s="177"/>
    </row>
    <row r="1320" spans="1:31" ht="125.25" customHeight="1">
      <c r="A1320" s="313"/>
      <c r="B1320" s="177"/>
      <c r="C1320" s="313"/>
      <c r="D1320" s="177"/>
      <c r="E1320" s="177"/>
      <c r="F1320" s="177"/>
      <c r="G1320" s="177"/>
      <c r="H1320" s="177"/>
      <c r="I1320" s="314"/>
      <c r="J1320" s="314"/>
      <c r="K1320" s="315"/>
      <c r="L1320" s="177"/>
      <c r="M1320" s="177"/>
      <c r="N1320" s="177"/>
      <c r="O1320" s="177"/>
      <c r="P1320" s="177"/>
      <c r="Q1320" s="177"/>
      <c r="R1320" s="177"/>
      <c r="S1320" s="177"/>
      <c r="T1320" s="177"/>
      <c r="U1320" s="177"/>
      <c r="V1320" s="177"/>
      <c r="W1320" s="177"/>
      <c r="X1320" s="177"/>
      <c r="Y1320" s="177"/>
      <c r="Z1320" s="177"/>
      <c r="AA1320" s="177"/>
      <c r="AB1320" s="177"/>
      <c r="AC1320" s="177"/>
      <c r="AD1320" s="177"/>
      <c r="AE1320" s="177"/>
    </row>
    <row r="1321" spans="1:31" ht="125.25" customHeight="1">
      <c r="A1321" s="313"/>
      <c r="B1321" s="177"/>
      <c r="C1321" s="313"/>
      <c r="D1321" s="177"/>
      <c r="E1321" s="177"/>
      <c r="F1321" s="177"/>
      <c r="G1321" s="177"/>
      <c r="H1321" s="177"/>
      <c r="I1321" s="314"/>
      <c r="J1321" s="314"/>
      <c r="K1321" s="315"/>
      <c r="L1321" s="177"/>
      <c r="M1321" s="177"/>
      <c r="N1321" s="177"/>
      <c r="O1321" s="177"/>
      <c r="P1321" s="177"/>
      <c r="Q1321" s="177"/>
      <c r="R1321" s="177"/>
      <c r="S1321" s="177"/>
      <c r="T1321" s="177"/>
      <c r="U1321" s="177"/>
      <c r="V1321" s="177"/>
      <c r="W1321" s="177"/>
      <c r="X1321" s="177"/>
      <c r="Y1321" s="177"/>
      <c r="Z1321" s="177"/>
      <c r="AA1321" s="177"/>
      <c r="AB1321" s="177"/>
      <c r="AC1321" s="177"/>
      <c r="AD1321" s="177"/>
      <c r="AE1321" s="177"/>
    </row>
    <row r="1322" spans="1:31" ht="125.25" customHeight="1">
      <c r="A1322" s="313"/>
      <c r="B1322" s="177"/>
      <c r="C1322" s="313"/>
      <c r="D1322" s="177"/>
      <c r="E1322" s="177"/>
      <c r="F1322" s="177"/>
      <c r="G1322" s="177"/>
      <c r="H1322" s="177"/>
      <c r="I1322" s="314"/>
      <c r="J1322" s="314"/>
      <c r="K1322" s="315"/>
      <c r="L1322" s="177"/>
      <c r="M1322" s="177"/>
      <c r="N1322" s="177"/>
      <c r="O1322" s="177"/>
      <c r="P1322" s="177"/>
      <c r="Q1322" s="177"/>
      <c r="R1322" s="177"/>
      <c r="S1322" s="177"/>
      <c r="T1322" s="177"/>
      <c r="U1322" s="177"/>
      <c r="V1322" s="177"/>
      <c r="W1322" s="177"/>
      <c r="X1322" s="177"/>
      <c r="Y1322" s="177"/>
      <c r="Z1322" s="177"/>
      <c r="AA1322" s="177"/>
      <c r="AB1322" s="177"/>
      <c r="AC1322" s="177"/>
      <c r="AD1322" s="177"/>
      <c r="AE1322" s="177"/>
    </row>
    <row r="1323" spans="1:31" ht="125.25" customHeight="1">
      <c r="A1323" s="313"/>
      <c r="B1323" s="177"/>
      <c r="C1323" s="313"/>
      <c r="D1323" s="177"/>
      <c r="E1323" s="177"/>
      <c r="F1323" s="177"/>
      <c r="G1323" s="177"/>
      <c r="H1323" s="177"/>
      <c r="I1323" s="314"/>
      <c r="J1323" s="314"/>
      <c r="K1323" s="315"/>
      <c r="L1323" s="177"/>
      <c r="M1323" s="177"/>
      <c r="N1323" s="177"/>
      <c r="O1323" s="177"/>
      <c r="P1323" s="177"/>
      <c r="Q1323" s="177"/>
      <c r="R1323" s="177"/>
      <c r="S1323" s="177"/>
      <c r="T1323" s="177"/>
      <c r="U1323" s="177"/>
      <c r="V1323" s="177"/>
      <c r="W1323" s="177"/>
      <c r="X1323" s="177"/>
      <c r="Y1323" s="177"/>
      <c r="Z1323" s="177"/>
      <c r="AA1323" s="177"/>
      <c r="AB1323" s="177"/>
      <c r="AC1323" s="177"/>
      <c r="AD1323" s="177"/>
      <c r="AE1323" s="177"/>
    </row>
    <row r="1324" spans="1:31" ht="125.25" customHeight="1">
      <c r="A1324" s="313"/>
      <c r="B1324" s="177"/>
      <c r="C1324" s="313"/>
      <c r="D1324" s="177"/>
      <c r="E1324" s="177"/>
      <c r="F1324" s="177"/>
      <c r="G1324" s="177"/>
      <c r="H1324" s="177"/>
      <c r="I1324" s="314"/>
      <c r="J1324" s="314"/>
      <c r="K1324" s="315"/>
      <c r="L1324" s="177"/>
      <c r="M1324" s="177"/>
      <c r="N1324" s="177"/>
      <c r="O1324" s="177"/>
      <c r="P1324" s="177"/>
      <c r="Q1324" s="177"/>
      <c r="R1324" s="177"/>
      <c r="S1324" s="177"/>
      <c r="T1324" s="177"/>
      <c r="U1324" s="177"/>
      <c r="V1324" s="177"/>
      <c r="W1324" s="177"/>
      <c r="X1324" s="177"/>
      <c r="Y1324" s="177"/>
      <c r="Z1324" s="177"/>
      <c r="AA1324" s="177"/>
      <c r="AB1324" s="177"/>
      <c r="AC1324" s="177"/>
      <c r="AD1324" s="177"/>
      <c r="AE1324" s="177"/>
    </row>
    <row r="1325" spans="1:31" ht="125.25" customHeight="1">
      <c r="A1325" s="313"/>
      <c r="B1325" s="177"/>
      <c r="C1325" s="313"/>
      <c r="D1325" s="177"/>
      <c r="E1325" s="177"/>
      <c r="F1325" s="177"/>
      <c r="G1325" s="177"/>
      <c r="H1325" s="177"/>
      <c r="I1325" s="314"/>
      <c r="J1325" s="314"/>
      <c r="K1325" s="315"/>
      <c r="L1325" s="177"/>
      <c r="M1325" s="177"/>
      <c r="N1325" s="177"/>
      <c r="O1325" s="177"/>
      <c r="P1325" s="177"/>
      <c r="Q1325" s="177"/>
      <c r="R1325" s="177"/>
      <c r="S1325" s="177"/>
      <c r="T1325" s="177"/>
      <c r="U1325" s="177"/>
      <c r="V1325" s="177"/>
      <c r="W1325" s="177"/>
      <c r="X1325" s="177"/>
      <c r="Y1325" s="177"/>
      <c r="Z1325" s="177"/>
      <c r="AA1325" s="177"/>
      <c r="AB1325" s="177"/>
      <c r="AC1325" s="177"/>
      <c r="AD1325" s="177"/>
      <c r="AE1325" s="177"/>
    </row>
    <row r="1326" spans="1:31" ht="125.25" customHeight="1">
      <c r="A1326" s="313"/>
      <c r="B1326" s="177"/>
      <c r="C1326" s="313"/>
      <c r="D1326" s="177"/>
      <c r="E1326" s="177"/>
      <c r="F1326" s="177"/>
      <c r="G1326" s="177"/>
      <c r="H1326" s="177"/>
      <c r="I1326" s="314"/>
      <c r="J1326" s="314"/>
      <c r="K1326" s="315"/>
      <c r="L1326" s="177"/>
      <c r="M1326" s="177"/>
      <c r="N1326" s="177"/>
      <c r="O1326" s="177"/>
      <c r="P1326" s="177"/>
      <c r="Q1326" s="177"/>
      <c r="R1326" s="177"/>
      <c r="S1326" s="177"/>
      <c r="T1326" s="177"/>
      <c r="U1326" s="177"/>
      <c r="V1326" s="177"/>
      <c r="W1326" s="177"/>
      <c r="X1326" s="177"/>
      <c r="Y1326" s="177"/>
      <c r="Z1326" s="177"/>
      <c r="AA1326" s="177"/>
      <c r="AB1326" s="177"/>
      <c r="AC1326" s="177"/>
      <c r="AD1326" s="177"/>
      <c r="AE1326" s="177"/>
    </row>
    <row r="1327" spans="1:31" ht="125.25" customHeight="1">
      <c r="A1327" s="313"/>
      <c r="B1327" s="177"/>
      <c r="C1327" s="313"/>
      <c r="D1327" s="177"/>
      <c r="E1327" s="177"/>
      <c r="F1327" s="177"/>
      <c r="G1327" s="177"/>
      <c r="H1327" s="177"/>
      <c r="I1327" s="314"/>
      <c r="J1327" s="314"/>
      <c r="K1327" s="315"/>
      <c r="L1327" s="177"/>
      <c r="M1327" s="177"/>
      <c r="N1327" s="177"/>
      <c r="O1327" s="177"/>
      <c r="P1327" s="177"/>
      <c r="Q1327" s="177"/>
      <c r="R1327" s="177"/>
      <c r="S1327" s="177"/>
      <c r="T1327" s="177"/>
      <c r="U1327" s="177"/>
      <c r="V1327" s="177"/>
      <c r="W1327" s="177"/>
      <c r="X1327" s="177"/>
      <c r="Y1327" s="177"/>
      <c r="Z1327" s="177"/>
      <c r="AA1327" s="177"/>
      <c r="AB1327" s="177"/>
      <c r="AC1327" s="177"/>
      <c r="AD1327" s="177"/>
      <c r="AE1327" s="177"/>
    </row>
    <row r="1328" spans="1:31" ht="125.25" customHeight="1">
      <c r="A1328" s="313"/>
      <c r="B1328" s="177"/>
      <c r="C1328" s="313"/>
      <c r="D1328" s="177"/>
      <c r="E1328" s="177"/>
      <c r="F1328" s="177"/>
      <c r="G1328" s="177"/>
      <c r="H1328" s="177"/>
      <c r="I1328" s="314"/>
      <c r="J1328" s="314"/>
      <c r="K1328" s="315"/>
      <c r="L1328" s="177"/>
      <c r="M1328" s="177"/>
      <c r="N1328" s="177"/>
      <c r="O1328" s="177"/>
      <c r="P1328" s="177"/>
      <c r="Q1328" s="177"/>
      <c r="R1328" s="177"/>
      <c r="S1328" s="177"/>
      <c r="T1328" s="177"/>
      <c r="U1328" s="177"/>
      <c r="V1328" s="177"/>
      <c r="W1328" s="177"/>
      <c r="X1328" s="177"/>
      <c r="Y1328" s="177"/>
      <c r="Z1328" s="177"/>
      <c r="AA1328" s="177"/>
      <c r="AB1328" s="177"/>
      <c r="AC1328" s="177"/>
      <c r="AD1328" s="177"/>
      <c r="AE1328" s="177"/>
    </row>
    <row r="1329" spans="1:31" ht="125.25" customHeight="1">
      <c r="A1329" s="313"/>
      <c r="B1329" s="177"/>
      <c r="C1329" s="313"/>
      <c r="D1329" s="177"/>
      <c r="E1329" s="177"/>
      <c r="F1329" s="177"/>
      <c r="G1329" s="177"/>
      <c r="H1329" s="177"/>
      <c r="I1329" s="314"/>
      <c r="J1329" s="314"/>
      <c r="K1329" s="315"/>
      <c r="L1329" s="177"/>
      <c r="M1329" s="177"/>
      <c r="N1329" s="177"/>
      <c r="O1329" s="177"/>
      <c r="P1329" s="177"/>
      <c r="Q1329" s="177"/>
      <c r="R1329" s="177"/>
      <c r="S1329" s="177"/>
      <c r="T1329" s="177"/>
      <c r="U1329" s="177"/>
      <c r="V1329" s="177"/>
      <c r="W1329" s="177"/>
      <c r="X1329" s="177"/>
      <c r="Y1329" s="177"/>
      <c r="Z1329" s="177"/>
      <c r="AA1329" s="177"/>
      <c r="AB1329" s="177"/>
      <c r="AC1329" s="177"/>
      <c r="AD1329" s="177"/>
      <c r="AE1329" s="177"/>
    </row>
    <row r="1330" spans="1:31" ht="125.25" customHeight="1">
      <c r="A1330" s="313"/>
      <c r="B1330" s="177"/>
      <c r="C1330" s="313"/>
      <c r="D1330" s="177"/>
      <c r="E1330" s="177"/>
      <c r="F1330" s="177"/>
      <c r="G1330" s="177"/>
      <c r="H1330" s="177"/>
      <c r="I1330" s="314"/>
      <c r="J1330" s="314"/>
      <c r="K1330" s="315"/>
      <c r="L1330" s="177"/>
      <c r="M1330" s="177"/>
      <c r="N1330" s="177"/>
      <c r="O1330" s="177"/>
      <c r="P1330" s="177"/>
      <c r="Q1330" s="177"/>
      <c r="R1330" s="177"/>
      <c r="S1330" s="177"/>
      <c r="T1330" s="177"/>
      <c r="U1330" s="177"/>
      <c r="V1330" s="177"/>
      <c r="W1330" s="177"/>
      <c r="X1330" s="177"/>
      <c r="Y1330" s="177"/>
      <c r="Z1330" s="177"/>
      <c r="AA1330" s="177"/>
      <c r="AB1330" s="177"/>
      <c r="AC1330" s="177"/>
      <c r="AD1330" s="177"/>
      <c r="AE1330" s="177"/>
    </row>
    <row r="1331" spans="1:31" ht="125.25" customHeight="1">
      <c r="A1331" s="313"/>
      <c r="B1331" s="177"/>
      <c r="C1331" s="313"/>
      <c r="D1331" s="177"/>
      <c r="E1331" s="177"/>
      <c r="F1331" s="177"/>
      <c r="G1331" s="177"/>
      <c r="H1331" s="177"/>
      <c r="I1331" s="314"/>
      <c r="J1331" s="314"/>
      <c r="K1331" s="315"/>
      <c r="L1331" s="177"/>
      <c r="M1331" s="177"/>
      <c r="N1331" s="177"/>
      <c r="O1331" s="177"/>
      <c r="P1331" s="177"/>
      <c r="Q1331" s="177"/>
      <c r="R1331" s="177"/>
      <c r="S1331" s="177"/>
      <c r="T1331" s="177"/>
      <c r="U1331" s="177"/>
      <c r="V1331" s="177"/>
      <c r="W1331" s="177"/>
      <c r="X1331" s="177"/>
      <c r="Y1331" s="177"/>
      <c r="Z1331" s="177"/>
      <c r="AA1331" s="177"/>
      <c r="AB1331" s="177"/>
      <c r="AC1331" s="177"/>
      <c r="AD1331" s="177"/>
      <c r="AE1331" s="177"/>
    </row>
    <row r="1332" spans="1:31" ht="125.25" customHeight="1">
      <c r="A1332" s="313"/>
      <c r="B1332" s="177"/>
      <c r="C1332" s="313"/>
      <c r="D1332" s="177"/>
      <c r="E1332" s="177"/>
      <c r="F1332" s="177"/>
      <c r="G1332" s="177"/>
      <c r="H1332" s="177"/>
      <c r="I1332" s="314"/>
      <c r="J1332" s="314"/>
      <c r="K1332" s="315"/>
      <c r="L1332" s="177"/>
      <c r="M1332" s="177"/>
      <c r="N1332" s="177"/>
      <c r="O1332" s="177"/>
      <c r="P1332" s="177"/>
      <c r="Q1332" s="177"/>
      <c r="R1332" s="177"/>
      <c r="S1332" s="177"/>
      <c r="T1332" s="177"/>
      <c r="U1332" s="177"/>
      <c r="V1332" s="177"/>
      <c r="W1332" s="177"/>
      <c r="X1332" s="177"/>
      <c r="Y1332" s="177"/>
      <c r="Z1332" s="177"/>
      <c r="AA1332" s="177"/>
      <c r="AB1332" s="177"/>
      <c r="AC1332" s="177"/>
      <c r="AD1332" s="177"/>
      <c r="AE1332" s="177"/>
    </row>
    <row r="1333" spans="1:31" ht="125.25" customHeight="1">
      <c r="A1333" s="313"/>
      <c r="B1333" s="177"/>
      <c r="C1333" s="313"/>
      <c r="D1333" s="177"/>
      <c r="E1333" s="177"/>
      <c r="F1333" s="177"/>
      <c r="G1333" s="177"/>
      <c r="H1333" s="177"/>
      <c r="I1333" s="314"/>
      <c r="J1333" s="314"/>
      <c r="K1333" s="315"/>
      <c r="L1333" s="177"/>
      <c r="M1333" s="177"/>
      <c r="N1333" s="177"/>
      <c r="O1333" s="177"/>
      <c r="P1333" s="177"/>
      <c r="Q1333" s="177"/>
      <c r="R1333" s="177"/>
      <c r="S1333" s="177"/>
      <c r="T1333" s="177"/>
      <c r="U1333" s="177"/>
      <c r="V1333" s="177"/>
      <c r="W1333" s="177"/>
      <c r="X1333" s="177"/>
      <c r="Y1333" s="177"/>
      <c r="Z1333" s="177"/>
      <c r="AA1333" s="177"/>
      <c r="AB1333" s="177"/>
      <c r="AC1333" s="177"/>
      <c r="AD1333" s="177"/>
      <c r="AE1333" s="177"/>
    </row>
    <row r="1334" spans="1:31" ht="125.25" customHeight="1">
      <c r="A1334" s="313"/>
      <c r="B1334" s="177"/>
      <c r="C1334" s="313"/>
      <c r="D1334" s="177"/>
      <c r="E1334" s="177"/>
      <c r="F1334" s="177"/>
      <c r="G1334" s="177"/>
      <c r="H1334" s="177"/>
      <c r="I1334" s="314"/>
      <c r="J1334" s="314"/>
      <c r="K1334" s="315"/>
      <c r="L1334" s="177"/>
      <c r="M1334" s="177"/>
      <c r="N1334" s="177"/>
      <c r="O1334" s="177"/>
      <c r="P1334" s="177"/>
      <c r="Q1334" s="177"/>
      <c r="R1334" s="177"/>
      <c r="S1334" s="177"/>
      <c r="T1334" s="177"/>
      <c r="U1334" s="177"/>
      <c r="V1334" s="177"/>
      <c r="W1334" s="177"/>
      <c r="X1334" s="177"/>
      <c r="Y1334" s="177"/>
      <c r="Z1334" s="177"/>
      <c r="AA1334" s="177"/>
      <c r="AB1334" s="177"/>
      <c r="AC1334" s="177"/>
      <c r="AD1334" s="177"/>
      <c r="AE1334" s="177"/>
    </row>
    <row r="1335" spans="1:31" ht="125.25" customHeight="1">
      <c r="A1335" s="313"/>
      <c r="B1335" s="177"/>
      <c r="C1335" s="313"/>
      <c r="D1335" s="177"/>
      <c r="E1335" s="177"/>
      <c r="F1335" s="177"/>
      <c r="G1335" s="177"/>
      <c r="H1335" s="177"/>
      <c r="I1335" s="314"/>
      <c r="J1335" s="314"/>
      <c r="K1335" s="315"/>
      <c r="L1335" s="177"/>
      <c r="M1335" s="177"/>
      <c r="N1335" s="177"/>
      <c r="O1335" s="177"/>
      <c r="P1335" s="177"/>
      <c r="Q1335" s="177"/>
      <c r="R1335" s="177"/>
      <c r="S1335" s="177"/>
      <c r="T1335" s="177"/>
      <c r="U1335" s="177"/>
      <c r="V1335" s="177"/>
      <c r="W1335" s="177"/>
      <c r="X1335" s="177"/>
      <c r="Y1335" s="177"/>
      <c r="Z1335" s="177"/>
      <c r="AA1335" s="177"/>
      <c r="AB1335" s="177"/>
      <c r="AC1335" s="177"/>
      <c r="AD1335" s="177"/>
      <c r="AE1335" s="177"/>
    </row>
    <row r="1336" spans="1:31" ht="125.25" customHeight="1">
      <c r="A1336" s="313"/>
      <c r="B1336" s="177"/>
      <c r="C1336" s="313"/>
      <c r="D1336" s="177"/>
      <c r="E1336" s="177"/>
      <c r="F1336" s="177"/>
      <c r="G1336" s="177"/>
      <c r="H1336" s="177"/>
      <c r="I1336" s="314"/>
      <c r="J1336" s="314"/>
      <c r="K1336" s="315"/>
      <c r="L1336" s="177"/>
      <c r="M1336" s="177"/>
      <c r="N1336" s="177"/>
      <c r="O1336" s="177"/>
      <c r="P1336" s="177"/>
      <c r="Q1336" s="177"/>
      <c r="R1336" s="177"/>
      <c r="S1336" s="177"/>
      <c r="T1336" s="177"/>
      <c r="U1336" s="177"/>
      <c r="V1336" s="177"/>
      <c r="W1336" s="177"/>
      <c r="X1336" s="177"/>
      <c r="Y1336" s="177"/>
      <c r="Z1336" s="177"/>
      <c r="AA1336" s="177"/>
      <c r="AB1336" s="177"/>
      <c r="AC1336" s="177"/>
      <c r="AD1336" s="177"/>
      <c r="AE1336" s="177"/>
    </row>
    <row r="1337" spans="1:31" ht="125.25" customHeight="1">
      <c r="A1337" s="313"/>
      <c r="B1337" s="177"/>
      <c r="C1337" s="313"/>
      <c r="D1337" s="177"/>
      <c r="E1337" s="177"/>
      <c r="F1337" s="177"/>
      <c r="G1337" s="177"/>
      <c r="H1337" s="177"/>
      <c r="I1337" s="314"/>
      <c r="J1337" s="314"/>
      <c r="K1337" s="315"/>
      <c r="L1337" s="177"/>
      <c r="M1337" s="177"/>
      <c r="N1337" s="177"/>
      <c r="O1337" s="177"/>
      <c r="P1337" s="177"/>
      <c r="Q1337" s="177"/>
      <c r="R1337" s="177"/>
      <c r="S1337" s="177"/>
      <c r="T1337" s="177"/>
      <c r="U1337" s="177"/>
      <c r="V1337" s="177"/>
      <c r="W1337" s="177"/>
      <c r="X1337" s="177"/>
      <c r="Y1337" s="177"/>
      <c r="Z1337" s="177"/>
      <c r="AA1337" s="177"/>
      <c r="AB1337" s="177"/>
      <c r="AC1337" s="177"/>
      <c r="AD1337" s="177"/>
      <c r="AE1337" s="177"/>
    </row>
    <row r="1338" spans="1:31" ht="125.25" customHeight="1">
      <c r="A1338" s="313"/>
      <c r="B1338" s="177"/>
      <c r="C1338" s="313"/>
      <c r="D1338" s="177"/>
      <c r="E1338" s="177"/>
      <c r="F1338" s="177"/>
      <c r="G1338" s="177"/>
      <c r="H1338" s="177"/>
      <c r="I1338" s="314"/>
      <c r="J1338" s="314"/>
      <c r="K1338" s="315"/>
      <c r="L1338" s="177"/>
      <c r="M1338" s="177"/>
      <c r="N1338" s="177"/>
      <c r="O1338" s="177"/>
      <c r="P1338" s="177"/>
      <c r="Q1338" s="177"/>
      <c r="R1338" s="177"/>
      <c r="S1338" s="177"/>
      <c r="T1338" s="177"/>
      <c r="U1338" s="177"/>
      <c r="V1338" s="177"/>
      <c r="W1338" s="177"/>
      <c r="X1338" s="177"/>
      <c r="Y1338" s="177"/>
      <c r="Z1338" s="177"/>
      <c r="AA1338" s="177"/>
      <c r="AB1338" s="177"/>
      <c r="AC1338" s="177"/>
      <c r="AD1338" s="177"/>
      <c r="AE1338" s="177"/>
    </row>
    <row r="1339" spans="1:31" ht="125.25" customHeight="1">
      <c r="A1339" s="313"/>
      <c r="B1339" s="177"/>
      <c r="C1339" s="313"/>
      <c r="D1339" s="177"/>
      <c r="E1339" s="177"/>
      <c r="F1339" s="177"/>
      <c r="G1339" s="177"/>
      <c r="H1339" s="177"/>
      <c r="I1339" s="314"/>
      <c r="J1339" s="314"/>
      <c r="K1339" s="315"/>
      <c r="L1339" s="177"/>
      <c r="M1339" s="177"/>
      <c r="N1339" s="177"/>
      <c r="O1339" s="177"/>
      <c r="P1339" s="177"/>
      <c r="Q1339" s="177"/>
      <c r="R1339" s="177"/>
      <c r="S1339" s="177"/>
      <c r="T1339" s="177"/>
      <c r="U1339" s="177"/>
      <c r="V1339" s="177"/>
      <c r="W1339" s="177"/>
      <c r="X1339" s="177"/>
      <c r="Y1339" s="177"/>
      <c r="Z1339" s="177"/>
      <c r="AA1339" s="177"/>
      <c r="AB1339" s="177"/>
      <c r="AC1339" s="177"/>
      <c r="AD1339" s="177"/>
      <c r="AE1339" s="177"/>
    </row>
    <row r="1340" spans="1:31" ht="125.25" customHeight="1">
      <c r="A1340" s="313"/>
      <c r="B1340" s="177"/>
      <c r="C1340" s="313"/>
      <c r="D1340" s="177"/>
      <c r="E1340" s="177"/>
      <c r="F1340" s="177"/>
      <c r="G1340" s="177"/>
      <c r="H1340" s="177"/>
      <c r="I1340" s="314"/>
      <c r="J1340" s="314"/>
      <c r="K1340" s="315"/>
      <c r="L1340" s="177"/>
      <c r="M1340" s="177"/>
      <c r="N1340" s="177"/>
      <c r="O1340" s="177"/>
      <c r="P1340" s="177"/>
      <c r="Q1340" s="177"/>
      <c r="R1340" s="177"/>
      <c r="S1340" s="177"/>
      <c r="T1340" s="177"/>
      <c r="U1340" s="177"/>
      <c r="V1340" s="177"/>
      <c r="W1340" s="177"/>
      <c r="X1340" s="177"/>
      <c r="Y1340" s="177"/>
      <c r="Z1340" s="177"/>
      <c r="AA1340" s="177"/>
      <c r="AB1340" s="177"/>
      <c r="AC1340" s="177"/>
      <c r="AD1340" s="177"/>
      <c r="AE1340" s="177"/>
    </row>
    <row r="1341" spans="1:31" ht="125.25" customHeight="1">
      <c r="A1341" s="313"/>
      <c r="B1341" s="177"/>
      <c r="C1341" s="313"/>
      <c r="D1341" s="177"/>
      <c r="E1341" s="177"/>
      <c r="F1341" s="177"/>
      <c r="G1341" s="177"/>
      <c r="H1341" s="177"/>
      <c r="I1341" s="314"/>
      <c r="J1341" s="314"/>
      <c r="K1341" s="315"/>
      <c r="L1341" s="177"/>
      <c r="M1341" s="177"/>
      <c r="N1341" s="177"/>
      <c r="O1341" s="177"/>
      <c r="P1341" s="177"/>
      <c r="Q1341" s="177"/>
      <c r="R1341" s="177"/>
      <c r="S1341" s="177"/>
      <c r="T1341" s="177"/>
      <c r="U1341" s="177"/>
      <c r="V1341" s="177"/>
      <c r="W1341" s="177"/>
      <c r="X1341" s="177"/>
      <c r="Y1341" s="177"/>
      <c r="Z1341" s="177"/>
      <c r="AA1341" s="177"/>
      <c r="AB1341" s="177"/>
      <c r="AC1341" s="177"/>
      <c r="AD1341" s="177"/>
      <c r="AE1341" s="177"/>
    </row>
    <row r="1342" spans="1:31" ht="125.25" customHeight="1">
      <c r="A1342" s="313"/>
      <c r="B1342" s="177"/>
      <c r="C1342" s="313"/>
      <c r="D1342" s="177"/>
      <c r="E1342" s="177"/>
      <c r="F1342" s="177"/>
      <c r="G1342" s="177"/>
      <c r="H1342" s="177"/>
      <c r="I1342" s="314"/>
      <c r="J1342" s="314"/>
      <c r="K1342" s="315"/>
      <c r="L1342" s="177"/>
      <c r="M1342" s="177"/>
      <c r="N1342" s="177"/>
      <c r="O1342" s="177"/>
      <c r="P1342" s="177"/>
      <c r="Q1342" s="177"/>
      <c r="R1342" s="177"/>
      <c r="S1342" s="177"/>
      <c r="T1342" s="177"/>
      <c r="U1342" s="177"/>
      <c r="V1342" s="177"/>
      <c r="W1342" s="177"/>
      <c r="X1342" s="177"/>
      <c r="Y1342" s="177"/>
      <c r="Z1342" s="177"/>
      <c r="AA1342" s="177"/>
      <c r="AB1342" s="177"/>
      <c r="AC1342" s="177"/>
      <c r="AD1342" s="177"/>
      <c r="AE1342" s="177"/>
    </row>
    <row r="1343" spans="1:31" ht="125.25" customHeight="1">
      <c r="A1343" s="313"/>
      <c r="B1343" s="177"/>
      <c r="C1343" s="313"/>
      <c r="D1343" s="177"/>
      <c r="E1343" s="177"/>
      <c r="F1343" s="177"/>
      <c r="G1343" s="177"/>
      <c r="H1343" s="177"/>
      <c r="I1343" s="314"/>
      <c r="J1343" s="314"/>
      <c r="K1343" s="315"/>
      <c r="L1343" s="177"/>
      <c r="M1343" s="177"/>
      <c r="N1343" s="177"/>
      <c r="O1343" s="177"/>
      <c r="P1343" s="177"/>
      <c r="Q1343" s="177"/>
      <c r="R1343" s="177"/>
      <c r="S1343" s="177"/>
      <c r="T1343" s="177"/>
      <c r="U1343" s="177"/>
      <c r="V1343" s="177"/>
      <c r="W1343" s="177"/>
      <c r="X1343" s="177"/>
      <c r="Y1343" s="177"/>
      <c r="Z1343" s="177"/>
      <c r="AA1343" s="177"/>
      <c r="AB1343" s="177"/>
      <c r="AC1343" s="177"/>
      <c r="AD1343" s="177"/>
      <c r="AE1343" s="177"/>
    </row>
    <row r="1344" spans="1:31" ht="125.25" customHeight="1">
      <c r="A1344" s="313"/>
      <c r="B1344" s="177"/>
      <c r="C1344" s="313"/>
      <c r="D1344" s="177"/>
      <c r="E1344" s="177"/>
      <c r="F1344" s="177"/>
      <c r="G1344" s="177"/>
      <c r="H1344" s="177"/>
      <c r="I1344" s="314"/>
      <c r="J1344" s="314"/>
      <c r="K1344" s="315"/>
      <c r="L1344" s="177"/>
      <c r="M1344" s="177"/>
      <c r="N1344" s="177"/>
      <c r="O1344" s="177"/>
      <c r="P1344" s="177"/>
      <c r="Q1344" s="177"/>
      <c r="R1344" s="177"/>
      <c r="S1344" s="177"/>
      <c r="T1344" s="177"/>
      <c r="U1344" s="177"/>
      <c r="V1344" s="177"/>
      <c r="W1344" s="177"/>
      <c r="X1344" s="177"/>
      <c r="Y1344" s="177"/>
      <c r="Z1344" s="177"/>
      <c r="AA1344" s="177"/>
      <c r="AB1344" s="177"/>
      <c r="AC1344" s="177"/>
      <c r="AD1344" s="177"/>
      <c r="AE1344" s="177"/>
    </row>
    <row r="1345" spans="1:31" ht="125.25" customHeight="1">
      <c r="A1345" s="313"/>
      <c r="B1345" s="177"/>
      <c r="C1345" s="313"/>
      <c r="D1345" s="177"/>
      <c r="E1345" s="177"/>
      <c r="F1345" s="177"/>
      <c r="G1345" s="177"/>
      <c r="H1345" s="177"/>
      <c r="I1345" s="314"/>
      <c r="J1345" s="314"/>
      <c r="K1345" s="315"/>
      <c r="L1345" s="177"/>
      <c r="M1345" s="177"/>
      <c r="N1345" s="177"/>
      <c r="O1345" s="177"/>
      <c r="P1345" s="177"/>
      <c r="Q1345" s="177"/>
      <c r="R1345" s="177"/>
      <c r="S1345" s="177"/>
      <c r="T1345" s="177"/>
      <c r="U1345" s="177"/>
      <c r="V1345" s="177"/>
      <c r="W1345" s="177"/>
      <c r="X1345" s="177"/>
      <c r="Y1345" s="177"/>
      <c r="Z1345" s="177"/>
      <c r="AA1345" s="177"/>
      <c r="AB1345" s="177"/>
      <c r="AC1345" s="177"/>
      <c r="AD1345" s="177"/>
      <c r="AE1345" s="177"/>
    </row>
    <row r="1346" spans="1:31" ht="125.25" customHeight="1">
      <c r="A1346" s="313"/>
      <c r="B1346" s="177"/>
      <c r="C1346" s="313"/>
      <c r="D1346" s="177"/>
      <c r="E1346" s="177"/>
      <c r="F1346" s="177"/>
      <c r="G1346" s="177"/>
      <c r="H1346" s="177"/>
      <c r="I1346" s="314"/>
      <c r="J1346" s="314"/>
      <c r="K1346" s="315"/>
      <c r="L1346" s="177"/>
      <c r="M1346" s="177"/>
      <c r="N1346" s="177"/>
      <c r="O1346" s="177"/>
      <c r="P1346" s="177"/>
      <c r="Q1346" s="177"/>
      <c r="R1346" s="177"/>
      <c r="S1346" s="177"/>
      <c r="T1346" s="177"/>
      <c r="U1346" s="177"/>
      <c r="V1346" s="177"/>
      <c r="W1346" s="177"/>
      <c r="X1346" s="177"/>
      <c r="Y1346" s="177"/>
      <c r="Z1346" s="177"/>
      <c r="AA1346" s="177"/>
      <c r="AB1346" s="177"/>
      <c r="AC1346" s="177"/>
      <c r="AD1346" s="177"/>
      <c r="AE1346" s="177"/>
    </row>
    <row r="1347" spans="1:31" ht="125.25" customHeight="1">
      <c r="A1347" s="313"/>
      <c r="B1347" s="177"/>
      <c r="C1347" s="313"/>
      <c r="D1347" s="177"/>
      <c r="E1347" s="177"/>
      <c r="F1347" s="177"/>
      <c r="G1347" s="177"/>
      <c r="H1347" s="177"/>
      <c r="I1347" s="314"/>
      <c r="J1347" s="314"/>
      <c r="K1347" s="315"/>
      <c r="L1347" s="177"/>
      <c r="M1347" s="177"/>
      <c r="N1347" s="177"/>
      <c r="O1347" s="177"/>
      <c r="P1347" s="177"/>
      <c r="Q1347" s="177"/>
      <c r="R1347" s="177"/>
      <c r="S1347" s="177"/>
      <c r="T1347" s="177"/>
      <c r="U1347" s="177"/>
      <c r="V1347" s="177"/>
      <c r="W1347" s="177"/>
      <c r="X1347" s="177"/>
      <c r="Y1347" s="177"/>
      <c r="Z1347" s="177"/>
      <c r="AA1347" s="177"/>
      <c r="AB1347" s="177"/>
      <c r="AC1347" s="177"/>
      <c r="AD1347" s="177"/>
      <c r="AE1347" s="177"/>
    </row>
    <row r="1348" spans="1:31" ht="125.25" customHeight="1">
      <c r="A1348" s="313"/>
      <c r="B1348" s="177"/>
      <c r="C1348" s="313"/>
      <c r="D1348" s="177"/>
      <c r="E1348" s="177"/>
      <c r="F1348" s="177"/>
      <c r="G1348" s="177"/>
      <c r="H1348" s="177"/>
      <c r="I1348" s="314"/>
      <c r="J1348" s="314"/>
      <c r="K1348" s="315"/>
      <c r="L1348" s="177"/>
      <c r="M1348" s="177"/>
      <c r="N1348" s="177"/>
      <c r="O1348" s="177"/>
      <c r="P1348" s="177"/>
      <c r="Q1348" s="177"/>
      <c r="R1348" s="177"/>
      <c r="S1348" s="177"/>
      <c r="T1348" s="177"/>
      <c r="U1348" s="177"/>
      <c r="V1348" s="177"/>
      <c r="W1348" s="177"/>
      <c r="X1348" s="177"/>
      <c r="Y1348" s="177"/>
      <c r="Z1348" s="177"/>
      <c r="AA1348" s="177"/>
      <c r="AB1348" s="177"/>
      <c r="AC1348" s="177"/>
      <c r="AD1348" s="177"/>
      <c r="AE1348" s="177"/>
    </row>
    <row r="1349" spans="1:31" ht="125.25" customHeight="1">
      <c r="A1349" s="313"/>
      <c r="B1349" s="177"/>
      <c r="C1349" s="313"/>
      <c r="D1349" s="177"/>
      <c r="E1349" s="177"/>
      <c r="F1349" s="177"/>
      <c r="G1349" s="177"/>
      <c r="H1349" s="177"/>
      <c r="I1349" s="314"/>
      <c r="J1349" s="314"/>
      <c r="K1349" s="315"/>
      <c r="L1349" s="177"/>
      <c r="M1349" s="177"/>
      <c r="N1349" s="177"/>
      <c r="O1349" s="177"/>
      <c r="P1349" s="177"/>
      <c r="Q1349" s="177"/>
      <c r="R1349" s="177"/>
      <c r="S1349" s="177"/>
      <c r="T1349" s="177"/>
      <c r="U1349" s="177"/>
      <c r="V1349" s="177"/>
      <c r="W1349" s="177"/>
      <c r="X1349" s="177"/>
      <c r="Y1349" s="177"/>
      <c r="Z1349" s="177"/>
      <c r="AA1349" s="177"/>
      <c r="AB1349" s="177"/>
      <c r="AC1349" s="177"/>
      <c r="AD1349" s="177"/>
      <c r="AE1349" s="177"/>
    </row>
    <row r="1350" spans="1:31" ht="125.25" customHeight="1">
      <c r="A1350" s="313"/>
      <c r="B1350" s="177"/>
      <c r="C1350" s="313"/>
      <c r="D1350" s="177"/>
      <c r="E1350" s="177"/>
      <c r="F1350" s="177"/>
      <c r="G1350" s="177"/>
      <c r="H1350" s="177"/>
      <c r="I1350" s="314"/>
      <c r="J1350" s="314"/>
      <c r="K1350" s="315"/>
      <c r="L1350" s="177"/>
      <c r="M1350" s="177"/>
      <c r="N1350" s="177"/>
      <c r="O1350" s="177"/>
      <c r="P1350" s="177"/>
      <c r="Q1350" s="177"/>
      <c r="R1350" s="177"/>
      <c r="S1350" s="177"/>
      <c r="T1350" s="177"/>
      <c r="U1350" s="177"/>
      <c r="V1350" s="177"/>
      <c r="W1350" s="177"/>
      <c r="X1350" s="177"/>
      <c r="Y1350" s="177"/>
      <c r="Z1350" s="177"/>
      <c r="AA1350" s="177"/>
      <c r="AB1350" s="177"/>
      <c r="AC1350" s="177"/>
      <c r="AD1350" s="177"/>
      <c r="AE1350" s="177"/>
    </row>
    <row r="1351" spans="1:31" ht="125.25" customHeight="1">
      <c r="A1351" s="313"/>
      <c r="B1351" s="177"/>
      <c r="C1351" s="313"/>
      <c r="D1351" s="177"/>
      <c r="E1351" s="177"/>
      <c r="F1351" s="177"/>
      <c r="G1351" s="177"/>
      <c r="H1351" s="177"/>
      <c r="I1351" s="314"/>
      <c r="J1351" s="314"/>
      <c r="K1351" s="315"/>
      <c r="L1351" s="177"/>
      <c r="M1351" s="177"/>
      <c r="N1351" s="177"/>
      <c r="O1351" s="177"/>
      <c r="P1351" s="177"/>
      <c r="Q1351" s="177"/>
      <c r="R1351" s="177"/>
      <c r="S1351" s="177"/>
      <c r="T1351" s="177"/>
      <c r="U1351" s="177"/>
      <c r="V1351" s="177"/>
      <c r="W1351" s="177"/>
      <c r="X1351" s="177"/>
      <c r="Y1351" s="177"/>
      <c r="Z1351" s="177"/>
      <c r="AA1351" s="177"/>
      <c r="AB1351" s="177"/>
      <c r="AC1351" s="177"/>
      <c r="AD1351" s="177"/>
      <c r="AE1351" s="177"/>
    </row>
    <row r="1352" spans="1:31" ht="125.25" customHeight="1">
      <c r="A1352" s="313"/>
      <c r="B1352" s="177"/>
      <c r="C1352" s="313"/>
      <c r="D1352" s="177"/>
      <c r="E1352" s="177"/>
      <c r="F1352" s="177"/>
      <c r="G1352" s="177"/>
      <c r="H1352" s="177"/>
      <c r="I1352" s="314"/>
      <c r="J1352" s="314"/>
      <c r="K1352" s="315"/>
      <c r="L1352" s="177"/>
      <c r="M1352" s="177"/>
      <c r="N1352" s="177"/>
      <c r="O1352" s="177"/>
      <c r="P1352" s="177"/>
      <c r="Q1352" s="177"/>
      <c r="R1352" s="177"/>
      <c r="S1352" s="177"/>
      <c r="T1352" s="177"/>
      <c r="U1352" s="177"/>
      <c r="V1352" s="177"/>
      <c r="W1352" s="177"/>
      <c r="X1352" s="177"/>
      <c r="Y1352" s="177"/>
      <c r="Z1352" s="177"/>
      <c r="AA1352" s="177"/>
      <c r="AB1352" s="177"/>
      <c r="AC1352" s="177"/>
      <c r="AD1352" s="177"/>
      <c r="AE1352" s="177"/>
    </row>
    <row r="1353" spans="1:31" ht="125.25" customHeight="1">
      <c r="A1353" s="313"/>
      <c r="B1353" s="177"/>
      <c r="C1353" s="313"/>
      <c r="D1353" s="177"/>
      <c r="E1353" s="177"/>
      <c r="F1353" s="177"/>
      <c r="G1353" s="177"/>
      <c r="H1353" s="177"/>
      <c r="I1353" s="314"/>
      <c r="J1353" s="314"/>
      <c r="K1353" s="315"/>
      <c r="L1353" s="177"/>
      <c r="M1353" s="177"/>
      <c r="N1353" s="177"/>
      <c r="O1353" s="177"/>
      <c r="P1353" s="177"/>
      <c r="Q1353" s="177"/>
      <c r="R1353" s="177"/>
      <c r="S1353" s="177"/>
      <c r="T1353" s="177"/>
      <c r="U1353" s="177"/>
      <c r="V1353" s="177"/>
      <c r="W1353" s="177"/>
      <c r="X1353" s="177"/>
      <c r="Y1353" s="177"/>
      <c r="Z1353" s="177"/>
      <c r="AA1353" s="177"/>
      <c r="AB1353" s="177"/>
      <c r="AC1353" s="177"/>
      <c r="AD1353" s="177"/>
      <c r="AE1353" s="177"/>
    </row>
    <row r="1354" spans="1:31" ht="125.25" customHeight="1">
      <c r="A1354" s="313"/>
      <c r="B1354" s="177"/>
      <c r="C1354" s="313"/>
      <c r="D1354" s="177"/>
      <c r="E1354" s="177"/>
      <c r="F1354" s="177"/>
      <c r="G1354" s="177"/>
      <c r="H1354" s="177"/>
      <c r="I1354" s="314"/>
      <c r="J1354" s="314"/>
      <c r="K1354" s="315"/>
      <c r="L1354" s="177"/>
      <c r="M1354" s="177"/>
      <c r="N1354" s="177"/>
      <c r="O1354" s="177"/>
      <c r="P1354" s="177"/>
      <c r="Q1354" s="177"/>
      <c r="R1354" s="177"/>
      <c r="S1354" s="177"/>
      <c r="T1354" s="177"/>
      <c r="U1354" s="177"/>
      <c r="V1354" s="177"/>
      <c r="W1354" s="177"/>
      <c r="X1354" s="177"/>
      <c r="Y1354" s="177"/>
      <c r="Z1354" s="177"/>
      <c r="AA1354" s="177"/>
      <c r="AB1354" s="177"/>
      <c r="AC1354" s="177"/>
      <c r="AD1354" s="177"/>
      <c r="AE1354" s="177"/>
    </row>
    <row r="1355" spans="1:31" ht="125.25" customHeight="1">
      <c r="A1355" s="313"/>
      <c r="B1355" s="177"/>
      <c r="C1355" s="313"/>
      <c r="D1355" s="177"/>
      <c r="E1355" s="177"/>
      <c r="F1355" s="177"/>
      <c r="G1355" s="177"/>
      <c r="H1355" s="177"/>
      <c r="I1355" s="314"/>
      <c r="J1355" s="314"/>
      <c r="K1355" s="315"/>
      <c r="L1355" s="177"/>
      <c r="M1355" s="177"/>
      <c r="N1355" s="177"/>
      <c r="O1355" s="177"/>
      <c r="P1355" s="177"/>
      <c r="Q1355" s="177"/>
      <c r="R1355" s="177"/>
      <c r="S1355" s="177"/>
      <c r="T1355" s="177"/>
      <c r="U1355" s="177"/>
      <c r="V1355" s="177"/>
      <c r="W1355" s="177"/>
      <c r="X1355" s="177"/>
      <c r="Y1355" s="177"/>
      <c r="Z1355" s="177"/>
      <c r="AA1355" s="177"/>
      <c r="AB1355" s="177"/>
      <c r="AC1355" s="177"/>
      <c r="AD1355" s="177"/>
      <c r="AE1355" s="177"/>
    </row>
    <row r="1356" spans="1:31" ht="125.25" customHeight="1">
      <c r="A1356" s="313"/>
      <c r="B1356" s="177"/>
      <c r="C1356" s="313"/>
      <c r="D1356" s="177"/>
      <c r="E1356" s="177"/>
      <c r="F1356" s="177"/>
      <c r="G1356" s="177"/>
      <c r="H1356" s="177"/>
      <c r="I1356" s="314"/>
      <c r="J1356" s="314"/>
      <c r="K1356" s="315"/>
      <c r="L1356" s="177"/>
      <c r="M1356" s="177"/>
      <c r="N1356" s="177"/>
      <c r="O1356" s="177"/>
      <c r="P1356" s="177"/>
      <c r="Q1356" s="177"/>
      <c r="R1356" s="177"/>
      <c r="S1356" s="177"/>
      <c r="T1356" s="177"/>
      <c r="U1356" s="177"/>
      <c r="V1356" s="177"/>
      <c r="W1356" s="177"/>
      <c r="X1356" s="177"/>
      <c r="Y1356" s="177"/>
      <c r="Z1356" s="177"/>
      <c r="AA1356" s="177"/>
      <c r="AB1356" s="177"/>
      <c r="AC1356" s="177"/>
      <c r="AD1356" s="177"/>
      <c r="AE1356" s="177"/>
    </row>
    <row r="1357" spans="1:31" ht="125.25" customHeight="1">
      <c r="A1357" s="313"/>
      <c r="B1357" s="177"/>
      <c r="C1357" s="313"/>
      <c r="D1357" s="177"/>
      <c r="E1357" s="177"/>
      <c r="F1357" s="177"/>
      <c r="G1357" s="177"/>
      <c r="H1357" s="177"/>
      <c r="I1357" s="314"/>
      <c r="J1357" s="314"/>
      <c r="K1357" s="315"/>
      <c r="L1357" s="177"/>
      <c r="M1357" s="177"/>
      <c r="N1357" s="177"/>
      <c r="O1357" s="177"/>
      <c r="P1357" s="177"/>
      <c r="Q1357" s="177"/>
      <c r="R1357" s="177"/>
      <c r="S1357" s="177"/>
      <c r="T1357" s="177"/>
      <c r="U1357" s="177"/>
      <c r="V1357" s="177"/>
      <c r="W1357" s="177"/>
      <c r="X1357" s="177"/>
      <c r="Y1357" s="177"/>
      <c r="Z1357" s="177"/>
      <c r="AA1357" s="177"/>
      <c r="AB1357" s="177"/>
      <c r="AC1357" s="177"/>
      <c r="AD1357" s="177"/>
      <c r="AE1357" s="177"/>
    </row>
    <row r="1358" spans="1:31" ht="125.25" customHeight="1">
      <c r="A1358" s="313"/>
      <c r="B1358" s="177"/>
      <c r="C1358" s="313"/>
      <c r="D1358" s="177"/>
      <c r="E1358" s="177"/>
      <c r="F1358" s="177"/>
      <c r="G1358" s="177"/>
      <c r="H1358" s="177"/>
      <c r="I1358" s="314"/>
      <c r="J1358" s="314"/>
      <c r="K1358" s="315"/>
      <c r="L1358" s="177"/>
      <c r="M1358" s="177"/>
      <c r="N1358" s="177"/>
      <c r="O1358" s="177"/>
      <c r="P1358" s="177"/>
      <c r="Q1358" s="177"/>
      <c r="R1358" s="177"/>
      <c r="S1358" s="177"/>
      <c r="T1358" s="177"/>
      <c r="U1358" s="177"/>
      <c r="V1358" s="177"/>
      <c r="W1358" s="177"/>
      <c r="X1358" s="177"/>
      <c r="Y1358" s="177"/>
      <c r="Z1358" s="177"/>
      <c r="AA1358" s="177"/>
      <c r="AB1358" s="177"/>
      <c r="AC1358" s="177"/>
      <c r="AD1358" s="177"/>
      <c r="AE1358" s="177"/>
    </row>
    <row r="1359" spans="1:31" ht="125.25" customHeight="1">
      <c r="A1359" s="313"/>
      <c r="B1359" s="177"/>
      <c r="C1359" s="313"/>
      <c r="D1359" s="177"/>
      <c r="E1359" s="177"/>
      <c r="F1359" s="177"/>
      <c r="G1359" s="177"/>
      <c r="H1359" s="177"/>
      <c r="I1359" s="314"/>
      <c r="J1359" s="314"/>
      <c r="K1359" s="315"/>
      <c r="L1359" s="177"/>
      <c r="M1359" s="177"/>
      <c r="N1359" s="177"/>
      <c r="O1359" s="177"/>
      <c r="P1359" s="177"/>
      <c r="Q1359" s="177"/>
      <c r="R1359" s="177"/>
      <c r="S1359" s="177"/>
      <c r="T1359" s="177"/>
      <c r="U1359" s="177"/>
      <c r="V1359" s="177"/>
      <c r="W1359" s="177"/>
      <c r="X1359" s="177"/>
      <c r="Y1359" s="177"/>
      <c r="Z1359" s="177"/>
      <c r="AA1359" s="177"/>
      <c r="AB1359" s="177"/>
      <c r="AC1359" s="177"/>
      <c r="AD1359" s="177"/>
      <c r="AE1359" s="177"/>
    </row>
    <row r="1360" spans="1:31" ht="125.25" customHeight="1">
      <c r="A1360" s="313"/>
      <c r="B1360" s="177"/>
      <c r="C1360" s="313"/>
      <c r="D1360" s="177"/>
      <c r="E1360" s="177"/>
      <c r="F1360" s="177"/>
      <c r="G1360" s="177"/>
      <c r="H1360" s="177"/>
      <c r="I1360" s="314"/>
      <c r="J1360" s="314"/>
      <c r="K1360" s="315"/>
      <c r="L1360" s="177"/>
      <c r="M1360" s="177"/>
      <c r="N1360" s="177"/>
      <c r="O1360" s="177"/>
      <c r="P1360" s="177"/>
      <c r="Q1360" s="177"/>
      <c r="R1360" s="177"/>
      <c r="S1360" s="177"/>
      <c r="T1360" s="177"/>
      <c r="U1360" s="177"/>
      <c r="V1360" s="177"/>
      <c r="W1360" s="177"/>
      <c r="X1360" s="177"/>
      <c r="Y1360" s="177"/>
      <c r="Z1360" s="177"/>
      <c r="AA1360" s="177"/>
      <c r="AB1360" s="177"/>
      <c r="AC1360" s="177"/>
      <c r="AD1360" s="177"/>
      <c r="AE1360" s="177"/>
    </row>
    <row r="1361" spans="1:31" ht="125.25" customHeight="1">
      <c r="A1361" s="313"/>
      <c r="B1361" s="177"/>
      <c r="C1361" s="313"/>
      <c r="D1361" s="177"/>
      <c r="E1361" s="177"/>
      <c r="F1361" s="177"/>
      <c r="G1361" s="177"/>
      <c r="H1361" s="177"/>
      <c r="I1361" s="314"/>
      <c r="J1361" s="314"/>
      <c r="K1361" s="315"/>
      <c r="L1361" s="177"/>
      <c r="M1361" s="177"/>
      <c r="N1361" s="177"/>
      <c r="O1361" s="177"/>
      <c r="P1361" s="177"/>
      <c r="Q1361" s="177"/>
      <c r="R1361" s="177"/>
      <c r="S1361" s="177"/>
      <c r="T1361" s="177"/>
      <c r="U1361" s="177"/>
      <c r="V1361" s="177"/>
      <c r="W1361" s="177"/>
      <c r="X1361" s="177"/>
      <c r="Y1361" s="177"/>
      <c r="Z1361" s="177"/>
      <c r="AA1361" s="177"/>
      <c r="AB1361" s="177"/>
      <c r="AC1361" s="177"/>
      <c r="AD1361" s="177"/>
      <c r="AE1361" s="177"/>
    </row>
    <row r="1362" spans="1:31" ht="125.25" customHeight="1">
      <c r="A1362" s="313"/>
      <c r="B1362" s="177"/>
      <c r="C1362" s="313"/>
      <c r="D1362" s="177"/>
      <c r="E1362" s="177"/>
      <c r="F1362" s="177"/>
      <c r="G1362" s="177"/>
      <c r="H1362" s="177"/>
      <c r="I1362" s="314"/>
      <c r="J1362" s="314"/>
      <c r="K1362" s="315"/>
      <c r="L1362" s="177"/>
      <c r="M1362" s="177"/>
      <c r="N1362" s="177"/>
      <c r="O1362" s="177"/>
      <c r="P1362" s="177"/>
      <c r="Q1362" s="177"/>
      <c r="R1362" s="177"/>
      <c r="S1362" s="177"/>
      <c r="T1362" s="177"/>
      <c r="U1362" s="177"/>
      <c r="V1362" s="177"/>
      <c r="W1362" s="177"/>
      <c r="X1362" s="177"/>
      <c r="Y1362" s="177"/>
      <c r="Z1362" s="177"/>
      <c r="AA1362" s="177"/>
      <c r="AB1362" s="177"/>
      <c r="AC1362" s="177"/>
      <c r="AD1362" s="177"/>
      <c r="AE1362" s="177"/>
    </row>
    <row r="1363" spans="1:31" ht="125.25" customHeight="1">
      <c r="A1363" s="313"/>
      <c r="B1363" s="177"/>
      <c r="C1363" s="313"/>
      <c r="D1363" s="177"/>
      <c r="E1363" s="177"/>
      <c r="F1363" s="177"/>
      <c r="G1363" s="177"/>
      <c r="H1363" s="177"/>
      <c r="I1363" s="314"/>
      <c r="J1363" s="314"/>
      <c r="K1363" s="315"/>
      <c r="L1363" s="177"/>
      <c r="M1363" s="177"/>
      <c r="N1363" s="177"/>
      <c r="O1363" s="177"/>
      <c r="P1363" s="177"/>
      <c r="Q1363" s="177"/>
      <c r="R1363" s="177"/>
      <c r="S1363" s="177"/>
      <c r="T1363" s="177"/>
      <c r="U1363" s="177"/>
      <c r="V1363" s="177"/>
      <c r="W1363" s="177"/>
      <c r="X1363" s="177"/>
      <c r="Y1363" s="177"/>
      <c r="Z1363" s="177"/>
      <c r="AA1363" s="177"/>
      <c r="AB1363" s="177"/>
      <c r="AC1363" s="177"/>
      <c r="AD1363" s="177"/>
      <c r="AE1363" s="177"/>
    </row>
    <row r="1364" spans="1:31" ht="125.25" customHeight="1">
      <c r="A1364" s="313"/>
      <c r="B1364" s="177"/>
      <c r="C1364" s="313"/>
      <c r="D1364" s="177"/>
      <c r="E1364" s="177"/>
      <c r="F1364" s="177"/>
      <c r="G1364" s="177"/>
      <c r="H1364" s="177"/>
      <c r="I1364" s="314"/>
      <c r="J1364" s="314"/>
      <c r="K1364" s="315"/>
      <c r="L1364" s="177"/>
      <c r="M1364" s="177"/>
      <c r="N1364" s="177"/>
      <c r="O1364" s="177"/>
      <c r="P1364" s="177"/>
      <c r="Q1364" s="177"/>
      <c r="R1364" s="177"/>
      <c r="S1364" s="177"/>
      <c r="T1364" s="177"/>
      <c r="U1364" s="177"/>
      <c r="V1364" s="177"/>
      <c r="W1364" s="177"/>
      <c r="X1364" s="177"/>
      <c r="Y1364" s="177"/>
      <c r="Z1364" s="177"/>
      <c r="AA1364" s="177"/>
      <c r="AB1364" s="177"/>
      <c r="AC1364" s="177"/>
      <c r="AD1364" s="177"/>
      <c r="AE1364" s="177"/>
    </row>
    <row r="1365" spans="1:31" ht="125.25" customHeight="1">
      <c r="A1365" s="313"/>
      <c r="B1365" s="177"/>
      <c r="C1365" s="313"/>
      <c r="D1365" s="177"/>
      <c r="E1365" s="177"/>
      <c r="F1365" s="177"/>
      <c r="G1365" s="177"/>
      <c r="H1365" s="177"/>
      <c r="I1365" s="314"/>
      <c r="J1365" s="314"/>
      <c r="K1365" s="315"/>
      <c r="L1365" s="177"/>
      <c r="M1365" s="177"/>
      <c r="N1365" s="177"/>
      <c r="O1365" s="177"/>
      <c r="P1365" s="177"/>
      <c r="Q1365" s="177"/>
      <c r="R1365" s="177"/>
      <c r="S1365" s="177"/>
      <c r="T1365" s="177"/>
      <c r="U1365" s="177"/>
      <c r="V1365" s="177"/>
      <c r="W1365" s="177"/>
      <c r="X1365" s="177"/>
      <c r="Y1365" s="177"/>
      <c r="Z1365" s="177"/>
      <c r="AA1365" s="177"/>
      <c r="AB1365" s="177"/>
      <c r="AC1365" s="177"/>
      <c r="AD1365" s="177"/>
      <c r="AE1365" s="177"/>
    </row>
    <row r="1366" spans="1:31" ht="125.25" customHeight="1">
      <c r="A1366" s="313"/>
      <c r="B1366" s="177"/>
      <c r="C1366" s="313"/>
      <c r="D1366" s="177"/>
      <c r="E1366" s="177"/>
      <c r="F1366" s="177"/>
      <c r="G1366" s="177"/>
      <c r="H1366" s="177"/>
      <c r="I1366" s="314"/>
      <c r="J1366" s="314"/>
      <c r="K1366" s="315"/>
      <c r="L1366" s="177"/>
      <c r="M1366" s="177"/>
      <c r="N1366" s="177"/>
      <c r="O1366" s="177"/>
      <c r="P1366" s="177"/>
      <c r="Q1366" s="177"/>
      <c r="R1366" s="177"/>
      <c r="S1366" s="177"/>
      <c r="T1366" s="177"/>
      <c r="U1366" s="177"/>
      <c r="V1366" s="177"/>
      <c r="W1366" s="177"/>
      <c r="X1366" s="177"/>
      <c r="Y1366" s="177"/>
      <c r="Z1366" s="177"/>
      <c r="AA1366" s="177"/>
      <c r="AB1366" s="177"/>
      <c r="AC1366" s="177"/>
      <c r="AD1366" s="177"/>
      <c r="AE1366" s="177"/>
    </row>
    <row r="1367" spans="1:31" ht="125.25" customHeight="1">
      <c r="A1367" s="313"/>
      <c r="B1367" s="177"/>
      <c r="C1367" s="313"/>
      <c r="D1367" s="177"/>
      <c r="E1367" s="177"/>
      <c r="F1367" s="177"/>
      <c r="G1367" s="177"/>
      <c r="H1367" s="177"/>
      <c r="I1367" s="314"/>
      <c r="J1367" s="314"/>
      <c r="K1367" s="315"/>
      <c r="L1367" s="177"/>
      <c r="M1367" s="177"/>
      <c r="N1367" s="177"/>
      <c r="O1367" s="177"/>
      <c r="P1367" s="177"/>
      <c r="Q1367" s="177"/>
      <c r="R1367" s="177"/>
      <c r="S1367" s="177"/>
      <c r="T1367" s="177"/>
      <c r="U1367" s="177"/>
      <c r="V1367" s="177"/>
      <c r="W1367" s="177"/>
      <c r="X1367" s="177"/>
      <c r="Y1367" s="177"/>
      <c r="Z1367" s="177"/>
      <c r="AA1367" s="177"/>
      <c r="AB1367" s="177"/>
      <c r="AC1367" s="177"/>
      <c r="AD1367" s="177"/>
      <c r="AE1367" s="177"/>
    </row>
    <row r="1368" spans="1:31" ht="125.25" customHeight="1">
      <c r="A1368" s="313"/>
      <c r="B1368" s="177"/>
      <c r="C1368" s="313"/>
      <c r="D1368" s="177"/>
      <c r="E1368" s="177"/>
      <c r="F1368" s="177"/>
      <c r="G1368" s="177"/>
      <c r="H1368" s="177"/>
      <c r="I1368" s="314"/>
      <c r="J1368" s="314"/>
      <c r="K1368" s="315"/>
      <c r="L1368" s="177"/>
      <c r="M1368" s="177"/>
      <c r="N1368" s="177"/>
      <c r="O1368" s="177"/>
      <c r="P1368" s="177"/>
      <c r="Q1368" s="177"/>
      <c r="R1368" s="177"/>
      <c r="S1368" s="177"/>
      <c r="T1368" s="177"/>
      <c r="U1368" s="177"/>
      <c r="V1368" s="177"/>
      <c r="W1368" s="177"/>
      <c r="X1368" s="177"/>
      <c r="Y1368" s="177"/>
      <c r="Z1368" s="177"/>
      <c r="AA1368" s="177"/>
      <c r="AB1368" s="177"/>
      <c r="AC1368" s="177"/>
      <c r="AD1368" s="177"/>
      <c r="AE1368" s="177"/>
    </row>
    <row r="1369" spans="1:31" ht="125.25" customHeight="1">
      <c r="A1369" s="313"/>
      <c r="B1369" s="177"/>
      <c r="C1369" s="313"/>
      <c r="D1369" s="177"/>
      <c r="E1369" s="177"/>
      <c r="F1369" s="177"/>
      <c r="G1369" s="177"/>
      <c r="H1369" s="177"/>
      <c r="I1369" s="314"/>
      <c r="J1369" s="314"/>
      <c r="K1369" s="315"/>
      <c r="L1369" s="177"/>
      <c r="M1369" s="177"/>
      <c r="N1369" s="177"/>
      <c r="O1369" s="177"/>
      <c r="P1369" s="177"/>
      <c r="Q1369" s="177"/>
      <c r="R1369" s="177"/>
      <c r="S1369" s="177"/>
      <c r="T1369" s="177"/>
      <c r="U1369" s="177"/>
      <c r="V1369" s="177"/>
      <c r="W1369" s="177"/>
      <c r="X1369" s="177"/>
      <c r="Y1369" s="177"/>
      <c r="Z1369" s="177"/>
      <c r="AA1369" s="177"/>
      <c r="AB1369" s="177"/>
      <c r="AC1369" s="177"/>
      <c r="AD1369" s="177"/>
      <c r="AE1369" s="177"/>
    </row>
    <row r="1370" spans="1:31" ht="125.25" customHeight="1">
      <c r="A1370" s="313"/>
      <c r="B1370" s="177"/>
      <c r="C1370" s="313"/>
      <c r="D1370" s="177"/>
      <c r="E1370" s="177"/>
      <c r="F1370" s="177"/>
      <c r="G1370" s="177"/>
      <c r="H1370" s="177"/>
      <c r="I1370" s="314"/>
      <c r="J1370" s="314"/>
      <c r="K1370" s="315"/>
      <c r="L1370" s="177"/>
      <c r="M1370" s="177"/>
      <c r="N1370" s="177"/>
      <c r="O1370" s="177"/>
      <c r="P1370" s="177"/>
      <c r="Q1370" s="177"/>
      <c r="R1370" s="177"/>
      <c r="S1370" s="177"/>
      <c r="T1370" s="177"/>
      <c r="U1370" s="177"/>
      <c r="V1370" s="177"/>
      <c r="W1370" s="177"/>
      <c r="X1370" s="177"/>
      <c r="Y1370" s="177"/>
      <c r="Z1370" s="177"/>
      <c r="AA1370" s="177"/>
      <c r="AB1370" s="177"/>
      <c r="AC1370" s="177"/>
      <c r="AD1370" s="177"/>
      <c r="AE1370" s="177"/>
    </row>
    <row r="1371" spans="1:31" ht="125.25" customHeight="1">
      <c r="A1371" s="313"/>
      <c r="B1371" s="177"/>
      <c r="C1371" s="313"/>
      <c r="D1371" s="177"/>
      <c r="E1371" s="177"/>
      <c r="F1371" s="177"/>
      <c r="G1371" s="177"/>
      <c r="H1371" s="177"/>
      <c r="I1371" s="314"/>
      <c r="J1371" s="314"/>
      <c r="K1371" s="315"/>
      <c r="L1371" s="177"/>
      <c r="M1371" s="177"/>
      <c r="N1371" s="177"/>
      <c r="O1371" s="177"/>
      <c r="P1371" s="177"/>
      <c r="Q1371" s="177"/>
      <c r="R1371" s="177"/>
      <c r="S1371" s="177"/>
      <c r="T1371" s="177"/>
      <c r="U1371" s="177"/>
      <c r="V1371" s="177"/>
      <c r="W1371" s="177"/>
      <c r="X1371" s="177"/>
      <c r="Y1371" s="177"/>
      <c r="Z1371" s="177"/>
      <c r="AA1371" s="177"/>
      <c r="AB1371" s="177"/>
      <c r="AC1371" s="177"/>
      <c r="AD1371" s="177"/>
      <c r="AE1371" s="177"/>
    </row>
    <row r="1372" spans="1:31" ht="125.25" customHeight="1">
      <c r="A1372" s="313"/>
      <c r="B1372" s="177"/>
      <c r="C1372" s="313"/>
      <c r="D1372" s="177"/>
      <c r="E1372" s="177"/>
      <c r="F1372" s="177"/>
      <c r="G1372" s="177"/>
      <c r="H1372" s="177"/>
      <c r="I1372" s="314"/>
      <c r="J1372" s="314"/>
      <c r="K1372" s="315"/>
      <c r="L1372" s="177"/>
      <c r="M1372" s="177"/>
      <c r="N1372" s="177"/>
      <c r="O1372" s="177"/>
      <c r="P1372" s="177"/>
      <c r="Q1372" s="177"/>
      <c r="R1372" s="177"/>
      <c r="S1372" s="177"/>
      <c r="T1372" s="177"/>
      <c r="U1372" s="177"/>
      <c r="V1372" s="177"/>
      <c r="W1372" s="177"/>
      <c r="X1372" s="177"/>
      <c r="Y1372" s="177"/>
      <c r="Z1372" s="177"/>
      <c r="AA1372" s="177"/>
      <c r="AB1372" s="177"/>
      <c r="AC1372" s="177"/>
      <c r="AD1372" s="177"/>
      <c r="AE1372" s="177"/>
    </row>
    <row r="1373" spans="1:31" ht="125.25" customHeight="1">
      <c r="A1373" s="313"/>
      <c r="B1373" s="177"/>
      <c r="C1373" s="313"/>
      <c r="D1373" s="177"/>
      <c r="E1373" s="177"/>
      <c r="F1373" s="177"/>
      <c r="G1373" s="177"/>
      <c r="H1373" s="177"/>
      <c r="I1373" s="314"/>
      <c r="J1373" s="314"/>
      <c r="K1373" s="315"/>
      <c r="L1373" s="177"/>
      <c r="M1373" s="177"/>
      <c r="N1373" s="177"/>
      <c r="O1373" s="177"/>
      <c r="P1373" s="177"/>
      <c r="Q1373" s="177"/>
      <c r="R1373" s="177"/>
      <c r="S1373" s="177"/>
      <c r="T1373" s="177"/>
      <c r="U1373" s="177"/>
      <c r="V1373" s="177"/>
      <c r="W1373" s="177"/>
      <c r="X1373" s="177"/>
      <c r="Y1373" s="177"/>
      <c r="Z1373" s="177"/>
      <c r="AA1373" s="177"/>
      <c r="AB1373" s="177"/>
      <c r="AC1373" s="177"/>
      <c r="AD1373" s="177"/>
      <c r="AE1373" s="177"/>
    </row>
    <row r="1374" spans="1:31" ht="125.25" customHeight="1">
      <c r="A1374" s="313"/>
      <c r="B1374" s="177"/>
      <c r="C1374" s="313"/>
      <c r="D1374" s="177"/>
      <c r="E1374" s="177"/>
      <c r="F1374" s="177"/>
      <c r="G1374" s="177"/>
      <c r="H1374" s="177"/>
      <c r="I1374" s="314"/>
      <c r="J1374" s="314"/>
      <c r="K1374" s="315"/>
      <c r="L1374" s="177"/>
      <c r="M1374" s="177"/>
      <c r="N1374" s="177"/>
      <c r="O1374" s="177"/>
      <c r="P1374" s="177"/>
      <c r="Q1374" s="177"/>
      <c r="R1374" s="177"/>
      <c r="S1374" s="177"/>
      <c r="T1374" s="177"/>
      <c r="U1374" s="177"/>
      <c r="V1374" s="177"/>
      <c r="W1374" s="177"/>
      <c r="X1374" s="177"/>
      <c r="Y1374" s="177"/>
      <c r="Z1374" s="177"/>
      <c r="AA1374" s="177"/>
      <c r="AB1374" s="177"/>
      <c r="AC1374" s="177"/>
      <c r="AD1374" s="177"/>
      <c r="AE1374" s="177"/>
    </row>
    <row r="1375" spans="1:31" ht="125.25" customHeight="1">
      <c r="A1375" s="313"/>
      <c r="B1375" s="177"/>
      <c r="C1375" s="313"/>
      <c r="D1375" s="177"/>
      <c r="E1375" s="177"/>
      <c r="F1375" s="177"/>
      <c r="G1375" s="177"/>
      <c r="H1375" s="177"/>
      <c r="I1375" s="314"/>
      <c r="J1375" s="314"/>
      <c r="K1375" s="315"/>
      <c r="L1375" s="177"/>
      <c r="M1375" s="177"/>
      <c r="N1375" s="177"/>
      <c r="O1375" s="177"/>
      <c r="P1375" s="177"/>
      <c r="Q1375" s="177"/>
      <c r="R1375" s="177"/>
      <c r="S1375" s="177"/>
      <c r="T1375" s="177"/>
      <c r="U1375" s="177"/>
      <c r="V1375" s="177"/>
      <c r="W1375" s="177"/>
      <c r="X1375" s="177"/>
      <c r="Y1375" s="177"/>
      <c r="Z1375" s="177"/>
      <c r="AA1375" s="177"/>
      <c r="AB1375" s="177"/>
      <c r="AC1375" s="177"/>
      <c r="AD1375" s="177"/>
      <c r="AE1375" s="177"/>
    </row>
    <row r="1376" spans="1:31" ht="125.25" customHeight="1">
      <c r="A1376" s="313"/>
      <c r="B1376" s="177"/>
      <c r="C1376" s="313"/>
      <c r="D1376" s="177"/>
      <c r="E1376" s="177"/>
      <c r="F1376" s="177"/>
      <c r="G1376" s="177"/>
      <c r="H1376" s="177"/>
      <c r="I1376" s="314"/>
      <c r="J1376" s="314"/>
      <c r="K1376" s="315"/>
      <c r="L1376" s="177"/>
      <c r="M1376" s="177"/>
      <c r="N1376" s="177"/>
      <c r="O1376" s="177"/>
      <c r="P1376" s="177"/>
      <c r="Q1376" s="177"/>
      <c r="R1376" s="177"/>
      <c r="S1376" s="177"/>
      <c r="T1376" s="177"/>
      <c r="U1376" s="177"/>
      <c r="V1376" s="177"/>
      <c r="W1376" s="177"/>
      <c r="X1376" s="177"/>
      <c r="Y1376" s="177"/>
      <c r="Z1376" s="177"/>
      <c r="AA1376" s="177"/>
      <c r="AB1376" s="177"/>
      <c r="AC1376" s="177"/>
      <c r="AD1376" s="177"/>
      <c r="AE1376" s="177"/>
    </row>
    <row r="1377" spans="1:31" ht="125.25" customHeight="1">
      <c r="A1377" s="313"/>
      <c r="B1377" s="177"/>
      <c r="C1377" s="313"/>
      <c r="D1377" s="177"/>
      <c r="E1377" s="177"/>
      <c r="F1377" s="177"/>
      <c r="G1377" s="177"/>
      <c r="H1377" s="177"/>
      <c r="I1377" s="314"/>
      <c r="J1377" s="314"/>
      <c r="K1377" s="315"/>
      <c r="L1377" s="177"/>
      <c r="M1377" s="177"/>
      <c r="N1377" s="177"/>
      <c r="O1377" s="177"/>
      <c r="P1377" s="177"/>
      <c r="Q1377" s="177"/>
      <c r="R1377" s="177"/>
      <c r="S1377" s="177"/>
      <c r="T1377" s="177"/>
      <c r="U1377" s="177"/>
      <c r="V1377" s="177"/>
      <c r="W1377" s="177"/>
      <c r="X1377" s="177"/>
      <c r="Y1377" s="177"/>
      <c r="Z1377" s="177"/>
      <c r="AA1377" s="177"/>
      <c r="AB1377" s="177"/>
      <c r="AC1377" s="177"/>
      <c r="AD1377" s="177"/>
      <c r="AE1377" s="177"/>
    </row>
    <row r="1378" spans="1:31" ht="125.25" customHeight="1">
      <c r="A1378" s="313"/>
      <c r="B1378" s="177"/>
      <c r="C1378" s="313"/>
      <c r="D1378" s="177"/>
      <c r="E1378" s="177"/>
      <c r="F1378" s="177"/>
      <c r="G1378" s="177"/>
      <c r="H1378" s="177"/>
      <c r="I1378" s="314"/>
      <c r="J1378" s="314"/>
      <c r="K1378" s="315"/>
      <c r="L1378" s="177"/>
      <c r="M1378" s="177"/>
      <c r="N1378" s="177"/>
      <c r="O1378" s="177"/>
      <c r="P1378" s="177"/>
      <c r="Q1378" s="177"/>
      <c r="R1378" s="177"/>
      <c r="S1378" s="177"/>
      <c r="T1378" s="177"/>
      <c r="U1378" s="177"/>
      <c r="V1378" s="177"/>
      <c r="W1378" s="177"/>
      <c r="X1378" s="177"/>
      <c r="Y1378" s="177"/>
      <c r="Z1378" s="177"/>
      <c r="AA1378" s="177"/>
      <c r="AB1378" s="177"/>
      <c r="AC1378" s="177"/>
      <c r="AD1378" s="177"/>
      <c r="AE1378" s="177"/>
    </row>
    <row r="1379" spans="1:31" ht="125.25" customHeight="1">
      <c r="A1379" s="313"/>
      <c r="B1379" s="177"/>
      <c r="C1379" s="313"/>
      <c r="D1379" s="177"/>
      <c r="E1379" s="177"/>
      <c r="F1379" s="177"/>
      <c r="G1379" s="177"/>
      <c r="H1379" s="177"/>
      <c r="I1379" s="314"/>
      <c r="J1379" s="314"/>
      <c r="K1379" s="315"/>
      <c r="L1379" s="177"/>
      <c r="M1379" s="177"/>
      <c r="N1379" s="177"/>
      <c r="O1379" s="177"/>
      <c r="P1379" s="177"/>
      <c r="Q1379" s="177"/>
      <c r="R1379" s="177"/>
      <c r="S1379" s="177"/>
      <c r="T1379" s="177"/>
      <c r="U1379" s="177"/>
      <c r="V1379" s="177"/>
      <c r="W1379" s="177"/>
      <c r="X1379" s="177"/>
      <c r="Y1379" s="177"/>
      <c r="Z1379" s="177"/>
      <c r="AA1379" s="177"/>
      <c r="AB1379" s="177"/>
      <c r="AC1379" s="177"/>
      <c r="AD1379" s="177"/>
      <c r="AE1379" s="177"/>
    </row>
    <row r="1380" spans="1:31" ht="125.25" customHeight="1">
      <c r="A1380" s="313"/>
      <c r="B1380" s="177"/>
      <c r="C1380" s="313"/>
      <c r="D1380" s="177"/>
      <c r="E1380" s="177"/>
      <c r="F1380" s="177"/>
      <c r="G1380" s="177"/>
      <c r="H1380" s="177"/>
      <c r="I1380" s="314"/>
      <c r="J1380" s="314"/>
      <c r="K1380" s="315"/>
      <c r="L1380" s="177"/>
      <c r="M1380" s="177"/>
      <c r="N1380" s="177"/>
      <c r="O1380" s="177"/>
      <c r="P1380" s="177"/>
      <c r="Q1380" s="177"/>
      <c r="R1380" s="177"/>
      <c r="S1380" s="177"/>
      <c r="T1380" s="177"/>
      <c r="U1380" s="177"/>
      <c r="V1380" s="177"/>
      <c r="W1380" s="177"/>
      <c r="X1380" s="177"/>
      <c r="Y1380" s="177"/>
      <c r="Z1380" s="177"/>
      <c r="AA1380" s="177"/>
      <c r="AB1380" s="177"/>
      <c r="AC1380" s="177"/>
      <c r="AD1380" s="177"/>
      <c r="AE1380" s="177"/>
    </row>
    <row r="1381" spans="1:31" ht="125.25" customHeight="1">
      <c r="A1381" s="313"/>
      <c r="B1381" s="177"/>
      <c r="C1381" s="313"/>
      <c r="D1381" s="177"/>
      <c r="E1381" s="177"/>
      <c r="F1381" s="177"/>
      <c r="G1381" s="177"/>
      <c r="H1381" s="177"/>
      <c r="I1381" s="314"/>
      <c r="J1381" s="314"/>
      <c r="K1381" s="315"/>
      <c r="L1381" s="177"/>
      <c r="M1381" s="177"/>
      <c r="N1381" s="177"/>
      <c r="O1381" s="177"/>
      <c r="P1381" s="177"/>
      <c r="Q1381" s="177"/>
      <c r="R1381" s="177"/>
      <c r="S1381" s="177"/>
      <c r="T1381" s="177"/>
      <c r="U1381" s="177"/>
      <c r="V1381" s="177"/>
      <c r="W1381" s="177"/>
      <c r="X1381" s="177"/>
      <c r="Y1381" s="177"/>
      <c r="Z1381" s="177"/>
      <c r="AA1381" s="177"/>
      <c r="AB1381" s="177"/>
      <c r="AC1381" s="177"/>
      <c r="AD1381" s="177"/>
      <c r="AE1381" s="177"/>
    </row>
    <row r="1382" spans="1:31" ht="125.25" customHeight="1">
      <c r="A1382" s="313"/>
      <c r="B1382" s="177"/>
      <c r="C1382" s="313"/>
      <c r="D1382" s="177"/>
      <c r="E1382" s="177"/>
      <c r="F1382" s="177"/>
      <c r="G1382" s="177"/>
      <c r="H1382" s="177"/>
      <c r="I1382" s="314"/>
      <c r="J1382" s="314"/>
      <c r="K1382" s="315"/>
      <c r="L1382" s="177"/>
      <c r="M1382" s="177"/>
      <c r="N1382" s="177"/>
      <c r="O1382" s="177"/>
      <c r="P1382" s="177"/>
      <c r="Q1382" s="177"/>
      <c r="R1382" s="177"/>
      <c r="S1382" s="177"/>
      <c r="T1382" s="177"/>
      <c r="U1382" s="177"/>
      <c r="V1382" s="177"/>
      <c r="W1382" s="177"/>
      <c r="X1382" s="177"/>
      <c r="Y1382" s="177"/>
      <c r="Z1382" s="177"/>
      <c r="AA1382" s="177"/>
      <c r="AB1382" s="177"/>
      <c r="AC1382" s="177"/>
      <c r="AD1382" s="177"/>
      <c r="AE1382" s="177"/>
    </row>
    <row r="1383" spans="1:31" ht="125.25" customHeight="1">
      <c r="A1383" s="313"/>
      <c r="B1383" s="177"/>
      <c r="C1383" s="313"/>
      <c r="D1383" s="177"/>
      <c r="E1383" s="177"/>
      <c r="F1383" s="177"/>
      <c r="G1383" s="177"/>
      <c r="H1383" s="177"/>
      <c r="I1383" s="314"/>
      <c r="J1383" s="314"/>
      <c r="K1383" s="315"/>
      <c r="L1383" s="177"/>
      <c r="M1383" s="177"/>
      <c r="N1383" s="177"/>
      <c r="O1383" s="177"/>
      <c r="P1383" s="177"/>
      <c r="Q1383" s="177"/>
      <c r="R1383" s="177"/>
      <c r="S1383" s="177"/>
      <c r="T1383" s="177"/>
      <c r="U1383" s="177"/>
      <c r="V1383" s="177"/>
      <c r="W1383" s="177"/>
      <c r="X1383" s="177"/>
      <c r="Y1383" s="177"/>
      <c r="Z1383" s="177"/>
      <c r="AA1383" s="177"/>
      <c r="AB1383" s="177"/>
      <c r="AC1383" s="177"/>
      <c r="AD1383" s="177"/>
      <c r="AE1383" s="177"/>
    </row>
    <row r="1384" spans="1:31" ht="125.25" customHeight="1">
      <c r="A1384" s="313"/>
      <c r="B1384" s="177"/>
      <c r="C1384" s="313"/>
      <c r="D1384" s="177"/>
      <c r="E1384" s="177"/>
      <c r="F1384" s="177"/>
      <c r="G1384" s="177"/>
      <c r="H1384" s="177"/>
      <c r="I1384" s="314"/>
      <c r="J1384" s="314"/>
      <c r="K1384" s="315"/>
      <c r="L1384" s="177"/>
      <c r="M1384" s="177"/>
      <c r="N1384" s="177"/>
      <c r="O1384" s="177"/>
      <c r="P1384" s="177"/>
      <c r="Q1384" s="177"/>
      <c r="R1384" s="177"/>
      <c r="S1384" s="177"/>
      <c r="T1384" s="177"/>
      <c r="U1384" s="177"/>
      <c r="V1384" s="177"/>
      <c r="W1384" s="177"/>
      <c r="X1384" s="177"/>
      <c r="Y1384" s="177"/>
      <c r="Z1384" s="177"/>
      <c r="AA1384" s="177"/>
      <c r="AB1384" s="177"/>
      <c r="AC1384" s="177"/>
      <c r="AD1384" s="177"/>
      <c r="AE1384" s="177"/>
    </row>
    <row r="1385" spans="1:31" ht="125.25" customHeight="1">
      <c r="A1385" s="313"/>
      <c r="B1385" s="177"/>
      <c r="C1385" s="313"/>
      <c r="D1385" s="177"/>
      <c r="E1385" s="177"/>
      <c r="F1385" s="177"/>
      <c r="G1385" s="177"/>
      <c r="H1385" s="177"/>
      <c r="I1385" s="314"/>
      <c r="J1385" s="314"/>
      <c r="K1385" s="315"/>
      <c r="L1385" s="177"/>
      <c r="M1385" s="177"/>
      <c r="N1385" s="177"/>
      <c r="O1385" s="177"/>
      <c r="P1385" s="177"/>
      <c r="Q1385" s="177"/>
      <c r="R1385" s="177"/>
      <c r="S1385" s="177"/>
      <c r="T1385" s="177"/>
      <c r="U1385" s="177"/>
      <c r="V1385" s="177"/>
      <c r="W1385" s="177"/>
      <c r="X1385" s="177"/>
      <c r="Y1385" s="177"/>
      <c r="Z1385" s="177"/>
      <c r="AA1385" s="177"/>
      <c r="AB1385" s="177"/>
      <c r="AC1385" s="177"/>
      <c r="AD1385" s="177"/>
      <c r="AE1385" s="177"/>
    </row>
    <row r="1386" spans="1:31" ht="125.25" customHeight="1">
      <c r="A1386" s="313"/>
      <c r="B1386" s="177"/>
      <c r="C1386" s="313"/>
      <c r="D1386" s="177"/>
      <c r="E1386" s="177"/>
      <c r="F1386" s="177"/>
      <c r="G1386" s="177"/>
      <c r="H1386" s="177"/>
      <c r="I1386" s="314"/>
      <c r="J1386" s="314"/>
      <c r="K1386" s="315"/>
      <c r="L1386" s="177"/>
      <c r="M1386" s="177"/>
      <c r="N1386" s="177"/>
      <c r="O1386" s="177"/>
      <c r="P1386" s="177"/>
      <c r="Q1386" s="177"/>
      <c r="R1386" s="177"/>
      <c r="S1386" s="177"/>
      <c r="T1386" s="177"/>
      <c r="U1386" s="177"/>
      <c r="V1386" s="177"/>
      <c r="W1386" s="177"/>
      <c r="X1386" s="177"/>
      <c r="Y1386" s="177"/>
      <c r="Z1386" s="177"/>
      <c r="AA1386" s="177"/>
      <c r="AB1386" s="177"/>
      <c r="AC1386" s="177"/>
      <c r="AD1386" s="177"/>
      <c r="AE1386" s="177"/>
    </row>
    <row r="1387" spans="1:31" ht="125.25" customHeight="1">
      <c r="A1387" s="313"/>
      <c r="B1387" s="177"/>
      <c r="C1387" s="313"/>
      <c r="D1387" s="177"/>
      <c r="E1387" s="177"/>
      <c r="F1387" s="177"/>
      <c r="G1387" s="177"/>
      <c r="H1387" s="177"/>
      <c r="I1387" s="314"/>
      <c r="J1387" s="314"/>
      <c r="K1387" s="315"/>
      <c r="L1387" s="177"/>
      <c r="M1387" s="177"/>
      <c r="N1387" s="177"/>
      <c r="O1387" s="177"/>
      <c r="P1387" s="177"/>
      <c r="Q1387" s="177"/>
      <c r="R1387" s="177"/>
      <c r="S1387" s="177"/>
      <c r="T1387" s="177"/>
      <c r="U1387" s="177"/>
      <c r="V1387" s="177"/>
      <c r="W1387" s="177"/>
      <c r="X1387" s="177"/>
      <c r="Y1387" s="177"/>
      <c r="Z1387" s="177"/>
      <c r="AA1387" s="177"/>
      <c r="AB1387" s="177"/>
      <c r="AC1387" s="177"/>
      <c r="AD1387" s="177"/>
      <c r="AE1387" s="177"/>
    </row>
    <row r="1388" spans="1:31" ht="125.25" customHeight="1">
      <c r="A1388" s="313"/>
      <c r="B1388" s="177"/>
      <c r="C1388" s="313"/>
      <c r="D1388" s="177"/>
      <c r="E1388" s="177"/>
      <c r="F1388" s="177"/>
      <c r="G1388" s="177"/>
      <c r="H1388" s="177"/>
      <c r="I1388" s="314"/>
      <c r="J1388" s="314"/>
      <c r="K1388" s="315"/>
      <c r="L1388" s="177"/>
      <c r="M1388" s="177"/>
      <c r="N1388" s="177"/>
      <c r="O1388" s="177"/>
      <c r="P1388" s="177"/>
      <c r="Q1388" s="177"/>
      <c r="R1388" s="177"/>
      <c r="S1388" s="177"/>
      <c r="T1388" s="177"/>
      <c r="U1388" s="177"/>
      <c r="V1388" s="177"/>
      <c r="W1388" s="177"/>
      <c r="X1388" s="177"/>
      <c r="Y1388" s="177"/>
      <c r="Z1388" s="177"/>
      <c r="AA1388" s="177"/>
      <c r="AB1388" s="177"/>
      <c r="AC1388" s="177"/>
      <c r="AD1388" s="177"/>
      <c r="AE1388" s="177"/>
    </row>
    <row r="1389" spans="1:31" ht="125.25" customHeight="1">
      <c r="A1389" s="313"/>
      <c r="B1389" s="177"/>
      <c r="C1389" s="313"/>
      <c r="D1389" s="177"/>
      <c r="E1389" s="177"/>
      <c r="F1389" s="177"/>
      <c r="G1389" s="177"/>
      <c r="H1389" s="177"/>
      <c r="I1389" s="314"/>
      <c r="J1389" s="314"/>
      <c r="K1389" s="315"/>
      <c r="L1389" s="177"/>
      <c r="M1389" s="177"/>
      <c r="N1389" s="177"/>
      <c r="O1389" s="177"/>
      <c r="P1389" s="177"/>
      <c r="Q1389" s="177"/>
      <c r="R1389" s="177"/>
      <c r="S1389" s="177"/>
      <c r="T1389" s="177"/>
      <c r="U1389" s="177"/>
      <c r="V1389" s="177"/>
      <c r="W1389" s="177"/>
      <c r="X1389" s="177"/>
      <c r="Y1389" s="177"/>
      <c r="Z1389" s="177"/>
      <c r="AA1389" s="177"/>
      <c r="AB1389" s="177"/>
      <c r="AC1389" s="177"/>
      <c r="AD1389" s="177"/>
      <c r="AE1389" s="177"/>
    </row>
    <row r="1390" spans="1:31" ht="125.25" customHeight="1">
      <c r="A1390" s="313"/>
      <c r="B1390" s="177"/>
      <c r="C1390" s="313"/>
      <c r="D1390" s="177"/>
      <c r="E1390" s="177"/>
      <c r="F1390" s="177"/>
      <c r="G1390" s="177"/>
      <c r="H1390" s="177"/>
      <c r="I1390" s="314"/>
      <c r="J1390" s="314"/>
      <c r="K1390" s="315"/>
      <c r="L1390" s="177"/>
      <c r="M1390" s="177"/>
      <c r="N1390" s="177"/>
      <c r="O1390" s="177"/>
      <c r="P1390" s="177"/>
      <c r="Q1390" s="177"/>
      <c r="R1390" s="177"/>
      <c r="S1390" s="177"/>
      <c r="T1390" s="177"/>
      <c r="U1390" s="177"/>
      <c r="V1390" s="177"/>
      <c r="W1390" s="177"/>
      <c r="X1390" s="177"/>
      <c r="Y1390" s="177"/>
      <c r="Z1390" s="177"/>
      <c r="AA1390" s="177"/>
      <c r="AB1390" s="177"/>
      <c r="AC1390" s="177"/>
      <c r="AD1390" s="177"/>
      <c r="AE1390" s="177"/>
    </row>
    <row r="1391" spans="1:31" ht="125.25" customHeight="1">
      <c r="A1391" s="313"/>
      <c r="B1391" s="177"/>
      <c r="C1391" s="313"/>
      <c r="D1391" s="177"/>
      <c r="E1391" s="177"/>
      <c r="F1391" s="177"/>
      <c r="G1391" s="177"/>
      <c r="H1391" s="177"/>
      <c r="I1391" s="314"/>
      <c r="J1391" s="314"/>
      <c r="K1391" s="315"/>
      <c r="L1391" s="177"/>
      <c r="M1391" s="177"/>
      <c r="N1391" s="177"/>
      <c r="O1391" s="177"/>
      <c r="P1391" s="177"/>
      <c r="Q1391" s="177"/>
      <c r="R1391" s="177"/>
      <c r="S1391" s="177"/>
      <c r="T1391" s="177"/>
      <c r="U1391" s="177"/>
      <c r="V1391" s="177"/>
      <c r="W1391" s="177"/>
      <c r="X1391" s="177"/>
      <c r="Y1391" s="177"/>
      <c r="Z1391" s="177"/>
      <c r="AA1391" s="177"/>
      <c r="AB1391" s="177"/>
      <c r="AC1391" s="177"/>
      <c r="AD1391" s="177"/>
      <c r="AE1391" s="177"/>
    </row>
    <row r="1392" spans="1:31" ht="125.25" customHeight="1">
      <c r="A1392" s="313"/>
      <c r="B1392" s="177"/>
      <c r="C1392" s="313"/>
      <c r="D1392" s="177"/>
      <c r="E1392" s="177"/>
      <c r="F1392" s="177"/>
      <c r="G1392" s="177"/>
      <c r="H1392" s="177"/>
      <c r="I1392" s="314"/>
      <c r="J1392" s="314"/>
      <c r="K1392" s="315"/>
      <c r="L1392" s="177"/>
      <c r="M1392" s="177"/>
      <c r="N1392" s="177"/>
      <c r="O1392" s="177"/>
      <c r="P1392" s="177"/>
      <c r="Q1392" s="177"/>
      <c r="R1392" s="177"/>
      <c r="S1392" s="177"/>
      <c r="T1392" s="177"/>
      <c r="U1392" s="177"/>
      <c r="V1392" s="177"/>
      <c r="W1392" s="177"/>
      <c r="X1392" s="177"/>
      <c r="Y1392" s="177"/>
      <c r="Z1392" s="177"/>
      <c r="AA1392" s="177"/>
      <c r="AB1392" s="177"/>
      <c r="AC1392" s="177"/>
      <c r="AD1392" s="177"/>
      <c r="AE1392" s="177"/>
    </row>
    <row r="1393" spans="1:31" ht="125.25" customHeight="1">
      <c r="A1393" s="313"/>
      <c r="B1393" s="177"/>
      <c r="C1393" s="313"/>
      <c r="D1393" s="177"/>
      <c r="E1393" s="177"/>
      <c r="F1393" s="177"/>
      <c r="G1393" s="177"/>
      <c r="H1393" s="177"/>
      <c r="I1393" s="314"/>
      <c r="J1393" s="314"/>
      <c r="K1393" s="315"/>
      <c r="L1393" s="177"/>
      <c r="M1393" s="177"/>
      <c r="N1393" s="177"/>
      <c r="O1393" s="177"/>
      <c r="P1393" s="177"/>
      <c r="Q1393" s="177"/>
      <c r="R1393" s="177"/>
      <c r="S1393" s="177"/>
      <c r="T1393" s="177"/>
      <c r="U1393" s="177"/>
      <c r="V1393" s="177"/>
      <c r="W1393" s="177"/>
      <c r="X1393" s="177"/>
      <c r="Y1393" s="177"/>
      <c r="Z1393" s="177"/>
      <c r="AA1393" s="177"/>
      <c r="AB1393" s="177"/>
      <c r="AC1393" s="177"/>
      <c r="AD1393" s="177"/>
      <c r="AE1393" s="177"/>
    </row>
    <row r="1394" spans="1:31" ht="125.25" customHeight="1">
      <c r="A1394" s="313"/>
      <c r="B1394" s="177"/>
      <c r="C1394" s="313"/>
      <c r="D1394" s="177"/>
      <c r="E1394" s="177"/>
      <c r="F1394" s="177"/>
      <c r="G1394" s="177"/>
      <c r="H1394" s="177"/>
      <c r="I1394" s="314"/>
      <c r="J1394" s="314"/>
      <c r="K1394" s="315"/>
      <c r="L1394" s="177"/>
      <c r="M1394" s="177"/>
      <c r="N1394" s="177"/>
      <c r="O1394" s="177"/>
      <c r="P1394" s="177"/>
      <c r="Q1394" s="177"/>
      <c r="R1394" s="177"/>
      <c r="S1394" s="177"/>
      <c r="T1394" s="177"/>
      <c r="U1394" s="177"/>
      <c r="V1394" s="177"/>
      <c r="W1394" s="177"/>
      <c r="X1394" s="177"/>
      <c r="Y1394" s="177"/>
      <c r="Z1394" s="177"/>
      <c r="AA1394" s="177"/>
      <c r="AB1394" s="177"/>
      <c r="AC1394" s="177"/>
      <c r="AD1394" s="177"/>
      <c r="AE1394" s="177"/>
    </row>
    <row r="1395" spans="1:31" ht="125.25" customHeight="1">
      <c r="A1395" s="313"/>
      <c r="B1395" s="177"/>
      <c r="C1395" s="313"/>
      <c r="D1395" s="177"/>
      <c r="E1395" s="177"/>
      <c r="F1395" s="177"/>
      <c r="G1395" s="177"/>
      <c r="H1395" s="177"/>
      <c r="I1395" s="314"/>
      <c r="J1395" s="314"/>
      <c r="K1395" s="315"/>
      <c r="L1395" s="177"/>
      <c r="M1395" s="177"/>
      <c r="N1395" s="177"/>
      <c r="O1395" s="177"/>
      <c r="P1395" s="177"/>
      <c r="Q1395" s="177"/>
      <c r="R1395" s="177"/>
      <c r="S1395" s="177"/>
      <c r="T1395" s="177"/>
      <c r="U1395" s="177"/>
      <c r="V1395" s="177"/>
      <c r="W1395" s="177"/>
      <c r="X1395" s="177"/>
      <c r="Y1395" s="177"/>
      <c r="Z1395" s="177"/>
      <c r="AA1395" s="177"/>
      <c r="AB1395" s="177"/>
      <c r="AC1395" s="177"/>
      <c r="AD1395" s="177"/>
      <c r="AE1395" s="177"/>
    </row>
    <row r="1396" spans="1:31" ht="125.25" customHeight="1">
      <c r="A1396" s="313"/>
      <c r="B1396" s="177"/>
      <c r="C1396" s="313"/>
      <c r="D1396" s="177"/>
      <c r="E1396" s="177"/>
      <c r="F1396" s="177"/>
      <c r="G1396" s="177"/>
      <c r="H1396" s="177"/>
      <c r="I1396" s="314"/>
      <c r="J1396" s="314"/>
      <c r="K1396" s="315"/>
      <c r="L1396" s="177"/>
      <c r="M1396" s="177"/>
      <c r="N1396" s="177"/>
      <c r="O1396" s="177"/>
      <c r="P1396" s="177"/>
      <c r="Q1396" s="177"/>
      <c r="R1396" s="177"/>
      <c r="S1396" s="177"/>
      <c r="T1396" s="177"/>
      <c r="U1396" s="177"/>
      <c r="V1396" s="177"/>
      <c r="W1396" s="177"/>
      <c r="X1396" s="177"/>
      <c r="Y1396" s="177"/>
      <c r="Z1396" s="177"/>
      <c r="AA1396" s="177"/>
      <c r="AB1396" s="177"/>
      <c r="AC1396" s="177"/>
      <c r="AD1396" s="177"/>
      <c r="AE1396" s="177"/>
    </row>
    <row r="1397" spans="1:31" ht="125.25" customHeight="1">
      <c r="A1397" s="313"/>
      <c r="B1397" s="177"/>
      <c r="C1397" s="313"/>
      <c r="D1397" s="177"/>
      <c r="E1397" s="177"/>
      <c r="F1397" s="177"/>
      <c r="G1397" s="177"/>
      <c r="H1397" s="177"/>
      <c r="I1397" s="314"/>
      <c r="J1397" s="314"/>
      <c r="K1397" s="315"/>
      <c r="L1397" s="177"/>
      <c r="M1397" s="177"/>
      <c r="N1397" s="177"/>
      <c r="O1397" s="177"/>
      <c r="P1397" s="177"/>
      <c r="Q1397" s="177"/>
      <c r="R1397" s="177"/>
      <c r="S1397" s="177"/>
      <c r="T1397" s="177"/>
      <c r="U1397" s="177"/>
      <c r="V1397" s="177"/>
      <c r="W1397" s="177"/>
      <c r="X1397" s="177"/>
      <c r="Y1397" s="177"/>
      <c r="Z1397" s="177"/>
      <c r="AA1397" s="177"/>
      <c r="AB1397" s="177"/>
      <c r="AC1397" s="177"/>
      <c r="AD1397" s="177"/>
      <c r="AE1397" s="177"/>
    </row>
    <row r="1398" spans="1:31" ht="125.25" customHeight="1">
      <c r="A1398" s="313"/>
      <c r="B1398" s="177"/>
      <c r="C1398" s="313"/>
      <c r="D1398" s="177"/>
      <c r="E1398" s="177"/>
      <c r="F1398" s="177"/>
      <c r="G1398" s="177"/>
      <c r="H1398" s="177"/>
      <c r="I1398" s="314"/>
      <c r="J1398" s="314"/>
      <c r="K1398" s="315"/>
      <c r="L1398" s="177"/>
      <c r="M1398" s="177"/>
      <c r="N1398" s="177"/>
      <c r="O1398" s="177"/>
      <c r="P1398" s="177"/>
      <c r="Q1398" s="177"/>
      <c r="R1398" s="177"/>
      <c r="S1398" s="177"/>
      <c r="T1398" s="177"/>
      <c r="U1398" s="177"/>
      <c r="V1398" s="177"/>
      <c r="W1398" s="177"/>
      <c r="X1398" s="177"/>
      <c r="Y1398" s="177"/>
      <c r="Z1398" s="177"/>
      <c r="AA1398" s="177"/>
      <c r="AB1398" s="177"/>
      <c r="AC1398" s="177"/>
      <c r="AD1398" s="177"/>
      <c r="AE1398" s="177"/>
    </row>
    <row r="1399" spans="1:31" ht="125.25" customHeight="1">
      <c r="A1399" s="313"/>
      <c r="B1399" s="177"/>
      <c r="C1399" s="313"/>
      <c r="D1399" s="177"/>
      <c r="E1399" s="177"/>
      <c r="F1399" s="177"/>
      <c r="G1399" s="177"/>
      <c r="H1399" s="177"/>
      <c r="I1399" s="314"/>
      <c r="J1399" s="314"/>
      <c r="K1399" s="315"/>
      <c r="L1399" s="177"/>
      <c r="M1399" s="177"/>
      <c r="N1399" s="177"/>
      <c r="O1399" s="177"/>
      <c r="P1399" s="177"/>
      <c r="Q1399" s="177"/>
      <c r="R1399" s="177"/>
      <c r="S1399" s="177"/>
      <c r="T1399" s="177"/>
      <c r="U1399" s="177"/>
      <c r="V1399" s="177"/>
      <c r="W1399" s="177"/>
      <c r="X1399" s="177"/>
      <c r="Y1399" s="177"/>
      <c r="Z1399" s="177"/>
      <c r="AA1399" s="177"/>
      <c r="AB1399" s="177"/>
      <c r="AC1399" s="177"/>
      <c r="AD1399" s="177"/>
      <c r="AE1399" s="177"/>
    </row>
    <row r="1400" spans="1:31" ht="125.25" customHeight="1">
      <c r="A1400" s="313"/>
      <c r="B1400" s="177"/>
      <c r="C1400" s="313"/>
      <c r="D1400" s="177"/>
      <c r="E1400" s="177"/>
      <c r="F1400" s="177"/>
      <c r="G1400" s="177"/>
      <c r="H1400" s="177"/>
      <c r="I1400" s="314"/>
      <c r="J1400" s="314"/>
      <c r="K1400" s="315"/>
      <c r="L1400" s="177"/>
      <c r="M1400" s="177"/>
      <c r="N1400" s="177"/>
      <c r="O1400" s="177"/>
      <c r="P1400" s="177"/>
      <c r="Q1400" s="177"/>
      <c r="R1400" s="177"/>
      <c r="S1400" s="177"/>
      <c r="T1400" s="177"/>
      <c r="U1400" s="177"/>
      <c r="V1400" s="177"/>
      <c r="W1400" s="177"/>
      <c r="X1400" s="177"/>
      <c r="Y1400" s="177"/>
      <c r="Z1400" s="177"/>
      <c r="AA1400" s="177"/>
      <c r="AB1400" s="177"/>
      <c r="AC1400" s="177"/>
      <c r="AD1400" s="177"/>
      <c r="AE1400" s="177"/>
    </row>
    <row r="1401" spans="1:31" ht="125.25" customHeight="1">
      <c r="A1401" s="313"/>
      <c r="B1401" s="177"/>
      <c r="C1401" s="313"/>
      <c r="D1401" s="177"/>
      <c r="E1401" s="177"/>
      <c r="F1401" s="177"/>
      <c r="G1401" s="177"/>
      <c r="H1401" s="177"/>
      <c r="I1401" s="314"/>
      <c r="J1401" s="314"/>
      <c r="K1401" s="315"/>
      <c r="L1401" s="177"/>
      <c r="M1401" s="177"/>
      <c r="N1401" s="177"/>
      <c r="O1401" s="177"/>
      <c r="P1401" s="177"/>
      <c r="Q1401" s="177"/>
      <c r="R1401" s="177"/>
      <c r="S1401" s="177"/>
      <c r="T1401" s="177"/>
      <c r="U1401" s="177"/>
      <c r="V1401" s="177"/>
      <c r="W1401" s="177"/>
      <c r="X1401" s="177"/>
      <c r="Y1401" s="177"/>
      <c r="Z1401" s="177"/>
      <c r="AA1401" s="177"/>
      <c r="AB1401" s="177"/>
      <c r="AC1401" s="177"/>
      <c r="AD1401" s="177"/>
      <c r="AE1401" s="177"/>
    </row>
    <row r="1402" spans="1:31" ht="125.25" customHeight="1">
      <c r="A1402" s="313"/>
      <c r="B1402" s="177"/>
      <c r="C1402" s="313"/>
      <c r="D1402" s="177"/>
      <c r="E1402" s="177"/>
      <c r="F1402" s="177"/>
      <c r="G1402" s="177"/>
      <c r="H1402" s="177"/>
      <c r="I1402" s="314"/>
      <c r="J1402" s="314"/>
      <c r="K1402" s="315"/>
      <c r="L1402" s="177"/>
      <c r="M1402" s="177"/>
      <c r="N1402" s="177"/>
      <c r="O1402" s="177"/>
      <c r="P1402" s="177"/>
      <c r="Q1402" s="177"/>
      <c r="R1402" s="177"/>
      <c r="S1402" s="177"/>
      <c r="T1402" s="177"/>
      <c r="U1402" s="177"/>
      <c r="V1402" s="177"/>
      <c r="W1402" s="177"/>
      <c r="X1402" s="177"/>
      <c r="Y1402" s="177"/>
      <c r="Z1402" s="177"/>
      <c r="AA1402" s="177"/>
      <c r="AB1402" s="177"/>
      <c r="AC1402" s="177"/>
      <c r="AD1402" s="177"/>
      <c r="AE1402" s="177"/>
    </row>
    <row r="1403" spans="1:31" ht="125.25" customHeight="1">
      <c r="A1403" s="313"/>
      <c r="B1403" s="177"/>
      <c r="C1403" s="313"/>
      <c r="D1403" s="177"/>
      <c r="E1403" s="177"/>
      <c r="F1403" s="177"/>
      <c r="G1403" s="177"/>
      <c r="H1403" s="177"/>
      <c r="I1403" s="314"/>
      <c r="J1403" s="314"/>
      <c r="K1403" s="315"/>
      <c r="L1403" s="177"/>
      <c r="M1403" s="177"/>
      <c r="N1403" s="177"/>
      <c r="O1403" s="177"/>
      <c r="P1403" s="177"/>
      <c r="Q1403" s="177"/>
      <c r="R1403" s="177"/>
      <c r="S1403" s="177"/>
      <c r="T1403" s="177"/>
      <c r="U1403" s="177"/>
      <c r="V1403" s="177"/>
      <c r="W1403" s="177"/>
      <c r="X1403" s="177"/>
      <c r="Y1403" s="177"/>
      <c r="Z1403" s="177"/>
      <c r="AA1403" s="177"/>
      <c r="AB1403" s="177"/>
      <c r="AC1403" s="177"/>
      <c r="AD1403" s="177"/>
      <c r="AE1403" s="177"/>
    </row>
    <row r="1404" spans="1:31" ht="125.25" customHeight="1">
      <c r="A1404" s="313"/>
      <c r="B1404" s="177"/>
      <c r="C1404" s="313"/>
      <c r="D1404" s="177"/>
      <c r="E1404" s="177"/>
      <c r="F1404" s="177"/>
      <c r="G1404" s="177"/>
      <c r="H1404" s="177"/>
      <c r="I1404" s="314"/>
      <c r="J1404" s="314"/>
      <c r="K1404" s="315"/>
      <c r="L1404" s="177"/>
      <c r="M1404" s="177"/>
      <c r="N1404" s="177"/>
      <c r="O1404" s="177"/>
      <c r="P1404" s="177"/>
      <c r="Q1404" s="177"/>
      <c r="R1404" s="177"/>
      <c r="S1404" s="177"/>
      <c r="T1404" s="177"/>
      <c r="U1404" s="177"/>
      <c r="V1404" s="177"/>
      <c r="W1404" s="177"/>
      <c r="X1404" s="177"/>
      <c r="Y1404" s="177"/>
      <c r="Z1404" s="177"/>
      <c r="AA1404" s="177"/>
      <c r="AB1404" s="177"/>
      <c r="AC1404" s="177"/>
      <c r="AD1404" s="177"/>
      <c r="AE1404" s="177"/>
    </row>
    <row r="1405" spans="1:31" ht="125.25" customHeight="1">
      <c r="A1405" s="313"/>
      <c r="B1405" s="177"/>
      <c r="C1405" s="313"/>
      <c r="D1405" s="177"/>
      <c r="E1405" s="177"/>
      <c r="F1405" s="177"/>
      <c r="G1405" s="177"/>
      <c r="H1405" s="177"/>
      <c r="I1405" s="314"/>
      <c r="J1405" s="314"/>
      <c r="K1405" s="315"/>
      <c r="L1405" s="177"/>
      <c r="M1405" s="177"/>
      <c r="N1405" s="177"/>
      <c r="O1405" s="177"/>
      <c r="P1405" s="177"/>
      <c r="Q1405" s="177"/>
      <c r="R1405" s="177"/>
      <c r="S1405" s="177"/>
      <c r="T1405" s="177"/>
      <c r="U1405" s="177"/>
      <c r="V1405" s="177"/>
      <c r="W1405" s="177"/>
      <c r="X1405" s="177"/>
      <c r="Y1405" s="177"/>
      <c r="Z1405" s="177"/>
      <c r="AA1405" s="177"/>
      <c r="AB1405" s="177"/>
      <c r="AC1405" s="177"/>
      <c r="AD1405" s="177"/>
      <c r="AE1405" s="177"/>
    </row>
    <row r="1406" spans="1:31" ht="125.25" customHeight="1">
      <c r="A1406" s="313"/>
      <c r="B1406" s="177"/>
      <c r="C1406" s="313"/>
      <c r="D1406" s="177"/>
      <c r="E1406" s="177"/>
      <c r="F1406" s="177"/>
      <c r="G1406" s="177"/>
      <c r="H1406" s="177"/>
      <c r="I1406" s="314"/>
      <c r="J1406" s="314"/>
      <c r="K1406" s="315"/>
      <c r="L1406" s="177"/>
      <c r="M1406" s="177"/>
      <c r="N1406" s="177"/>
      <c r="O1406" s="177"/>
      <c r="P1406" s="177"/>
      <c r="Q1406" s="177"/>
      <c r="R1406" s="177"/>
      <c r="S1406" s="177"/>
      <c r="T1406" s="177"/>
      <c r="U1406" s="177"/>
      <c r="V1406" s="177"/>
      <c r="W1406" s="177"/>
      <c r="X1406" s="177"/>
      <c r="Y1406" s="177"/>
      <c r="Z1406" s="177"/>
      <c r="AA1406" s="177"/>
      <c r="AB1406" s="177"/>
      <c r="AC1406" s="177"/>
      <c r="AD1406" s="177"/>
      <c r="AE1406" s="177"/>
    </row>
    <row r="1407" spans="1:31" ht="125.25" customHeight="1">
      <c r="A1407" s="313"/>
      <c r="B1407" s="177"/>
      <c r="C1407" s="313"/>
      <c r="D1407" s="177"/>
      <c r="E1407" s="177"/>
      <c r="F1407" s="177"/>
      <c r="G1407" s="177"/>
      <c r="H1407" s="177"/>
      <c r="I1407" s="314"/>
      <c r="J1407" s="314"/>
      <c r="K1407" s="315"/>
      <c r="L1407" s="177"/>
      <c r="M1407" s="177"/>
      <c r="N1407" s="177"/>
      <c r="O1407" s="177"/>
      <c r="P1407" s="177"/>
      <c r="Q1407" s="177"/>
      <c r="R1407" s="177"/>
      <c r="S1407" s="177"/>
      <c r="T1407" s="177"/>
      <c r="U1407" s="177"/>
      <c r="V1407" s="177"/>
      <c r="W1407" s="177"/>
      <c r="X1407" s="177"/>
      <c r="Y1407" s="177"/>
      <c r="Z1407" s="177"/>
      <c r="AA1407" s="177"/>
      <c r="AB1407" s="177"/>
      <c r="AC1407" s="177"/>
      <c r="AD1407" s="177"/>
      <c r="AE1407" s="177"/>
    </row>
    <row r="1408" spans="1:31" ht="125.25" customHeight="1">
      <c r="A1408" s="313"/>
      <c r="B1408" s="177"/>
      <c r="C1408" s="313"/>
      <c r="D1408" s="177"/>
      <c r="E1408" s="177"/>
      <c r="F1408" s="177"/>
      <c r="G1408" s="177"/>
      <c r="H1408" s="177"/>
      <c r="I1408" s="314"/>
      <c r="J1408" s="314"/>
      <c r="K1408" s="315"/>
      <c r="L1408" s="177"/>
      <c r="M1408" s="177"/>
      <c r="N1408" s="177"/>
      <c r="O1408" s="177"/>
      <c r="P1408" s="177"/>
      <c r="Q1408" s="177"/>
      <c r="R1408" s="177"/>
      <c r="S1408" s="177"/>
      <c r="T1408" s="177"/>
      <c r="U1408" s="177"/>
      <c r="V1408" s="177"/>
      <c r="W1408" s="177"/>
      <c r="X1408" s="177"/>
      <c r="Y1408" s="177"/>
      <c r="Z1408" s="177"/>
      <c r="AA1408" s="177"/>
      <c r="AB1408" s="177"/>
      <c r="AC1408" s="177"/>
      <c r="AD1408" s="177"/>
      <c r="AE1408" s="177"/>
    </row>
    <row r="1409" spans="1:31" ht="125.25" customHeight="1">
      <c r="A1409" s="313"/>
      <c r="B1409" s="177"/>
      <c r="C1409" s="313"/>
      <c r="D1409" s="177"/>
      <c r="E1409" s="177"/>
      <c r="F1409" s="177"/>
      <c r="G1409" s="177"/>
      <c r="H1409" s="177"/>
      <c r="I1409" s="314"/>
      <c r="J1409" s="314"/>
      <c r="K1409" s="315"/>
      <c r="L1409" s="177"/>
      <c r="M1409" s="177"/>
      <c r="N1409" s="177"/>
      <c r="O1409" s="177"/>
      <c r="P1409" s="177"/>
      <c r="Q1409" s="177"/>
      <c r="R1409" s="177"/>
      <c r="S1409" s="177"/>
      <c r="T1409" s="177"/>
      <c r="U1409" s="177"/>
      <c r="V1409" s="177"/>
      <c r="W1409" s="177"/>
      <c r="X1409" s="177"/>
      <c r="Y1409" s="177"/>
      <c r="Z1409" s="177"/>
      <c r="AA1409" s="177"/>
      <c r="AB1409" s="177"/>
      <c r="AC1409" s="177"/>
      <c r="AD1409" s="177"/>
      <c r="AE1409" s="177"/>
    </row>
    <row r="1410" spans="1:31" ht="125.25" customHeight="1">
      <c r="A1410" s="313"/>
      <c r="B1410" s="177"/>
      <c r="C1410" s="313"/>
      <c r="D1410" s="177"/>
      <c r="E1410" s="177"/>
      <c r="F1410" s="177"/>
      <c r="G1410" s="177"/>
      <c r="H1410" s="177"/>
      <c r="I1410" s="314"/>
      <c r="J1410" s="314"/>
      <c r="K1410" s="315"/>
      <c r="L1410" s="177"/>
      <c r="M1410" s="177"/>
      <c r="N1410" s="177"/>
      <c r="O1410" s="177"/>
      <c r="P1410" s="177"/>
      <c r="Q1410" s="177"/>
      <c r="R1410" s="177"/>
      <c r="S1410" s="177"/>
      <c r="T1410" s="177"/>
      <c r="U1410" s="177"/>
      <c r="V1410" s="177"/>
      <c r="W1410" s="177"/>
      <c r="X1410" s="177"/>
      <c r="Y1410" s="177"/>
      <c r="Z1410" s="177"/>
      <c r="AA1410" s="177"/>
      <c r="AB1410" s="177"/>
      <c r="AC1410" s="177"/>
      <c r="AD1410" s="177"/>
      <c r="AE1410" s="177"/>
    </row>
    <row r="1411" spans="1:31" ht="125.25" customHeight="1">
      <c r="A1411" s="313"/>
      <c r="B1411" s="177"/>
      <c r="C1411" s="313"/>
      <c r="D1411" s="177"/>
      <c r="E1411" s="177"/>
      <c r="F1411" s="177"/>
      <c r="G1411" s="177"/>
      <c r="H1411" s="177"/>
      <c r="I1411" s="314"/>
      <c r="J1411" s="314"/>
      <c r="K1411" s="315"/>
      <c r="L1411" s="177"/>
      <c r="M1411" s="177"/>
      <c r="N1411" s="177"/>
      <c r="O1411" s="177"/>
      <c r="P1411" s="177"/>
      <c r="Q1411" s="177"/>
      <c r="R1411" s="177"/>
      <c r="S1411" s="177"/>
      <c r="T1411" s="177"/>
      <c r="U1411" s="177"/>
      <c r="V1411" s="177"/>
      <c r="W1411" s="177"/>
      <c r="X1411" s="177"/>
      <c r="Y1411" s="177"/>
      <c r="Z1411" s="177"/>
      <c r="AA1411" s="177"/>
      <c r="AB1411" s="177"/>
      <c r="AC1411" s="177"/>
      <c r="AD1411" s="177"/>
      <c r="AE1411" s="177"/>
    </row>
    <row r="1412" spans="1:31" ht="125.25" customHeight="1">
      <c r="A1412" s="313"/>
      <c r="B1412" s="177"/>
      <c r="C1412" s="313"/>
      <c r="D1412" s="177"/>
      <c r="E1412" s="177"/>
      <c r="F1412" s="177"/>
      <c r="G1412" s="177"/>
      <c r="H1412" s="177"/>
      <c r="I1412" s="314"/>
      <c r="J1412" s="314"/>
      <c r="K1412" s="315"/>
      <c r="L1412" s="177"/>
      <c r="M1412" s="177"/>
      <c r="N1412" s="177"/>
      <c r="O1412" s="177"/>
      <c r="P1412" s="177"/>
      <c r="Q1412" s="177"/>
      <c r="R1412" s="177"/>
      <c r="S1412" s="177"/>
      <c r="T1412" s="177"/>
      <c r="U1412" s="177"/>
      <c r="V1412" s="177"/>
      <c r="W1412" s="177"/>
      <c r="X1412" s="177"/>
      <c r="Y1412" s="177"/>
      <c r="Z1412" s="177"/>
      <c r="AA1412" s="177"/>
      <c r="AB1412" s="177"/>
      <c r="AC1412" s="177"/>
      <c r="AD1412" s="177"/>
      <c r="AE1412" s="177"/>
    </row>
    <row r="1413" spans="1:31" ht="125.25" customHeight="1">
      <c r="A1413" s="313"/>
      <c r="B1413" s="177"/>
      <c r="C1413" s="313"/>
      <c r="D1413" s="177"/>
      <c r="E1413" s="177"/>
      <c r="F1413" s="177"/>
      <c r="G1413" s="177"/>
      <c r="H1413" s="177"/>
      <c r="I1413" s="314"/>
      <c r="J1413" s="314"/>
      <c r="K1413" s="315"/>
      <c r="L1413" s="177"/>
      <c r="M1413" s="177"/>
      <c r="N1413" s="177"/>
      <c r="O1413" s="177"/>
      <c r="P1413" s="177"/>
      <c r="Q1413" s="177"/>
      <c r="R1413" s="177"/>
      <c r="S1413" s="177"/>
      <c r="T1413" s="177"/>
      <c r="U1413" s="177"/>
      <c r="V1413" s="177"/>
      <c r="W1413" s="177"/>
      <c r="X1413" s="177"/>
      <c r="Y1413" s="177"/>
      <c r="Z1413" s="177"/>
      <c r="AA1413" s="177"/>
      <c r="AB1413" s="177"/>
      <c r="AC1413" s="177"/>
      <c r="AD1413" s="177"/>
      <c r="AE1413" s="177"/>
    </row>
    <row r="1414" spans="1:31" ht="125.25" customHeight="1">
      <c r="A1414" s="313"/>
      <c r="B1414" s="177"/>
      <c r="C1414" s="313"/>
      <c r="D1414" s="177"/>
      <c r="E1414" s="177"/>
      <c r="F1414" s="177"/>
      <c r="G1414" s="177"/>
      <c r="H1414" s="177"/>
      <c r="I1414" s="314"/>
      <c r="J1414" s="314"/>
      <c r="K1414" s="315"/>
      <c r="L1414" s="177"/>
      <c r="M1414" s="177"/>
      <c r="N1414" s="177"/>
      <c r="O1414" s="177"/>
      <c r="P1414" s="177"/>
      <c r="Q1414" s="177"/>
      <c r="R1414" s="177"/>
      <c r="S1414" s="177"/>
      <c r="T1414" s="177"/>
      <c r="U1414" s="177"/>
      <c r="V1414" s="177"/>
      <c r="W1414" s="177"/>
      <c r="X1414" s="177"/>
      <c r="Y1414" s="177"/>
      <c r="Z1414" s="177"/>
      <c r="AA1414" s="177"/>
      <c r="AB1414" s="177"/>
      <c r="AC1414" s="177"/>
      <c r="AD1414" s="177"/>
      <c r="AE1414" s="177"/>
    </row>
    <row r="1415" spans="1:31" ht="125.25" customHeight="1">
      <c r="A1415" s="313"/>
      <c r="B1415" s="177"/>
      <c r="C1415" s="313"/>
      <c r="D1415" s="177"/>
      <c r="E1415" s="177"/>
      <c r="F1415" s="177"/>
      <c r="G1415" s="177"/>
      <c r="H1415" s="177"/>
      <c r="I1415" s="314"/>
      <c r="J1415" s="314"/>
      <c r="K1415" s="315"/>
      <c r="L1415" s="177"/>
      <c r="M1415" s="177"/>
      <c r="N1415" s="177"/>
      <c r="O1415" s="177"/>
      <c r="P1415" s="177"/>
      <c r="Q1415" s="177"/>
      <c r="R1415" s="177"/>
      <c r="S1415" s="177"/>
      <c r="T1415" s="177"/>
      <c r="U1415" s="177"/>
      <c r="V1415" s="177"/>
      <c r="W1415" s="177"/>
      <c r="X1415" s="177"/>
      <c r="Y1415" s="177"/>
      <c r="Z1415" s="177"/>
      <c r="AA1415" s="177"/>
      <c r="AB1415" s="177"/>
      <c r="AC1415" s="177"/>
      <c r="AD1415" s="177"/>
      <c r="AE1415" s="177"/>
    </row>
    <row r="1416" spans="1:31" ht="125.25" customHeight="1">
      <c r="A1416" s="313"/>
      <c r="B1416" s="177"/>
      <c r="C1416" s="313"/>
      <c r="D1416" s="177"/>
      <c r="E1416" s="177"/>
      <c r="F1416" s="177"/>
      <c r="G1416" s="177"/>
      <c r="H1416" s="177"/>
      <c r="I1416" s="314"/>
      <c r="J1416" s="314"/>
      <c r="K1416" s="315"/>
      <c r="L1416" s="177"/>
      <c r="M1416" s="177"/>
      <c r="N1416" s="177"/>
      <c r="O1416" s="177"/>
      <c r="P1416" s="177"/>
      <c r="Q1416" s="177"/>
      <c r="R1416" s="177"/>
      <c r="S1416" s="177"/>
      <c r="T1416" s="177"/>
      <c r="U1416" s="177"/>
      <c r="V1416" s="177"/>
      <c r="W1416" s="177"/>
      <c r="X1416" s="177"/>
      <c r="Y1416" s="177"/>
      <c r="Z1416" s="177"/>
      <c r="AA1416" s="177"/>
      <c r="AB1416" s="177"/>
      <c r="AC1416" s="177"/>
      <c r="AD1416" s="177"/>
      <c r="AE1416" s="177"/>
    </row>
    <row r="1417" spans="1:31" ht="125.25" customHeight="1">
      <c r="A1417" s="313"/>
      <c r="B1417" s="177"/>
      <c r="C1417" s="313"/>
      <c r="D1417" s="177"/>
      <c r="E1417" s="177"/>
      <c r="F1417" s="177"/>
      <c r="G1417" s="177"/>
      <c r="H1417" s="177"/>
      <c r="I1417" s="314"/>
      <c r="J1417" s="314"/>
      <c r="K1417" s="315"/>
      <c r="L1417" s="177"/>
      <c r="M1417" s="177"/>
      <c r="N1417" s="177"/>
      <c r="O1417" s="177"/>
      <c r="P1417" s="177"/>
      <c r="Q1417" s="177"/>
      <c r="R1417" s="177"/>
      <c r="S1417" s="177"/>
      <c r="T1417" s="177"/>
      <c r="U1417" s="177"/>
      <c r="V1417" s="177"/>
      <c r="W1417" s="177"/>
      <c r="X1417" s="177"/>
      <c r="Y1417" s="177"/>
      <c r="Z1417" s="177"/>
      <c r="AA1417" s="177"/>
      <c r="AB1417" s="177"/>
      <c r="AC1417" s="177"/>
      <c r="AD1417" s="177"/>
      <c r="AE1417" s="177"/>
    </row>
    <row r="1418" spans="1:31" ht="125.25" customHeight="1">
      <c r="A1418" s="313"/>
      <c r="B1418" s="177"/>
      <c r="C1418" s="313"/>
      <c r="D1418" s="177"/>
      <c r="E1418" s="177"/>
      <c r="F1418" s="177"/>
      <c r="G1418" s="177"/>
      <c r="H1418" s="177"/>
      <c r="I1418" s="314"/>
      <c r="J1418" s="314"/>
      <c r="K1418" s="315"/>
      <c r="L1418" s="177"/>
      <c r="M1418" s="177"/>
      <c r="N1418" s="177"/>
      <c r="O1418" s="177"/>
      <c r="P1418" s="177"/>
      <c r="Q1418" s="177"/>
      <c r="R1418" s="177"/>
      <c r="S1418" s="177"/>
      <c r="T1418" s="177"/>
      <c r="U1418" s="177"/>
      <c r="V1418" s="177"/>
      <c r="W1418" s="177"/>
      <c r="X1418" s="177"/>
      <c r="Y1418" s="177"/>
      <c r="Z1418" s="177"/>
      <c r="AA1418" s="177"/>
      <c r="AB1418" s="177"/>
      <c r="AC1418" s="177"/>
      <c r="AD1418" s="177"/>
      <c r="AE1418" s="177"/>
    </row>
    <row r="1419" spans="1:31" ht="125.25" customHeight="1">
      <c r="A1419" s="313"/>
      <c r="B1419" s="177"/>
      <c r="C1419" s="313"/>
      <c r="D1419" s="177"/>
      <c r="E1419" s="177"/>
      <c r="F1419" s="177"/>
      <c r="G1419" s="177"/>
      <c r="H1419" s="177"/>
      <c r="I1419" s="314"/>
      <c r="J1419" s="314"/>
      <c r="K1419" s="315"/>
      <c r="L1419" s="177"/>
      <c r="M1419" s="177"/>
      <c r="N1419" s="177"/>
      <c r="O1419" s="177"/>
      <c r="P1419" s="177"/>
      <c r="Q1419" s="177"/>
      <c r="R1419" s="177"/>
      <c r="S1419" s="177"/>
      <c r="T1419" s="177"/>
      <c r="U1419" s="177"/>
      <c r="V1419" s="177"/>
      <c r="W1419" s="177"/>
      <c r="X1419" s="177"/>
      <c r="Y1419" s="177"/>
      <c r="Z1419" s="177"/>
      <c r="AA1419" s="177"/>
      <c r="AB1419" s="177"/>
      <c r="AC1419" s="177"/>
      <c r="AD1419" s="177"/>
      <c r="AE1419" s="177"/>
    </row>
    <row r="1420" spans="1:31" ht="125.25" customHeight="1">
      <c r="A1420" s="313"/>
      <c r="B1420" s="177"/>
      <c r="C1420" s="313"/>
      <c r="D1420" s="177"/>
      <c r="E1420" s="177"/>
      <c r="F1420" s="177"/>
      <c r="G1420" s="177"/>
      <c r="H1420" s="177"/>
      <c r="I1420" s="314"/>
      <c r="J1420" s="314"/>
      <c r="K1420" s="315"/>
      <c r="L1420" s="177"/>
      <c r="M1420" s="177"/>
      <c r="N1420" s="177"/>
      <c r="O1420" s="177"/>
      <c r="P1420" s="177"/>
      <c r="Q1420" s="177"/>
      <c r="R1420" s="177"/>
      <c r="S1420" s="177"/>
      <c r="T1420" s="177"/>
      <c r="U1420" s="177"/>
      <c r="V1420" s="177"/>
      <c r="W1420" s="177"/>
      <c r="X1420" s="177"/>
      <c r="Y1420" s="177"/>
      <c r="Z1420" s="177"/>
      <c r="AA1420" s="177"/>
      <c r="AB1420" s="177"/>
      <c r="AC1420" s="177"/>
      <c r="AD1420" s="177"/>
      <c r="AE1420" s="177"/>
    </row>
    <row r="1421" spans="1:31" ht="125.25" customHeight="1">
      <c r="A1421" s="313"/>
      <c r="B1421" s="177"/>
      <c r="C1421" s="313"/>
      <c r="D1421" s="177"/>
      <c r="E1421" s="177"/>
      <c r="F1421" s="177"/>
      <c r="G1421" s="177"/>
      <c r="H1421" s="177"/>
      <c r="I1421" s="314"/>
      <c r="J1421" s="314"/>
      <c r="K1421" s="315"/>
      <c r="L1421" s="177"/>
      <c r="M1421" s="177"/>
      <c r="N1421" s="177"/>
      <c r="O1421" s="177"/>
      <c r="P1421" s="177"/>
      <c r="Q1421" s="177"/>
      <c r="R1421" s="177"/>
      <c r="S1421" s="177"/>
      <c r="T1421" s="177"/>
      <c r="U1421" s="177"/>
      <c r="V1421" s="177"/>
      <c r="W1421" s="177"/>
      <c r="X1421" s="177"/>
      <c r="Y1421" s="177"/>
      <c r="Z1421" s="177"/>
      <c r="AA1421" s="177"/>
      <c r="AB1421" s="177"/>
      <c r="AC1421" s="177"/>
      <c r="AD1421" s="177"/>
      <c r="AE1421" s="177"/>
    </row>
    <row r="1422" spans="1:31" ht="125.25" customHeight="1">
      <c r="A1422" s="313"/>
      <c r="B1422" s="177"/>
      <c r="C1422" s="313"/>
      <c r="D1422" s="177"/>
      <c r="E1422" s="177"/>
      <c r="F1422" s="177"/>
      <c r="G1422" s="177"/>
      <c r="H1422" s="177"/>
      <c r="I1422" s="314"/>
      <c r="J1422" s="314"/>
      <c r="K1422" s="315"/>
      <c r="L1422" s="177"/>
      <c r="M1422" s="177"/>
      <c r="N1422" s="177"/>
      <c r="O1422" s="177"/>
      <c r="P1422" s="177"/>
      <c r="Q1422" s="177"/>
      <c r="R1422" s="177"/>
      <c r="S1422" s="177"/>
      <c r="T1422" s="177"/>
      <c r="U1422" s="177"/>
      <c r="V1422" s="177"/>
      <c r="W1422" s="177"/>
      <c r="X1422" s="177"/>
      <c r="Y1422" s="177"/>
      <c r="Z1422" s="177"/>
      <c r="AA1422" s="177"/>
      <c r="AB1422" s="177"/>
      <c r="AC1422" s="177"/>
      <c r="AD1422" s="177"/>
      <c r="AE1422" s="177"/>
    </row>
    <row r="1423" spans="1:31" ht="125.25" customHeight="1">
      <c r="A1423" s="313"/>
      <c r="B1423" s="177"/>
      <c r="C1423" s="313"/>
      <c r="D1423" s="177"/>
      <c r="E1423" s="177"/>
      <c r="F1423" s="177"/>
      <c r="G1423" s="177"/>
      <c r="H1423" s="177"/>
      <c r="I1423" s="314"/>
      <c r="J1423" s="314"/>
      <c r="K1423" s="315"/>
      <c r="L1423" s="177"/>
      <c r="M1423" s="177"/>
      <c r="N1423" s="177"/>
      <c r="O1423" s="177"/>
      <c r="P1423" s="177"/>
      <c r="Q1423" s="177"/>
      <c r="R1423" s="177"/>
      <c r="S1423" s="177"/>
      <c r="T1423" s="177"/>
      <c r="U1423" s="177"/>
      <c r="V1423" s="177"/>
      <c r="W1423" s="177"/>
      <c r="X1423" s="177"/>
      <c r="Y1423" s="177"/>
      <c r="Z1423" s="177"/>
      <c r="AA1423" s="177"/>
      <c r="AB1423" s="177"/>
      <c r="AC1423" s="177"/>
      <c r="AD1423" s="177"/>
      <c r="AE1423" s="177"/>
    </row>
    <row r="1424" spans="1:31" ht="125.25" customHeight="1">
      <c r="A1424" s="313"/>
      <c r="B1424" s="177"/>
      <c r="C1424" s="313"/>
      <c r="D1424" s="177"/>
      <c r="E1424" s="177"/>
      <c r="F1424" s="177"/>
      <c r="G1424" s="177"/>
      <c r="H1424" s="177"/>
      <c r="I1424" s="314"/>
      <c r="J1424" s="314"/>
      <c r="K1424" s="315"/>
      <c r="L1424" s="177"/>
      <c r="M1424" s="177"/>
      <c r="N1424" s="177"/>
      <c r="O1424" s="177"/>
      <c r="P1424" s="177"/>
      <c r="Q1424" s="177"/>
      <c r="R1424" s="177"/>
      <c r="S1424" s="177"/>
      <c r="T1424" s="177"/>
      <c r="U1424" s="177"/>
      <c r="V1424" s="177"/>
      <c r="W1424" s="177"/>
      <c r="X1424" s="177"/>
      <c r="Y1424" s="177"/>
      <c r="Z1424" s="177"/>
      <c r="AA1424" s="177"/>
      <c r="AB1424" s="177"/>
      <c r="AC1424" s="177"/>
      <c r="AD1424" s="177"/>
      <c r="AE1424" s="177"/>
    </row>
    <row r="1425" spans="1:31" ht="125.25" customHeight="1">
      <c r="A1425" s="313"/>
      <c r="B1425" s="177"/>
      <c r="C1425" s="313"/>
      <c r="D1425" s="177"/>
      <c r="E1425" s="177"/>
      <c r="F1425" s="177"/>
      <c r="G1425" s="177"/>
      <c r="H1425" s="177"/>
      <c r="I1425" s="314"/>
      <c r="J1425" s="314"/>
      <c r="K1425" s="315"/>
      <c r="L1425" s="177"/>
      <c r="M1425" s="177"/>
      <c r="N1425" s="177"/>
      <c r="O1425" s="177"/>
      <c r="P1425" s="177"/>
      <c r="Q1425" s="177"/>
      <c r="R1425" s="177"/>
      <c r="S1425" s="177"/>
      <c r="T1425" s="177"/>
      <c r="U1425" s="177"/>
      <c r="V1425" s="177"/>
      <c r="W1425" s="177"/>
      <c r="X1425" s="177"/>
      <c r="Y1425" s="177"/>
      <c r="Z1425" s="177"/>
      <c r="AA1425" s="177"/>
      <c r="AB1425" s="177"/>
      <c r="AC1425" s="177"/>
      <c r="AD1425" s="177"/>
      <c r="AE1425" s="177"/>
    </row>
    <row r="1426" spans="1:31" ht="125.25" customHeight="1">
      <c r="A1426" s="313"/>
      <c r="B1426" s="177"/>
      <c r="C1426" s="313"/>
      <c r="D1426" s="177"/>
      <c r="E1426" s="177"/>
      <c r="F1426" s="177"/>
      <c r="G1426" s="177"/>
      <c r="H1426" s="177"/>
      <c r="I1426" s="314"/>
      <c r="J1426" s="314"/>
      <c r="K1426" s="315"/>
      <c r="L1426" s="177"/>
      <c r="M1426" s="177"/>
      <c r="N1426" s="177"/>
      <c r="O1426" s="177"/>
      <c r="P1426" s="177"/>
      <c r="Q1426" s="177"/>
      <c r="R1426" s="177"/>
      <c r="S1426" s="177"/>
      <c r="T1426" s="177"/>
      <c r="U1426" s="177"/>
      <c r="V1426" s="177"/>
      <c r="W1426" s="177"/>
      <c r="X1426" s="177"/>
      <c r="Y1426" s="177"/>
      <c r="Z1426" s="177"/>
      <c r="AA1426" s="177"/>
      <c r="AB1426" s="177"/>
      <c r="AC1426" s="177"/>
      <c r="AD1426" s="177"/>
      <c r="AE1426" s="177"/>
    </row>
    <row r="1427" spans="1:31" ht="125.25" customHeight="1">
      <c r="A1427" s="313"/>
      <c r="B1427" s="177"/>
      <c r="C1427" s="313"/>
      <c r="D1427" s="177"/>
      <c r="E1427" s="177"/>
      <c r="F1427" s="177"/>
      <c r="G1427" s="177"/>
      <c r="H1427" s="177"/>
      <c r="I1427" s="314"/>
      <c r="J1427" s="314"/>
      <c r="K1427" s="315"/>
      <c r="L1427" s="177"/>
      <c r="M1427" s="177"/>
      <c r="N1427" s="177"/>
      <c r="O1427" s="177"/>
      <c r="P1427" s="177"/>
      <c r="Q1427" s="177"/>
      <c r="R1427" s="177"/>
      <c r="S1427" s="177"/>
      <c r="T1427" s="177"/>
      <c r="U1427" s="177"/>
      <c r="V1427" s="177"/>
      <c r="W1427" s="177"/>
      <c r="X1427" s="177"/>
      <c r="Y1427" s="177"/>
      <c r="Z1427" s="177"/>
      <c r="AA1427" s="177"/>
      <c r="AB1427" s="177"/>
      <c r="AC1427" s="177"/>
      <c r="AD1427" s="177"/>
      <c r="AE1427" s="177"/>
    </row>
    <row r="1428" spans="1:31" ht="125.25" customHeight="1">
      <c r="A1428" s="313"/>
      <c r="B1428" s="177"/>
      <c r="C1428" s="313"/>
      <c r="D1428" s="177"/>
      <c r="E1428" s="177"/>
      <c r="F1428" s="177"/>
      <c r="G1428" s="177"/>
      <c r="H1428" s="177"/>
      <c r="I1428" s="314"/>
      <c r="J1428" s="314"/>
      <c r="K1428" s="315"/>
      <c r="L1428" s="177"/>
      <c r="M1428" s="177"/>
      <c r="N1428" s="177"/>
      <c r="O1428" s="177"/>
      <c r="P1428" s="177"/>
      <c r="Q1428" s="177"/>
      <c r="R1428" s="177"/>
      <c r="S1428" s="177"/>
      <c r="T1428" s="177"/>
      <c r="U1428" s="177"/>
      <c r="V1428" s="177"/>
      <c r="W1428" s="177"/>
      <c r="X1428" s="177"/>
      <c r="Y1428" s="177"/>
      <c r="Z1428" s="177"/>
      <c r="AA1428" s="177"/>
      <c r="AB1428" s="177"/>
      <c r="AC1428" s="177"/>
      <c r="AD1428" s="177"/>
      <c r="AE1428" s="177"/>
    </row>
    <row r="1429" spans="1:31" ht="125.25" customHeight="1">
      <c r="A1429" s="313"/>
      <c r="B1429" s="177"/>
      <c r="C1429" s="313"/>
      <c r="D1429" s="177"/>
      <c r="E1429" s="177"/>
      <c r="F1429" s="177"/>
      <c r="G1429" s="177"/>
      <c r="H1429" s="177"/>
      <c r="I1429" s="314"/>
      <c r="J1429" s="314"/>
      <c r="K1429" s="315"/>
      <c r="L1429" s="177"/>
      <c r="M1429" s="177"/>
      <c r="N1429" s="177"/>
      <c r="O1429" s="177"/>
      <c r="P1429" s="177"/>
      <c r="Q1429" s="177"/>
      <c r="R1429" s="177"/>
      <c r="S1429" s="177"/>
      <c r="T1429" s="177"/>
      <c r="U1429" s="177"/>
      <c r="V1429" s="177"/>
      <c r="W1429" s="177"/>
      <c r="X1429" s="177"/>
      <c r="Y1429" s="177"/>
      <c r="Z1429" s="177"/>
      <c r="AA1429" s="177"/>
      <c r="AB1429" s="177"/>
      <c r="AC1429" s="177"/>
      <c r="AD1429" s="177"/>
      <c r="AE1429" s="177"/>
    </row>
    <row r="1430" spans="1:31" ht="125.25" customHeight="1">
      <c r="A1430" s="313"/>
      <c r="B1430" s="177"/>
      <c r="C1430" s="313"/>
      <c r="D1430" s="177"/>
      <c r="E1430" s="177"/>
      <c r="F1430" s="177"/>
      <c r="G1430" s="177"/>
      <c r="H1430" s="177"/>
      <c r="I1430" s="314"/>
      <c r="J1430" s="314"/>
      <c r="K1430" s="315"/>
      <c r="L1430" s="177"/>
      <c r="M1430" s="177"/>
      <c r="N1430" s="177"/>
      <c r="O1430" s="177"/>
      <c r="P1430" s="177"/>
      <c r="Q1430" s="177"/>
      <c r="R1430" s="177"/>
      <c r="S1430" s="177"/>
      <c r="T1430" s="177"/>
      <c r="U1430" s="177"/>
      <c r="V1430" s="177"/>
      <c r="W1430" s="177"/>
      <c r="X1430" s="177"/>
      <c r="Y1430" s="177"/>
      <c r="Z1430" s="177"/>
      <c r="AA1430" s="177"/>
      <c r="AB1430" s="177"/>
      <c r="AC1430" s="177"/>
      <c r="AD1430" s="177"/>
      <c r="AE1430" s="177"/>
    </row>
    <row r="1431" spans="1:31" ht="125.25" customHeight="1">
      <c r="A1431" s="313"/>
      <c r="B1431" s="177"/>
      <c r="C1431" s="313"/>
      <c r="D1431" s="177"/>
      <c r="E1431" s="177"/>
      <c r="F1431" s="177"/>
      <c r="G1431" s="177"/>
      <c r="H1431" s="177"/>
      <c r="I1431" s="314"/>
      <c r="J1431" s="314"/>
      <c r="K1431" s="315"/>
      <c r="L1431" s="177"/>
      <c r="M1431" s="177"/>
      <c r="N1431" s="177"/>
      <c r="O1431" s="177"/>
      <c r="P1431" s="177"/>
      <c r="Q1431" s="177"/>
      <c r="R1431" s="177"/>
      <c r="S1431" s="177"/>
      <c r="T1431" s="177"/>
      <c r="U1431" s="177"/>
      <c r="V1431" s="177"/>
      <c r="W1431" s="177"/>
      <c r="X1431" s="177"/>
      <c r="Y1431" s="177"/>
      <c r="Z1431" s="177"/>
      <c r="AA1431" s="177"/>
      <c r="AB1431" s="177"/>
      <c r="AC1431" s="177"/>
      <c r="AD1431" s="177"/>
      <c r="AE1431" s="177"/>
    </row>
    <row r="1432" spans="1:31" ht="125.25" customHeight="1">
      <c r="A1432" s="313"/>
      <c r="B1432" s="177"/>
      <c r="C1432" s="313"/>
      <c r="D1432" s="177"/>
      <c r="E1432" s="177"/>
      <c r="F1432" s="177"/>
      <c r="G1432" s="177"/>
      <c r="H1432" s="177"/>
      <c r="I1432" s="314"/>
      <c r="J1432" s="314"/>
      <c r="K1432" s="315"/>
      <c r="L1432" s="177"/>
      <c r="M1432" s="177"/>
      <c r="N1432" s="177"/>
      <c r="O1432" s="177"/>
      <c r="P1432" s="177"/>
      <c r="Q1432" s="177"/>
      <c r="R1432" s="177"/>
      <c r="S1432" s="177"/>
      <c r="T1432" s="177"/>
      <c r="U1432" s="177"/>
      <c r="V1432" s="177"/>
      <c r="W1432" s="177"/>
      <c r="X1432" s="177"/>
      <c r="Y1432" s="177"/>
      <c r="Z1432" s="177"/>
      <c r="AA1432" s="177"/>
      <c r="AB1432" s="177"/>
      <c r="AC1432" s="177"/>
      <c r="AD1432" s="177"/>
      <c r="AE1432" s="177"/>
    </row>
    <row r="1433" spans="1:31" ht="125.25" customHeight="1">
      <c r="A1433" s="313"/>
      <c r="B1433" s="177"/>
      <c r="C1433" s="313"/>
      <c r="D1433" s="177"/>
      <c r="E1433" s="177"/>
      <c r="F1433" s="177"/>
      <c r="G1433" s="177"/>
      <c r="H1433" s="177"/>
      <c r="I1433" s="314"/>
      <c r="J1433" s="314"/>
      <c r="K1433" s="315"/>
      <c r="L1433" s="177"/>
      <c r="M1433" s="177"/>
      <c r="N1433" s="177"/>
      <c r="O1433" s="177"/>
      <c r="P1433" s="177"/>
      <c r="Q1433" s="177"/>
      <c r="R1433" s="177"/>
      <c r="S1433" s="177"/>
      <c r="T1433" s="177"/>
      <c r="U1433" s="177"/>
      <c r="V1433" s="177"/>
      <c r="W1433" s="177"/>
      <c r="X1433" s="177"/>
      <c r="Y1433" s="177"/>
      <c r="Z1433" s="177"/>
      <c r="AA1433" s="177"/>
      <c r="AB1433" s="177"/>
      <c r="AC1433" s="177"/>
      <c r="AD1433" s="177"/>
      <c r="AE1433" s="177"/>
    </row>
    <row r="1434" spans="1:31" ht="125.25" customHeight="1">
      <c r="A1434" s="313"/>
      <c r="B1434" s="177"/>
      <c r="C1434" s="313"/>
      <c r="D1434" s="177"/>
      <c r="E1434" s="177"/>
      <c r="F1434" s="177"/>
      <c r="G1434" s="177"/>
      <c r="H1434" s="177"/>
      <c r="I1434" s="314"/>
      <c r="J1434" s="314"/>
      <c r="K1434" s="315"/>
      <c r="L1434" s="177"/>
      <c r="M1434" s="177"/>
      <c r="N1434" s="177"/>
      <c r="O1434" s="177"/>
      <c r="P1434" s="177"/>
      <c r="Q1434" s="177"/>
      <c r="R1434" s="177"/>
      <c r="S1434" s="177"/>
      <c r="T1434" s="177"/>
      <c r="U1434" s="177"/>
      <c r="V1434" s="177"/>
      <c r="W1434" s="177"/>
      <c r="X1434" s="177"/>
      <c r="Y1434" s="177"/>
      <c r="Z1434" s="177"/>
      <c r="AA1434" s="177"/>
      <c r="AB1434" s="177"/>
      <c r="AC1434" s="177"/>
      <c r="AD1434" s="177"/>
      <c r="AE1434" s="177"/>
    </row>
    <row r="1435" spans="1:31" ht="125.25" customHeight="1">
      <c r="A1435" s="313"/>
      <c r="B1435" s="177"/>
      <c r="C1435" s="313"/>
      <c r="D1435" s="177"/>
      <c r="E1435" s="177"/>
      <c r="F1435" s="177"/>
      <c r="G1435" s="177"/>
      <c r="H1435" s="177"/>
      <c r="I1435" s="314"/>
      <c r="J1435" s="314"/>
      <c r="K1435" s="315"/>
      <c r="L1435" s="177"/>
      <c r="M1435" s="177"/>
      <c r="N1435" s="177"/>
      <c r="O1435" s="177"/>
      <c r="P1435" s="177"/>
      <c r="Q1435" s="177"/>
      <c r="R1435" s="177"/>
      <c r="S1435" s="177"/>
      <c r="T1435" s="177"/>
      <c r="U1435" s="177"/>
      <c r="V1435" s="177"/>
      <c r="W1435" s="177"/>
      <c r="X1435" s="177"/>
      <c r="Y1435" s="177"/>
      <c r="Z1435" s="177"/>
      <c r="AA1435" s="177"/>
      <c r="AB1435" s="177"/>
      <c r="AC1435" s="177"/>
      <c r="AD1435" s="177"/>
      <c r="AE1435" s="177"/>
    </row>
    <row r="1436" spans="1:31" ht="125.25" customHeight="1">
      <c r="A1436" s="313"/>
      <c r="B1436" s="177"/>
      <c r="C1436" s="313"/>
      <c r="D1436" s="177"/>
      <c r="E1436" s="177"/>
      <c r="F1436" s="177"/>
      <c r="G1436" s="177"/>
      <c r="H1436" s="177"/>
      <c r="I1436" s="314"/>
      <c r="J1436" s="314"/>
      <c r="K1436" s="315"/>
      <c r="L1436" s="177"/>
      <c r="M1436" s="177"/>
      <c r="N1436" s="177"/>
      <c r="O1436" s="177"/>
      <c r="P1436" s="177"/>
      <c r="Q1436" s="177"/>
      <c r="R1436" s="177"/>
      <c r="S1436" s="177"/>
      <c r="T1436" s="177"/>
      <c r="U1436" s="177"/>
      <c r="V1436" s="177"/>
      <c r="W1436" s="177"/>
      <c r="X1436" s="177"/>
      <c r="Y1436" s="177"/>
      <c r="Z1436" s="177"/>
      <c r="AA1436" s="177"/>
      <c r="AB1436" s="177"/>
      <c r="AC1436" s="177"/>
      <c r="AD1436" s="177"/>
      <c r="AE1436" s="177"/>
    </row>
    <row r="1437" spans="1:31" ht="125.25" customHeight="1">
      <c r="A1437" s="313"/>
      <c r="B1437" s="177"/>
      <c r="C1437" s="313"/>
      <c r="D1437" s="177"/>
      <c r="E1437" s="177"/>
      <c r="F1437" s="177"/>
      <c r="G1437" s="177"/>
      <c r="H1437" s="177"/>
      <c r="I1437" s="314"/>
      <c r="J1437" s="314"/>
      <c r="K1437" s="315"/>
      <c r="L1437" s="177"/>
      <c r="M1437" s="177"/>
      <c r="N1437" s="177"/>
      <c r="O1437" s="177"/>
      <c r="P1437" s="177"/>
      <c r="Q1437" s="177"/>
      <c r="R1437" s="177"/>
      <c r="S1437" s="177"/>
      <c r="T1437" s="177"/>
      <c r="U1437" s="177"/>
      <c r="V1437" s="177"/>
      <c r="W1437" s="177"/>
      <c r="X1437" s="177"/>
      <c r="Y1437" s="177"/>
      <c r="Z1437" s="177"/>
      <c r="AA1437" s="177"/>
      <c r="AB1437" s="177"/>
      <c r="AC1437" s="177"/>
      <c r="AD1437" s="177"/>
      <c r="AE1437" s="177"/>
    </row>
    <row r="1438" spans="1:31" ht="125.25" customHeight="1">
      <c r="A1438" s="313"/>
      <c r="B1438" s="177"/>
      <c r="C1438" s="313"/>
      <c r="D1438" s="177"/>
      <c r="E1438" s="177"/>
      <c r="F1438" s="177"/>
      <c r="G1438" s="177"/>
      <c r="H1438" s="177"/>
      <c r="I1438" s="314"/>
      <c r="J1438" s="314"/>
      <c r="K1438" s="315"/>
      <c r="L1438" s="177"/>
      <c r="M1438" s="177"/>
      <c r="N1438" s="177"/>
      <c r="O1438" s="177"/>
      <c r="P1438" s="177"/>
      <c r="Q1438" s="177"/>
      <c r="R1438" s="177"/>
      <c r="S1438" s="177"/>
      <c r="T1438" s="177"/>
      <c r="U1438" s="177"/>
      <c r="V1438" s="177"/>
      <c r="W1438" s="177"/>
      <c r="X1438" s="177"/>
      <c r="Y1438" s="177"/>
      <c r="Z1438" s="177"/>
      <c r="AA1438" s="177"/>
      <c r="AB1438" s="177"/>
      <c r="AC1438" s="177"/>
      <c r="AD1438" s="177"/>
      <c r="AE1438" s="177"/>
    </row>
    <row r="1439" spans="1:31" ht="125.25" customHeight="1">
      <c r="A1439" s="313"/>
      <c r="B1439" s="177"/>
      <c r="C1439" s="313"/>
      <c r="D1439" s="177"/>
      <c r="E1439" s="177"/>
      <c r="F1439" s="177"/>
      <c r="G1439" s="177"/>
      <c r="H1439" s="177"/>
      <c r="I1439" s="314"/>
      <c r="J1439" s="314"/>
      <c r="K1439" s="315"/>
      <c r="L1439" s="177"/>
      <c r="M1439" s="177"/>
      <c r="N1439" s="177"/>
      <c r="O1439" s="177"/>
      <c r="P1439" s="177"/>
      <c r="Q1439" s="177"/>
      <c r="R1439" s="177"/>
      <c r="S1439" s="177"/>
      <c r="T1439" s="177"/>
      <c r="U1439" s="177"/>
      <c r="V1439" s="177"/>
      <c r="W1439" s="177"/>
      <c r="X1439" s="177"/>
      <c r="Y1439" s="177"/>
      <c r="Z1439" s="177"/>
      <c r="AA1439" s="177"/>
      <c r="AB1439" s="177"/>
      <c r="AC1439" s="177"/>
      <c r="AD1439" s="177"/>
      <c r="AE1439" s="177"/>
    </row>
    <row r="1440" spans="1:31" ht="125.25" customHeight="1">
      <c r="A1440" s="313"/>
      <c r="B1440" s="177"/>
      <c r="C1440" s="313"/>
      <c r="D1440" s="177"/>
      <c r="E1440" s="177"/>
      <c r="F1440" s="177"/>
      <c r="G1440" s="177"/>
      <c r="H1440" s="177"/>
      <c r="I1440" s="314"/>
      <c r="J1440" s="314"/>
      <c r="K1440" s="315"/>
      <c r="L1440" s="177"/>
      <c r="M1440" s="177"/>
      <c r="N1440" s="177"/>
      <c r="O1440" s="177"/>
      <c r="P1440" s="177"/>
      <c r="Q1440" s="177"/>
      <c r="R1440" s="177"/>
      <c r="S1440" s="177"/>
      <c r="T1440" s="177"/>
      <c r="U1440" s="177"/>
      <c r="V1440" s="177"/>
      <c r="W1440" s="177"/>
      <c r="X1440" s="177"/>
      <c r="Y1440" s="177"/>
      <c r="Z1440" s="177"/>
      <c r="AA1440" s="177"/>
      <c r="AB1440" s="177"/>
      <c r="AC1440" s="177"/>
      <c r="AD1440" s="177"/>
      <c r="AE1440" s="177"/>
    </row>
    <row r="1441" spans="1:31" ht="125.25" customHeight="1">
      <c r="A1441" s="313"/>
      <c r="B1441" s="177"/>
      <c r="C1441" s="313"/>
      <c r="D1441" s="177"/>
      <c r="E1441" s="177"/>
      <c r="F1441" s="177"/>
      <c r="G1441" s="177"/>
      <c r="H1441" s="177"/>
      <c r="I1441" s="314"/>
      <c r="J1441" s="314"/>
      <c r="K1441" s="315"/>
      <c r="L1441" s="177"/>
      <c r="M1441" s="177"/>
      <c r="N1441" s="177"/>
      <c r="O1441" s="177"/>
      <c r="P1441" s="177"/>
      <c r="Q1441" s="177"/>
      <c r="R1441" s="177"/>
      <c r="S1441" s="177"/>
      <c r="T1441" s="177"/>
      <c r="U1441" s="177"/>
      <c r="V1441" s="177"/>
      <c r="W1441" s="177"/>
      <c r="X1441" s="177"/>
      <c r="Y1441" s="177"/>
      <c r="Z1441" s="177"/>
      <c r="AA1441" s="177"/>
      <c r="AB1441" s="177"/>
      <c r="AC1441" s="177"/>
      <c r="AD1441" s="177"/>
      <c r="AE1441" s="177"/>
    </row>
    <row r="1442" spans="1:31" ht="125.25" customHeight="1">
      <c r="A1442" s="313"/>
      <c r="B1442" s="177"/>
      <c r="C1442" s="313"/>
      <c r="D1442" s="177"/>
      <c r="E1442" s="177"/>
      <c r="F1442" s="177"/>
      <c r="G1442" s="177"/>
      <c r="H1442" s="177"/>
      <c r="I1442" s="314"/>
      <c r="J1442" s="314"/>
      <c r="K1442" s="315"/>
      <c r="L1442" s="177"/>
      <c r="M1442" s="177"/>
      <c r="N1442" s="177"/>
      <c r="O1442" s="177"/>
      <c r="P1442" s="177"/>
      <c r="Q1442" s="177"/>
      <c r="R1442" s="177"/>
      <c r="S1442" s="177"/>
      <c r="T1442" s="177"/>
      <c r="U1442" s="177"/>
      <c r="V1442" s="177"/>
      <c r="W1442" s="177"/>
      <c r="X1442" s="177"/>
      <c r="Y1442" s="177"/>
      <c r="Z1442" s="177"/>
      <c r="AA1442" s="177"/>
      <c r="AB1442" s="177"/>
      <c r="AC1442" s="177"/>
      <c r="AD1442" s="177"/>
      <c r="AE1442" s="177"/>
    </row>
    <row r="1443" spans="1:31" ht="125.25" customHeight="1">
      <c r="A1443" s="313"/>
      <c r="B1443" s="177"/>
      <c r="C1443" s="313"/>
      <c r="D1443" s="177"/>
      <c r="E1443" s="177"/>
      <c r="F1443" s="177"/>
      <c r="G1443" s="177"/>
      <c r="H1443" s="177"/>
      <c r="I1443" s="314"/>
      <c r="J1443" s="314"/>
      <c r="K1443" s="315"/>
      <c r="L1443" s="177"/>
      <c r="M1443" s="177"/>
      <c r="N1443" s="177"/>
      <c r="O1443" s="177"/>
      <c r="P1443" s="177"/>
      <c r="Q1443" s="177"/>
      <c r="R1443" s="177"/>
      <c r="S1443" s="177"/>
      <c r="T1443" s="177"/>
      <c r="U1443" s="177"/>
      <c r="V1443" s="177"/>
      <c r="W1443" s="177"/>
      <c r="X1443" s="177"/>
      <c r="Y1443" s="177"/>
      <c r="Z1443" s="177"/>
      <c r="AA1443" s="177"/>
      <c r="AB1443" s="177"/>
      <c r="AC1443" s="177"/>
      <c r="AD1443" s="177"/>
      <c r="AE1443" s="177"/>
    </row>
    <row r="1444" spans="1:31" ht="125.25" customHeight="1">
      <c r="A1444" s="313"/>
      <c r="B1444" s="177"/>
      <c r="C1444" s="313"/>
      <c r="D1444" s="177"/>
      <c r="E1444" s="177"/>
      <c r="F1444" s="177"/>
      <c r="G1444" s="177"/>
      <c r="H1444" s="177"/>
      <c r="I1444" s="314"/>
      <c r="J1444" s="314"/>
      <c r="K1444" s="315"/>
      <c r="L1444" s="177"/>
      <c r="M1444" s="177"/>
      <c r="N1444" s="177"/>
      <c r="O1444" s="177"/>
      <c r="P1444" s="177"/>
      <c r="Q1444" s="177"/>
      <c r="R1444" s="177"/>
      <c r="S1444" s="177"/>
      <c r="T1444" s="177"/>
      <c r="U1444" s="177"/>
      <c r="V1444" s="177"/>
      <c r="W1444" s="177"/>
      <c r="X1444" s="177"/>
      <c r="Y1444" s="177"/>
      <c r="Z1444" s="177"/>
      <c r="AA1444" s="177"/>
      <c r="AB1444" s="177"/>
      <c r="AC1444" s="177"/>
      <c r="AD1444" s="177"/>
      <c r="AE1444" s="177"/>
    </row>
    <row r="1445" spans="1:31" ht="125.25" customHeight="1">
      <c r="A1445" s="313"/>
      <c r="B1445" s="177"/>
      <c r="C1445" s="313"/>
      <c r="D1445" s="177"/>
      <c r="E1445" s="177"/>
      <c r="F1445" s="177"/>
      <c r="G1445" s="177"/>
      <c r="H1445" s="177"/>
      <c r="I1445" s="314"/>
      <c r="J1445" s="314"/>
      <c r="K1445" s="315"/>
      <c r="L1445" s="177"/>
      <c r="M1445" s="177"/>
      <c r="N1445" s="177"/>
      <c r="O1445" s="177"/>
      <c r="P1445" s="177"/>
      <c r="Q1445" s="177"/>
      <c r="R1445" s="177"/>
      <c r="S1445" s="177"/>
      <c r="T1445" s="177"/>
      <c r="U1445" s="177"/>
      <c r="V1445" s="177"/>
      <c r="W1445" s="177"/>
      <c r="X1445" s="177"/>
      <c r="Y1445" s="177"/>
      <c r="Z1445" s="177"/>
      <c r="AA1445" s="177"/>
      <c r="AB1445" s="177"/>
      <c r="AC1445" s="177"/>
      <c r="AD1445" s="177"/>
      <c r="AE1445" s="177"/>
    </row>
    <row r="1446" spans="1:31" ht="125.25" customHeight="1">
      <c r="A1446" s="313"/>
      <c r="B1446" s="177"/>
      <c r="C1446" s="313"/>
      <c r="D1446" s="177"/>
      <c r="E1446" s="177"/>
      <c r="F1446" s="177"/>
      <c r="G1446" s="177"/>
      <c r="H1446" s="177"/>
      <c r="I1446" s="314"/>
      <c r="J1446" s="314"/>
      <c r="K1446" s="315"/>
      <c r="L1446" s="177"/>
      <c r="M1446" s="177"/>
      <c r="N1446" s="177"/>
      <c r="O1446" s="177"/>
      <c r="P1446" s="177"/>
      <c r="Q1446" s="177"/>
      <c r="R1446" s="177"/>
      <c r="S1446" s="177"/>
      <c r="T1446" s="177"/>
      <c r="U1446" s="177"/>
      <c r="V1446" s="177"/>
      <c r="W1446" s="177"/>
      <c r="X1446" s="177"/>
      <c r="Y1446" s="177"/>
      <c r="Z1446" s="177"/>
      <c r="AA1446" s="177"/>
      <c r="AB1446" s="177"/>
      <c r="AC1446" s="177"/>
      <c r="AD1446" s="177"/>
      <c r="AE1446" s="177"/>
    </row>
    <row r="1447" spans="1:31" ht="125.25" customHeight="1">
      <c r="A1447" s="313"/>
      <c r="B1447" s="177"/>
      <c r="C1447" s="313"/>
      <c r="D1447" s="177"/>
      <c r="E1447" s="177"/>
      <c r="F1447" s="177"/>
      <c r="G1447" s="177"/>
      <c r="H1447" s="177"/>
      <c r="I1447" s="314"/>
      <c r="J1447" s="314"/>
      <c r="K1447" s="315"/>
      <c r="L1447" s="177"/>
      <c r="M1447" s="177"/>
      <c r="N1447" s="177"/>
      <c r="O1447" s="177"/>
      <c r="P1447" s="177"/>
      <c r="Q1447" s="177"/>
      <c r="R1447" s="177"/>
      <c r="S1447" s="177"/>
      <c r="T1447" s="177"/>
      <c r="U1447" s="177"/>
      <c r="V1447" s="177"/>
      <c r="W1447" s="177"/>
      <c r="X1447" s="177"/>
      <c r="Y1447" s="177"/>
      <c r="Z1447" s="177"/>
      <c r="AA1447" s="177"/>
      <c r="AB1447" s="177"/>
      <c r="AC1447" s="177"/>
      <c r="AD1447" s="177"/>
      <c r="AE1447" s="177"/>
    </row>
    <row r="1448" spans="1:31" ht="125.25" customHeight="1">
      <c r="A1448" s="313"/>
      <c r="B1448" s="177"/>
      <c r="C1448" s="313"/>
      <c r="D1448" s="177"/>
      <c r="E1448" s="177"/>
      <c r="F1448" s="177"/>
      <c r="G1448" s="177"/>
      <c r="H1448" s="177"/>
      <c r="I1448" s="314"/>
      <c r="J1448" s="314"/>
      <c r="K1448" s="315"/>
      <c r="L1448" s="177"/>
      <c r="M1448" s="177"/>
      <c r="N1448" s="177"/>
      <c r="O1448" s="177"/>
      <c r="P1448" s="177"/>
      <c r="Q1448" s="177"/>
      <c r="R1448" s="177"/>
      <c r="S1448" s="177"/>
      <c r="T1448" s="177"/>
      <c r="U1448" s="177"/>
      <c r="V1448" s="177"/>
      <c r="W1448" s="177"/>
      <c r="X1448" s="177"/>
      <c r="Y1448" s="177"/>
      <c r="Z1448" s="177"/>
      <c r="AA1448" s="177"/>
      <c r="AB1448" s="177"/>
      <c r="AC1448" s="177"/>
      <c r="AD1448" s="177"/>
      <c r="AE1448" s="177"/>
    </row>
    <row r="1449" spans="1:31" ht="125.25" customHeight="1">
      <c r="A1449" s="313"/>
      <c r="B1449" s="177"/>
      <c r="C1449" s="313"/>
      <c r="D1449" s="177"/>
      <c r="E1449" s="177"/>
      <c r="F1449" s="177"/>
      <c r="G1449" s="177"/>
      <c r="H1449" s="177"/>
      <c r="I1449" s="314"/>
      <c r="J1449" s="314"/>
      <c r="K1449" s="315"/>
      <c r="L1449" s="177"/>
      <c r="M1449" s="177"/>
      <c r="N1449" s="177"/>
      <c r="O1449" s="177"/>
      <c r="P1449" s="177"/>
      <c r="Q1449" s="177"/>
      <c r="R1449" s="177"/>
      <c r="S1449" s="177"/>
      <c r="T1449" s="177"/>
      <c r="U1449" s="177"/>
      <c r="V1449" s="177"/>
      <c r="W1449" s="177"/>
      <c r="X1449" s="177"/>
      <c r="Y1449" s="177"/>
      <c r="Z1449" s="177"/>
      <c r="AA1449" s="177"/>
      <c r="AB1449" s="177"/>
      <c r="AC1449" s="177"/>
      <c r="AD1449" s="177"/>
      <c r="AE1449" s="177"/>
    </row>
    <row r="1450" spans="1:31" ht="125.25" customHeight="1">
      <c r="A1450" s="313"/>
      <c r="B1450" s="177"/>
      <c r="C1450" s="313"/>
      <c r="D1450" s="177"/>
      <c r="E1450" s="177"/>
      <c r="F1450" s="177"/>
      <c r="G1450" s="177"/>
      <c r="H1450" s="177"/>
      <c r="I1450" s="314"/>
      <c r="J1450" s="314"/>
      <c r="K1450" s="315"/>
      <c r="L1450" s="177"/>
      <c r="M1450" s="177"/>
      <c r="N1450" s="177"/>
      <c r="O1450" s="177"/>
      <c r="P1450" s="177"/>
      <c r="Q1450" s="177"/>
      <c r="R1450" s="177"/>
      <c r="S1450" s="177"/>
      <c r="T1450" s="177"/>
      <c r="U1450" s="177"/>
      <c r="V1450" s="177"/>
      <c r="W1450" s="177"/>
      <c r="X1450" s="177"/>
      <c r="Y1450" s="177"/>
      <c r="Z1450" s="177"/>
      <c r="AA1450" s="177"/>
      <c r="AB1450" s="177"/>
      <c r="AC1450" s="177"/>
      <c r="AD1450" s="177"/>
      <c r="AE1450" s="177"/>
    </row>
    <row r="1451" spans="1:31" ht="125.25" customHeight="1">
      <c r="A1451" s="313"/>
      <c r="B1451" s="177"/>
      <c r="C1451" s="313"/>
      <c r="D1451" s="177"/>
      <c r="E1451" s="177"/>
      <c r="F1451" s="177"/>
      <c r="G1451" s="177"/>
      <c r="H1451" s="177"/>
      <c r="I1451" s="314"/>
      <c r="J1451" s="314"/>
      <c r="K1451" s="315"/>
      <c r="L1451" s="177"/>
      <c r="M1451" s="177"/>
      <c r="N1451" s="177"/>
      <c r="O1451" s="177"/>
      <c r="P1451" s="177"/>
      <c r="Q1451" s="177"/>
      <c r="R1451" s="177"/>
      <c r="S1451" s="177"/>
      <c r="T1451" s="177"/>
      <c r="U1451" s="177"/>
      <c r="V1451" s="177"/>
      <c r="W1451" s="177"/>
      <c r="X1451" s="177"/>
      <c r="Y1451" s="177"/>
      <c r="Z1451" s="177"/>
      <c r="AA1451" s="177"/>
      <c r="AB1451" s="177"/>
      <c r="AC1451" s="177"/>
      <c r="AD1451" s="177"/>
      <c r="AE1451" s="177"/>
    </row>
    <row r="1452" spans="1:31" ht="125.25" customHeight="1">
      <c r="A1452" s="313"/>
      <c r="B1452" s="177"/>
      <c r="C1452" s="313"/>
      <c r="D1452" s="177"/>
      <c r="E1452" s="177"/>
      <c r="F1452" s="177"/>
      <c r="G1452" s="177"/>
      <c r="H1452" s="177"/>
      <c r="I1452" s="314"/>
      <c r="J1452" s="314"/>
      <c r="K1452" s="315"/>
      <c r="L1452" s="177"/>
      <c r="M1452" s="177"/>
      <c r="N1452" s="177"/>
      <c r="O1452" s="177"/>
      <c r="P1452" s="177"/>
      <c r="Q1452" s="177"/>
      <c r="R1452" s="177"/>
      <c r="S1452" s="177"/>
      <c r="T1452" s="177"/>
      <c r="U1452" s="177"/>
      <c r="V1452" s="177"/>
      <c r="W1452" s="177"/>
      <c r="X1452" s="177"/>
      <c r="Y1452" s="177"/>
      <c r="Z1452" s="177"/>
      <c r="AA1452" s="177"/>
      <c r="AB1452" s="177"/>
      <c r="AC1452" s="177"/>
      <c r="AD1452" s="177"/>
      <c r="AE1452" s="177"/>
    </row>
    <row r="1453" spans="1:31" ht="125.25" customHeight="1">
      <c r="A1453" s="313"/>
      <c r="B1453" s="177"/>
      <c r="C1453" s="313"/>
      <c r="D1453" s="177"/>
      <c r="E1453" s="177"/>
      <c r="F1453" s="177"/>
      <c r="G1453" s="177"/>
      <c r="H1453" s="177"/>
      <c r="I1453" s="314"/>
      <c r="J1453" s="314"/>
      <c r="K1453" s="315"/>
      <c r="L1453" s="177"/>
      <c r="M1453" s="177"/>
      <c r="N1453" s="177"/>
      <c r="O1453" s="177"/>
      <c r="P1453" s="177"/>
      <c r="Q1453" s="177"/>
      <c r="R1453" s="177"/>
      <c r="S1453" s="177"/>
      <c r="T1453" s="177"/>
      <c r="U1453" s="177"/>
      <c r="V1453" s="177"/>
      <c r="W1453" s="177"/>
      <c r="X1453" s="177"/>
      <c r="Y1453" s="177"/>
      <c r="Z1453" s="177"/>
      <c r="AA1453" s="177"/>
      <c r="AB1453" s="177"/>
      <c r="AC1453" s="177"/>
      <c r="AD1453" s="177"/>
      <c r="AE1453" s="177"/>
    </row>
    <row r="1454" spans="1:31" ht="125.25" customHeight="1">
      <c r="A1454" s="313"/>
      <c r="B1454" s="177"/>
      <c r="C1454" s="313"/>
      <c r="D1454" s="177"/>
      <c r="E1454" s="177"/>
      <c r="F1454" s="177"/>
      <c r="G1454" s="177"/>
      <c r="H1454" s="177"/>
      <c r="I1454" s="314"/>
      <c r="J1454" s="314"/>
      <c r="K1454" s="315"/>
      <c r="L1454" s="177"/>
      <c r="M1454" s="177"/>
      <c r="N1454" s="177"/>
      <c r="O1454" s="177"/>
      <c r="P1454" s="177"/>
      <c r="Q1454" s="177"/>
      <c r="R1454" s="177"/>
      <c r="S1454" s="177"/>
      <c r="T1454" s="177"/>
      <c r="U1454" s="177"/>
      <c r="V1454" s="177"/>
      <c r="W1454" s="177"/>
      <c r="X1454" s="177"/>
      <c r="Y1454" s="177"/>
      <c r="Z1454" s="177"/>
      <c r="AA1454" s="177"/>
      <c r="AB1454" s="177"/>
      <c r="AC1454" s="177"/>
      <c r="AD1454" s="177"/>
      <c r="AE1454" s="177"/>
    </row>
    <row r="1455" spans="1:31" ht="125.25" customHeight="1">
      <c r="A1455" s="313"/>
      <c r="B1455" s="177"/>
      <c r="C1455" s="313"/>
      <c r="D1455" s="177"/>
      <c r="E1455" s="177"/>
      <c r="F1455" s="177"/>
      <c r="G1455" s="177"/>
      <c r="H1455" s="177"/>
      <c r="I1455" s="314"/>
      <c r="J1455" s="314"/>
      <c r="K1455" s="315"/>
      <c r="L1455" s="177"/>
      <c r="M1455" s="177"/>
      <c r="N1455" s="177"/>
      <c r="O1455" s="177"/>
      <c r="P1455" s="177"/>
      <c r="Q1455" s="177"/>
      <c r="R1455" s="177"/>
      <c r="S1455" s="177"/>
      <c r="T1455" s="177"/>
      <c r="U1455" s="177"/>
      <c r="V1455" s="177"/>
      <c r="W1455" s="177"/>
      <c r="X1455" s="177"/>
      <c r="Y1455" s="177"/>
      <c r="Z1455" s="177"/>
      <c r="AA1455" s="177"/>
      <c r="AB1455" s="177"/>
      <c r="AC1455" s="177"/>
      <c r="AD1455" s="177"/>
      <c r="AE1455" s="177"/>
    </row>
    <row r="1456" spans="1:31" ht="125.25" customHeight="1">
      <c r="A1456" s="313"/>
      <c r="B1456" s="177"/>
      <c r="C1456" s="313"/>
      <c r="D1456" s="177"/>
      <c r="E1456" s="177"/>
      <c r="F1456" s="177"/>
      <c r="G1456" s="177"/>
      <c r="H1456" s="177"/>
      <c r="I1456" s="314"/>
      <c r="J1456" s="314"/>
      <c r="K1456" s="315"/>
      <c r="L1456" s="177"/>
      <c r="M1456" s="177"/>
      <c r="N1456" s="177"/>
      <c r="O1456" s="177"/>
      <c r="P1456" s="177"/>
      <c r="Q1456" s="177"/>
      <c r="R1456" s="177"/>
      <c r="S1456" s="177"/>
      <c r="T1456" s="177"/>
      <c r="U1456" s="177"/>
      <c r="V1456" s="177"/>
      <c r="W1456" s="177"/>
      <c r="X1456" s="177"/>
      <c r="Y1456" s="177"/>
      <c r="Z1456" s="177"/>
      <c r="AA1456" s="177"/>
      <c r="AB1456" s="177"/>
      <c r="AC1456" s="177"/>
      <c r="AD1456" s="177"/>
      <c r="AE1456" s="177"/>
    </row>
    <row r="1457" spans="1:31" ht="125.25" customHeight="1">
      <c r="A1457" s="313"/>
      <c r="B1457" s="177"/>
      <c r="C1457" s="313"/>
      <c r="D1457" s="177"/>
      <c r="E1457" s="177"/>
      <c r="F1457" s="177"/>
      <c r="G1457" s="177"/>
      <c r="H1457" s="177"/>
      <c r="I1457" s="314"/>
      <c r="J1457" s="314"/>
      <c r="K1457" s="315"/>
      <c r="L1457" s="177"/>
      <c r="M1457" s="177"/>
      <c r="N1457" s="177"/>
      <c r="O1457" s="177"/>
      <c r="P1457" s="177"/>
      <c r="Q1457" s="177"/>
      <c r="R1457" s="177"/>
      <c r="S1457" s="177"/>
      <c r="T1457" s="177"/>
      <c r="U1457" s="177"/>
      <c r="V1457" s="177"/>
      <c r="W1457" s="177"/>
      <c r="X1457" s="177"/>
      <c r="Y1457" s="177"/>
      <c r="Z1457" s="177"/>
      <c r="AA1457" s="177"/>
      <c r="AB1457" s="177"/>
      <c r="AC1457" s="177"/>
      <c r="AD1457" s="177"/>
      <c r="AE1457" s="177"/>
    </row>
    <row r="1458" spans="1:31" ht="125.25" customHeight="1">
      <c r="A1458" s="313"/>
      <c r="B1458" s="177"/>
      <c r="C1458" s="313"/>
      <c r="D1458" s="177"/>
      <c r="E1458" s="177"/>
      <c r="F1458" s="177"/>
      <c r="G1458" s="177"/>
      <c r="H1458" s="177"/>
      <c r="I1458" s="314"/>
      <c r="J1458" s="314"/>
      <c r="K1458" s="315"/>
      <c r="L1458" s="177"/>
      <c r="M1458" s="177"/>
      <c r="N1458" s="177"/>
      <c r="O1458" s="177"/>
      <c r="P1458" s="177"/>
      <c r="Q1458" s="177"/>
      <c r="R1458" s="177"/>
      <c r="S1458" s="177"/>
      <c r="T1458" s="177"/>
      <c r="U1458" s="177"/>
      <c r="V1458" s="177"/>
      <c r="W1458" s="177"/>
      <c r="X1458" s="177"/>
      <c r="Y1458" s="177"/>
      <c r="Z1458" s="177"/>
      <c r="AA1458" s="177"/>
      <c r="AB1458" s="177"/>
      <c r="AC1458" s="177"/>
      <c r="AD1458" s="177"/>
      <c r="AE1458" s="177"/>
    </row>
    <row r="1459" spans="1:31" ht="125.25" customHeight="1">
      <c r="A1459" s="313"/>
      <c r="B1459" s="177"/>
      <c r="C1459" s="313"/>
      <c r="D1459" s="177"/>
      <c r="E1459" s="177"/>
      <c r="F1459" s="177"/>
      <c r="G1459" s="177"/>
      <c r="H1459" s="177"/>
      <c r="I1459" s="314"/>
      <c r="J1459" s="314"/>
      <c r="K1459" s="315"/>
      <c r="L1459" s="177"/>
      <c r="M1459" s="177"/>
      <c r="N1459" s="177"/>
      <c r="O1459" s="177"/>
      <c r="P1459" s="177"/>
      <c r="Q1459" s="177"/>
      <c r="R1459" s="177"/>
      <c r="S1459" s="177"/>
      <c r="T1459" s="177"/>
      <c r="U1459" s="177"/>
      <c r="V1459" s="177"/>
      <c r="W1459" s="177"/>
      <c r="X1459" s="177"/>
      <c r="Y1459" s="177"/>
      <c r="Z1459" s="177"/>
      <c r="AA1459" s="177"/>
      <c r="AB1459" s="177"/>
      <c r="AC1459" s="177"/>
      <c r="AD1459" s="177"/>
      <c r="AE1459" s="177"/>
    </row>
    <row r="1460" spans="1:31" ht="125.25" customHeight="1">
      <c r="A1460" s="313"/>
      <c r="B1460" s="177"/>
      <c r="C1460" s="313"/>
      <c r="D1460" s="177"/>
      <c r="E1460" s="177"/>
      <c r="F1460" s="177"/>
      <c r="G1460" s="177"/>
      <c r="H1460" s="177"/>
      <c r="I1460" s="314"/>
      <c r="J1460" s="314"/>
      <c r="K1460" s="315"/>
      <c r="L1460" s="177"/>
      <c r="M1460" s="177"/>
      <c r="N1460" s="177"/>
      <c r="O1460" s="177"/>
      <c r="P1460" s="177"/>
      <c r="Q1460" s="177"/>
      <c r="R1460" s="177"/>
      <c r="S1460" s="177"/>
      <c r="T1460" s="177"/>
      <c r="U1460" s="177"/>
      <c r="V1460" s="177"/>
      <c r="W1460" s="177"/>
      <c r="X1460" s="177"/>
      <c r="Y1460" s="177"/>
      <c r="Z1460" s="177"/>
      <c r="AA1460" s="177"/>
      <c r="AB1460" s="177"/>
      <c r="AC1460" s="177"/>
      <c r="AD1460" s="177"/>
      <c r="AE1460" s="177"/>
    </row>
    <row r="1461" spans="1:31" ht="125.25" customHeight="1">
      <c r="A1461" s="313"/>
      <c r="B1461" s="177"/>
      <c r="C1461" s="313"/>
      <c r="D1461" s="177"/>
      <c r="E1461" s="177"/>
      <c r="F1461" s="177"/>
      <c r="G1461" s="177"/>
      <c r="H1461" s="177"/>
      <c r="I1461" s="314"/>
      <c r="J1461" s="314"/>
      <c r="K1461" s="315"/>
      <c r="L1461" s="177"/>
      <c r="M1461" s="177"/>
      <c r="N1461" s="177"/>
      <c r="O1461" s="177"/>
      <c r="P1461" s="177"/>
      <c r="Q1461" s="177"/>
      <c r="R1461" s="177"/>
      <c r="S1461" s="177"/>
      <c r="T1461" s="177"/>
      <c r="U1461" s="177"/>
      <c r="V1461" s="177"/>
      <c r="W1461" s="177"/>
      <c r="X1461" s="177"/>
      <c r="Y1461" s="177"/>
      <c r="Z1461" s="177"/>
      <c r="AA1461" s="177"/>
      <c r="AB1461" s="177"/>
      <c r="AC1461" s="177"/>
      <c r="AD1461" s="177"/>
      <c r="AE1461" s="177"/>
    </row>
    <row r="1462" spans="1:31" ht="125.25" customHeight="1">
      <c r="A1462" s="313"/>
      <c r="B1462" s="177"/>
      <c r="C1462" s="313"/>
      <c r="D1462" s="177"/>
      <c r="E1462" s="177"/>
      <c r="F1462" s="177"/>
      <c r="G1462" s="177"/>
      <c r="H1462" s="177"/>
      <c r="I1462" s="314"/>
      <c r="J1462" s="314"/>
      <c r="K1462" s="315"/>
      <c r="L1462" s="177"/>
      <c r="M1462" s="177"/>
      <c r="N1462" s="177"/>
      <c r="O1462" s="177"/>
      <c r="P1462" s="177"/>
      <c r="Q1462" s="177"/>
      <c r="R1462" s="177"/>
      <c r="S1462" s="177"/>
      <c r="T1462" s="177"/>
      <c r="U1462" s="177"/>
      <c r="V1462" s="177"/>
      <c r="W1462" s="177"/>
      <c r="X1462" s="177"/>
      <c r="Y1462" s="177"/>
      <c r="Z1462" s="177"/>
      <c r="AA1462" s="177"/>
      <c r="AB1462" s="177"/>
      <c r="AC1462" s="177"/>
      <c r="AD1462" s="177"/>
      <c r="AE1462" s="177"/>
    </row>
    <row r="1463" spans="1:31" ht="125.25" customHeight="1">
      <c r="A1463" s="313"/>
      <c r="B1463" s="177"/>
      <c r="C1463" s="313"/>
      <c r="D1463" s="177"/>
      <c r="E1463" s="177"/>
      <c r="F1463" s="177"/>
      <c r="G1463" s="177"/>
      <c r="H1463" s="177"/>
      <c r="I1463" s="314"/>
      <c r="J1463" s="314"/>
      <c r="K1463" s="315"/>
      <c r="L1463" s="177"/>
      <c r="M1463" s="177"/>
      <c r="N1463" s="177"/>
      <c r="O1463" s="177"/>
      <c r="P1463" s="177"/>
      <c r="Q1463" s="177"/>
      <c r="R1463" s="177"/>
      <c r="S1463" s="177"/>
      <c r="T1463" s="177"/>
      <c r="U1463" s="177"/>
      <c r="V1463" s="177"/>
      <c r="W1463" s="177"/>
      <c r="X1463" s="177"/>
      <c r="Y1463" s="177"/>
      <c r="Z1463" s="177"/>
      <c r="AA1463" s="177"/>
      <c r="AB1463" s="177"/>
      <c r="AC1463" s="177"/>
      <c r="AD1463" s="177"/>
      <c r="AE1463" s="177"/>
    </row>
    <row r="1464" spans="1:31" ht="125.25" customHeight="1">
      <c r="A1464" s="313"/>
      <c r="B1464" s="177"/>
      <c r="C1464" s="313"/>
      <c r="D1464" s="177"/>
      <c r="E1464" s="177"/>
      <c r="F1464" s="177"/>
      <c r="G1464" s="177"/>
      <c r="H1464" s="177"/>
      <c r="I1464" s="314"/>
      <c r="J1464" s="314"/>
      <c r="K1464" s="315"/>
      <c r="L1464" s="177"/>
      <c r="M1464" s="177"/>
      <c r="N1464" s="177"/>
      <c r="O1464" s="177"/>
      <c r="P1464" s="177"/>
      <c r="Q1464" s="177"/>
      <c r="R1464" s="177"/>
      <c r="S1464" s="177"/>
      <c r="T1464" s="177"/>
      <c r="U1464" s="177"/>
      <c r="V1464" s="177"/>
      <c r="W1464" s="177"/>
      <c r="X1464" s="177"/>
      <c r="Y1464" s="177"/>
      <c r="Z1464" s="177"/>
      <c r="AA1464" s="177"/>
      <c r="AB1464" s="177"/>
      <c r="AC1464" s="177"/>
      <c r="AD1464" s="177"/>
      <c r="AE1464" s="177"/>
    </row>
    <row r="1465" spans="1:31" ht="125.25" customHeight="1">
      <c r="A1465" s="313"/>
      <c r="B1465" s="177"/>
      <c r="C1465" s="313"/>
      <c r="D1465" s="177"/>
      <c r="E1465" s="177"/>
      <c r="F1465" s="177"/>
      <c r="G1465" s="177"/>
      <c r="H1465" s="177"/>
      <c r="I1465" s="314"/>
      <c r="J1465" s="314"/>
      <c r="K1465" s="315"/>
      <c r="L1465" s="177"/>
      <c r="M1465" s="177"/>
      <c r="N1465" s="177"/>
      <c r="O1465" s="177"/>
      <c r="P1465" s="177"/>
      <c r="Q1465" s="177"/>
      <c r="R1465" s="177"/>
      <c r="S1465" s="177"/>
      <c r="T1465" s="177"/>
      <c r="U1465" s="177"/>
      <c r="V1465" s="177"/>
      <c r="W1465" s="177"/>
      <c r="X1465" s="177"/>
      <c r="Y1465" s="177"/>
      <c r="Z1465" s="177"/>
      <c r="AA1465" s="177"/>
      <c r="AB1465" s="177"/>
      <c r="AC1465" s="177"/>
      <c r="AD1465" s="177"/>
      <c r="AE1465" s="177"/>
    </row>
    <row r="1466" spans="1:31" ht="125.25" customHeight="1">
      <c r="A1466" s="313"/>
      <c r="B1466" s="177"/>
      <c r="C1466" s="313"/>
      <c r="D1466" s="177"/>
      <c r="E1466" s="177"/>
      <c r="F1466" s="177"/>
      <c r="G1466" s="177"/>
      <c r="H1466" s="177"/>
      <c r="I1466" s="314"/>
      <c r="J1466" s="314"/>
      <c r="K1466" s="315"/>
      <c r="L1466" s="177"/>
      <c r="M1466" s="177"/>
      <c r="N1466" s="177"/>
      <c r="O1466" s="177"/>
      <c r="P1466" s="177"/>
      <c r="Q1466" s="177"/>
      <c r="R1466" s="177"/>
      <c r="S1466" s="177"/>
      <c r="T1466" s="177"/>
      <c r="U1466" s="177"/>
      <c r="V1466" s="177"/>
      <c r="W1466" s="177"/>
      <c r="X1466" s="177"/>
      <c r="Y1466" s="177"/>
      <c r="Z1466" s="177"/>
      <c r="AA1466" s="177"/>
      <c r="AB1466" s="177"/>
      <c r="AC1466" s="177"/>
      <c r="AD1466" s="177"/>
      <c r="AE1466" s="177"/>
    </row>
    <row r="1467" spans="1:31" ht="125.25" customHeight="1">
      <c r="A1467" s="313"/>
      <c r="B1467" s="177"/>
      <c r="C1467" s="313"/>
      <c r="D1467" s="177"/>
      <c r="E1467" s="177"/>
      <c r="F1467" s="177"/>
      <c r="G1467" s="177"/>
      <c r="H1467" s="177"/>
      <c r="I1467" s="314"/>
      <c r="J1467" s="314"/>
      <c r="K1467" s="315"/>
      <c r="L1467" s="177"/>
      <c r="M1467" s="177"/>
      <c r="N1467" s="177"/>
      <c r="O1467" s="177"/>
      <c r="P1467" s="177"/>
      <c r="Q1467" s="177"/>
      <c r="R1467" s="177"/>
      <c r="S1467" s="177"/>
      <c r="T1467" s="177"/>
      <c r="U1467" s="177"/>
      <c r="V1467" s="177"/>
      <c r="W1467" s="177"/>
      <c r="X1467" s="177"/>
      <c r="Y1467" s="177"/>
      <c r="Z1467" s="177"/>
      <c r="AA1467" s="177"/>
      <c r="AB1467" s="177"/>
      <c r="AC1467" s="177"/>
      <c r="AD1467" s="177"/>
      <c r="AE1467" s="177"/>
    </row>
    <row r="1468" spans="1:31" ht="125.25" customHeight="1">
      <c r="A1468" s="313"/>
      <c r="B1468" s="177"/>
      <c r="C1468" s="313"/>
      <c r="D1468" s="177"/>
      <c r="E1468" s="177"/>
      <c r="F1468" s="177"/>
      <c r="G1468" s="177"/>
      <c r="H1468" s="177"/>
      <c r="I1468" s="314"/>
      <c r="J1468" s="314"/>
      <c r="K1468" s="315"/>
      <c r="L1468" s="177"/>
      <c r="M1468" s="177"/>
      <c r="N1468" s="177"/>
      <c r="O1468" s="177"/>
      <c r="P1468" s="177"/>
      <c r="Q1468" s="177"/>
      <c r="R1468" s="177"/>
      <c r="S1468" s="177"/>
      <c r="T1468" s="177"/>
      <c r="U1468" s="177"/>
      <c r="V1468" s="177"/>
      <c r="W1468" s="177"/>
      <c r="X1468" s="177"/>
      <c r="Y1468" s="177"/>
      <c r="Z1468" s="177"/>
      <c r="AA1468" s="177"/>
      <c r="AB1468" s="177"/>
      <c r="AC1468" s="177"/>
      <c r="AD1468" s="177"/>
      <c r="AE1468" s="177"/>
    </row>
    <row r="1469" spans="1:31" ht="125.25" customHeight="1">
      <c r="A1469" s="313"/>
      <c r="B1469" s="177"/>
      <c r="C1469" s="313"/>
      <c r="D1469" s="177"/>
      <c r="E1469" s="177"/>
      <c r="F1469" s="177"/>
      <c r="G1469" s="177"/>
      <c r="H1469" s="177"/>
      <c r="I1469" s="314"/>
      <c r="J1469" s="314"/>
      <c r="K1469" s="315"/>
      <c r="L1469" s="177"/>
      <c r="M1469" s="177"/>
      <c r="N1469" s="177"/>
      <c r="O1469" s="177"/>
      <c r="P1469" s="177"/>
      <c r="Q1469" s="177"/>
      <c r="R1469" s="177"/>
      <c r="S1469" s="177"/>
      <c r="T1469" s="177"/>
      <c r="U1469" s="177"/>
      <c r="V1469" s="177"/>
      <c r="W1469" s="177"/>
      <c r="X1469" s="177"/>
      <c r="Y1469" s="177"/>
      <c r="Z1469" s="177"/>
      <c r="AA1469" s="177"/>
      <c r="AB1469" s="177"/>
      <c r="AC1469" s="177"/>
      <c r="AD1469" s="177"/>
      <c r="AE1469" s="177"/>
    </row>
    <row r="1470" spans="1:31" ht="125.25" customHeight="1">
      <c r="A1470" s="313"/>
      <c r="B1470" s="177"/>
      <c r="C1470" s="313"/>
      <c r="D1470" s="177"/>
      <c r="E1470" s="177"/>
      <c r="F1470" s="177"/>
      <c r="G1470" s="177"/>
      <c r="H1470" s="177"/>
      <c r="I1470" s="314"/>
      <c r="J1470" s="314"/>
      <c r="K1470" s="315"/>
      <c r="L1470" s="177"/>
      <c r="M1470" s="177"/>
      <c r="N1470" s="177"/>
      <c r="O1470" s="177"/>
      <c r="P1470" s="177"/>
      <c r="Q1470" s="177"/>
      <c r="R1470" s="177"/>
      <c r="S1470" s="177"/>
      <c r="T1470" s="177"/>
      <c r="U1470" s="177"/>
      <c r="V1470" s="177"/>
      <c r="W1470" s="177"/>
      <c r="X1470" s="177"/>
      <c r="Y1470" s="177"/>
      <c r="Z1470" s="177"/>
      <c r="AA1470" s="177"/>
      <c r="AB1470" s="177"/>
      <c r="AC1470" s="177"/>
      <c r="AD1470" s="177"/>
      <c r="AE1470" s="177"/>
    </row>
    <row r="1471" spans="1:31" ht="125.25" customHeight="1">
      <c r="A1471" s="313"/>
      <c r="B1471" s="177"/>
      <c r="C1471" s="313"/>
      <c r="D1471" s="177"/>
      <c r="E1471" s="177"/>
      <c r="F1471" s="177"/>
      <c r="G1471" s="177"/>
      <c r="H1471" s="177"/>
      <c r="I1471" s="314"/>
      <c r="J1471" s="314"/>
      <c r="K1471" s="315"/>
      <c r="L1471" s="177"/>
      <c r="M1471" s="177"/>
      <c r="N1471" s="177"/>
      <c r="O1471" s="177"/>
      <c r="P1471" s="177"/>
      <c r="Q1471" s="177"/>
      <c r="R1471" s="177"/>
      <c r="S1471" s="177"/>
      <c r="T1471" s="177"/>
      <c r="U1471" s="177"/>
      <c r="V1471" s="177"/>
      <c r="W1471" s="177"/>
      <c r="X1471" s="177"/>
      <c r="Y1471" s="177"/>
      <c r="Z1471" s="177"/>
      <c r="AA1471" s="177"/>
      <c r="AB1471" s="177"/>
      <c r="AC1471" s="177"/>
      <c r="AD1471" s="177"/>
      <c r="AE1471" s="177"/>
    </row>
    <row r="1472" spans="1:31" ht="125.25" customHeight="1">
      <c r="A1472" s="313"/>
      <c r="B1472" s="177"/>
      <c r="C1472" s="313"/>
      <c r="D1472" s="177"/>
      <c r="E1472" s="177"/>
      <c r="F1472" s="177"/>
      <c r="G1472" s="177"/>
      <c r="H1472" s="177"/>
      <c r="I1472" s="314"/>
      <c r="J1472" s="314"/>
      <c r="K1472" s="315"/>
      <c r="L1472" s="177"/>
      <c r="M1472" s="177"/>
      <c r="N1472" s="177"/>
      <c r="O1472" s="177"/>
      <c r="P1472" s="177"/>
      <c r="Q1472" s="177"/>
      <c r="R1472" s="177"/>
      <c r="S1472" s="177"/>
      <c r="T1472" s="177"/>
      <c r="U1472" s="177"/>
      <c r="V1472" s="177"/>
      <c r="W1472" s="177"/>
      <c r="X1472" s="177"/>
      <c r="Y1472" s="177"/>
      <c r="Z1472" s="177"/>
      <c r="AA1472" s="177"/>
      <c r="AB1472" s="177"/>
      <c r="AC1472" s="177"/>
      <c r="AD1472" s="177"/>
      <c r="AE1472" s="177"/>
    </row>
    <row r="1473" spans="1:31" ht="125.25" customHeight="1">
      <c r="A1473" s="313"/>
      <c r="B1473" s="177"/>
      <c r="C1473" s="313"/>
      <c r="D1473" s="177"/>
      <c r="E1473" s="177"/>
      <c r="F1473" s="177"/>
      <c r="G1473" s="177"/>
      <c r="H1473" s="177"/>
      <c r="I1473" s="314"/>
      <c r="J1473" s="314"/>
      <c r="K1473" s="315"/>
      <c r="L1473" s="177"/>
      <c r="M1473" s="177"/>
      <c r="N1473" s="177"/>
      <c r="O1473" s="177"/>
      <c r="P1473" s="177"/>
      <c r="Q1473" s="177"/>
      <c r="R1473" s="177"/>
      <c r="S1473" s="177"/>
      <c r="T1473" s="177"/>
      <c r="U1473" s="177"/>
      <c r="V1473" s="177"/>
      <c r="W1473" s="177"/>
      <c r="X1473" s="177"/>
      <c r="Y1473" s="177"/>
      <c r="Z1473" s="177"/>
      <c r="AA1473" s="177"/>
      <c r="AB1473" s="177"/>
      <c r="AC1473" s="177"/>
      <c r="AD1473" s="177"/>
      <c r="AE1473" s="177"/>
    </row>
    <row r="1474" spans="1:31" ht="125.25" customHeight="1">
      <c r="A1474" s="313"/>
      <c r="B1474" s="177"/>
      <c r="C1474" s="313"/>
      <c r="D1474" s="177"/>
      <c r="E1474" s="177"/>
      <c r="F1474" s="177"/>
      <c r="G1474" s="177"/>
      <c r="H1474" s="177"/>
      <c r="I1474" s="314"/>
      <c r="J1474" s="314"/>
      <c r="K1474" s="315"/>
      <c r="L1474" s="177"/>
      <c r="M1474" s="177"/>
      <c r="N1474" s="177"/>
      <c r="O1474" s="177"/>
      <c r="P1474" s="177"/>
      <c r="Q1474" s="177"/>
      <c r="R1474" s="177"/>
      <c r="S1474" s="177"/>
      <c r="T1474" s="177"/>
      <c r="U1474" s="177"/>
      <c r="V1474" s="177"/>
      <c r="W1474" s="177"/>
      <c r="X1474" s="177"/>
      <c r="Y1474" s="177"/>
      <c r="Z1474" s="177"/>
      <c r="AA1474" s="177"/>
      <c r="AB1474" s="177"/>
      <c r="AC1474" s="177"/>
      <c r="AD1474" s="177"/>
      <c r="AE1474" s="177"/>
    </row>
    <row r="1475" spans="1:31" ht="125.25" customHeight="1">
      <c r="A1475" s="313"/>
      <c r="B1475" s="177"/>
      <c r="C1475" s="313"/>
      <c r="D1475" s="177"/>
      <c r="E1475" s="177"/>
      <c r="F1475" s="177"/>
      <c r="G1475" s="177"/>
      <c r="H1475" s="177"/>
      <c r="I1475" s="314"/>
      <c r="J1475" s="314"/>
      <c r="K1475" s="315"/>
      <c r="L1475" s="177"/>
      <c r="M1475" s="177"/>
      <c r="N1475" s="177"/>
      <c r="O1475" s="177"/>
      <c r="P1475" s="177"/>
      <c r="Q1475" s="177"/>
      <c r="R1475" s="177"/>
      <c r="S1475" s="177"/>
      <c r="T1475" s="177"/>
      <c r="U1475" s="177"/>
      <c r="V1475" s="177"/>
      <c r="W1475" s="177"/>
      <c r="X1475" s="177"/>
      <c r="Y1475" s="177"/>
      <c r="Z1475" s="177"/>
      <c r="AA1475" s="177"/>
      <c r="AB1475" s="177"/>
      <c r="AC1475" s="177"/>
      <c r="AD1475" s="177"/>
      <c r="AE1475" s="177"/>
    </row>
    <row r="1476" spans="1:31" ht="125.25" customHeight="1">
      <c r="A1476" s="313"/>
      <c r="B1476" s="177"/>
      <c r="C1476" s="313"/>
      <c r="D1476" s="177"/>
      <c r="E1476" s="177"/>
      <c r="F1476" s="177"/>
      <c r="G1476" s="177"/>
      <c r="H1476" s="177"/>
      <c r="I1476" s="314"/>
      <c r="J1476" s="314"/>
      <c r="K1476" s="315"/>
      <c r="L1476" s="177"/>
      <c r="M1476" s="177"/>
      <c r="N1476" s="177"/>
      <c r="O1476" s="177"/>
      <c r="P1476" s="177"/>
      <c r="Q1476" s="177"/>
      <c r="R1476" s="177"/>
      <c r="S1476" s="177"/>
      <c r="T1476" s="177"/>
      <c r="U1476" s="177"/>
      <c r="V1476" s="177"/>
      <c r="W1476" s="177"/>
      <c r="X1476" s="177"/>
      <c r="Y1476" s="177"/>
      <c r="Z1476" s="177"/>
      <c r="AA1476" s="177"/>
      <c r="AB1476" s="177"/>
      <c r="AC1476" s="177"/>
      <c r="AD1476" s="177"/>
      <c r="AE1476" s="177"/>
    </row>
    <row r="1477" spans="1:31" ht="125.25" customHeight="1">
      <c r="A1477" s="313"/>
      <c r="B1477" s="177"/>
      <c r="C1477" s="313"/>
      <c r="D1477" s="177"/>
      <c r="E1477" s="177"/>
      <c r="F1477" s="177"/>
      <c r="G1477" s="177"/>
      <c r="H1477" s="177"/>
      <c r="I1477" s="314"/>
      <c r="J1477" s="314"/>
      <c r="K1477" s="315"/>
      <c r="L1477" s="177"/>
      <c r="M1477" s="177"/>
      <c r="N1477" s="177"/>
      <c r="O1477" s="177"/>
      <c r="P1477" s="177"/>
      <c r="Q1477" s="177"/>
      <c r="R1477" s="177"/>
      <c r="S1477" s="177"/>
      <c r="T1477" s="177"/>
      <c r="U1477" s="177"/>
      <c r="V1477" s="177"/>
      <c r="W1477" s="177"/>
      <c r="X1477" s="177"/>
      <c r="Y1477" s="177"/>
      <c r="Z1477" s="177"/>
      <c r="AA1477" s="177"/>
      <c r="AB1477" s="177"/>
      <c r="AC1477" s="177"/>
      <c r="AD1477" s="177"/>
      <c r="AE1477" s="177"/>
    </row>
    <row r="1478" spans="1:31" ht="125.25" customHeight="1">
      <c r="A1478" s="313"/>
      <c r="B1478" s="177"/>
      <c r="C1478" s="313"/>
      <c r="D1478" s="177"/>
      <c r="E1478" s="177"/>
      <c r="F1478" s="177"/>
      <c r="G1478" s="177"/>
      <c r="H1478" s="177"/>
      <c r="I1478" s="314"/>
      <c r="J1478" s="314"/>
      <c r="K1478" s="315"/>
      <c r="L1478" s="177"/>
      <c r="M1478" s="177"/>
      <c r="N1478" s="177"/>
      <c r="O1478" s="177"/>
      <c r="P1478" s="177"/>
      <c r="Q1478" s="177"/>
      <c r="R1478" s="177"/>
      <c r="S1478" s="177"/>
      <c r="T1478" s="177"/>
      <c r="U1478" s="177"/>
      <c r="V1478" s="177"/>
      <c r="W1478" s="177"/>
      <c r="X1478" s="177"/>
      <c r="Y1478" s="177"/>
      <c r="Z1478" s="177"/>
      <c r="AA1478" s="177"/>
      <c r="AB1478" s="177"/>
      <c r="AC1478" s="177"/>
      <c r="AD1478" s="177"/>
      <c r="AE1478" s="177"/>
    </row>
    <row r="1479" spans="1:31" ht="125.25" customHeight="1">
      <c r="A1479" s="313"/>
      <c r="B1479" s="177"/>
      <c r="C1479" s="313"/>
      <c r="D1479" s="177"/>
      <c r="E1479" s="177"/>
      <c r="F1479" s="177"/>
      <c r="G1479" s="177"/>
      <c r="H1479" s="177"/>
      <c r="I1479" s="314"/>
      <c r="J1479" s="314"/>
      <c r="K1479" s="315"/>
      <c r="L1479" s="177"/>
      <c r="M1479" s="177"/>
      <c r="N1479" s="177"/>
      <c r="O1479" s="177"/>
      <c r="P1479" s="177"/>
      <c r="Q1479" s="177"/>
      <c r="R1479" s="177"/>
      <c r="S1479" s="177"/>
      <c r="T1479" s="177"/>
      <c r="U1479" s="177"/>
      <c r="V1479" s="177"/>
      <c r="W1479" s="177"/>
      <c r="X1479" s="177"/>
      <c r="Y1479" s="177"/>
      <c r="Z1479" s="177"/>
      <c r="AA1479" s="177"/>
      <c r="AB1479" s="177"/>
      <c r="AC1479" s="177"/>
      <c r="AD1479" s="177"/>
      <c r="AE1479" s="177"/>
    </row>
    <row r="1480" spans="1:31" ht="125.25" customHeight="1">
      <c r="A1480" s="313"/>
      <c r="B1480" s="177"/>
      <c r="C1480" s="313"/>
      <c r="D1480" s="177"/>
      <c r="E1480" s="177"/>
      <c r="F1480" s="177"/>
      <c r="G1480" s="177"/>
      <c r="H1480" s="177"/>
      <c r="I1480" s="314"/>
      <c r="J1480" s="314"/>
      <c r="K1480" s="315"/>
      <c r="L1480" s="177"/>
      <c r="M1480" s="177"/>
      <c r="N1480" s="177"/>
      <c r="O1480" s="177"/>
      <c r="P1480" s="177"/>
      <c r="Q1480" s="177"/>
      <c r="R1480" s="177"/>
      <c r="S1480" s="177"/>
      <c r="T1480" s="177"/>
      <c r="U1480" s="177"/>
      <c r="V1480" s="177"/>
      <c r="W1480" s="177"/>
      <c r="X1480" s="177"/>
      <c r="Y1480" s="177"/>
      <c r="Z1480" s="177"/>
      <c r="AA1480" s="177"/>
      <c r="AB1480" s="177"/>
      <c r="AC1480" s="177"/>
      <c r="AD1480" s="177"/>
      <c r="AE1480" s="177"/>
    </row>
    <row r="1481" spans="1:31" ht="125.25" customHeight="1">
      <c r="A1481" s="313"/>
      <c r="B1481" s="177"/>
      <c r="C1481" s="313"/>
      <c r="D1481" s="177"/>
      <c r="E1481" s="177"/>
      <c r="F1481" s="177"/>
      <c r="G1481" s="177"/>
      <c r="H1481" s="177"/>
      <c r="I1481" s="314"/>
      <c r="J1481" s="314"/>
      <c r="K1481" s="315"/>
      <c r="L1481" s="177"/>
      <c r="M1481" s="177"/>
      <c r="N1481" s="177"/>
      <c r="O1481" s="177"/>
      <c r="P1481" s="177"/>
      <c r="Q1481" s="177"/>
      <c r="R1481" s="177"/>
      <c r="S1481" s="177"/>
      <c r="T1481" s="177"/>
      <c r="U1481" s="177"/>
      <c r="V1481" s="177"/>
      <c r="W1481" s="177"/>
      <c r="X1481" s="177"/>
      <c r="Y1481" s="177"/>
      <c r="Z1481" s="177"/>
      <c r="AA1481" s="177"/>
      <c r="AB1481" s="177"/>
      <c r="AC1481" s="177"/>
      <c r="AD1481" s="177"/>
      <c r="AE1481" s="177"/>
    </row>
    <row r="1482" spans="1:31" ht="125.25" customHeight="1">
      <c r="A1482" s="313"/>
      <c r="B1482" s="177"/>
      <c r="C1482" s="313"/>
      <c r="D1482" s="177"/>
      <c r="E1482" s="177"/>
      <c r="F1482" s="177"/>
      <c r="G1482" s="177"/>
      <c r="H1482" s="177"/>
      <c r="I1482" s="314"/>
      <c r="J1482" s="314"/>
      <c r="K1482" s="315"/>
      <c r="L1482" s="177"/>
      <c r="M1482" s="177"/>
      <c r="N1482" s="177"/>
      <c r="O1482" s="177"/>
      <c r="P1482" s="177"/>
      <c r="Q1482" s="177"/>
      <c r="R1482" s="177"/>
      <c r="S1482" s="177"/>
      <c r="T1482" s="177"/>
      <c r="U1482" s="177"/>
      <c r="V1482" s="177"/>
      <c r="W1482" s="177"/>
      <c r="X1482" s="177"/>
      <c r="Y1482" s="177"/>
      <c r="Z1482" s="177"/>
      <c r="AA1482" s="177"/>
      <c r="AB1482" s="177"/>
      <c r="AC1482" s="177"/>
      <c r="AD1482" s="177"/>
      <c r="AE1482" s="177"/>
    </row>
    <row r="1483" spans="1:31" ht="125.25" customHeight="1">
      <c r="A1483" s="313"/>
      <c r="B1483" s="177"/>
      <c r="C1483" s="313"/>
      <c r="D1483" s="177"/>
      <c r="E1483" s="177"/>
      <c r="F1483" s="177"/>
      <c r="G1483" s="177"/>
      <c r="H1483" s="177"/>
      <c r="I1483" s="314"/>
      <c r="J1483" s="314"/>
      <c r="K1483" s="315"/>
      <c r="L1483" s="177"/>
      <c r="M1483" s="177"/>
      <c r="N1483" s="177"/>
      <c r="O1483" s="177"/>
      <c r="P1483" s="177"/>
      <c r="Q1483" s="177"/>
      <c r="R1483" s="177"/>
      <c r="S1483" s="177"/>
      <c r="T1483" s="177"/>
      <c r="U1483" s="177"/>
      <c r="V1483" s="177"/>
      <c r="W1483" s="177"/>
      <c r="X1483" s="177"/>
      <c r="Y1483" s="177"/>
      <c r="Z1483" s="177"/>
      <c r="AA1483" s="177"/>
      <c r="AB1483" s="177"/>
      <c r="AC1483" s="177"/>
      <c r="AD1483" s="177"/>
      <c r="AE1483" s="177"/>
    </row>
    <row r="1484" spans="1:31" ht="125.25" customHeight="1">
      <c r="A1484" s="313"/>
      <c r="B1484" s="177"/>
      <c r="C1484" s="313"/>
      <c r="D1484" s="177"/>
      <c r="E1484" s="177"/>
      <c r="F1484" s="177"/>
      <c r="G1484" s="177"/>
      <c r="H1484" s="177"/>
      <c r="I1484" s="314"/>
      <c r="J1484" s="314"/>
      <c r="K1484" s="315"/>
      <c r="L1484" s="177"/>
      <c r="M1484" s="177"/>
      <c r="N1484" s="177"/>
      <c r="O1484" s="177"/>
      <c r="P1484" s="177"/>
      <c r="Q1484" s="177"/>
      <c r="R1484" s="177"/>
      <c r="S1484" s="177"/>
      <c r="T1484" s="177"/>
      <c r="U1484" s="177"/>
      <c r="V1484" s="177"/>
      <c r="W1484" s="177"/>
      <c r="X1484" s="177"/>
      <c r="Y1484" s="177"/>
      <c r="Z1484" s="177"/>
      <c r="AA1484" s="177"/>
      <c r="AB1484" s="177"/>
      <c r="AC1484" s="177"/>
      <c r="AD1484" s="177"/>
      <c r="AE1484" s="177"/>
    </row>
    <row r="1485" spans="1:31" ht="125.25" customHeight="1">
      <c r="A1485" s="313"/>
      <c r="B1485" s="177"/>
      <c r="C1485" s="313"/>
      <c r="D1485" s="177"/>
      <c r="E1485" s="177"/>
      <c r="F1485" s="177"/>
      <c r="G1485" s="177"/>
      <c r="H1485" s="177"/>
      <c r="I1485" s="314"/>
      <c r="J1485" s="314"/>
      <c r="K1485" s="315"/>
      <c r="L1485" s="177"/>
      <c r="M1485" s="177"/>
      <c r="N1485" s="177"/>
      <c r="O1485" s="177"/>
      <c r="P1485" s="177"/>
      <c r="Q1485" s="177"/>
      <c r="R1485" s="177"/>
      <c r="S1485" s="177"/>
      <c r="T1485" s="177"/>
      <c r="U1485" s="177"/>
      <c r="V1485" s="177"/>
      <c r="W1485" s="177"/>
      <c r="X1485" s="177"/>
      <c r="Y1485" s="177"/>
      <c r="Z1485" s="177"/>
      <c r="AA1485" s="177"/>
      <c r="AB1485" s="177"/>
      <c r="AC1485" s="177"/>
      <c r="AD1485" s="177"/>
      <c r="AE1485" s="177"/>
    </row>
    <row r="1486" spans="1:31" ht="125.25" customHeight="1">
      <c r="A1486" s="313"/>
      <c r="B1486" s="177"/>
      <c r="C1486" s="313"/>
      <c r="D1486" s="177"/>
      <c r="E1486" s="177"/>
      <c r="F1486" s="177"/>
      <c r="G1486" s="177"/>
      <c r="H1486" s="177"/>
      <c r="I1486" s="314"/>
      <c r="J1486" s="314"/>
      <c r="K1486" s="315"/>
      <c r="L1486" s="177"/>
      <c r="M1486" s="177"/>
      <c r="N1486" s="177"/>
      <c r="O1486" s="177"/>
      <c r="P1486" s="177"/>
      <c r="Q1486" s="177"/>
      <c r="R1486" s="177"/>
      <c r="S1486" s="177"/>
      <c r="T1486" s="177"/>
      <c r="U1486" s="177"/>
      <c r="V1486" s="177"/>
      <c r="W1486" s="177"/>
      <c r="X1486" s="177"/>
      <c r="Y1486" s="177"/>
      <c r="Z1486" s="177"/>
      <c r="AA1486" s="177"/>
      <c r="AB1486" s="177"/>
      <c r="AC1486" s="177"/>
      <c r="AD1486" s="177"/>
      <c r="AE1486" s="177"/>
    </row>
    <row r="1487" spans="1:31" ht="125.25" customHeight="1">
      <c r="A1487" s="313"/>
      <c r="B1487" s="177"/>
      <c r="C1487" s="313"/>
      <c r="D1487" s="177"/>
      <c r="E1487" s="177"/>
      <c r="F1487" s="177"/>
      <c r="G1487" s="177"/>
      <c r="H1487" s="177"/>
      <c r="I1487" s="314"/>
      <c r="J1487" s="314"/>
      <c r="K1487" s="315"/>
      <c r="L1487" s="177"/>
      <c r="M1487" s="177"/>
      <c r="N1487" s="177"/>
      <c r="O1487" s="177"/>
      <c r="P1487" s="177"/>
      <c r="Q1487" s="177"/>
      <c r="R1487" s="177"/>
      <c r="S1487" s="177"/>
      <c r="T1487" s="177"/>
      <c r="U1487" s="177"/>
      <c r="V1487" s="177"/>
      <c r="W1487" s="177"/>
      <c r="X1487" s="177"/>
      <c r="Y1487" s="177"/>
      <c r="Z1487" s="177"/>
      <c r="AA1487" s="177"/>
      <c r="AB1487" s="177"/>
      <c r="AC1487" s="177"/>
      <c r="AD1487" s="177"/>
      <c r="AE1487" s="177"/>
    </row>
    <row r="1488" spans="1:31" ht="125.25" customHeight="1">
      <c r="A1488" s="313"/>
      <c r="B1488" s="177"/>
      <c r="C1488" s="313"/>
      <c r="D1488" s="177"/>
      <c r="E1488" s="177"/>
      <c r="F1488" s="177"/>
      <c r="G1488" s="177"/>
      <c r="H1488" s="177"/>
      <c r="I1488" s="314"/>
      <c r="J1488" s="314"/>
      <c r="K1488" s="315"/>
      <c r="L1488" s="177"/>
      <c r="M1488" s="177"/>
      <c r="N1488" s="177"/>
      <c r="O1488" s="177"/>
      <c r="P1488" s="177"/>
      <c r="Q1488" s="177"/>
      <c r="R1488" s="177"/>
      <c r="S1488" s="177"/>
      <c r="T1488" s="177"/>
      <c r="U1488" s="177"/>
      <c r="V1488" s="177"/>
      <c r="W1488" s="177"/>
      <c r="X1488" s="177"/>
      <c r="Y1488" s="177"/>
      <c r="Z1488" s="177"/>
      <c r="AA1488" s="177"/>
      <c r="AB1488" s="177"/>
      <c r="AC1488" s="177"/>
      <c r="AD1488" s="177"/>
      <c r="AE1488" s="177"/>
    </row>
    <row r="1489" spans="1:31" ht="125.25" customHeight="1">
      <c r="A1489" s="313"/>
      <c r="B1489" s="177"/>
      <c r="C1489" s="313"/>
      <c r="D1489" s="177"/>
      <c r="E1489" s="177"/>
      <c r="F1489" s="177"/>
      <c r="G1489" s="177"/>
      <c r="H1489" s="177"/>
      <c r="I1489" s="314"/>
      <c r="J1489" s="314"/>
      <c r="K1489" s="315"/>
      <c r="L1489" s="177"/>
      <c r="M1489" s="177"/>
      <c r="N1489" s="177"/>
      <c r="O1489" s="177"/>
      <c r="P1489" s="177"/>
      <c r="Q1489" s="177"/>
      <c r="R1489" s="177"/>
      <c r="S1489" s="177"/>
      <c r="T1489" s="177"/>
      <c r="U1489" s="177"/>
      <c r="V1489" s="177"/>
      <c r="W1489" s="177"/>
      <c r="X1489" s="177"/>
      <c r="Y1489" s="177"/>
      <c r="Z1489" s="177"/>
      <c r="AA1489" s="177"/>
      <c r="AB1489" s="177"/>
      <c r="AC1489" s="177"/>
      <c r="AD1489" s="177"/>
      <c r="AE1489" s="177"/>
    </row>
    <row r="1490" spans="1:31" ht="125.25" customHeight="1">
      <c r="A1490" s="313"/>
      <c r="B1490" s="177"/>
      <c r="C1490" s="313"/>
      <c r="D1490" s="177"/>
      <c r="E1490" s="177"/>
      <c r="F1490" s="177"/>
      <c r="G1490" s="177"/>
      <c r="H1490" s="177"/>
      <c r="I1490" s="314"/>
      <c r="J1490" s="314"/>
      <c r="K1490" s="315"/>
      <c r="L1490" s="177"/>
      <c r="M1490" s="177"/>
      <c r="N1490" s="177"/>
      <c r="O1490" s="177"/>
      <c r="P1490" s="177"/>
      <c r="Q1490" s="177"/>
      <c r="R1490" s="177"/>
      <c r="S1490" s="177"/>
      <c r="T1490" s="177"/>
      <c r="U1490" s="177"/>
      <c r="V1490" s="177"/>
      <c r="W1490" s="177"/>
      <c r="X1490" s="177"/>
      <c r="Y1490" s="177"/>
      <c r="Z1490" s="177"/>
      <c r="AA1490" s="177"/>
      <c r="AB1490" s="177"/>
      <c r="AC1490" s="177"/>
      <c r="AD1490" s="177"/>
      <c r="AE1490" s="177"/>
    </row>
    <row r="1491" spans="1:31" ht="125.25" customHeight="1">
      <c r="A1491" s="313"/>
      <c r="B1491" s="177"/>
      <c r="C1491" s="313"/>
      <c r="D1491" s="177"/>
      <c r="E1491" s="177"/>
      <c r="F1491" s="177"/>
      <c r="G1491" s="177"/>
      <c r="H1491" s="177"/>
      <c r="I1491" s="314"/>
      <c r="J1491" s="314"/>
      <c r="K1491" s="315"/>
      <c r="L1491" s="177"/>
      <c r="M1491" s="177"/>
      <c r="N1491" s="177"/>
      <c r="O1491" s="177"/>
      <c r="P1491" s="177"/>
      <c r="Q1491" s="177"/>
      <c r="R1491" s="177"/>
      <c r="S1491" s="177"/>
      <c r="T1491" s="177"/>
      <c r="U1491" s="177"/>
      <c r="V1491" s="177"/>
      <c r="W1491" s="177"/>
      <c r="X1491" s="177"/>
      <c r="Y1491" s="177"/>
      <c r="Z1491" s="177"/>
      <c r="AA1491" s="177"/>
      <c r="AB1491" s="177"/>
      <c r="AC1491" s="177"/>
      <c r="AD1491" s="177"/>
      <c r="AE1491" s="177"/>
    </row>
    <row r="1492" spans="1:31" ht="125.25" customHeight="1">
      <c r="A1492" s="313"/>
      <c r="B1492" s="177"/>
      <c r="C1492" s="313"/>
      <c r="D1492" s="177"/>
      <c r="E1492" s="177"/>
      <c r="F1492" s="177"/>
      <c r="G1492" s="177"/>
      <c r="H1492" s="177"/>
      <c r="I1492" s="314"/>
      <c r="J1492" s="314"/>
      <c r="K1492" s="315"/>
      <c r="L1492" s="177"/>
      <c r="M1492" s="177"/>
      <c r="N1492" s="177"/>
      <c r="O1492" s="177"/>
      <c r="P1492" s="177"/>
      <c r="Q1492" s="177"/>
      <c r="R1492" s="177"/>
      <c r="S1492" s="177"/>
      <c r="T1492" s="177"/>
      <c r="U1492" s="177"/>
      <c r="V1492" s="177"/>
      <c r="W1492" s="177"/>
      <c r="X1492" s="177"/>
      <c r="Y1492" s="177"/>
      <c r="Z1492" s="177"/>
      <c r="AA1492" s="177"/>
      <c r="AB1492" s="177"/>
      <c r="AC1492" s="177"/>
      <c r="AD1492" s="177"/>
      <c r="AE1492" s="177"/>
    </row>
    <row r="1493" spans="1:31" ht="125.25" customHeight="1">
      <c r="A1493" s="313"/>
      <c r="B1493" s="177"/>
      <c r="C1493" s="313"/>
      <c r="D1493" s="177"/>
      <c r="E1493" s="177"/>
      <c r="F1493" s="177"/>
      <c r="G1493" s="177"/>
      <c r="H1493" s="177"/>
      <c r="I1493" s="314"/>
      <c r="J1493" s="314"/>
      <c r="K1493" s="315"/>
      <c r="L1493" s="177"/>
      <c r="M1493" s="177"/>
      <c r="N1493" s="177"/>
      <c r="O1493" s="177"/>
      <c r="P1493" s="177"/>
      <c r="Q1493" s="177"/>
      <c r="R1493" s="177"/>
      <c r="S1493" s="177"/>
      <c r="T1493" s="177"/>
      <c r="U1493" s="177"/>
      <c r="V1493" s="177"/>
      <c r="W1493" s="177"/>
      <c r="X1493" s="177"/>
      <c r="Y1493" s="177"/>
      <c r="Z1493" s="177"/>
      <c r="AA1493" s="177"/>
      <c r="AB1493" s="177"/>
      <c r="AC1493" s="177"/>
      <c r="AD1493" s="177"/>
      <c r="AE1493" s="177"/>
    </row>
    <row r="1494" spans="1:31" ht="125.25" customHeight="1">
      <c r="A1494" s="313"/>
      <c r="B1494" s="177"/>
      <c r="C1494" s="313"/>
      <c r="D1494" s="177"/>
      <c r="E1494" s="177"/>
      <c r="F1494" s="177"/>
      <c r="G1494" s="177"/>
      <c r="H1494" s="177"/>
      <c r="I1494" s="314"/>
      <c r="J1494" s="314"/>
      <c r="K1494" s="315"/>
      <c r="L1494" s="177"/>
      <c r="M1494" s="177"/>
      <c r="N1494" s="177"/>
      <c r="O1494" s="177"/>
      <c r="P1494" s="177"/>
      <c r="Q1494" s="177"/>
      <c r="R1494" s="177"/>
      <c r="S1494" s="177"/>
      <c r="T1494" s="177"/>
      <c r="U1494" s="177"/>
      <c r="V1494" s="177"/>
      <c r="W1494" s="177"/>
      <c r="X1494" s="177"/>
      <c r="Y1494" s="177"/>
      <c r="Z1494" s="177"/>
      <c r="AA1494" s="177"/>
      <c r="AB1494" s="177"/>
      <c r="AC1494" s="177"/>
      <c r="AD1494" s="177"/>
      <c r="AE1494" s="177"/>
    </row>
    <row r="1495" spans="1:31" ht="125.25" customHeight="1">
      <c r="A1495" s="313"/>
      <c r="B1495" s="177"/>
      <c r="C1495" s="313"/>
      <c r="D1495" s="177"/>
      <c r="E1495" s="177"/>
      <c r="F1495" s="177"/>
      <c r="G1495" s="177"/>
      <c r="H1495" s="177"/>
      <c r="I1495" s="314"/>
      <c r="J1495" s="314"/>
      <c r="K1495" s="315"/>
      <c r="L1495" s="177"/>
      <c r="M1495" s="177"/>
      <c r="N1495" s="177"/>
      <c r="O1495" s="177"/>
      <c r="P1495" s="177"/>
      <c r="Q1495" s="177"/>
      <c r="R1495" s="177"/>
      <c r="S1495" s="177"/>
      <c r="T1495" s="177"/>
      <c r="U1495" s="177"/>
      <c r="V1495" s="177"/>
      <c r="W1495" s="177"/>
      <c r="X1495" s="177"/>
      <c r="Y1495" s="177"/>
      <c r="Z1495" s="177"/>
      <c r="AA1495" s="177"/>
      <c r="AB1495" s="177"/>
      <c r="AC1495" s="177"/>
      <c r="AD1495" s="177"/>
      <c r="AE1495" s="177"/>
    </row>
    <row r="1496" spans="1:31" ht="125.25" customHeight="1">
      <c r="A1496" s="313"/>
      <c r="B1496" s="177"/>
      <c r="C1496" s="313"/>
      <c r="D1496" s="177"/>
      <c r="E1496" s="177"/>
      <c r="F1496" s="177"/>
      <c r="G1496" s="177"/>
      <c r="H1496" s="177"/>
      <c r="I1496" s="314"/>
      <c r="J1496" s="314"/>
      <c r="K1496" s="315"/>
      <c r="L1496" s="177"/>
      <c r="M1496" s="177"/>
      <c r="N1496" s="177"/>
      <c r="O1496" s="177"/>
      <c r="P1496" s="177"/>
      <c r="Q1496" s="177"/>
      <c r="R1496" s="177"/>
      <c r="S1496" s="177"/>
      <c r="T1496" s="177"/>
      <c r="U1496" s="177"/>
      <c r="V1496" s="177"/>
      <c r="W1496" s="177"/>
      <c r="X1496" s="177"/>
      <c r="Y1496" s="177"/>
      <c r="Z1496" s="177"/>
      <c r="AA1496" s="177"/>
      <c r="AB1496" s="177"/>
      <c r="AC1496" s="177"/>
      <c r="AD1496" s="177"/>
      <c r="AE1496" s="177"/>
    </row>
    <row r="1497" spans="1:31" ht="125.25" customHeight="1">
      <c r="A1497" s="313"/>
      <c r="B1497" s="177"/>
      <c r="C1497" s="313"/>
      <c r="D1497" s="177"/>
      <c r="E1497" s="177"/>
      <c r="F1497" s="177"/>
      <c r="G1497" s="177"/>
      <c r="H1497" s="177"/>
      <c r="I1497" s="314"/>
      <c r="J1497" s="314"/>
      <c r="K1497" s="315"/>
      <c r="L1497" s="177"/>
      <c r="M1497" s="177"/>
      <c r="N1497" s="177"/>
      <c r="O1497" s="177"/>
      <c r="P1497" s="177"/>
      <c r="Q1497" s="177"/>
      <c r="R1497" s="177"/>
      <c r="S1497" s="177"/>
      <c r="T1497" s="177"/>
      <c r="U1497" s="177"/>
      <c r="V1497" s="177"/>
      <c r="W1497" s="177"/>
      <c r="X1497" s="177"/>
      <c r="Y1497" s="177"/>
      <c r="Z1497" s="177"/>
      <c r="AA1497" s="177"/>
      <c r="AB1497" s="177"/>
      <c r="AC1497" s="177"/>
      <c r="AD1497" s="177"/>
      <c r="AE1497" s="177"/>
    </row>
    <row r="1498" spans="1:31" ht="125.25" customHeight="1">
      <c r="A1498" s="313"/>
      <c r="B1498" s="177"/>
      <c r="C1498" s="313"/>
      <c r="D1498" s="177"/>
      <c r="E1498" s="177"/>
      <c r="F1498" s="177"/>
      <c r="G1498" s="177"/>
      <c r="H1498" s="177"/>
      <c r="I1498" s="314"/>
      <c r="J1498" s="314"/>
      <c r="K1498" s="315"/>
      <c r="L1498" s="177"/>
      <c r="M1498" s="177"/>
      <c r="N1498" s="177"/>
      <c r="O1498" s="177"/>
      <c r="P1498" s="177"/>
      <c r="Q1498" s="177"/>
      <c r="R1498" s="177"/>
      <c r="S1498" s="177"/>
      <c r="T1498" s="177"/>
      <c r="U1498" s="177"/>
      <c r="V1498" s="177"/>
      <c r="W1498" s="177"/>
      <c r="X1498" s="177"/>
      <c r="Y1498" s="177"/>
      <c r="Z1498" s="177"/>
      <c r="AA1498" s="177"/>
      <c r="AB1498" s="177"/>
      <c r="AC1498" s="177"/>
      <c r="AD1498" s="177"/>
      <c r="AE1498" s="177"/>
    </row>
    <row r="1499" spans="1:31" ht="125.25" customHeight="1">
      <c r="A1499" s="313"/>
      <c r="B1499" s="177"/>
      <c r="C1499" s="313"/>
      <c r="D1499" s="177"/>
      <c r="E1499" s="177"/>
      <c r="F1499" s="177"/>
      <c r="G1499" s="177"/>
      <c r="H1499" s="177"/>
      <c r="I1499" s="314"/>
      <c r="J1499" s="314"/>
      <c r="K1499" s="315"/>
      <c r="L1499" s="177"/>
      <c r="M1499" s="177"/>
      <c r="N1499" s="177"/>
      <c r="O1499" s="177"/>
      <c r="P1499" s="177"/>
      <c r="Q1499" s="177"/>
      <c r="R1499" s="177"/>
      <c r="S1499" s="177"/>
      <c r="T1499" s="177"/>
      <c r="U1499" s="177"/>
      <c r="V1499" s="177"/>
      <c r="W1499" s="177"/>
      <c r="X1499" s="177"/>
      <c r="Y1499" s="177"/>
      <c r="Z1499" s="177"/>
      <c r="AA1499" s="177"/>
      <c r="AB1499" s="177"/>
      <c r="AC1499" s="177"/>
      <c r="AD1499" s="177"/>
      <c r="AE1499" s="177"/>
    </row>
    <row r="1500" spans="1:31" ht="125.25" customHeight="1">
      <c r="A1500" s="313"/>
      <c r="B1500" s="177"/>
      <c r="C1500" s="313"/>
      <c r="D1500" s="177"/>
      <c r="E1500" s="177"/>
      <c r="F1500" s="177"/>
      <c r="G1500" s="177"/>
      <c r="H1500" s="177"/>
      <c r="I1500" s="314"/>
      <c r="J1500" s="314"/>
      <c r="K1500" s="315"/>
      <c r="L1500" s="177"/>
      <c r="M1500" s="177"/>
      <c r="N1500" s="177"/>
      <c r="O1500" s="177"/>
      <c r="P1500" s="177"/>
      <c r="Q1500" s="177"/>
      <c r="R1500" s="177"/>
      <c r="S1500" s="177"/>
      <c r="T1500" s="177"/>
      <c r="U1500" s="177"/>
      <c r="V1500" s="177"/>
      <c r="W1500" s="177"/>
      <c r="X1500" s="177"/>
      <c r="Y1500" s="177"/>
      <c r="Z1500" s="177"/>
      <c r="AA1500" s="177"/>
      <c r="AB1500" s="177"/>
      <c r="AC1500" s="177"/>
      <c r="AD1500" s="177"/>
      <c r="AE1500" s="177"/>
    </row>
    <row r="1501" spans="1:31" ht="125.25" customHeight="1">
      <c r="A1501" s="313"/>
      <c r="B1501" s="177"/>
      <c r="C1501" s="313"/>
      <c r="D1501" s="177"/>
      <c r="E1501" s="177"/>
      <c r="F1501" s="177"/>
      <c r="G1501" s="177"/>
      <c r="H1501" s="177"/>
      <c r="I1501" s="314"/>
      <c r="J1501" s="314"/>
      <c r="K1501" s="315"/>
      <c r="L1501" s="177"/>
      <c r="M1501" s="177"/>
      <c r="N1501" s="177"/>
      <c r="O1501" s="177"/>
      <c r="P1501" s="177"/>
      <c r="Q1501" s="177"/>
      <c r="R1501" s="177"/>
      <c r="S1501" s="177"/>
      <c r="T1501" s="177"/>
      <c r="U1501" s="177"/>
      <c r="V1501" s="177"/>
      <c r="W1501" s="177"/>
      <c r="X1501" s="177"/>
      <c r="Y1501" s="177"/>
      <c r="Z1501" s="177"/>
      <c r="AA1501" s="177"/>
      <c r="AB1501" s="177"/>
      <c r="AC1501" s="177"/>
      <c r="AD1501" s="177"/>
      <c r="AE1501" s="177"/>
    </row>
    <row r="1502" spans="1:31" ht="125.25" customHeight="1">
      <c r="A1502" s="313"/>
      <c r="B1502" s="177"/>
      <c r="C1502" s="313"/>
      <c r="D1502" s="177"/>
      <c r="E1502" s="177"/>
      <c r="F1502" s="177"/>
      <c r="G1502" s="177"/>
      <c r="H1502" s="177"/>
      <c r="I1502" s="314"/>
      <c r="J1502" s="314"/>
      <c r="K1502" s="315"/>
      <c r="L1502" s="177"/>
      <c r="M1502" s="177"/>
      <c r="N1502" s="177"/>
      <c r="O1502" s="177"/>
      <c r="P1502" s="177"/>
      <c r="Q1502" s="177"/>
      <c r="R1502" s="177"/>
      <c r="S1502" s="177"/>
      <c r="T1502" s="177"/>
      <c r="U1502" s="177"/>
      <c r="V1502" s="177"/>
      <c r="W1502" s="177"/>
      <c r="X1502" s="177"/>
      <c r="Y1502" s="177"/>
      <c r="Z1502" s="177"/>
      <c r="AA1502" s="177"/>
      <c r="AB1502" s="177"/>
      <c r="AC1502" s="177"/>
      <c r="AD1502" s="177"/>
      <c r="AE1502" s="177"/>
    </row>
    <row r="1503" spans="1:31" ht="125.25" customHeight="1">
      <c r="A1503" s="313"/>
      <c r="B1503" s="177"/>
      <c r="C1503" s="313"/>
      <c r="D1503" s="177"/>
      <c r="E1503" s="177"/>
      <c r="F1503" s="177"/>
      <c r="G1503" s="177"/>
      <c r="H1503" s="177"/>
      <c r="I1503" s="314"/>
      <c r="J1503" s="314"/>
      <c r="K1503" s="315"/>
      <c r="L1503" s="177"/>
      <c r="M1503" s="177"/>
      <c r="N1503" s="177"/>
      <c r="O1503" s="177"/>
      <c r="P1503" s="177"/>
      <c r="Q1503" s="177"/>
      <c r="R1503" s="177"/>
      <c r="S1503" s="177"/>
      <c r="T1503" s="177"/>
      <c r="U1503" s="177"/>
      <c r="V1503" s="177"/>
      <c r="W1503" s="177"/>
      <c r="X1503" s="177"/>
      <c r="Y1503" s="177"/>
      <c r="Z1503" s="177"/>
      <c r="AA1503" s="177"/>
      <c r="AB1503" s="177"/>
      <c r="AC1503" s="177"/>
      <c r="AD1503" s="177"/>
      <c r="AE1503" s="177"/>
    </row>
    <row r="1504" spans="1:31" ht="125.25" customHeight="1">
      <c r="A1504" s="313"/>
      <c r="B1504" s="177"/>
      <c r="C1504" s="313"/>
      <c r="D1504" s="177"/>
      <c r="E1504" s="177"/>
      <c r="F1504" s="177"/>
      <c r="G1504" s="177"/>
      <c r="H1504" s="177"/>
      <c r="I1504" s="314"/>
      <c r="J1504" s="314"/>
      <c r="K1504" s="315"/>
      <c r="L1504" s="177"/>
      <c r="M1504" s="177"/>
      <c r="N1504" s="177"/>
      <c r="O1504" s="177"/>
      <c r="P1504" s="177"/>
      <c r="Q1504" s="177"/>
      <c r="R1504" s="177"/>
      <c r="S1504" s="177"/>
      <c r="T1504" s="177"/>
      <c r="U1504" s="177"/>
      <c r="V1504" s="177"/>
      <c r="W1504" s="177"/>
      <c r="X1504" s="177"/>
      <c r="Y1504" s="177"/>
      <c r="Z1504" s="177"/>
      <c r="AA1504" s="177"/>
      <c r="AB1504" s="177"/>
      <c r="AC1504" s="177"/>
      <c r="AD1504" s="177"/>
      <c r="AE1504" s="177"/>
    </row>
    <row r="1505" spans="1:31" ht="125.25" customHeight="1">
      <c r="A1505" s="313"/>
      <c r="B1505" s="177"/>
      <c r="C1505" s="313"/>
      <c r="D1505" s="177"/>
      <c r="E1505" s="177"/>
      <c r="F1505" s="177"/>
      <c r="G1505" s="177"/>
      <c r="H1505" s="177"/>
      <c r="I1505" s="314"/>
      <c r="J1505" s="314"/>
      <c r="K1505" s="315"/>
      <c r="L1505" s="177"/>
      <c r="M1505" s="177"/>
      <c r="N1505" s="177"/>
      <c r="O1505" s="177"/>
      <c r="P1505" s="177"/>
      <c r="Q1505" s="177"/>
      <c r="R1505" s="177"/>
      <c r="S1505" s="177"/>
      <c r="T1505" s="177"/>
      <c r="U1505" s="177"/>
      <c r="V1505" s="177"/>
      <c r="W1505" s="177"/>
      <c r="X1505" s="177"/>
      <c r="Y1505" s="177"/>
      <c r="Z1505" s="177"/>
      <c r="AA1505" s="177"/>
      <c r="AB1505" s="177"/>
      <c r="AC1505" s="177"/>
      <c r="AD1505" s="177"/>
      <c r="AE1505" s="177"/>
    </row>
    <row r="1506" spans="1:31" ht="125.25" customHeight="1">
      <c r="A1506" s="313"/>
      <c r="B1506" s="177"/>
      <c r="C1506" s="313"/>
      <c r="D1506" s="177"/>
      <c r="E1506" s="177"/>
      <c r="F1506" s="177"/>
      <c r="G1506" s="177"/>
      <c r="H1506" s="177"/>
      <c r="I1506" s="314"/>
      <c r="J1506" s="314"/>
      <c r="K1506" s="315"/>
      <c r="L1506" s="177"/>
      <c r="M1506" s="177"/>
      <c r="N1506" s="177"/>
      <c r="O1506" s="177"/>
      <c r="P1506" s="177"/>
      <c r="Q1506" s="177"/>
      <c r="R1506" s="177"/>
      <c r="S1506" s="177"/>
      <c r="T1506" s="177"/>
      <c r="U1506" s="177"/>
      <c r="V1506" s="177"/>
      <c r="W1506" s="177"/>
      <c r="X1506" s="177"/>
      <c r="Y1506" s="177"/>
      <c r="Z1506" s="177"/>
      <c r="AA1506" s="177"/>
      <c r="AB1506" s="177"/>
      <c r="AC1506" s="177"/>
      <c r="AD1506" s="177"/>
      <c r="AE1506" s="177"/>
    </row>
    <row r="1507" spans="1:31" ht="125.25" customHeight="1">
      <c r="A1507" s="313"/>
      <c r="B1507" s="177"/>
      <c r="C1507" s="313"/>
      <c r="D1507" s="177"/>
      <c r="E1507" s="177"/>
      <c r="F1507" s="177"/>
      <c r="G1507" s="177"/>
      <c r="H1507" s="177"/>
      <c r="I1507" s="314"/>
      <c r="J1507" s="314"/>
      <c r="K1507" s="315"/>
      <c r="L1507" s="177"/>
      <c r="M1507" s="177"/>
      <c r="N1507" s="177"/>
      <c r="O1507" s="177"/>
      <c r="P1507" s="177"/>
      <c r="Q1507" s="177"/>
      <c r="R1507" s="177"/>
      <c r="S1507" s="177"/>
      <c r="T1507" s="177"/>
      <c r="U1507" s="177"/>
      <c r="V1507" s="177"/>
      <c r="W1507" s="177"/>
      <c r="X1507" s="177"/>
      <c r="Y1507" s="177"/>
      <c r="Z1507" s="177"/>
      <c r="AA1507" s="177"/>
      <c r="AB1507" s="177"/>
      <c r="AC1507" s="177"/>
      <c r="AD1507" s="177"/>
      <c r="AE1507" s="177"/>
    </row>
    <row r="1508" spans="1:31" ht="125.25" customHeight="1">
      <c r="A1508" s="313"/>
      <c r="B1508" s="177"/>
      <c r="C1508" s="313"/>
      <c r="D1508" s="177"/>
      <c r="E1508" s="177"/>
      <c r="F1508" s="177"/>
      <c r="G1508" s="177"/>
      <c r="H1508" s="177"/>
      <c r="I1508" s="314"/>
      <c r="J1508" s="314"/>
      <c r="K1508" s="315"/>
      <c r="L1508" s="177"/>
      <c r="M1508" s="177"/>
      <c r="N1508" s="177"/>
      <c r="O1508" s="177"/>
      <c r="P1508" s="177"/>
      <c r="Q1508" s="177"/>
      <c r="R1508" s="177"/>
      <c r="S1508" s="177"/>
      <c r="T1508" s="177"/>
      <c r="U1508" s="177"/>
      <c r="V1508" s="177"/>
      <c r="W1508" s="177"/>
      <c r="X1508" s="177"/>
      <c r="Y1508" s="177"/>
      <c r="Z1508" s="177"/>
      <c r="AA1508" s="177"/>
      <c r="AB1508" s="177"/>
      <c r="AC1508" s="177"/>
      <c r="AD1508" s="177"/>
      <c r="AE1508" s="177"/>
    </row>
    <row r="1509" spans="1:31" ht="125.25" customHeight="1">
      <c r="A1509" s="313"/>
      <c r="B1509" s="177"/>
      <c r="C1509" s="313"/>
      <c r="D1509" s="177"/>
      <c r="E1509" s="177"/>
      <c r="F1509" s="177"/>
      <c r="G1509" s="177"/>
      <c r="H1509" s="177"/>
      <c r="I1509" s="314"/>
      <c r="J1509" s="314"/>
      <c r="K1509" s="315"/>
      <c r="L1509" s="177"/>
      <c r="M1509" s="177"/>
      <c r="N1509" s="177"/>
      <c r="O1509" s="177"/>
      <c r="P1509" s="177"/>
      <c r="Q1509" s="177"/>
      <c r="R1509" s="177"/>
      <c r="S1509" s="177"/>
      <c r="T1509" s="177"/>
      <c r="U1509" s="177"/>
      <c r="V1509" s="177"/>
      <c r="W1509" s="177"/>
      <c r="X1509" s="177"/>
      <c r="Y1509" s="177"/>
      <c r="Z1509" s="177"/>
      <c r="AA1509" s="177"/>
      <c r="AB1509" s="177"/>
      <c r="AC1509" s="177"/>
      <c r="AD1509" s="177"/>
      <c r="AE1509" s="177"/>
    </row>
    <row r="1510" spans="1:31" ht="125.25" customHeight="1">
      <c r="A1510" s="313"/>
      <c r="B1510" s="177"/>
      <c r="C1510" s="313"/>
      <c r="D1510" s="177"/>
      <c r="E1510" s="177"/>
      <c r="F1510" s="177"/>
      <c r="G1510" s="177"/>
      <c r="H1510" s="177"/>
      <c r="I1510" s="314"/>
      <c r="J1510" s="314"/>
      <c r="K1510" s="315"/>
      <c r="L1510" s="177"/>
      <c r="M1510" s="177"/>
      <c r="N1510" s="177"/>
      <c r="O1510" s="177"/>
      <c r="P1510" s="177"/>
      <c r="Q1510" s="177"/>
      <c r="R1510" s="177"/>
      <c r="S1510" s="177"/>
      <c r="T1510" s="177"/>
      <c r="U1510" s="177"/>
      <c r="V1510" s="177"/>
      <c r="W1510" s="177"/>
      <c r="X1510" s="177"/>
      <c r="Y1510" s="177"/>
      <c r="Z1510" s="177"/>
      <c r="AA1510" s="177"/>
      <c r="AB1510" s="177"/>
      <c r="AC1510" s="177"/>
      <c r="AD1510" s="177"/>
      <c r="AE1510" s="177"/>
    </row>
    <row r="1511" spans="1:31" ht="125.25" customHeight="1">
      <c r="A1511" s="313"/>
      <c r="B1511" s="177"/>
      <c r="C1511" s="313"/>
      <c r="D1511" s="177"/>
      <c r="E1511" s="177"/>
      <c r="F1511" s="177"/>
      <c r="G1511" s="177"/>
      <c r="H1511" s="177"/>
      <c r="I1511" s="314"/>
      <c r="J1511" s="314"/>
      <c r="K1511" s="315"/>
      <c r="L1511" s="177"/>
      <c r="M1511" s="177"/>
      <c r="N1511" s="177"/>
      <c r="O1511" s="177"/>
      <c r="P1511" s="177"/>
      <c r="Q1511" s="177"/>
      <c r="R1511" s="177"/>
      <c r="S1511" s="177"/>
      <c r="T1511" s="177"/>
      <c r="U1511" s="177"/>
      <c r="V1511" s="177"/>
      <c r="W1511" s="177"/>
      <c r="X1511" s="177"/>
      <c r="Y1511" s="177"/>
      <c r="Z1511" s="177"/>
      <c r="AA1511" s="177"/>
      <c r="AB1511" s="177"/>
      <c r="AC1511" s="177"/>
      <c r="AD1511" s="177"/>
      <c r="AE1511" s="177"/>
    </row>
    <row r="1512" spans="1:31" ht="125.25" customHeight="1">
      <c r="A1512" s="313"/>
      <c r="B1512" s="177"/>
      <c r="C1512" s="313"/>
      <c r="D1512" s="177"/>
      <c r="E1512" s="177"/>
      <c r="F1512" s="177"/>
      <c r="G1512" s="177"/>
      <c r="H1512" s="177"/>
      <c r="I1512" s="314"/>
      <c r="J1512" s="314"/>
      <c r="K1512" s="315"/>
      <c r="L1512" s="177"/>
      <c r="M1512" s="177"/>
      <c r="N1512" s="177"/>
      <c r="O1512" s="177"/>
      <c r="P1512" s="177"/>
      <c r="Q1512" s="177"/>
      <c r="R1512" s="177"/>
      <c r="S1512" s="177"/>
      <c r="T1512" s="177"/>
      <c r="U1512" s="177"/>
      <c r="V1512" s="177"/>
      <c r="W1512" s="177"/>
      <c r="X1512" s="177"/>
      <c r="Y1512" s="177"/>
      <c r="Z1512" s="177"/>
      <c r="AA1512" s="177"/>
      <c r="AB1512" s="177"/>
      <c r="AC1512" s="177"/>
      <c r="AD1512" s="177"/>
      <c r="AE1512" s="177"/>
    </row>
    <row r="1513" spans="1:31" ht="125.25" customHeight="1">
      <c r="A1513" s="313"/>
      <c r="B1513" s="177"/>
      <c r="C1513" s="313"/>
      <c r="D1513" s="177"/>
      <c r="E1513" s="177"/>
      <c r="F1513" s="177"/>
      <c r="G1513" s="177"/>
      <c r="H1513" s="177"/>
      <c r="I1513" s="314"/>
      <c r="J1513" s="314"/>
      <c r="K1513" s="315"/>
      <c r="L1513" s="177"/>
      <c r="M1513" s="177"/>
      <c r="N1513" s="177"/>
      <c r="O1513" s="177"/>
      <c r="P1513" s="177"/>
      <c r="Q1513" s="177"/>
      <c r="R1513" s="177"/>
      <c r="S1513" s="177"/>
      <c r="T1513" s="177"/>
      <c r="U1513" s="177"/>
      <c r="V1513" s="177"/>
      <c r="W1513" s="177"/>
      <c r="X1513" s="177"/>
      <c r="Y1513" s="177"/>
      <c r="Z1513" s="177"/>
      <c r="AA1513" s="177"/>
      <c r="AB1513" s="177"/>
      <c r="AC1513" s="177"/>
      <c r="AD1513" s="177"/>
      <c r="AE1513" s="177"/>
    </row>
    <row r="1514" spans="1:31" ht="125.25" customHeight="1">
      <c r="A1514" s="313"/>
      <c r="B1514" s="177"/>
      <c r="C1514" s="313"/>
      <c r="D1514" s="177"/>
      <c r="E1514" s="177"/>
      <c r="F1514" s="177"/>
      <c r="G1514" s="177"/>
      <c r="H1514" s="177"/>
      <c r="I1514" s="314"/>
      <c r="J1514" s="314"/>
      <c r="K1514" s="315"/>
      <c r="L1514" s="177"/>
      <c r="M1514" s="177"/>
      <c r="N1514" s="177"/>
      <c r="O1514" s="177"/>
      <c r="P1514" s="177"/>
      <c r="Q1514" s="177"/>
      <c r="R1514" s="177"/>
      <c r="S1514" s="177"/>
      <c r="T1514" s="177"/>
      <c r="U1514" s="177"/>
      <c r="V1514" s="177"/>
      <c r="W1514" s="177"/>
      <c r="X1514" s="177"/>
      <c r="Y1514" s="177"/>
      <c r="Z1514" s="177"/>
      <c r="AA1514" s="177"/>
      <c r="AB1514" s="177"/>
      <c r="AC1514" s="177"/>
      <c r="AD1514" s="177"/>
      <c r="AE1514" s="177"/>
    </row>
    <row r="1515" spans="1:31" ht="125.25" customHeight="1">
      <c r="A1515" s="313"/>
      <c r="B1515" s="177"/>
      <c r="C1515" s="313"/>
      <c r="D1515" s="177"/>
      <c r="E1515" s="177"/>
      <c r="F1515" s="177"/>
      <c r="G1515" s="177"/>
      <c r="H1515" s="177"/>
      <c r="I1515" s="314"/>
      <c r="J1515" s="314"/>
      <c r="K1515" s="315"/>
      <c r="L1515" s="177"/>
      <c r="M1515" s="177"/>
      <c r="N1515" s="177"/>
      <c r="O1515" s="177"/>
      <c r="P1515" s="177"/>
      <c r="Q1515" s="177"/>
      <c r="R1515" s="177"/>
      <c r="S1515" s="177"/>
      <c r="T1515" s="177"/>
      <c r="U1515" s="177"/>
      <c r="V1515" s="177"/>
      <c r="W1515" s="177"/>
      <c r="X1515" s="177"/>
      <c r="Y1515" s="177"/>
      <c r="Z1515" s="177"/>
      <c r="AA1515" s="177"/>
      <c r="AB1515" s="177"/>
      <c r="AC1515" s="177"/>
      <c r="AD1515" s="177"/>
      <c r="AE1515" s="177"/>
    </row>
    <row r="1516" spans="1:31" ht="125.25" customHeight="1">
      <c r="A1516" s="313"/>
      <c r="B1516" s="177"/>
      <c r="C1516" s="313"/>
      <c r="D1516" s="177"/>
      <c r="E1516" s="177"/>
      <c r="F1516" s="177"/>
      <c r="G1516" s="177"/>
      <c r="H1516" s="177"/>
      <c r="I1516" s="314"/>
      <c r="J1516" s="314"/>
      <c r="K1516" s="315"/>
      <c r="L1516" s="177"/>
      <c r="M1516" s="177"/>
      <c r="N1516" s="177"/>
      <c r="O1516" s="177"/>
      <c r="P1516" s="177"/>
      <c r="Q1516" s="177"/>
      <c r="R1516" s="177"/>
      <c r="S1516" s="177"/>
      <c r="T1516" s="177"/>
      <c r="U1516" s="177"/>
      <c r="V1516" s="177"/>
      <c r="W1516" s="177"/>
      <c r="X1516" s="177"/>
      <c r="Y1516" s="177"/>
      <c r="Z1516" s="177"/>
      <c r="AA1516" s="177"/>
      <c r="AB1516" s="177"/>
      <c r="AC1516" s="177"/>
      <c r="AD1516" s="177"/>
      <c r="AE1516" s="177"/>
    </row>
    <row r="1517" spans="1:31" ht="125.25" customHeight="1">
      <c r="A1517" s="313"/>
      <c r="B1517" s="177"/>
      <c r="C1517" s="313"/>
      <c r="D1517" s="177"/>
      <c r="E1517" s="177"/>
      <c r="F1517" s="177"/>
      <c r="G1517" s="177"/>
      <c r="H1517" s="177"/>
      <c r="I1517" s="314"/>
      <c r="J1517" s="314"/>
      <c r="K1517" s="315"/>
      <c r="L1517" s="177"/>
      <c r="M1517" s="177"/>
      <c r="N1517" s="177"/>
      <c r="O1517" s="177"/>
      <c r="P1517" s="177"/>
      <c r="Q1517" s="177"/>
      <c r="R1517" s="177"/>
      <c r="S1517" s="177"/>
      <c r="T1517" s="177"/>
      <c r="U1517" s="177"/>
      <c r="V1517" s="177"/>
      <c r="W1517" s="177"/>
      <c r="X1517" s="177"/>
      <c r="Y1517" s="177"/>
      <c r="Z1517" s="177"/>
      <c r="AA1517" s="177"/>
      <c r="AB1517" s="177"/>
      <c r="AC1517" s="177"/>
      <c r="AD1517" s="177"/>
      <c r="AE1517" s="177"/>
    </row>
    <row r="1518" spans="1:31" ht="125.25" customHeight="1">
      <c r="A1518" s="313"/>
      <c r="B1518" s="177"/>
      <c r="C1518" s="313"/>
      <c r="D1518" s="177"/>
      <c r="E1518" s="177"/>
      <c r="F1518" s="177"/>
      <c r="G1518" s="177"/>
      <c r="H1518" s="177"/>
      <c r="I1518" s="314"/>
      <c r="J1518" s="314"/>
      <c r="K1518" s="315"/>
      <c r="L1518" s="177"/>
      <c r="M1518" s="177"/>
      <c r="N1518" s="177"/>
      <c r="O1518" s="177"/>
      <c r="P1518" s="177"/>
      <c r="Q1518" s="177"/>
      <c r="R1518" s="177"/>
      <c r="S1518" s="177"/>
      <c r="T1518" s="177"/>
      <c r="U1518" s="177"/>
      <c r="V1518" s="177"/>
      <c r="W1518" s="177"/>
      <c r="X1518" s="177"/>
      <c r="Y1518" s="177"/>
      <c r="Z1518" s="177"/>
      <c r="AA1518" s="177"/>
      <c r="AB1518" s="177"/>
      <c r="AC1518" s="177"/>
      <c r="AD1518" s="177"/>
      <c r="AE1518" s="177"/>
    </row>
    <row r="1519" spans="1:31" ht="125.25" customHeight="1">
      <c r="A1519" s="313"/>
      <c r="B1519" s="177"/>
      <c r="C1519" s="313"/>
      <c r="D1519" s="177"/>
      <c r="E1519" s="177"/>
      <c r="F1519" s="177"/>
      <c r="G1519" s="177"/>
      <c r="H1519" s="177"/>
      <c r="I1519" s="314"/>
      <c r="J1519" s="314"/>
      <c r="K1519" s="315"/>
      <c r="L1519" s="177"/>
      <c r="M1519" s="177"/>
      <c r="N1519" s="177"/>
      <c r="O1519" s="177"/>
      <c r="P1519" s="177"/>
      <c r="Q1519" s="177"/>
      <c r="R1519" s="177"/>
      <c r="S1519" s="177"/>
      <c r="T1519" s="177"/>
      <c r="U1519" s="177"/>
      <c r="V1519" s="177"/>
      <c r="W1519" s="177"/>
      <c r="X1519" s="177"/>
      <c r="Y1519" s="177"/>
      <c r="Z1519" s="177"/>
      <c r="AA1519" s="177"/>
      <c r="AB1519" s="177"/>
      <c r="AC1519" s="177"/>
      <c r="AD1519" s="177"/>
      <c r="AE1519" s="177"/>
    </row>
    <row r="1520" spans="1:31" ht="125.25" customHeight="1">
      <c r="A1520" s="313"/>
      <c r="B1520" s="177"/>
      <c r="C1520" s="313"/>
      <c r="D1520" s="177"/>
      <c r="E1520" s="177"/>
      <c r="F1520" s="177"/>
      <c r="G1520" s="177"/>
      <c r="H1520" s="177"/>
      <c r="I1520" s="314"/>
      <c r="J1520" s="314"/>
      <c r="K1520" s="315"/>
      <c r="L1520" s="177"/>
      <c r="M1520" s="177"/>
      <c r="N1520" s="177"/>
      <c r="O1520" s="177"/>
      <c r="P1520" s="177"/>
      <c r="Q1520" s="177"/>
      <c r="R1520" s="177"/>
      <c r="S1520" s="177"/>
      <c r="T1520" s="177"/>
      <c r="U1520" s="177"/>
      <c r="V1520" s="177"/>
      <c r="W1520" s="177"/>
      <c r="X1520" s="177"/>
      <c r="Y1520" s="177"/>
      <c r="Z1520" s="177"/>
      <c r="AA1520" s="177"/>
      <c r="AB1520" s="177"/>
      <c r="AC1520" s="177"/>
      <c r="AD1520" s="177"/>
      <c r="AE1520" s="177"/>
    </row>
    <row r="1521" spans="1:31" ht="125.25" customHeight="1">
      <c r="A1521" s="313"/>
      <c r="B1521" s="177"/>
      <c r="C1521" s="313"/>
      <c r="D1521" s="177"/>
      <c r="E1521" s="177"/>
      <c r="F1521" s="177"/>
      <c r="G1521" s="177"/>
      <c r="H1521" s="177"/>
      <c r="I1521" s="314"/>
      <c r="J1521" s="314"/>
      <c r="K1521" s="315"/>
      <c r="L1521" s="177"/>
      <c r="M1521" s="177"/>
      <c r="N1521" s="177"/>
      <c r="O1521" s="177"/>
      <c r="P1521" s="177"/>
      <c r="Q1521" s="177"/>
      <c r="R1521" s="177"/>
      <c r="S1521" s="177"/>
      <c r="T1521" s="177"/>
      <c r="U1521" s="177"/>
      <c r="V1521" s="177"/>
      <c r="W1521" s="177"/>
      <c r="X1521" s="177"/>
      <c r="Y1521" s="177"/>
      <c r="Z1521" s="177"/>
      <c r="AA1521" s="177"/>
      <c r="AB1521" s="177"/>
      <c r="AC1521" s="177"/>
      <c r="AD1521" s="177"/>
      <c r="AE1521" s="177"/>
    </row>
    <row r="1522" spans="1:31" ht="125.25" customHeight="1">
      <c r="A1522" s="313"/>
      <c r="B1522" s="177"/>
      <c r="C1522" s="313"/>
      <c r="D1522" s="177"/>
      <c r="E1522" s="177"/>
      <c r="F1522" s="177"/>
      <c r="G1522" s="177"/>
      <c r="H1522" s="177"/>
      <c r="I1522" s="314"/>
      <c r="J1522" s="314"/>
      <c r="K1522" s="315"/>
      <c r="L1522" s="177"/>
      <c r="M1522" s="177"/>
      <c r="N1522" s="177"/>
      <c r="O1522" s="177"/>
      <c r="P1522" s="177"/>
      <c r="Q1522" s="177"/>
      <c r="R1522" s="177"/>
      <c r="S1522" s="177"/>
      <c r="T1522" s="177"/>
      <c r="U1522" s="177"/>
      <c r="V1522" s="177"/>
      <c r="W1522" s="177"/>
      <c r="X1522" s="177"/>
      <c r="Y1522" s="177"/>
      <c r="Z1522" s="177"/>
      <c r="AA1522" s="177"/>
      <c r="AB1522" s="177"/>
      <c r="AC1522" s="177"/>
      <c r="AD1522" s="177"/>
      <c r="AE1522" s="177"/>
    </row>
    <row r="1523" spans="1:31" ht="125.25" customHeight="1">
      <c r="A1523" s="313"/>
      <c r="B1523" s="177"/>
      <c r="C1523" s="313"/>
      <c r="D1523" s="177"/>
      <c r="E1523" s="177"/>
      <c r="F1523" s="177"/>
      <c r="G1523" s="177"/>
      <c r="H1523" s="177"/>
      <c r="I1523" s="314"/>
      <c r="J1523" s="314"/>
      <c r="K1523" s="315"/>
      <c r="L1523" s="177"/>
      <c r="M1523" s="177"/>
      <c r="N1523" s="177"/>
      <c r="O1523" s="177"/>
      <c r="P1523" s="177"/>
      <c r="Q1523" s="177"/>
      <c r="R1523" s="177"/>
      <c r="S1523" s="177"/>
      <c r="T1523" s="177"/>
      <c r="U1523" s="177"/>
      <c r="V1523" s="177"/>
      <c r="W1523" s="177"/>
      <c r="X1523" s="177"/>
      <c r="Y1523" s="177"/>
      <c r="Z1523" s="177"/>
      <c r="AA1523" s="177"/>
      <c r="AB1523" s="177"/>
      <c r="AC1523" s="177"/>
      <c r="AD1523" s="177"/>
      <c r="AE1523" s="177"/>
    </row>
    <row r="1524" spans="1:31" ht="125.25" customHeight="1">
      <c r="A1524" s="313"/>
      <c r="B1524" s="177"/>
      <c r="C1524" s="313"/>
      <c r="D1524" s="177"/>
      <c r="E1524" s="177"/>
      <c r="F1524" s="177"/>
      <c r="G1524" s="177"/>
      <c r="H1524" s="177"/>
      <c r="I1524" s="314"/>
      <c r="J1524" s="314"/>
      <c r="K1524" s="315"/>
      <c r="L1524" s="177"/>
      <c r="M1524" s="177"/>
      <c r="N1524" s="177"/>
      <c r="O1524" s="177"/>
      <c r="P1524" s="177"/>
      <c r="Q1524" s="177"/>
      <c r="R1524" s="177"/>
      <c r="S1524" s="177"/>
      <c r="T1524" s="177"/>
      <c r="U1524" s="177"/>
      <c r="V1524" s="177"/>
      <c r="W1524" s="177"/>
      <c r="X1524" s="177"/>
      <c r="Y1524" s="177"/>
      <c r="Z1524" s="177"/>
      <c r="AA1524" s="177"/>
      <c r="AB1524" s="177"/>
      <c r="AC1524" s="177"/>
      <c r="AD1524" s="177"/>
      <c r="AE1524" s="177"/>
    </row>
    <row r="1525" spans="1:31" ht="125.25" customHeight="1">
      <c r="A1525" s="313"/>
      <c r="B1525" s="177"/>
      <c r="C1525" s="313"/>
      <c r="D1525" s="177"/>
      <c r="E1525" s="177"/>
      <c r="F1525" s="177"/>
      <c r="G1525" s="177"/>
      <c r="H1525" s="177"/>
      <c r="I1525" s="314"/>
      <c r="J1525" s="314"/>
      <c r="K1525" s="315"/>
      <c r="L1525" s="177"/>
      <c r="M1525" s="177"/>
      <c r="N1525" s="177"/>
      <c r="O1525" s="177"/>
      <c r="P1525" s="177"/>
      <c r="Q1525" s="177"/>
      <c r="R1525" s="177"/>
      <c r="S1525" s="177"/>
      <c r="T1525" s="177"/>
      <c r="U1525" s="177"/>
      <c r="V1525" s="177"/>
      <c r="W1525" s="177"/>
      <c r="X1525" s="177"/>
      <c r="Y1525" s="177"/>
      <c r="Z1525" s="177"/>
      <c r="AA1525" s="177"/>
      <c r="AB1525" s="177"/>
      <c r="AC1525" s="177"/>
      <c r="AD1525" s="177"/>
      <c r="AE1525" s="177"/>
    </row>
    <row r="1526" spans="1:31" ht="125.25" customHeight="1">
      <c r="A1526" s="313"/>
      <c r="B1526" s="177"/>
      <c r="C1526" s="313"/>
      <c r="D1526" s="177"/>
      <c r="E1526" s="177"/>
      <c r="F1526" s="177"/>
      <c r="G1526" s="177"/>
      <c r="H1526" s="177"/>
      <c r="I1526" s="314"/>
      <c r="J1526" s="314"/>
      <c r="K1526" s="315"/>
      <c r="L1526" s="177"/>
      <c r="M1526" s="177"/>
      <c r="N1526" s="177"/>
      <c r="O1526" s="177"/>
      <c r="P1526" s="177"/>
      <c r="Q1526" s="177"/>
      <c r="R1526" s="177"/>
      <c r="S1526" s="177"/>
      <c r="T1526" s="177"/>
      <c r="U1526" s="177"/>
      <c r="V1526" s="177"/>
      <c r="W1526" s="177"/>
      <c r="X1526" s="177"/>
      <c r="Y1526" s="177"/>
      <c r="Z1526" s="177"/>
      <c r="AA1526" s="177"/>
      <c r="AB1526" s="177"/>
      <c r="AC1526" s="177"/>
      <c r="AD1526" s="177"/>
      <c r="AE1526" s="177"/>
    </row>
    <row r="1527" spans="1:31" ht="125.25" customHeight="1">
      <c r="A1527" s="313"/>
      <c r="B1527" s="177"/>
      <c r="C1527" s="313"/>
      <c r="D1527" s="177"/>
      <c r="E1527" s="177"/>
      <c r="F1527" s="177"/>
      <c r="G1527" s="177"/>
      <c r="H1527" s="177"/>
      <c r="I1527" s="314"/>
      <c r="J1527" s="314"/>
      <c r="K1527" s="315"/>
      <c r="L1527" s="177"/>
      <c r="M1527" s="177"/>
      <c r="N1527" s="177"/>
      <c r="O1527" s="177"/>
      <c r="P1527" s="177"/>
      <c r="Q1527" s="177"/>
      <c r="R1527" s="177"/>
      <c r="S1527" s="177"/>
      <c r="T1527" s="177"/>
      <c r="U1527" s="177"/>
      <c r="V1527" s="177"/>
      <c r="W1527" s="177"/>
      <c r="X1527" s="177"/>
      <c r="Y1527" s="177"/>
      <c r="Z1527" s="177"/>
      <c r="AA1527" s="177"/>
      <c r="AB1527" s="177"/>
      <c r="AC1527" s="177"/>
      <c r="AD1527" s="177"/>
      <c r="AE1527" s="177"/>
    </row>
    <row r="1528" spans="1:31" ht="125.25" customHeight="1">
      <c r="A1528" s="313"/>
      <c r="B1528" s="177"/>
      <c r="C1528" s="313"/>
      <c r="D1528" s="177"/>
      <c r="E1528" s="177"/>
      <c r="F1528" s="177"/>
      <c r="G1528" s="177"/>
      <c r="H1528" s="177"/>
      <c r="I1528" s="314"/>
      <c r="J1528" s="314"/>
      <c r="K1528" s="315"/>
      <c r="L1528" s="177"/>
      <c r="M1528" s="177"/>
      <c r="N1528" s="177"/>
      <c r="O1528" s="177"/>
      <c r="P1528" s="177"/>
      <c r="Q1528" s="177"/>
      <c r="R1528" s="177"/>
      <c r="S1528" s="177"/>
      <c r="T1528" s="177"/>
      <c r="U1528" s="177"/>
      <c r="V1528" s="177"/>
      <c r="W1528" s="177"/>
      <c r="X1528" s="177"/>
      <c r="Y1528" s="177"/>
      <c r="Z1528" s="177"/>
      <c r="AA1528" s="177"/>
      <c r="AB1528" s="177"/>
      <c r="AC1528" s="177"/>
      <c r="AD1528" s="177"/>
      <c r="AE1528" s="177"/>
    </row>
    <row r="1529" spans="1:31" ht="125.25" customHeight="1">
      <c r="A1529" s="313"/>
      <c r="B1529" s="177"/>
      <c r="C1529" s="313"/>
      <c r="D1529" s="177"/>
      <c r="E1529" s="177"/>
      <c r="F1529" s="177"/>
      <c r="G1529" s="177"/>
      <c r="H1529" s="177"/>
      <c r="I1529" s="314"/>
      <c r="J1529" s="314"/>
      <c r="K1529" s="315"/>
      <c r="L1529" s="177"/>
      <c r="M1529" s="177"/>
      <c r="N1529" s="177"/>
      <c r="O1529" s="177"/>
      <c r="P1529" s="177"/>
      <c r="Q1529" s="177"/>
      <c r="R1529" s="177"/>
      <c r="S1529" s="177"/>
      <c r="T1529" s="177"/>
      <c r="U1529" s="177"/>
      <c r="V1529" s="177"/>
      <c r="W1529" s="177"/>
      <c r="X1529" s="177"/>
      <c r="Y1529" s="177"/>
      <c r="Z1529" s="177"/>
      <c r="AA1529" s="177"/>
      <c r="AB1529" s="177"/>
      <c r="AC1529" s="177"/>
      <c r="AD1529" s="177"/>
      <c r="AE1529" s="177"/>
    </row>
    <row r="1530" spans="1:31" ht="125.25" customHeight="1">
      <c r="A1530" s="313"/>
      <c r="B1530" s="177"/>
      <c r="C1530" s="313"/>
      <c r="D1530" s="177"/>
      <c r="E1530" s="177"/>
      <c r="F1530" s="177"/>
      <c r="G1530" s="177"/>
      <c r="H1530" s="177"/>
      <c r="I1530" s="314"/>
      <c r="J1530" s="314"/>
      <c r="K1530" s="315"/>
      <c r="L1530" s="177"/>
      <c r="M1530" s="177"/>
      <c r="N1530" s="177"/>
      <c r="O1530" s="177"/>
      <c r="P1530" s="177"/>
      <c r="Q1530" s="177"/>
      <c r="R1530" s="177"/>
      <c r="S1530" s="177"/>
      <c r="T1530" s="177"/>
      <c r="U1530" s="177"/>
      <c r="V1530" s="177"/>
      <c r="W1530" s="177"/>
      <c r="X1530" s="177"/>
      <c r="Y1530" s="177"/>
      <c r="Z1530" s="177"/>
      <c r="AA1530" s="177"/>
      <c r="AB1530" s="177"/>
      <c r="AC1530" s="177"/>
      <c r="AD1530" s="177"/>
      <c r="AE1530" s="177"/>
    </row>
    <row r="1531" spans="1:31" ht="125.25" customHeight="1">
      <c r="A1531" s="313"/>
      <c r="B1531" s="177"/>
      <c r="C1531" s="313"/>
      <c r="D1531" s="177"/>
      <c r="E1531" s="177"/>
      <c r="F1531" s="177"/>
      <c r="G1531" s="177"/>
      <c r="H1531" s="177"/>
      <c r="I1531" s="314"/>
      <c r="J1531" s="314"/>
      <c r="K1531" s="315"/>
      <c r="L1531" s="177"/>
      <c r="M1531" s="177"/>
      <c r="N1531" s="177"/>
      <c r="O1531" s="177"/>
      <c r="P1531" s="177"/>
      <c r="Q1531" s="177"/>
      <c r="R1531" s="177"/>
      <c r="S1531" s="177"/>
      <c r="T1531" s="177"/>
      <c r="U1531" s="177"/>
      <c r="V1531" s="177"/>
      <c r="W1531" s="177"/>
      <c r="X1531" s="177"/>
      <c r="Y1531" s="177"/>
      <c r="Z1531" s="177"/>
      <c r="AA1531" s="177"/>
      <c r="AB1531" s="177"/>
      <c r="AC1531" s="177"/>
      <c r="AD1531" s="177"/>
      <c r="AE1531" s="177"/>
    </row>
    <row r="1532" spans="1:31" ht="125.25" customHeight="1">
      <c r="A1532" s="313"/>
      <c r="B1532" s="177"/>
      <c r="C1532" s="313"/>
      <c r="D1532" s="177"/>
      <c r="E1532" s="177"/>
      <c r="F1532" s="177"/>
      <c r="G1532" s="177"/>
      <c r="H1532" s="177"/>
      <c r="I1532" s="314"/>
      <c r="J1532" s="314"/>
      <c r="K1532" s="315"/>
      <c r="L1532" s="177"/>
      <c r="M1532" s="177"/>
      <c r="N1532" s="177"/>
      <c r="O1532" s="177"/>
      <c r="P1532" s="177"/>
      <c r="Q1532" s="177"/>
      <c r="R1532" s="177"/>
      <c r="S1532" s="177"/>
      <c r="T1532" s="177"/>
      <c r="U1532" s="177"/>
      <c r="V1532" s="177"/>
      <c r="W1532" s="177"/>
      <c r="X1532" s="177"/>
      <c r="Y1532" s="177"/>
      <c r="Z1532" s="177"/>
      <c r="AA1532" s="177"/>
      <c r="AB1532" s="177"/>
      <c r="AC1532" s="177"/>
      <c r="AD1532" s="177"/>
      <c r="AE1532" s="177"/>
    </row>
    <row r="1533" spans="1:31" ht="125.25" customHeight="1">
      <c r="A1533" s="313"/>
      <c r="B1533" s="177"/>
      <c r="C1533" s="313"/>
      <c r="D1533" s="177"/>
      <c r="E1533" s="177"/>
      <c r="F1533" s="177"/>
      <c r="G1533" s="177"/>
      <c r="H1533" s="177"/>
      <c r="I1533" s="314"/>
      <c r="J1533" s="314"/>
      <c r="K1533" s="315"/>
      <c r="L1533" s="177"/>
      <c r="M1533" s="177"/>
      <c r="N1533" s="177"/>
      <c r="O1533" s="177"/>
      <c r="P1533" s="177"/>
      <c r="Q1533" s="177"/>
      <c r="R1533" s="177"/>
      <c r="S1533" s="177"/>
      <c r="T1533" s="177"/>
      <c r="U1533" s="177"/>
      <c r="V1533" s="177"/>
      <c r="W1533" s="177"/>
      <c r="X1533" s="177"/>
      <c r="Y1533" s="177"/>
      <c r="Z1533" s="177"/>
      <c r="AA1533" s="177"/>
      <c r="AB1533" s="177"/>
      <c r="AC1533" s="177"/>
      <c r="AD1533" s="177"/>
      <c r="AE1533" s="177"/>
    </row>
    <row r="1534" spans="1:31" ht="125.25" customHeight="1">
      <c r="A1534" s="313"/>
      <c r="B1534" s="177"/>
      <c r="C1534" s="313"/>
      <c r="D1534" s="177"/>
      <c r="E1534" s="177"/>
      <c r="F1534" s="177"/>
      <c r="G1534" s="177"/>
      <c r="H1534" s="177"/>
      <c r="I1534" s="314"/>
      <c r="J1534" s="314"/>
      <c r="K1534" s="315"/>
      <c r="L1534" s="177"/>
      <c r="M1534" s="177"/>
      <c r="N1534" s="177"/>
      <c r="O1534" s="177"/>
      <c r="P1534" s="177"/>
      <c r="Q1534" s="177"/>
      <c r="R1534" s="177"/>
      <c r="S1534" s="177"/>
      <c r="T1534" s="177"/>
      <c r="U1534" s="177"/>
      <c r="V1534" s="177"/>
      <c r="W1534" s="177"/>
      <c r="X1534" s="177"/>
      <c r="Y1534" s="177"/>
      <c r="Z1534" s="177"/>
      <c r="AA1534" s="177"/>
      <c r="AB1534" s="177"/>
      <c r="AC1534" s="177"/>
      <c r="AD1534" s="177"/>
      <c r="AE1534" s="177"/>
    </row>
    <row r="1535" spans="1:31" ht="125.25" customHeight="1">
      <c r="A1535" s="313"/>
      <c r="B1535" s="177"/>
      <c r="C1535" s="313"/>
      <c r="D1535" s="177"/>
      <c r="E1535" s="177"/>
      <c r="F1535" s="177"/>
      <c r="G1535" s="177"/>
      <c r="H1535" s="177"/>
      <c r="I1535" s="314"/>
      <c r="J1535" s="314"/>
      <c r="K1535" s="315"/>
      <c r="L1535" s="177"/>
      <c r="M1535" s="177"/>
      <c r="N1535" s="177"/>
      <c r="O1535" s="177"/>
      <c r="P1535" s="177"/>
      <c r="Q1535" s="177"/>
      <c r="R1535" s="177"/>
      <c r="S1535" s="177"/>
      <c r="T1535" s="177"/>
      <c r="U1535" s="177"/>
      <c r="V1535" s="177"/>
      <c r="W1535" s="177"/>
      <c r="X1535" s="177"/>
      <c r="Y1535" s="177"/>
      <c r="Z1535" s="177"/>
      <c r="AA1535" s="177"/>
      <c r="AB1535" s="177"/>
      <c r="AC1535" s="177"/>
      <c r="AD1535" s="177"/>
      <c r="AE1535" s="177"/>
    </row>
    <row r="1536" spans="1:31" ht="125.25" customHeight="1">
      <c r="A1536" s="313"/>
      <c r="B1536" s="177"/>
      <c r="C1536" s="313"/>
      <c r="D1536" s="177"/>
      <c r="E1536" s="177"/>
      <c r="F1536" s="177"/>
      <c r="G1536" s="177"/>
      <c r="H1536" s="177"/>
      <c r="I1536" s="314"/>
      <c r="J1536" s="314"/>
      <c r="K1536" s="315"/>
      <c r="L1536" s="177"/>
      <c r="M1536" s="177"/>
      <c r="N1536" s="177"/>
      <c r="O1536" s="177"/>
      <c r="P1536" s="177"/>
      <c r="Q1536" s="177"/>
      <c r="R1536" s="177"/>
      <c r="S1536" s="177"/>
      <c r="T1536" s="177"/>
      <c r="U1536" s="177"/>
      <c r="V1536" s="177"/>
      <c r="W1536" s="177"/>
      <c r="X1536" s="177"/>
      <c r="Y1536" s="177"/>
      <c r="Z1536" s="177"/>
      <c r="AA1536" s="177"/>
      <c r="AB1536" s="177"/>
      <c r="AC1536" s="177"/>
      <c r="AD1536" s="177"/>
      <c r="AE1536" s="177"/>
    </row>
    <row r="1537" spans="1:31" ht="125.25" customHeight="1">
      <c r="A1537" s="313"/>
      <c r="B1537" s="177"/>
      <c r="C1537" s="313"/>
      <c r="D1537" s="177"/>
      <c r="E1537" s="177"/>
      <c r="F1537" s="177"/>
      <c r="G1537" s="177"/>
      <c r="H1537" s="177"/>
      <c r="I1537" s="314"/>
      <c r="J1537" s="314"/>
      <c r="K1537" s="315"/>
      <c r="L1537" s="177"/>
      <c r="M1537" s="177"/>
      <c r="N1537" s="177"/>
      <c r="O1537" s="177"/>
      <c r="P1537" s="177"/>
      <c r="Q1537" s="177"/>
      <c r="R1537" s="177"/>
      <c r="S1537" s="177"/>
      <c r="T1537" s="177"/>
      <c r="U1537" s="177"/>
      <c r="V1537" s="177"/>
      <c r="W1537" s="177"/>
      <c r="X1537" s="177"/>
      <c r="Y1537" s="177"/>
      <c r="Z1537" s="177"/>
      <c r="AA1537" s="177"/>
      <c r="AB1537" s="177"/>
      <c r="AC1537" s="177"/>
      <c r="AD1537" s="177"/>
      <c r="AE1537" s="177"/>
    </row>
    <row r="1538" spans="1:31" ht="125.25" customHeight="1">
      <c r="A1538" s="313"/>
      <c r="B1538" s="177"/>
      <c r="C1538" s="313"/>
      <c r="D1538" s="177"/>
      <c r="E1538" s="177"/>
      <c r="F1538" s="177"/>
      <c r="G1538" s="177"/>
      <c r="H1538" s="177"/>
      <c r="I1538" s="314"/>
      <c r="J1538" s="314"/>
      <c r="K1538" s="315"/>
      <c r="L1538" s="177"/>
      <c r="M1538" s="177"/>
      <c r="N1538" s="177"/>
      <c r="O1538" s="177"/>
      <c r="P1538" s="177"/>
      <c r="Q1538" s="177"/>
      <c r="R1538" s="177"/>
      <c r="S1538" s="177"/>
      <c r="T1538" s="177"/>
      <c r="U1538" s="177"/>
      <c r="V1538" s="177"/>
      <c r="W1538" s="177"/>
      <c r="X1538" s="177"/>
      <c r="Y1538" s="177"/>
      <c r="Z1538" s="177"/>
      <c r="AA1538" s="177"/>
      <c r="AB1538" s="177"/>
      <c r="AC1538" s="177"/>
      <c r="AD1538" s="177"/>
      <c r="AE1538" s="177"/>
    </row>
    <row r="1539" spans="1:31" ht="125.25" customHeight="1">
      <c r="A1539" s="313"/>
      <c r="B1539" s="177"/>
      <c r="C1539" s="313"/>
      <c r="D1539" s="177"/>
      <c r="E1539" s="177"/>
      <c r="F1539" s="177"/>
      <c r="G1539" s="177"/>
      <c r="H1539" s="177"/>
      <c r="I1539" s="314"/>
      <c r="J1539" s="314"/>
      <c r="K1539" s="315"/>
      <c r="L1539" s="177"/>
      <c r="M1539" s="177"/>
      <c r="N1539" s="177"/>
      <c r="O1539" s="177"/>
      <c r="P1539" s="177"/>
      <c r="Q1539" s="177"/>
      <c r="R1539" s="177"/>
      <c r="S1539" s="177"/>
      <c r="T1539" s="177"/>
      <c r="U1539" s="177"/>
      <c r="V1539" s="177"/>
      <c r="W1539" s="177"/>
      <c r="X1539" s="177"/>
      <c r="Y1539" s="177"/>
      <c r="Z1539" s="177"/>
      <c r="AA1539" s="177"/>
      <c r="AB1539" s="177"/>
      <c r="AC1539" s="177"/>
      <c r="AD1539" s="177"/>
      <c r="AE1539" s="177"/>
    </row>
    <row r="1540" spans="1:31" ht="125.25" customHeight="1">
      <c r="A1540" s="313"/>
      <c r="B1540" s="177"/>
      <c r="C1540" s="313"/>
      <c r="D1540" s="177"/>
      <c r="E1540" s="177"/>
      <c r="F1540" s="177"/>
      <c r="G1540" s="177"/>
      <c r="H1540" s="177"/>
      <c r="I1540" s="314"/>
      <c r="J1540" s="314"/>
      <c r="K1540" s="315"/>
      <c r="L1540" s="177"/>
      <c r="M1540" s="177"/>
      <c r="N1540" s="177"/>
      <c r="O1540" s="177"/>
      <c r="P1540" s="177"/>
      <c r="Q1540" s="177"/>
      <c r="R1540" s="177"/>
      <c r="S1540" s="177"/>
      <c r="T1540" s="177"/>
      <c r="U1540" s="177"/>
      <c r="V1540" s="177"/>
      <c r="W1540" s="177"/>
      <c r="X1540" s="177"/>
      <c r="Y1540" s="177"/>
      <c r="Z1540" s="177"/>
      <c r="AA1540" s="177"/>
      <c r="AB1540" s="177"/>
      <c r="AC1540" s="177"/>
      <c r="AD1540" s="177"/>
      <c r="AE1540" s="177"/>
    </row>
    <row r="1541" spans="1:31" ht="125.25" customHeight="1">
      <c r="A1541" s="313"/>
      <c r="B1541" s="177"/>
      <c r="C1541" s="313"/>
      <c r="D1541" s="177"/>
      <c r="E1541" s="177"/>
      <c r="F1541" s="177"/>
      <c r="G1541" s="177"/>
      <c r="H1541" s="177"/>
      <c r="I1541" s="314"/>
      <c r="J1541" s="314"/>
      <c r="K1541" s="315"/>
      <c r="L1541" s="177"/>
      <c r="M1541" s="177"/>
      <c r="N1541" s="177"/>
      <c r="O1541" s="177"/>
      <c r="P1541" s="177"/>
      <c r="Q1541" s="177"/>
      <c r="R1541" s="177"/>
      <c r="S1541" s="177"/>
      <c r="T1541" s="177"/>
      <c r="U1541" s="177"/>
      <c r="V1541" s="177"/>
      <c r="W1541" s="177"/>
      <c r="X1541" s="177"/>
      <c r="Y1541" s="177"/>
      <c r="Z1541" s="177"/>
      <c r="AA1541" s="177"/>
      <c r="AB1541" s="177"/>
      <c r="AC1541" s="177"/>
      <c r="AD1541" s="177"/>
      <c r="AE1541" s="177"/>
    </row>
    <row r="1542" spans="1:31" ht="125.25" customHeight="1">
      <c r="A1542" s="313"/>
      <c r="B1542" s="177"/>
      <c r="C1542" s="313"/>
      <c r="D1542" s="177"/>
      <c r="E1542" s="177"/>
      <c r="F1542" s="177"/>
      <c r="G1542" s="177"/>
      <c r="H1542" s="177"/>
      <c r="I1542" s="314"/>
      <c r="J1542" s="314"/>
      <c r="K1542" s="315"/>
      <c r="L1542" s="177"/>
      <c r="M1542" s="177"/>
      <c r="N1542" s="177"/>
      <c r="O1542" s="177"/>
      <c r="P1542" s="177"/>
      <c r="Q1542" s="177"/>
      <c r="R1542" s="177"/>
      <c r="S1542" s="177"/>
      <c r="T1542" s="177"/>
      <c r="U1542" s="177"/>
      <c r="V1542" s="177"/>
      <c r="W1542" s="177"/>
      <c r="X1542" s="177"/>
      <c r="Y1542" s="177"/>
      <c r="Z1542" s="177"/>
      <c r="AA1542" s="177"/>
      <c r="AB1542" s="177"/>
      <c r="AC1542" s="177"/>
      <c r="AD1542" s="177"/>
      <c r="AE1542" s="177"/>
    </row>
    <row r="1543" spans="1:31" ht="125.25" customHeight="1">
      <c r="A1543" s="313"/>
      <c r="B1543" s="177"/>
      <c r="C1543" s="313"/>
      <c r="D1543" s="177"/>
      <c r="E1543" s="177"/>
      <c r="F1543" s="177"/>
      <c r="G1543" s="177"/>
      <c r="H1543" s="177"/>
      <c r="I1543" s="314"/>
      <c r="J1543" s="314"/>
      <c r="K1543" s="315"/>
      <c r="L1543" s="177"/>
      <c r="M1543" s="177"/>
      <c r="N1543" s="177"/>
      <c r="O1543" s="177"/>
      <c r="P1543" s="177"/>
      <c r="Q1543" s="177"/>
      <c r="R1543" s="177"/>
      <c r="S1543" s="177"/>
      <c r="T1543" s="177"/>
      <c r="U1543" s="177"/>
      <c r="V1543" s="177"/>
      <c r="W1543" s="177"/>
      <c r="X1543" s="177"/>
      <c r="Y1543" s="177"/>
      <c r="Z1543" s="177"/>
      <c r="AA1543" s="177"/>
      <c r="AB1543" s="177"/>
      <c r="AC1543" s="177"/>
      <c r="AD1543" s="177"/>
      <c r="AE1543" s="177"/>
    </row>
    <row r="1544" spans="1:31" ht="125.25" customHeight="1">
      <c r="A1544" s="313"/>
      <c r="B1544" s="177"/>
      <c r="C1544" s="313"/>
      <c r="D1544" s="177"/>
      <c r="E1544" s="177"/>
      <c r="F1544" s="177"/>
      <c r="G1544" s="177"/>
      <c r="H1544" s="177"/>
      <c r="I1544" s="314"/>
      <c r="J1544" s="314"/>
      <c r="K1544" s="315"/>
      <c r="L1544" s="177"/>
      <c r="M1544" s="177"/>
      <c r="N1544" s="177"/>
      <c r="O1544" s="177"/>
      <c r="P1544" s="177"/>
      <c r="Q1544" s="177"/>
      <c r="R1544" s="177"/>
      <c r="S1544" s="177"/>
      <c r="T1544" s="177"/>
      <c r="U1544" s="177"/>
      <c r="V1544" s="177"/>
      <c r="W1544" s="177"/>
      <c r="X1544" s="177"/>
      <c r="Y1544" s="177"/>
      <c r="Z1544" s="177"/>
      <c r="AA1544" s="177"/>
      <c r="AB1544" s="177"/>
      <c r="AC1544" s="177"/>
      <c r="AD1544" s="177"/>
      <c r="AE1544" s="177"/>
    </row>
    <row r="1545" spans="1:31" ht="125.25" customHeight="1">
      <c r="A1545" s="313"/>
      <c r="B1545" s="177"/>
      <c r="C1545" s="313"/>
      <c r="D1545" s="177"/>
      <c r="E1545" s="177"/>
      <c r="F1545" s="177"/>
      <c r="G1545" s="177"/>
      <c r="H1545" s="177"/>
      <c r="I1545" s="314"/>
      <c r="J1545" s="314"/>
      <c r="K1545" s="315"/>
      <c r="L1545" s="177"/>
      <c r="M1545" s="177"/>
      <c r="N1545" s="177"/>
      <c r="O1545" s="177"/>
      <c r="P1545" s="177"/>
      <c r="Q1545" s="177"/>
      <c r="R1545" s="177"/>
      <c r="S1545" s="177"/>
      <c r="T1545" s="177"/>
      <c r="U1545" s="177"/>
      <c r="V1545" s="177"/>
      <c r="W1545" s="177"/>
      <c r="X1545" s="177"/>
      <c r="Y1545" s="177"/>
      <c r="Z1545" s="177"/>
      <c r="AA1545" s="177"/>
      <c r="AB1545" s="177"/>
      <c r="AC1545" s="177"/>
      <c r="AD1545" s="177"/>
      <c r="AE1545" s="177"/>
    </row>
    <row r="1546" spans="1:31" ht="125.25" customHeight="1">
      <c r="A1546" s="313"/>
      <c r="B1546" s="177"/>
      <c r="C1546" s="313"/>
      <c r="D1546" s="177"/>
      <c r="E1546" s="177"/>
      <c r="F1546" s="177"/>
      <c r="G1546" s="177"/>
      <c r="H1546" s="177"/>
      <c r="I1546" s="314"/>
      <c r="J1546" s="314"/>
      <c r="K1546" s="315"/>
      <c r="L1546" s="177"/>
      <c r="M1546" s="177"/>
      <c r="N1546" s="177"/>
      <c r="O1546" s="177"/>
      <c r="P1546" s="177"/>
      <c r="Q1546" s="177"/>
      <c r="R1546" s="177"/>
      <c r="S1546" s="177"/>
      <c r="T1546" s="177"/>
      <c r="U1546" s="177"/>
      <c r="V1546" s="177"/>
      <c r="W1546" s="177"/>
      <c r="X1546" s="177"/>
      <c r="Y1546" s="177"/>
      <c r="Z1546" s="177"/>
      <c r="AA1546" s="177"/>
      <c r="AB1546" s="177"/>
      <c r="AC1546" s="177"/>
      <c r="AD1546" s="177"/>
      <c r="AE1546" s="177"/>
    </row>
    <row r="1547" spans="1:31" ht="125.25" customHeight="1">
      <c r="A1547" s="313"/>
      <c r="B1547" s="177"/>
      <c r="C1547" s="313"/>
      <c r="D1547" s="177"/>
      <c r="E1547" s="177"/>
      <c r="F1547" s="177"/>
      <c r="G1547" s="177"/>
      <c r="H1547" s="177"/>
      <c r="I1547" s="314"/>
      <c r="J1547" s="314"/>
      <c r="K1547" s="315"/>
      <c r="L1547" s="177"/>
      <c r="M1547" s="177"/>
      <c r="N1547" s="177"/>
      <c r="O1547" s="177"/>
      <c r="P1547" s="177"/>
      <c r="Q1547" s="177"/>
      <c r="R1547" s="177"/>
      <c r="S1547" s="177"/>
      <c r="T1547" s="177"/>
      <c r="U1547" s="177"/>
      <c r="V1547" s="177"/>
      <c r="W1547" s="177"/>
      <c r="X1547" s="177"/>
      <c r="Y1547" s="177"/>
      <c r="Z1547" s="177"/>
      <c r="AA1547" s="177"/>
      <c r="AB1547" s="177"/>
      <c r="AC1547" s="177"/>
      <c r="AD1547" s="177"/>
      <c r="AE1547" s="177"/>
    </row>
    <row r="1548" spans="1:31" ht="125.25" customHeight="1">
      <c r="A1548" s="313"/>
      <c r="B1548" s="177"/>
      <c r="C1548" s="313"/>
      <c r="D1548" s="177"/>
      <c r="E1548" s="177"/>
      <c r="F1548" s="177"/>
      <c r="G1548" s="177"/>
      <c r="H1548" s="177"/>
      <c r="I1548" s="314"/>
      <c r="J1548" s="314"/>
      <c r="K1548" s="315"/>
      <c r="L1548" s="177"/>
      <c r="M1548" s="177"/>
      <c r="N1548" s="177"/>
      <c r="O1548" s="177"/>
      <c r="P1548" s="177"/>
      <c r="Q1548" s="177"/>
      <c r="R1548" s="177"/>
      <c r="S1548" s="177"/>
      <c r="T1548" s="177"/>
      <c r="U1548" s="177"/>
      <c r="V1548" s="177"/>
      <c r="W1548" s="177"/>
      <c r="X1548" s="177"/>
      <c r="Y1548" s="177"/>
      <c r="Z1548" s="177"/>
      <c r="AA1548" s="177"/>
      <c r="AB1548" s="177"/>
      <c r="AC1548" s="177"/>
      <c r="AD1548" s="177"/>
      <c r="AE1548" s="177"/>
    </row>
    <row r="1549" spans="1:31" ht="125.25" customHeight="1">
      <c r="A1549" s="313"/>
      <c r="B1549" s="177"/>
      <c r="C1549" s="313"/>
      <c r="D1549" s="177"/>
      <c r="E1549" s="177"/>
      <c r="F1549" s="177"/>
      <c r="G1549" s="177"/>
      <c r="H1549" s="177"/>
      <c r="I1549" s="314"/>
      <c r="J1549" s="314"/>
      <c r="K1549" s="315"/>
      <c r="L1549" s="177"/>
      <c r="M1549" s="177"/>
      <c r="N1549" s="177"/>
      <c r="O1549" s="177"/>
      <c r="P1549" s="177"/>
      <c r="Q1549" s="177"/>
      <c r="R1549" s="177"/>
      <c r="S1549" s="177"/>
      <c r="T1549" s="177"/>
      <c r="U1549" s="177"/>
      <c r="V1549" s="177"/>
      <c r="W1549" s="177"/>
      <c r="X1549" s="177"/>
      <c r="Y1549" s="177"/>
      <c r="Z1549" s="177"/>
      <c r="AA1549" s="177"/>
      <c r="AB1549" s="177"/>
      <c r="AC1549" s="177"/>
      <c r="AD1549" s="177"/>
      <c r="AE1549" s="177"/>
    </row>
    <row r="1550" spans="1:31" ht="125.25" customHeight="1">
      <c r="A1550" s="313"/>
      <c r="B1550" s="177"/>
      <c r="C1550" s="313"/>
      <c r="D1550" s="177"/>
      <c r="E1550" s="177"/>
      <c r="F1550" s="177"/>
      <c r="G1550" s="177"/>
      <c r="H1550" s="177"/>
      <c r="I1550" s="314"/>
      <c r="J1550" s="314"/>
      <c r="K1550" s="315"/>
      <c r="L1550" s="177"/>
      <c r="M1550" s="177"/>
      <c r="N1550" s="177"/>
      <c r="O1550" s="177"/>
      <c r="P1550" s="177"/>
      <c r="Q1550" s="177"/>
      <c r="R1550" s="177"/>
      <c r="S1550" s="177"/>
      <c r="T1550" s="177"/>
      <c r="U1550" s="177"/>
      <c r="V1550" s="177"/>
      <c r="W1550" s="177"/>
      <c r="X1550" s="177"/>
      <c r="Y1550" s="177"/>
      <c r="Z1550" s="177"/>
      <c r="AA1550" s="177"/>
      <c r="AB1550" s="177"/>
      <c r="AC1550" s="177"/>
      <c r="AD1550" s="177"/>
      <c r="AE1550" s="177"/>
    </row>
    <row r="1551" spans="1:31" ht="125.25" customHeight="1">
      <c r="A1551" s="313"/>
      <c r="B1551" s="177"/>
      <c r="C1551" s="313"/>
      <c r="D1551" s="177"/>
      <c r="E1551" s="177"/>
      <c r="F1551" s="177"/>
      <c r="G1551" s="177"/>
      <c r="H1551" s="177"/>
      <c r="I1551" s="314"/>
      <c r="J1551" s="314"/>
      <c r="K1551" s="315"/>
      <c r="L1551" s="177"/>
      <c r="M1551" s="177"/>
      <c r="N1551" s="177"/>
      <c r="O1551" s="177"/>
      <c r="P1551" s="177"/>
      <c r="Q1551" s="177"/>
      <c r="R1551" s="177"/>
      <c r="S1551" s="177"/>
      <c r="T1551" s="177"/>
      <c r="U1551" s="177"/>
      <c r="V1551" s="177"/>
      <c r="W1551" s="177"/>
      <c r="X1551" s="177"/>
      <c r="Y1551" s="177"/>
      <c r="Z1551" s="177"/>
      <c r="AA1551" s="177"/>
      <c r="AB1551" s="177"/>
      <c r="AC1551" s="177"/>
      <c r="AD1551" s="177"/>
      <c r="AE1551" s="177"/>
    </row>
    <row r="1552" spans="1:31" ht="125.25" customHeight="1">
      <c r="A1552" s="313"/>
      <c r="B1552" s="177"/>
      <c r="C1552" s="313"/>
      <c r="D1552" s="177"/>
      <c r="E1552" s="177"/>
      <c r="F1552" s="177"/>
      <c r="G1552" s="177"/>
      <c r="H1552" s="177"/>
      <c r="I1552" s="314"/>
      <c r="J1552" s="314"/>
      <c r="K1552" s="315"/>
      <c r="L1552" s="177"/>
      <c r="M1552" s="177"/>
      <c r="N1552" s="177"/>
      <c r="O1552" s="177"/>
      <c r="P1552" s="177"/>
      <c r="Q1552" s="177"/>
      <c r="R1552" s="177"/>
      <c r="S1552" s="177"/>
      <c r="T1552" s="177"/>
      <c r="U1552" s="177"/>
      <c r="V1552" s="177"/>
      <c r="W1552" s="177"/>
      <c r="X1552" s="177"/>
      <c r="Y1552" s="177"/>
      <c r="Z1552" s="177"/>
      <c r="AA1552" s="177"/>
      <c r="AB1552" s="177"/>
      <c r="AC1552" s="177"/>
      <c r="AD1552" s="177"/>
      <c r="AE1552" s="177"/>
    </row>
    <row r="1553" spans="1:31" ht="125.25" customHeight="1">
      <c r="A1553" s="313"/>
      <c r="B1553" s="177"/>
      <c r="C1553" s="313"/>
      <c r="D1553" s="177"/>
      <c r="E1553" s="177"/>
      <c r="F1553" s="177"/>
      <c r="G1553" s="177"/>
      <c r="H1553" s="177"/>
      <c r="I1553" s="314"/>
      <c r="J1553" s="314"/>
      <c r="K1553" s="315"/>
      <c r="L1553" s="177"/>
      <c r="M1553" s="177"/>
      <c r="N1553" s="177"/>
      <c r="O1553" s="177"/>
      <c r="P1553" s="177"/>
      <c r="Q1553" s="177"/>
      <c r="R1553" s="177"/>
      <c r="S1553" s="177"/>
      <c r="T1553" s="177"/>
      <c r="U1553" s="177"/>
      <c r="V1553" s="177"/>
      <c r="W1553" s="177"/>
      <c r="X1553" s="177"/>
      <c r="Y1553" s="177"/>
      <c r="Z1553" s="177"/>
      <c r="AA1553" s="177"/>
      <c r="AB1553" s="177"/>
      <c r="AC1553" s="177"/>
      <c r="AD1553" s="177"/>
      <c r="AE1553" s="177"/>
    </row>
    <row r="1554" spans="1:31" ht="125.25" customHeight="1">
      <c r="A1554" s="313"/>
      <c r="B1554" s="177"/>
      <c r="C1554" s="313"/>
      <c r="D1554" s="177"/>
      <c r="E1554" s="177"/>
      <c r="F1554" s="177"/>
      <c r="G1554" s="177"/>
      <c r="H1554" s="177"/>
      <c r="I1554" s="314"/>
      <c r="J1554" s="314"/>
      <c r="K1554" s="315"/>
      <c r="L1554" s="177"/>
      <c r="M1554" s="177"/>
      <c r="N1554" s="177"/>
      <c r="O1554" s="177"/>
      <c r="P1554" s="177"/>
      <c r="Q1554" s="177"/>
      <c r="R1554" s="177"/>
      <c r="S1554" s="177"/>
      <c r="T1554" s="177"/>
      <c r="U1554" s="177"/>
      <c r="V1554" s="177"/>
      <c r="W1554" s="177"/>
      <c r="X1554" s="177"/>
      <c r="Y1554" s="177"/>
      <c r="Z1554" s="177"/>
      <c r="AA1554" s="177"/>
      <c r="AB1554" s="177"/>
      <c r="AC1554" s="177"/>
      <c r="AD1554" s="177"/>
      <c r="AE1554" s="177"/>
    </row>
    <row r="1555" spans="1:31" ht="125.25" customHeight="1">
      <c r="A1555" s="313"/>
      <c r="B1555" s="177"/>
      <c r="C1555" s="313"/>
      <c r="D1555" s="177"/>
      <c r="E1555" s="177"/>
      <c r="F1555" s="177"/>
      <c r="G1555" s="177"/>
      <c r="H1555" s="177"/>
      <c r="I1555" s="314"/>
      <c r="J1555" s="314"/>
      <c r="K1555" s="315"/>
      <c r="L1555" s="177"/>
      <c r="M1555" s="177"/>
      <c r="N1555" s="177"/>
      <c r="O1555" s="177"/>
      <c r="P1555" s="177"/>
      <c r="Q1555" s="177"/>
      <c r="R1555" s="177"/>
      <c r="S1555" s="177"/>
      <c r="T1555" s="177"/>
      <c r="U1555" s="177"/>
      <c r="V1555" s="177"/>
      <c r="W1555" s="177"/>
      <c r="X1555" s="177"/>
      <c r="Y1555" s="177"/>
      <c r="Z1555" s="177"/>
      <c r="AA1555" s="177"/>
      <c r="AB1555" s="177"/>
      <c r="AC1555" s="177"/>
      <c r="AD1555" s="177"/>
      <c r="AE1555" s="177"/>
    </row>
    <row r="1556" spans="1:31" ht="125.25" customHeight="1">
      <c r="A1556" s="313"/>
      <c r="B1556" s="177"/>
      <c r="C1556" s="313"/>
      <c r="D1556" s="177"/>
      <c r="E1556" s="177"/>
      <c r="F1556" s="177"/>
      <c r="G1556" s="177"/>
      <c r="H1556" s="177"/>
      <c r="I1556" s="314"/>
      <c r="J1556" s="314"/>
      <c r="K1556" s="315"/>
      <c r="L1556" s="177"/>
      <c r="M1556" s="177"/>
      <c r="N1556" s="177"/>
      <c r="O1556" s="177"/>
      <c r="P1556" s="177"/>
      <c r="Q1556" s="177"/>
      <c r="R1556" s="177"/>
      <c r="S1556" s="177"/>
      <c r="T1556" s="177"/>
      <c r="U1556" s="177"/>
      <c r="V1556" s="177"/>
      <c r="W1556" s="177"/>
      <c r="X1556" s="177"/>
      <c r="Y1556" s="177"/>
      <c r="Z1556" s="177"/>
      <c r="AA1556" s="177"/>
      <c r="AB1556" s="177"/>
      <c r="AC1556" s="177"/>
      <c r="AD1556" s="177"/>
      <c r="AE1556" s="177"/>
    </row>
    <row r="1557" spans="1:31" ht="125.25" customHeight="1">
      <c r="A1557" s="313"/>
      <c r="B1557" s="177"/>
      <c r="C1557" s="313"/>
      <c r="D1557" s="177"/>
      <c r="E1557" s="177"/>
      <c r="F1557" s="177"/>
      <c r="G1557" s="177"/>
      <c r="H1557" s="177"/>
      <c r="I1557" s="314"/>
      <c r="J1557" s="314"/>
      <c r="K1557" s="315"/>
      <c r="L1557" s="177"/>
      <c r="M1557" s="177"/>
      <c r="N1557" s="177"/>
      <c r="O1557" s="177"/>
      <c r="P1557" s="177"/>
      <c r="Q1557" s="177"/>
      <c r="R1557" s="177"/>
      <c r="S1557" s="177"/>
      <c r="T1557" s="177"/>
      <c r="U1557" s="177"/>
      <c r="V1557" s="177"/>
      <c r="W1557" s="177"/>
      <c r="X1557" s="177"/>
      <c r="Y1557" s="177"/>
      <c r="Z1557" s="177"/>
      <c r="AA1557" s="177"/>
      <c r="AB1557" s="177"/>
      <c r="AC1557" s="177"/>
      <c r="AD1557" s="177"/>
      <c r="AE1557" s="177"/>
    </row>
    <row r="1558" spans="1:31" ht="125.25" customHeight="1">
      <c r="A1558" s="313"/>
      <c r="B1558" s="177"/>
      <c r="C1558" s="313"/>
      <c r="D1558" s="177"/>
      <c r="E1558" s="177"/>
      <c r="F1558" s="177"/>
      <c r="G1558" s="177"/>
      <c r="H1558" s="177"/>
      <c r="I1558" s="314"/>
      <c r="J1558" s="314"/>
      <c r="K1558" s="315"/>
      <c r="L1558" s="177"/>
      <c r="M1558" s="177"/>
      <c r="N1558" s="177"/>
      <c r="O1558" s="177"/>
      <c r="P1558" s="177"/>
      <c r="Q1558" s="177"/>
      <c r="R1558" s="177"/>
      <c r="S1558" s="177"/>
      <c r="T1558" s="177"/>
      <c r="U1558" s="177"/>
      <c r="V1558" s="177"/>
      <c r="W1558" s="177"/>
      <c r="X1558" s="177"/>
      <c r="Y1558" s="177"/>
      <c r="Z1558" s="177"/>
      <c r="AA1558" s="177"/>
      <c r="AB1558" s="177"/>
      <c r="AC1558" s="177"/>
      <c r="AD1558" s="177"/>
      <c r="AE1558" s="177"/>
    </row>
    <row r="1559" spans="1:31" ht="125.25" customHeight="1">
      <c r="A1559" s="313"/>
      <c r="B1559" s="177"/>
      <c r="C1559" s="313"/>
      <c r="D1559" s="177"/>
      <c r="E1559" s="177"/>
      <c r="F1559" s="177"/>
      <c r="G1559" s="177"/>
      <c r="H1559" s="177"/>
      <c r="I1559" s="314"/>
      <c r="J1559" s="314"/>
      <c r="K1559" s="315"/>
      <c r="L1559" s="177"/>
      <c r="M1559" s="177"/>
      <c r="N1559" s="177"/>
      <c r="O1559" s="177"/>
      <c r="P1559" s="177"/>
      <c r="Q1559" s="177"/>
      <c r="R1559" s="177"/>
      <c r="S1559" s="177"/>
      <c r="T1559" s="177"/>
      <c r="U1559" s="177"/>
      <c r="V1559" s="177"/>
      <c r="W1559" s="177"/>
      <c r="X1559" s="177"/>
      <c r="Y1559" s="177"/>
      <c r="Z1559" s="177"/>
      <c r="AA1559" s="177"/>
      <c r="AB1559" s="177"/>
      <c r="AC1559" s="177"/>
      <c r="AD1559" s="177"/>
      <c r="AE1559" s="177"/>
    </row>
    <row r="1560" spans="1:31" ht="125.25" customHeight="1">
      <c r="A1560" s="313"/>
      <c r="B1560" s="177"/>
      <c r="C1560" s="313"/>
      <c r="D1560" s="177"/>
      <c r="E1560" s="177"/>
      <c r="F1560" s="177"/>
      <c r="G1560" s="177"/>
      <c r="H1560" s="177"/>
      <c r="I1560" s="314"/>
      <c r="J1560" s="314"/>
      <c r="K1560" s="315"/>
      <c r="L1560" s="177"/>
      <c r="M1560" s="177"/>
      <c r="N1560" s="177"/>
      <c r="O1560" s="177"/>
      <c r="P1560" s="177"/>
      <c r="Q1560" s="177"/>
      <c r="R1560" s="177"/>
      <c r="S1560" s="177"/>
      <c r="T1560" s="177"/>
      <c r="U1560" s="177"/>
      <c r="V1560" s="177"/>
      <c r="W1560" s="177"/>
      <c r="X1560" s="177"/>
      <c r="Y1560" s="177"/>
      <c r="Z1560" s="177"/>
      <c r="AA1560" s="177"/>
      <c r="AB1560" s="177"/>
      <c r="AC1560" s="177"/>
      <c r="AD1560" s="177"/>
      <c r="AE1560" s="177"/>
    </row>
    <row r="1561" spans="1:31" ht="125.25" customHeight="1">
      <c r="A1561" s="313"/>
      <c r="B1561" s="177"/>
      <c r="C1561" s="313"/>
      <c r="D1561" s="177"/>
      <c r="E1561" s="177"/>
      <c r="F1561" s="177"/>
      <c r="G1561" s="177"/>
      <c r="H1561" s="177"/>
      <c r="I1561" s="314"/>
      <c r="J1561" s="314"/>
      <c r="K1561" s="315"/>
      <c r="L1561" s="177"/>
      <c r="M1561" s="177"/>
      <c r="N1561" s="177"/>
      <c r="O1561" s="177"/>
      <c r="P1561" s="177"/>
      <c r="Q1561" s="177"/>
      <c r="R1561" s="177"/>
      <c r="S1561" s="177"/>
      <c r="T1561" s="177"/>
      <c r="U1561" s="177"/>
      <c r="V1561" s="177"/>
      <c r="W1561" s="177"/>
      <c r="X1561" s="177"/>
      <c r="Y1561" s="177"/>
      <c r="Z1561" s="177"/>
      <c r="AA1561" s="177"/>
      <c r="AB1561" s="177"/>
      <c r="AC1561" s="177"/>
      <c r="AD1561" s="177"/>
      <c r="AE1561" s="177"/>
    </row>
    <row r="1562" spans="1:31" ht="125.25" customHeight="1">
      <c r="A1562" s="313"/>
      <c r="B1562" s="177"/>
      <c r="C1562" s="313"/>
      <c r="D1562" s="177"/>
      <c r="E1562" s="177"/>
      <c r="F1562" s="177"/>
      <c r="G1562" s="177"/>
      <c r="H1562" s="177"/>
      <c r="I1562" s="314"/>
      <c r="J1562" s="314"/>
      <c r="K1562" s="315"/>
      <c r="L1562" s="177"/>
      <c r="M1562" s="177"/>
      <c r="N1562" s="177"/>
      <c r="O1562" s="177"/>
      <c r="P1562" s="177"/>
      <c r="Q1562" s="177"/>
      <c r="R1562" s="177"/>
      <c r="S1562" s="177"/>
      <c r="T1562" s="177"/>
      <c r="U1562" s="177"/>
      <c r="V1562" s="177"/>
      <c r="W1562" s="177"/>
      <c r="X1562" s="177"/>
      <c r="Y1562" s="177"/>
      <c r="Z1562" s="177"/>
      <c r="AA1562" s="177"/>
      <c r="AB1562" s="177"/>
      <c r="AC1562" s="177"/>
      <c r="AD1562" s="177"/>
      <c r="AE1562" s="177"/>
    </row>
    <row r="1563" spans="1:31" ht="125.25" customHeight="1">
      <c r="A1563" s="313"/>
      <c r="B1563" s="177"/>
      <c r="C1563" s="313"/>
      <c r="D1563" s="177"/>
      <c r="E1563" s="177"/>
      <c r="F1563" s="177"/>
      <c r="G1563" s="177"/>
      <c r="H1563" s="177"/>
      <c r="I1563" s="314"/>
      <c r="J1563" s="314"/>
      <c r="K1563" s="315"/>
      <c r="L1563" s="177"/>
      <c r="M1563" s="177"/>
      <c r="N1563" s="177"/>
      <c r="O1563" s="177"/>
      <c r="P1563" s="177"/>
      <c r="Q1563" s="177"/>
      <c r="R1563" s="177"/>
      <c r="S1563" s="177"/>
      <c r="T1563" s="177"/>
      <c r="U1563" s="177"/>
      <c r="V1563" s="177"/>
      <c r="W1563" s="177"/>
      <c r="X1563" s="177"/>
      <c r="Y1563" s="177"/>
      <c r="Z1563" s="177"/>
      <c r="AA1563" s="177"/>
      <c r="AB1563" s="177"/>
      <c r="AC1563" s="177"/>
      <c r="AD1563" s="177"/>
      <c r="AE1563" s="177"/>
    </row>
    <row r="1564" spans="1:31" ht="125.25" customHeight="1">
      <c r="A1564" s="313"/>
      <c r="B1564" s="177"/>
      <c r="C1564" s="313"/>
      <c r="D1564" s="177"/>
      <c r="E1564" s="177"/>
      <c r="F1564" s="177"/>
      <c r="G1564" s="177"/>
      <c r="H1564" s="177"/>
      <c r="I1564" s="314"/>
      <c r="J1564" s="314"/>
      <c r="K1564" s="315"/>
      <c r="L1564" s="177"/>
      <c r="M1564" s="177"/>
      <c r="N1564" s="177"/>
      <c r="O1564" s="177"/>
      <c r="P1564" s="177"/>
      <c r="Q1564" s="177"/>
      <c r="R1564" s="177"/>
      <c r="S1564" s="177"/>
      <c r="T1564" s="177"/>
      <c r="U1564" s="177"/>
      <c r="V1564" s="177"/>
      <c r="W1564" s="177"/>
      <c r="X1564" s="177"/>
      <c r="Y1564" s="177"/>
      <c r="Z1564" s="177"/>
      <c r="AA1564" s="177"/>
      <c r="AB1564" s="177"/>
      <c r="AC1564" s="177"/>
      <c r="AD1564" s="177"/>
      <c r="AE1564" s="177"/>
    </row>
    <row r="1565" spans="1:31" ht="125.25" customHeight="1">
      <c r="A1565" s="313"/>
      <c r="B1565" s="177"/>
      <c r="C1565" s="313"/>
      <c r="D1565" s="177"/>
      <c r="E1565" s="177"/>
      <c r="F1565" s="177"/>
      <c r="G1565" s="177"/>
      <c r="H1565" s="177"/>
      <c r="I1565" s="314"/>
      <c r="J1565" s="314"/>
      <c r="K1565" s="315"/>
      <c r="L1565" s="177"/>
      <c r="M1565" s="177"/>
      <c r="N1565" s="177"/>
      <c r="O1565" s="177"/>
      <c r="P1565" s="177"/>
      <c r="Q1565" s="177"/>
      <c r="R1565" s="177"/>
      <c r="S1565" s="177"/>
      <c r="T1565" s="177"/>
      <c r="U1565" s="177"/>
      <c r="V1565" s="177"/>
      <c r="W1565" s="177"/>
      <c r="X1565" s="177"/>
      <c r="Y1565" s="177"/>
      <c r="Z1565" s="177"/>
      <c r="AA1565" s="177"/>
      <c r="AB1565" s="177"/>
      <c r="AC1565" s="177"/>
      <c r="AD1565" s="177"/>
      <c r="AE1565" s="177"/>
    </row>
    <row r="1566" spans="1:31" ht="125.25" customHeight="1">
      <c r="A1566" s="313"/>
      <c r="B1566" s="177"/>
      <c r="C1566" s="313"/>
      <c r="D1566" s="177"/>
      <c r="E1566" s="177"/>
      <c r="F1566" s="177"/>
      <c r="G1566" s="177"/>
      <c r="H1566" s="177"/>
      <c r="I1566" s="314"/>
      <c r="J1566" s="314"/>
      <c r="K1566" s="315"/>
      <c r="L1566" s="177"/>
      <c r="M1566" s="177"/>
      <c r="N1566" s="177"/>
      <c r="O1566" s="177"/>
      <c r="P1566" s="177"/>
      <c r="Q1566" s="177"/>
      <c r="R1566" s="177"/>
      <c r="S1566" s="177"/>
      <c r="T1566" s="177"/>
      <c r="U1566" s="177"/>
      <c r="V1566" s="177"/>
      <c r="W1566" s="177"/>
      <c r="X1566" s="177"/>
      <c r="Y1566" s="177"/>
      <c r="Z1566" s="177"/>
      <c r="AA1566" s="177"/>
      <c r="AB1566" s="177"/>
      <c r="AC1566" s="177"/>
      <c r="AD1566" s="177"/>
      <c r="AE1566" s="177"/>
    </row>
    <row r="1567" spans="1:31" ht="125.25" customHeight="1">
      <c r="A1567" s="313"/>
      <c r="B1567" s="177"/>
      <c r="C1567" s="313"/>
      <c r="D1567" s="177"/>
      <c r="E1567" s="177"/>
      <c r="F1567" s="177"/>
      <c r="G1567" s="177"/>
      <c r="H1567" s="177"/>
      <c r="I1567" s="314"/>
      <c r="J1567" s="314"/>
      <c r="K1567" s="315"/>
      <c r="L1567" s="177"/>
      <c r="M1567" s="177"/>
      <c r="N1567" s="177"/>
      <c r="O1567" s="177"/>
      <c r="P1567" s="177"/>
      <c r="Q1567" s="177"/>
      <c r="R1567" s="177"/>
      <c r="S1567" s="177"/>
      <c r="T1567" s="177"/>
      <c r="U1567" s="177"/>
      <c r="V1567" s="177"/>
      <c r="W1567" s="177"/>
      <c r="X1567" s="177"/>
      <c r="Y1567" s="177"/>
      <c r="Z1567" s="177"/>
      <c r="AA1567" s="177"/>
      <c r="AB1567" s="177"/>
      <c r="AC1567" s="177"/>
      <c r="AD1567" s="177"/>
      <c r="AE1567" s="177"/>
    </row>
    <row r="1568" spans="1:31" ht="125.25" customHeight="1">
      <c r="A1568" s="313"/>
      <c r="B1568" s="177"/>
      <c r="C1568" s="313"/>
      <c r="D1568" s="177"/>
      <c r="E1568" s="177"/>
      <c r="F1568" s="177"/>
      <c r="G1568" s="177"/>
      <c r="H1568" s="177"/>
      <c r="I1568" s="314"/>
      <c r="J1568" s="314"/>
      <c r="K1568" s="315"/>
      <c r="L1568" s="177"/>
      <c r="M1568" s="177"/>
      <c r="N1568" s="177"/>
      <c r="O1568" s="177"/>
      <c r="P1568" s="177"/>
      <c r="Q1568" s="177"/>
      <c r="R1568" s="177"/>
      <c r="S1568" s="177"/>
      <c r="T1568" s="177"/>
      <c r="U1568" s="177"/>
      <c r="V1568" s="177"/>
      <c r="W1568" s="177"/>
      <c r="X1568" s="177"/>
      <c r="Y1568" s="177"/>
      <c r="Z1568" s="177"/>
      <c r="AA1568" s="177"/>
      <c r="AB1568" s="177"/>
      <c r="AC1568" s="177"/>
      <c r="AD1568" s="177"/>
      <c r="AE1568" s="177"/>
    </row>
    <row r="1569" spans="1:31" ht="125.25" customHeight="1">
      <c r="A1569" s="313"/>
      <c r="B1569" s="177"/>
      <c r="C1569" s="313"/>
      <c r="D1569" s="177"/>
      <c r="E1569" s="177"/>
      <c r="F1569" s="177"/>
      <c r="G1569" s="177"/>
      <c r="H1569" s="177"/>
      <c r="I1569" s="314"/>
      <c r="J1569" s="314"/>
      <c r="K1569" s="315"/>
      <c r="L1569" s="177"/>
      <c r="M1569" s="177"/>
      <c r="N1569" s="177"/>
      <c r="O1569" s="177"/>
      <c r="P1569" s="177"/>
      <c r="Q1569" s="177"/>
      <c r="R1569" s="177"/>
      <c r="S1569" s="177"/>
      <c r="T1569" s="177"/>
      <c r="U1569" s="177"/>
      <c r="V1569" s="177"/>
      <c r="W1569" s="177"/>
      <c r="X1569" s="177"/>
      <c r="Y1569" s="177"/>
      <c r="Z1569" s="177"/>
      <c r="AA1569" s="177"/>
      <c r="AB1569" s="177"/>
      <c r="AC1569" s="177"/>
      <c r="AD1569" s="177"/>
      <c r="AE1569" s="177"/>
    </row>
    <row r="1570" spans="1:31" ht="125.25" customHeight="1">
      <c r="A1570" s="313"/>
      <c r="B1570" s="177"/>
      <c r="C1570" s="313"/>
      <c r="D1570" s="177"/>
      <c r="E1570" s="177"/>
      <c r="F1570" s="177"/>
      <c r="G1570" s="177"/>
      <c r="H1570" s="177"/>
      <c r="I1570" s="314"/>
      <c r="J1570" s="314"/>
      <c r="K1570" s="315"/>
      <c r="L1570" s="177"/>
      <c r="M1570" s="177"/>
      <c r="N1570" s="177"/>
      <c r="O1570" s="177"/>
      <c r="P1570" s="177"/>
      <c r="Q1570" s="177"/>
      <c r="R1570" s="177"/>
      <c r="S1570" s="177"/>
      <c r="T1570" s="177"/>
      <c r="U1570" s="177"/>
      <c r="V1570" s="177"/>
      <c r="W1570" s="177"/>
      <c r="X1570" s="177"/>
      <c r="Y1570" s="177"/>
      <c r="Z1570" s="177"/>
      <c r="AA1570" s="177"/>
      <c r="AB1570" s="177"/>
      <c r="AC1570" s="177"/>
      <c r="AD1570" s="177"/>
      <c r="AE1570" s="177"/>
    </row>
    <row r="1571" spans="1:31" ht="125.25" customHeight="1">
      <c r="A1571" s="313"/>
      <c r="B1571" s="177"/>
      <c r="C1571" s="313"/>
      <c r="D1571" s="177"/>
      <c r="E1571" s="177"/>
      <c r="F1571" s="177"/>
      <c r="G1571" s="177"/>
      <c r="H1571" s="177"/>
      <c r="I1571" s="314"/>
      <c r="J1571" s="314"/>
      <c r="K1571" s="315"/>
      <c r="L1571" s="177"/>
      <c r="M1571" s="177"/>
      <c r="N1571" s="177"/>
      <c r="O1571" s="177"/>
      <c r="P1571" s="177"/>
      <c r="Q1571" s="177"/>
      <c r="R1571" s="177"/>
      <c r="S1571" s="177"/>
      <c r="T1571" s="177"/>
      <c r="U1571" s="177"/>
      <c r="V1571" s="177"/>
      <c r="W1571" s="177"/>
      <c r="X1571" s="177"/>
      <c r="Y1571" s="177"/>
      <c r="Z1571" s="177"/>
      <c r="AA1571" s="177"/>
      <c r="AB1571" s="177"/>
      <c r="AC1571" s="177"/>
      <c r="AD1571" s="177"/>
      <c r="AE1571" s="177"/>
    </row>
    <row r="1572" spans="1:31" ht="125.25" customHeight="1">
      <c r="A1572" s="313"/>
      <c r="B1572" s="177"/>
      <c r="C1572" s="313"/>
      <c r="D1572" s="177"/>
      <c r="E1572" s="177"/>
      <c r="F1572" s="177"/>
      <c r="G1572" s="177"/>
      <c r="H1572" s="177"/>
      <c r="I1572" s="314"/>
      <c r="J1572" s="314"/>
      <c r="K1572" s="315"/>
      <c r="L1572" s="177"/>
      <c r="M1572" s="177"/>
      <c r="N1572" s="177"/>
      <c r="O1572" s="177"/>
      <c r="P1572" s="177"/>
      <c r="Q1572" s="177"/>
      <c r="R1572" s="177"/>
      <c r="S1572" s="177"/>
      <c r="T1572" s="177"/>
      <c r="U1572" s="177"/>
      <c r="V1572" s="177"/>
      <c r="W1572" s="177"/>
      <c r="X1572" s="177"/>
      <c r="Y1572" s="177"/>
      <c r="Z1572" s="177"/>
      <c r="AA1572" s="177"/>
      <c r="AB1572" s="177"/>
      <c r="AC1572" s="177"/>
      <c r="AD1572" s="177"/>
      <c r="AE1572" s="177"/>
    </row>
    <row r="1573" spans="1:31" ht="125.25" customHeight="1">
      <c r="A1573" s="313"/>
      <c r="B1573" s="177"/>
      <c r="C1573" s="313"/>
      <c r="D1573" s="177"/>
      <c r="E1573" s="177"/>
      <c r="F1573" s="177"/>
      <c r="G1573" s="177"/>
      <c r="H1573" s="177"/>
      <c r="I1573" s="314"/>
      <c r="J1573" s="314"/>
      <c r="K1573" s="315"/>
      <c r="L1573" s="177"/>
      <c r="M1573" s="177"/>
      <c r="N1573" s="177"/>
      <c r="O1573" s="177"/>
      <c r="P1573" s="177"/>
      <c r="Q1573" s="177"/>
      <c r="R1573" s="177"/>
      <c r="S1573" s="177"/>
      <c r="T1573" s="177"/>
      <c r="U1573" s="177"/>
      <c r="V1573" s="177"/>
      <c r="W1573" s="177"/>
      <c r="X1573" s="177"/>
      <c r="Y1573" s="177"/>
      <c r="Z1573" s="177"/>
      <c r="AA1573" s="177"/>
      <c r="AB1573" s="177"/>
      <c r="AC1573" s="177"/>
      <c r="AD1573" s="177"/>
      <c r="AE1573" s="177"/>
    </row>
    <row r="1574" spans="1:31" ht="125.25" customHeight="1">
      <c r="A1574" s="313"/>
      <c r="B1574" s="177"/>
      <c r="C1574" s="313"/>
      <c r="D1574" s="177"/>
      <c r="E1574" s="177"/>
      <c r="F1574" s="177"/>
      <c r="G1574" s="177"/>
      <c r="H1574" s="177"/>
      <c r="I1574" s="314"/>
      <c r="J1574" s="314"/>
      <c r="K1574" s="315"/>
      <c r="L1574" s="177"/>
      <c r="M1574" s="177"/>
      <c r="N1574" s="177"/>
      <c r="O1574" s="177"/>
      <c r="P1574" s="177"/>
      <c r="Q1574" s="177"/>
      <c r="R1574" s="177"/>
      <c r="S1574" s="177"/>
      <c r="T1574" s="177"/>
      <c r="U1574" s="177"/>
      <c r="V1574" s="177"/>
      <c r="W1574" s="177"/>
      <c r="X1574" s="177"/>
      <c r="Y1574" s="177"/>
      <c r="Z1574" s="177"/>
      <c r="AA1574" s="177"/>
      <c r="AB1574" s="177"/>
      <c r="AC1574" s="177"/>
      <c r="AD1574" s="177"/>
      <c r="AE1574" s="177"/>
    </row>
    <row r="1575" spans="1:31" ht="125.25" customHeight="1">
      <c r="A1575" s="313"/>
      <c r="B1575" s="177"/>
      <c r="C1575" s="313"/>
      <c r="D1575" s="177"/>
      <c r="E1575" s="177"/>
      <c r="F1575" s="177"/>
      <c r="G1575" s="177"/>
      <c r="H1575" s="177"/>
      <c r="I1575" s="314"/>
      <c r="J1575" s="314"/>
      <c r="K1575" s="315"/>
      <c r="L1575" s="177"/>
      <c r="M1575" s="177"/>
      <c r="N1575" s="177"/>
      <c r="O1575" s="177"/>
      <c r="P1575" s="177"/>
      <c r="Q1575" s="177"/>
      <c r="R1575" s="177"/>
      <c r="S1575" s="177"/>
      <c r="T1575" s="177"/>
      <c r="U1575" s="177"/>
      <c r="V1575" s="177"/>
      <c r="W1575" s="177"/>
      <c r="X1575" s="177"/>
      <c r="Y1575" s="177"/>
      <c r="Z1575" s="177"/>
      <c r="AA1575" s="177"/>
      <c r="AB1575" s="177"/>
      <c r="AC1575" s="177"/>
      <c r="AD1575" s="177"/>
      <c r="AE1575" s="177"/>
    </row>
    <row r="1576" spans="1:31" ht="125.25" customHeight="1">
      <c r="A1576" s="313"/>
      <c r="B1576" s="177"/>
      <c r="C1576" s="313"/>
      <c r="D1576" s="177"/>
      <c r="E1576" s="177"/>
      <c r="F1576" s="177"/>
      <c r="G1576" s="177"/>
      <c r="H1576" s="177"/>
      <c r="I1576" s="314"/>
      <c r="J1576" s="314"/>
      <c r="K1576" s="315"/>
      <c r="L1576" s="177"/>
      <c r="M1576" s="177"/>
      <c r="N1576" s="177"/>
      <c r="O1576" s="177"/>
      <c r="P1576" s="177"/>
      <c r="Q1576" s="177"/>
      <c r="R1576" s="177"/>
      <c r="S1576" s="177"/>
      <c r="T1576" s="177"/>
      <c r="U1576" s="177"/>
      <c r="V1576" s="177"/>
      <c r="W1576" s="177"/>
      <c r="X1576" s="177"/>
      <c r="Y1576" s="177"/>
      <c r="Z1576" s="177"/>
      <c r="AA1576" s="177"/>
      <c r="AB1576" s="177"/>
      <c r="AC1576" s="177"/>
      <c r="AD1576" s="177"/>
      <c r="AE1576" s="177"/>
    </row>
    <row r="1577" spans="1:31" ht="125.25" customHeight="1">
      <c r="A1577" s="313"/>
      <c r="B1577" s="177"/>
      <c r="C1577" s="313"/>
      <c r="D1577" s="177"/>
      <c r="E1577" s="177"/>
      <c r="F1577" s="177"/>
      <c r="G1577" s="177"/>
      <c r="H1577" s="177"/>
      <c r="I1577" s="314"/>
      <c r="J1577" s="314"/>
      <c r="K1577" s="315"/>
      <c r="L1577" s="177"/>
      <c r="M1577" s="177"/>
      <c r="N1577" s="177"/>
      <c r="O1577" s="177"/>
      <c r="P1577" s="177"/>
      <c r="Q1577" s="177"/>
      <c r="R1577" s="177"/>
      <c r="S1577" s="177"/>
      <c r="T1577" s="177"/>
      <c r="U1577" s="177"/>
      <c r="V1577" s="177"/>
      <c r="W1577" s="177"/>
      <c r="X1577" s="177"/>
      <c r="Y1577" s="177"/>
      <c r="Z1577" s="177"/>
      <c r="AA1577" s="177"/>
      <c r="AB1577" s="177"/>
      <c r="AC1577" s="177"/>
      <c r="AD1577" s="177"/>
      <c r="AE1577" s="177"/>
    </row>
    <row r="1578" spans="1:31" ht="125.25" customHeight="1">
      <c r="A1578" s="313"/>
      <c r="B1578" s="177"/>
      <c r="C1578" s="313"/>
      <c r="D1578" s="177"/>
      <c r="E1578" s="177"/>
      <c r="F1578" s="177"/>
      <c r="G1578" s="177"/>
      <c r="H1578" s="177"/>
      <c r="I1578" s="314"/>
      <c r="J1578" s="314"/>
      <c r="K1578" s="315"/>
      <c r="L1578" s="177"/>
      <c r="M1578" s="177"/>
      <c r="N1578" s="177"/>
      <c r="O1578" s="177"/>
      <c r="P1578" s="177"/>
      <c r="Q1578" s="177"/>
      <c r="R1578" s="177"/>
      <c r="S1578" s="177"/>
      <c r="T1578" s="177"/>
      <c r="U1578" s="177"/>
      <c r="V1578" s="177"/>
      <c r="W1578" s="177"/>
      <c r="X1578" s="177"/>
      <c r="Y1578" s="177"/>
      <c r="Z1578" s="177"/>
      <c r="AA1578" s="177"/>
      <c r="AB1578" s="177"/>
      <c r="AC1578" s="177"/>
      <c r="AD1578" s="177"/>
      <c r="AE1578" s="177"/>
    </row>
    <row r="1579" spans="1:31" ht="125.25" customHeight="1">
      <c r="A1579" s="313"/>
      <c r="B1579" s="177"/>
      <c r="C1579" s="313"/>
      <c r="D1579" s="177"/>
      <c r="E1579" s="177"/>
      <c r="F1579" s="177"/>
      <c r="G1579" s="177"/>
      <c r="H1579" s="177"/>
      <c r="I1579" s="314"/>
      <c r="J1579" s="314"/>
      <c r="K1579" s="315"/>
      <c r="L1579" s="177"/>
      <c r="M1579" s="177"/>
      <c r="N1579" s="177"/>
      <c r="O1579" s="177"/>
      <c r="P1579" s="177"/>
      <c r="Q1579" s="177"/>
      <c r="R1579" s="177"/>
      <c r="S1579" s="177"/>
      <c r="T1579" s="177"/>
      <c r="U1579" s="177"/>
      <c r="V1579" s="177"/>
      <c r="W1579" s="177"/>
      <c r="X1579" s="177"/>
      <c r="Y1579" s="177"/>
      <c r="Z1579" s="177"/>
      <c r="AA1579" s="177"/>
      <c r="AB1579" s="177"/>
      <c r="AC1579" s="177"/>
      <c r="AD1579" s="177"/>
      <c r="AE1579" s="177"/>
    </row>
    <row r="1580" spans="1:31" ht="125.25" customHeight="1">
      <c r="A1580" s="313"/>
      <c r="B1580" s="177"/>
      <c r="C1580" s="313"/>
      <c r="D1580" s="177"/>
      <c r="E1580" s="177"/>
      <c r="F1580" s="177"/>
      <c r="G1580" s="177"/>
      <c r="H1580" s="177"/>
      <c r="I1580" s="314"/>
      <c r="J1580" s="314"/>
      <c r="K1580" s="315"/>
      <c r="L1580" s="177"/>
      <c r="M1580" s="177"/>
      <c r="N1580" s="177"/>
      <c r="O1580" s="177"/>
      <c r="P1580" s="177"/>
      <c r="Q1580" s="177"/>
      <c r="R1580" s="177"/>
      <c r="S1580" s="177"/>
      <c r="T1580" s="177"/>
      <c r="U1580" s="177"/>
      <c r="V1580" s="177"/>
      <c r="W1580" s="177"/>
      <c r="X1580" s="177"/>
      <c r="Y1580" s="177"/>
      <c r="Z1580" s="177"/>
      <c r="AA1580" s="177"/>
      <c r="AB1580" s="177"/>
      <c r="AC1580" s="177"/>
      <c r="AD1580" s="177"/>
      <c r="AE1580" s="177"/>
    </row>
    <row r="1581" spans="1:31" ht="125.25" customHeight="1">
      <c r="A1581" s="313"/>
      <c r="B1581" s="177"/>
      <c r="C1581" s="313"/>
      <c r="D1581" s="177"/>
      <c r="E1581" s="177"/>
      <c r="F1581" s="177"/>
      <c r="G1581" s="177"/>
      <c r="H1581" s="177"/>
      <c r="I1581" s="314"/>
      <c r="J1581" s="314"/>
      <c r="K1581" s="315"/>
      <c r="L1581" s="177"/>
      <c r="M1581" s="177"/>
      <c r="N1581" s="177"/>
      <c r="O1581" s="177"/>
      <c r="P1581" s="177"/>
      <c r="Q1581" s="177"/>
      <c r="R1581" s="177"/>
      <c r="S1581" s="177"/>
      <c r="T1581" s="177"/>
      <c r="U1581" s="177"/>
      <c r="V1581" s="177"/>
      <c r="W1581" s="177"/>
      <c r="X1581" s="177"/>
      <c r="Y1581" s="177"/>
      <c r="Z1581" s="177"/>
      <c r="AA1581" s="177"/>
      <c r="AB1581" s="177"/>
      <c r="AC1581" s="177"/>
      <c r="AD1581" s="177"/>
      <c r="AE1581" s="177"/>
    </row>
    <row r="1582" spans="1:31" ht="125.25" customHeight="1">
      <c r="A1582" s="313"/>
      <c r="B1582" s="177"/>
      <c r="C1582" s="313"/>
      <c r="D1582" s="177"/>
      <c r="E1582" s="177"/>
      <c r="F1582" s="177"/>
      <c r="G1582" s="177"/>
      <c r="H1582" s="177"/>
      <c r="I1582" s="314"/>
      <c r="J1582" s="314"/>
      <c r="K1582" s="315"/>
      <c r="L1582" s="177"/>
      <c r="M1582" s="177"/>
      <c r="N1582" s="177"/>
      <c r="O1582" s="177"/>
      <c r="P1582" s="177"/>
      <c r="Q1582" s="177"/>
      <c r="R1582" s="177"/>
      <c r="S1582" s="177"/>
      <c r="T1582" s="177"/>
      <c r="U1582" s="177"/>
      <c r="V1582" s="177"/>
      <c r="W1582" s="177"/>
      <c r="X1582" s="177"/>
      <c r="Y1582" s="177"/>
      <c r="Z1582" s="177"/>
      <c r="AA1582" s="177"/>
      <c r="AB1582" s="177"/>
      <c r="AC1582" s="177"/>
      <c r="AD1582" s="177"/>
      <c r="AE1582" s="177"/>
    </row>
    <row r="1583" spans="1:31" ht="125.25" customHeight="1">
      <c r="A1583" s="313"/>
      <c r="B1583" s="177"/>
      <c r="C1583" s="313"/>
      <c r="D1583" s="177"/>
      <c r="E1583" s="177"/>
      <c r="F1583" s="177"/>
      <c r="G1583" s="177"/>
      <c r="H1583" s="177"/>
      <c r="I1583" s="314"/>
      <c r="J1583" s="314"/>
      <c r="K1583" s="315"/>
      <c r="L1583" s="177"/>
      <c r="M1583" s="177"/>
      <c r="N1583" s="177"/>
      <c r="O1583" s="177"/>
      <c r="P1583" s="177"/>
      <c r="Q1583" s="177"/>
      <c r="R1583" s="177"/>
      <c r="S1583" s="177"/>
      <c r="T1583" s="177"/>
      <c r="U1583" s="177"/>
      <c r="V1583" s="177"/>
      <c r="W1583" s="177"/>
      <c r="X1583" s="177"/>
      <c r="Y1583" s="177"/>
      <c r="Z1583" s="177"/>
      <c r="AA1583" s="177"/>
      <c r="AB1583" s="177"/>
      <c r="AC1583" s="177"/>
      <c r="AD1583" s="177"/>
      <c r="AE1583" s="177"/>
    </row>
    <row r="1584" spans="1:31" ht="125.25" customHeight="1">
      <c r="A1584" s="313"/>
      <c r="B1584" s="177"/>
      <c r="C1584" s="313"/>
      <c r="D1584" s="177"/>
      <c r="E1584" s="177"/>
      <c r="F1584" s="177"/>
      <c r="G1584" s="177"/>
      <c r="H1584" s="177"/>
      <c r="I1584" s="314"/>
      <c r="J1584" s="314"/>
      <c r="K1584" s="315"/>
      <c r="L1584" s="177"/>
      <c r="M1584" s="177"/>
      <c r="N1584" s="177"/>
      <c r="O1584" s="177"/>
      <c r="P1584" s="177"/>
      <c r="Q1584" s="177"/>
      <c r="R1584" s="177"/>
      <c r="S1584" s="177"/>
      <c r="T1584" s="177"/>
      <c r="U1584" s="177"/>
      <c r="V1584" s="177"/>
      <c r="W1584" s="177"/>
      <c r="X1584" s="177"/>
      <c r="Y1584" s="177"/>
      <c r="Z1584" s="177"/>
      <c r="AA1584" s="177"/>
      <c r="AB1584" s="177"/>
      <c r="AC1584" s="177"/>
      <c r="AD1584" s="177"/>
      <c r="AE1584" s="177"/>
    </row>
    <row r="1585" spans="1:31" ht="125.25" customHeight="1">
      <c r="A1585" s="313"/>
      <c r="B1585" s="177"/>
      <c r="C1585" s="313"/>
      <c r="D1585" s="177"/>
      <c r="E1585" s="177"/>
      <c r="F1585" s="177"/>
      <c r="G1585" s="177"/>
      <c r="H1585" s="177"/>
      <c r="I1585" s="314"/>
      <c r="J1585" s="314"/>
      <c r="K1585" s="315"/>
      <c r="L1585" s="177"/>
      <c r="M1585" s="177"/>
      <c r="N1585" s="177"/>
      <c r="O1585" s="177"/>
      <c r="P1585" s="177"/>
      <c r="Q1585" s="177"/>
      <c r="R1585" s="177"/>
      <c r="S1585" s="177"/>
      <c r="T1585" s="177"/>
      <c r="U1585" s="177"/>
      <c r="V1585" s="177"/>
      <c r="W1585" s="177"/>
      <c r="X1585" s="177"/>
      <c r="Y1585" s="177"/>
      <c r="Z1585" s="177"/>
      <c r="AA1585" s="177"/>
      <c r="AB1585" s="177"/>
      <c r="AC1585" s="177"/>
      <c r="AD1585" s="177"/>
      <c r="AE1585" s="177"/>
    </row>
    <row r="1586" spans="1:31" ht="125.25" customHeight="1">
      <c r="A1586" s="313"/>
      <c r="B1586" s="177"/>
      <c r="C1586" s="313"/>
      <c r="D1586" s="177"/>
      <c r="E1586" s="177"/>
      <c r="F1586" s="177"/>
      <c r="G1586" s="177"/>
      <c r="H1586" s="177"/>
      <c r="I1586" s="314"/>
      <c r="J1586" s="314"/>
      <c r="K1586" s="315"/>
      <c r="L1586" s="177"/>
      <c r="M1586" s="177"/>
      <c r="N1586" s="177"/>
      <c r="O1586" s="177"/>
      <c r="P1586" s="177"/>
      <c r="Q1586" s="177"/>
      <c r="R1586" s="177"/>
      <c r="S1586" s="177"/>
      <c r="T1586" s="177"/>
      <c r="U1586" s="177"/>
      <c r="V1586" s="177"/>
      <c r="W1586" s="177"/>
      <c r="X1586" s="177"/>
      <c r="Y1586" s="177"/>
      <c r="Z1586" s="177"/>
      <c r="AA1586" s="177"/>
      <c r="AB1586" s="177"/>
      <c r="AC1586" s="177"/>
      <c r="AD1586" s="177"/>
      <c r="AE1586" s="177"/>
    </row>
    <row r="1587" spans="1:31" ht="125.25" customHeight="1">
      <c r="A1587" s="313"/>
      <c r="B1587" s="177"/>
      <c r="C1587" s="313"/>
      <c r="D1587" s="177"/>
      <c r="E1587" s="177"/>
      <c r="F1587" s="177"/>
      <c r="G1587" s="177"/>
      <c r="H1587" s="177"/>
      <c r="I1587" s="314"/>
      <c r="J1587" s="314"/>
      <c r="K1587" s="315"/>
      <c r="L1587" s="177"/>
      <c r="M1587" s="177"/>
      <c r="N1587" s="177"/>
      <c r="O1587" s="177"/>
      <c r="P1587" s="177"/>
      <c r="Q1587" s="177"/>
      <c r="R1587" s="177"/>
      <c r="S1587" s="177"/>
      <c r="T1587" s="177"/>
      <c r="U1587" s="177"/>
      <c r="V1587" s="177"/>
      <c r="W1587" s="177"/>
      <c r="X1587" s="177"/>
      <c r="Y1587" s="177"/>
      <c r="Z1587" s="177"/>
      <c r="AA1587" s="177"/>
      <c r="AB1587" s="177"/>
      <c r="AC1587" s="177"/>
      <c r="AD1587" s="177"/>
      <c r="AE1587" s="177"/>
    </row>
    <row r="1588" spans="1:31" ht="125.25" customHeight="1">
      <c r="A1588" s="313"/>
      <c r="B1588" s="177"/>
      <c r="C1588" s="313"/>
      <c r="D1588" s="177"/>
      <c r="E1588" s="177"/>
      <c r="F1588" s="177"/>
      <c r="G1588" s="177"/>
      <c r="H1588" s="177"/>
      <c r="I1588" s="314"/>
      <c r="J1588" s="314"/>
      <c r="K1588" s="315"/>
      <c r="L1588" s="177"/>
      <c r="M1588" s="177"/>
      <c r="N1588" s="177"/>
      <c r="O1588" s="177"/>
      <c r="P1588" s="177"/>
      <c r="Q1588" s="177"/>
      <c r="R1588" s="177"/>
      <c r="S1588" s="177"/>
      <c r="T1588" s="177"/>
      <c r="U1588" s="177"/>
      <c r="V1588" s="177"/>
      <c r="W1588" s="177"/>
      <c r="X1588" s="177"/>
      <c r="Y1588" s="177"/>
      <c r="Z1588" s="177"/>
      <c r="AA1588" s="177"/>
      <c r="AB1588" s="177"/>
      <c r="AC1588" s="177"/>
      <c r="AD1588" s="177"/>
      <c r="AE1588" s="177"/>
    </row>
    <row r="1589" spans="1:31" ht="125.25" customHeight="1">
      <c r="A1589" s="313"/>
      <c r="B1589" s="177"/>
      <c r="C1589" s="313"/>
      <c r="D1589" s="177"/>
      <c r="E1589" s="177"/>
      <c r="F1589" s="177"/>
      <c r="G1589" s="177"/>
      <c r="H1589" s="177"/>
      <c r="I1589" s="314"/>
      <c r="J1589" s="314"/>
      <c r="K1589" s="315"/>
      <c r="L1589" s="177"/>
      <c r="M1589" s="177"/>
      <c r="N1589" s="177"/>
      <c r="O1589" s="177"/>
      <c r="P1589" s="177"/>
      <c r="Q1589" s="177"/>
      <c r="R1589" s="177"/>
      <c r="S1589" s="177"/>
      <c r="T1589" s="177"/>
      <c r="U1589" s="177"/>
      <c r="V1589" s="177"/>
      <c r="W1589" s="177"/>
      <c r="X1589" s="177"/>
      <c r="Y1589" s="177"/>
      <c r="Z1589" s="177"/>
      <c r="AA1589" s="177"/>
      <c r="AB1589" s="177"/>
      <c r="AC1589" s="177"/>
      <c r="AD1589" s="177"/>
      <c r="AE1589" s="177"/>
    </row>
    <row r="1590" spans="1:31" ht="125.25" customHeight="1">
      <c r="A1590" s="313"/>
      <c r="B1590" s="177"/>
      <c r="C1590" s="313"/>
      <c r="D1590" s="177"/>
      <c r="E1590" s="177"/>
      <c r="F1590" s="177"/>
      <c r="G1590" s="177"/>
      <c r="H1590" s="177"/>
      <c r="I1590" s="314"/>
      <c r="J1590" s="314"/>
      <c r="K1590" s="315"/>
      <c r="L1590" s="177"/>
      <c r="M1590" s="177"/>
      <c r="N1590" s="177"/>
      <c r="O1590" s="177"/>
      <c r="P1590" s="177"/>
      <c r="Q1590" s="177"/>
      <c r="R1590" s="177"/>
      <c r="S1590" s="177"/>
      <c r="T1590" s="177"/>
      <c r="U1590" s="177"/>
      <c r="V1590" s="177"/>
      <c r="W1590" s="177"/>
      <c r="X1590" s="177"/>
      <c r="Y1590" s="177"/>
      <c r="Z1590" s="177"/>
      <c r="AA1590" s="177"/>
      <c r="AB1590" s="177"/>
      <c r="AC1590" s="177"/>
      <c r="AD1590" s="177"/>
      <c r="AE1590" s="177"/>
    </row>
    <row r="1591" spans="1:31" ht="125.25" customHeight="1">
      <c r="A1591" s="313"/>
      <c r="B1591" s="177"/>
      <c r="C1591" s="313"/>
      <c r="D1591" s="177"/>
      <c r="E1591" s="177"/>
      <c r="F1591" s="177"/>
      <c r="G1591" s="177"/>
      <c r="H1591" s="177"/>
      <c r="I1591" s="314"/>
      <c r="J1591" s="314"/>
      <c r="K1591" s="315"/>
      <c r="L1591" s="177"/>
      <c r="M1591" s="177"/>
      <c r="N1591" s="177"/>
      <c r="O1591" s="177"/>
      <c r="P1591" s="177"/>
      <c r="Q1591" s="177"/>
      <c r="R1591" s="177"/>
      <c r="S1591" s="177"/>
      <c r="T1591" s="177"/>
      <c r="U1591" s="177"/>
      <c r="V1591" s="177"/>
      <c r="W1591" s="177"/>
      <c r="X1591" s="177"/>
      <c r="Y1591" s="177"/>
      <c r="Z1591" s="177"/>
      <c r="AA1591" s="177"/>
      <c r="AB1591" s="177"/>
      <c r="AC1591" s="177"/>
      <c r="AD1591" s="177"/>
      <c r="AE1591" s="177"/>
    </row>
    <row r="1592" spans="1:31" ht="125.25" customHeight="1">
      <c r="A1592" s="313"/>
      <c r="B1592" s="177"/>
      <c r="C1592" s="313"/>
      <c r="D1592" s="177"/>
      <c r="E1592" s="177"/>
      <c r="F1592" s="177"/>
      <c r="G1592" s="177"/>
      <c r="H1592" s="177"/>
      <c r="I1592" s="314"/>
      <c r="J1592" s="314"/>
      <c r="K1592" s="315"/>
      <c r="L1592" s="177"/>
      <c r="M1592" s="177"/>
      <c r="N1592" s="177"/>
      <c r="O1592" s="177"/>
      <c r="P1592" s="177"/>
      <c r="Q1592" s="177"/>
      <c r="R1592" s="177"/>
      <c r="S1592" s="177"/>
      <c r="T1592" s="177"/>
      <c r="U1592" s="177"/>
      <c r="V1592" s="177"/>
      <c r="W1592" s="177"/>
      <c r="X1592" s="177"/>
      <c r="Y1592" s="177"/>
      <c r="Z1592" s="177"/>
      <c r="AA1592" s="177"/>
      <c r="AB1592" s="177"/>
      <c r="AC1592" s="177"/>
      <c r="AD1592" s="177"/>
      <c r="AE1592" s="177"/>
    </row>
    <row r="1593" spans="1:31" ht="125.25" customHeight="1">
      <c r="A1593" s="313"/>
      <c r="B1593" s="177"/>
      <c r="C1593" s="313"/>
      <c r="D1593" s="177"/>
      <c r="E1593" s="177"/>
      <c r="F1593" s="177"/>
      <c r="G1593" s="177"/>
      <c r="H1593" s="177"/>
      <c r="I1593" s="314"/>
      <c r="J1593" s="314"/>
      <c r="K1593" s="315"/>
      <c r="L1593" s="177"/>
      <c r="M1593" s="177"/>
      <c r="N1593" s="177"/>
      <c r="O1593" s="177"/>
      <c r="P1593" s="177"/>
      <c r="Q1593" s="177"/>
      <c r="R1593" s="177"/>
      <c r="S1593" s="177"/>
      <c r="T1593" s="177"/>
      <c r="U1593" s="177"/>
      <c r="V1593" s="177"/>
      <c r="W1593" s="177"/>
      <c r="X1593" s="177"/>
      <c r="Y1593" s="177"/>
      <c r="Z1593" s="177"/>
      <c r="AA1593" s="177"/>
      <c r="AB1593" s="177"/>
      <c r="AC1593" s="177"/>
      <c r="AD1593" s="177"/>
      <c r="AE1593" s="177"/>
    </row>
    <row r="1594" spans="1:31" ht="125.25" customHeight="1">
      <c r="A1594" s="313"/>
      <c r="B1594" s="177"/>
      <c r="C1594" s="313"/>
      <c r="D1594" s="177"/>
      <c r="E1594" s="177"/>
      <c r="F1594" s="177"/>
      <c r="G1594" s="177"/>
      <c r="H1594" s="177"/>
      <c r="I1594" s="314"/>
      <c r="J1594" s="314"/>
      <c r="K1594" s="315"/>
      <c r="L1594" s="177"/>
      <c r="M1594" s="177"/>
      <c r="N1594" s="177"/>
      <c r="O1594" s="177"/>
      <c r="P1594" s="177"/>
      <c r="Q1594" s="177"/>
      <c r="R1594" s="177"/>
      <c r="S1594" s="177"/>
      <c r="T1594" s="177"/>
      <c r="U1594" s="177"/>
      <c r="V1594" s="177"/>
      <c r="W1594" s="177"/>
      <c r="X1594" s="177"/>
      <c r="Y1594" s="177"/>
      <c r="Z1594" s="177"/>
      <c r="AA1594" s="177"/>
      <c r="AB1594" s="177"/>
      <c r="AC1594" s="177"/>
      <c r="AD1594" s="177"/>
      <c r="AE1594" s="177"/>
    </row>
    <row r="1595" spans="1:31" ht="125.25" customHeight="1">
      <c r="A1595" s="313"/>
      <c r="B1595" s="177"/>
      <c r="C1595" s="313"/>
      <c r="D1595" s="177"/>
      <c r="E1595" s="177"/>
      <c r="F1595" s="177"/>
      <c r="G1595" s="177"/>
      <c r="H1595" s="177"/>
      <c r="I1595" s="314"/>
      <c r="J1595" s="314"/>
      <c r="K1595" s="315"/>
      <c r="L1595" s="177"/>
      <c r="M1595" s="177"/>
      <c r="N1595" s="177"/>
      <c r="O1595" s="177"/>
      <c r="P1595" s="177"/>
      <c r="Q1595" s="177"/>
      <c r="R1595" s="177"/>
      <c r="S1595" s="177"/>
      <c r="T1595" s="177"/>
      <c r="U1595" s="177"/>
      <c r="V1595" s="177"/>
      <c r="W1595" s="177"/>
      <c r="X1595" s="177"/>
      <c r="Y1595" s="177"/>
      <c r="Z1595" s="177"/>
      <c r="AA1595" s="177"/>
      <c r="AB1595" s="177"/>
      <c r="AC1595" s="177"/>
      <c r="AD1595" s="177"/>
      <c r="AE1595" s="177"/>
    </row>
    <row r="1596" spans="1:31" ht="125.25" customHeight="1">
      <c r="A1596" s="313"/>
      <c r="B1596" s="177"/>
      <c r="C1596" s="313"/>
      <c r="D1596" s="177"/>
      <c r="E1596" s="177"/>
      <c r="F1596" s="177"/>
      <c r="G1596" s="177"/>
      <c r="H1596" s="177"/>
      <c r="I1596" s="314"/>
      <c r="J1596" s="314"/>
      <c r="K1596" s="315"/>
      <c r="L1596" s="177"/>
      <c r="M1596" s="177"/>
      <c r="N1596" s="177"/>
      <c r="O1596" s="177"/>
      <c r="P1596" s="177"/>
      <c r="Q1596" s="177"/>
      <c r="R1596" s="177"/>
      <c r="S1596" s="177"/>
      <c r="T1596" s="177"/>
      <c r="U1596" s="177"/>
      <c r="V1596" s="177"/>
      <c r="W1596" s="177"/>
      <c r="X1596" s="177"/>
      <c r="Y1596" s="177"/>
      <c r="Z1596" s="177"/>
      <c r="AA1596" s="177"/>
      <c r="AB1596" s="177"/>
      <c r="AC1596" s="177"/>
      <c r="AD1596" s="177"/>
      <c r="AE1596" s="177"/>
    </row>
    <row r="1597" spans="1:31" ht="125.25" customHeight="1">
      <c r="A1597" s="313"/>
      <c r="B1597" s="177"/>
      <c r="C1597" s="313"/>
      <c r="D1597" s="177"/>
      <c r="E1597" s="177"/>
      <c r="F1597" s="177"/>
      <c r="G1597" s="177"/>
      <c r="H1597" s="177"/>
      <c r="I1597" s="314"/>
      <c r="J1597" s="314"/>
      <c r="K1597" s="315"/>
      <c r="L1597" s="177"/>
      <c r="M1597" s="177"/>
      <c r="N1597" s="177"/>
      <c r="O1597" s="177"/>
      <c r="P1597" s="177"/>
      <c r="Q1597" s="177"/>
      <c r="R1597" s="177"/>
      <c r="S1597" s="177"/>
      <c r="T1597" s="177"/>
      <c r="U1597" s="177"/>
      <c r="V1597" s="177"/>
      <c r="W1597" s="177"/>
      <c r="X1597" s="177"/>
      <c r="Y1597" s="177"/>
      <c r="Z1597" s="177"/>
      <c r="AA1597" s="177"/>
      <c r="AB1597" s="177"/>
      <c r="AC1597" s="177"/>
      <c r="AD1597" s="177"/>
      <c r="AE1597" s="177"/>
    </row>
    <row r="1598" spans="1:31" ht="125.25" customHeight="1">
      <c r="A1598" s="313"/>
      <c r="B1598" s="177"/>
      <c r="C1598" s="313"/>
      <c r="D1598" s="177"/>
      <c r="E1598" s="177"/>
      <c r="F1598" s="177"/>
      <c r="G1598" s="177"/>
      <c r="H1598" s="177"/>
      <c r="I1598" s="314"/>
      <c r="J1598" s="314"/>
      <c r="K1598" s="315"/>
      <c r="L1598" s="177"/>
      <c r="M1598" s="177"/>
      <c r="N1598" s="177"/>
      <c r="O1598" s="177"/>
      <c r="P1598" s="177"/>
      <c r="Q1598" s="177"/>
      <c r="R1598" s="177"/>
      <c r="S1598" s="177"/>
      <c r="T1598" s="177"/>
      <c r="U1598" s="177"/>
      <c r="V1598" s="177"/>
      <c r="W1598" s="177"/>
      <c r="X1598" s="177"/>
      <c r="Y1598" s="177"/>
      <c r="Z1598" s="177"/>
      <c r="AA1598" s="177"/>
      <c r="AB1598" s="177"/>
      <c r="AC1598" s="177"/>
      <c r="AD1598" s="177"/>
      <c r="AE1598" s="177"/>
    </row>
    <row r="1599" spans="1:31" ht="125.25" customHeight="1">
      <c r="A1599" s="313"/>
      <c r="B1599" s="177"/>
      <c r="C1599" s="313"/>
      <c r="D1599" s="177"/>
      <c r="E1599" s="177"/>
      <c r="F1599" s="177"/>
      <c r="G1599" s="177"/>
      <c r="H1599" s="177"/>
      <c r="I1599" s="314"/>
      <c r="J1599" s="314"/>
      <c r="K1599" s="315"/>
      <c r="L1599" s="177"/>
      <c r="M1599" s="177"/>
      <c r="N1599" s="177"/>
      <c r="O1599" s="177"/>
      <c r="P1599" s="177"/>
      <c r="Q1599" s="177"/>
      <c r="R1599" s="177"/>
      <c r="S1599" s="177"/>
      <c r="T1599" s="177"/>
      <c r="U1599" s="177"/>
      <c r="V1599" s="177"/>
      <c r="W1599" s="177"/>
      <c r="X1599" s="177"/>
      <c r="Y1599" s="177"/>
      <c r="Z1599" s="177"/>
      <c r="AA1599" s="177"/>
      <c r="AB1599" s="177"/>
      <c r="AC1599" s="177"/>
      <c r="AD1599" s="177"/>
      <c r="AE1599" s="177"/>
    </row>
    <row r="1600" spans="1:31" ht="125.25" customHeight="1">
      <c r="A1600" s="313"/>
      <c r="B1600" s="177"/>
      <c r="C1600" s="313"/>
      <c r="D1600" s="177"/>
      <c r="E1600" s="177"/>
      <c r="F1600" s="177"/>
      <c r="G1600" s="177"/>
      <c r="H1600" s="177"/>
      <c r="I1600" s="314"/>
      <c r="J1600" s="314"/>
      <c r="K1600" s="315"/>
      <c r="L1600" s="177"/>
      <c r="M1600" s="177"/>
      <c r="N1600" s="177"/>
      <c r="O1600" s="177"/>
      <c r="P1600" s="177"/>
      <c r="Q1600" s="177"/>
      <c r="R1600" s="177"/>
      <c r="S1600" s="177"/>
      <c r="T1600" s="177"/>
      <c r="U1600" s="177"/>
      <c r="V1600" s="177"/>
      <c r="W1600" s="177"/>
      <c r="X1600" s="177"/>
      <c r="Y1600" s="177"/>
      <c r="Z1600" s="177"/>
      <c r="AA1600" s="177"/>
      <c r="AB1600" s="177"/>
      <c r="AC1600" s="177"/>
      <c r="AD1600" s="177"/>
      <c r="AE1600" s="177"/>
    </row>
    <row r="1601" spans="1:31" ht="125.25" customHeight="1">
      <c r="A1601" s="313"/>
      <c r="B1601" s="177"/>
      <c r="C1601" s="313"/>
      <c r="D1601" s="177"/>
      <c r="E1601" s="177"/>
      <c r="F1601" s="177"/>
      <c r="G1601" s="177"/>
      <c r="H1601" s="177"/>
      <c r="I1601" s="314"/>
      <c r="J1601" s="314"/>
      <c r="K1601" s="315"/>
      <c r="L1601" s="177"/>
      <c r="M1601" s="177"/>
      <c r="N1601" s="177"/>
      <c r="O1601" s="177"/>
      <c r="P1601" s="177"/>
      <c r="Q1601" s="177"/>
      <c r="R1601" s="177"/>
      <c r="S1601" s="177"/>
      <c r="T1601" s="177"/>
      <c r="U1601" s="177"/>
      <c r="V1601" s="177"/>
      <c r="W1601" s="177"/>
      <c r="X1601" s="177"/>
      <c r="Y1601" s="177"/>
      <c r="Z1601" s="177"/>
      <c r="AA1601" s="177"/>
      <c r="AB1601" s="177"/>
      <c r="AC1601" s="177"/>
      <c r="AD1601" s="177"/>
      <c r="AE1601" s="177"/>
    </row>
    <row r="1602" spans="1:31" ht="125.25" customHeight="1">
      <c r="A1602" s="313"/>
      <c r="B1602" s="177"/>
      <c r="C1602" s="313"/>
      <c r="D1602" s="177"/>
      <c r="E1602" s="177"/>
      <c r="F1602" s="177"/>
      <c r="G1602" s="177"/>
      <c r="H1602" s="177"/>
      <c r="I1602" s="314"/>
      <c r="J1602" s="314"/>
      <c r="K1602" s="315"/>
      <c r="L1602" s="177"/>
      <c r="M1602" s="177"/>
      <c r="N1602" s="177"/>
      <c r="O1602" s="177"/>
      <c r="P1602" s="177"/>
      <c r="Q1602" s="177"/>
      <c r="R1602" s="177"/>
      <c r="S1602" s="177"/>
      <c r="T1602" s="177"/>
      <c r="U1602" s="177"/>
      <c r="V1602" s="177"/>
      <c r="W1602" s="177"/>
      <c r="X1602" s="177"/>
      <c r="Y1602" s="177"/>
      <c r="Z1602" s="177"/>
      <c r="AA1602" s="177"/>
      <c r="AB1602" s="177"/>
      <c r="AC1602" s="177"/>
      <c r="AD1602" s="177"/>
      <c r="AE1602" s="177"/>
    </row>
    <row r="1603" spans="1:31" ht="125.25" customHeight="1">
      <c r="A1603" s="313"/>
      <c r="B1603" s="177"/>
      <c r="C1603" s="313"/>
      <c r="D1603" s="177"/>
      <c r="E1603" s="177"/>
      <c r="F1603" s="177"/>
      <c r="G1603" s="177"/>
      <c r="H1603" s="177"/>
      <c r="I1603" s="314"/>
      <c r="J1603" s="314"/>
      <c r="K1603" s="315"/>
      <c r="L1603" s="177"/>
      <c r="M1603" s="177"/>
      <c r="N1603" s="177"/>
      <c r="O1603" s="177"/>
      <c r="P1603" s="177"/>
      <c r="Q1603" s="177"/>
      <c r="R1603" s="177"/>
      <c r="S1603" s="177"/>
      <c r="T1603" s="177"/>
      <c r="U1603" s="177"/>
      <c r="V1603" s="177"/>
      <c r="W1603" s="177"/>
      <c r="X1603" s="177"/>
      <c r="Y1603" s="177"/>
      <c r="Z1603" s="177"/>
      <c r="AA1603" s="177"/>
      <c r="AB1603" s="177"/>
      <c r="AC1603" s="177"/>
      <c r="AD1603" s="177"/>
      <c r="AE1603" s="177"/>
    </row>
    <row r="1604" spans="1:31" ht="125.25" customHeight="1">
      <c r="A1604" s="313"/>
      <c r="B1604" s="177"/>
      <c r="C1604" s="313"/>
      <c r="D1604" s="177"/>
      <c r="E1604" s="177"/>
      <c r="F1604" s="177"/>
      <c r="G1604" s="177"/>
      <c r="H1604" s="177"/>
      <c r="I1604" s="314"/>
      <c r="J1604" s="314"/>
      <c r="K1604" s="315"/>
      <c r="L1604" s="177"/>
      <c r="M1604" s="177"/>
      <c r="N1604" s="177"/>
      <c r="O1604" s="177"/>
      <c r="P1604" s="177"/>
      <c r="Q1604" s="177"/>
      <c r="R1604" s="177"/>
      <c r="S1604" s="177"/>
      <c r="T1604" s="177"/>
      <c r="U1604" s="177"/>
      <c r="V1604" s="177"/>
      <c r="W1604" s="177"/>
      <c r="X1604" s="177"/>
      <c r="Y1604" s="177"/>
      <c r="Z1604" s="177"/>
      <c r="AA1604" s="177"/>
      <c r="AB1604" s="177"/>
      <c r="AC1604" s="177"/>
      <c r="AD1604" s="177"/>
      <c r="AE1604" s="177"/>
    </row>
    <row r="1605" spans="1:31" ht="125.25" customHeight="1">
      <c r="A1605" s="313"/>
      <c r="B1605" s="177"/>
      <c r="C1605" s="313"/>
      <c r="D1605" s="177"/>
      <c r="E1605" s="177"/>
      <c r="F1605" s="177"/>
      <c r="G1605" s="177"/>
      <c r="H1605" s="177"/>
      <c r="I1605" s="314"/>
      <c r="J1605" s="314"/>
      <c r="K1605" s="315"/>
      <c r="L1605" s="177"/>
      <c r="M1605" s="177"/>
      <c r="N1605" s="177"/>
      <c r="O1605" s="177"/>
      <c r="P1605" s="177"/>
      <c r="Q1605" s="177"/>
      <c r="R1605" s="177"/>
      <c r="S1605" s="177"/>
      <c r="T1605" s="177"/>
      <c r="U1605" s="177"/>
      <c r="V1605" s="177"/>
      <c r="W1605" s="177"/>
      <c r="X1605" s="177"/>
      <c r="Y1605" s="177"/>
      <c r="Z1605" s="177"/>
      <c r="AA1605" s="177"/>
      <c r="AB1605" s="177"/>
      <c r="AC1605" s="177"/>
      <c r="AD1605" s="177"/>
      <c r="AE1605" s="177"/>
    </row>
    <row r="1606" spans="1:31" ht="125.25" customHeight="1">
      <c r="A1606" s="313"/>
      <c r="B1606" s="177"/>
      <c r="C1606" s="313"/>
      <c r="D1606" s="177"/>
      <c r="E1606" s="177"/>
      <c r="F1606" s="177"/>
      <c r="G1606" s="177"/>
      <c r="H1606" s="177"/>
      <c r="I1606" s="314"/>
      <c r="J1606" s="314"/>
      <c r="K1606" s="315"/>
      <c r="L1606" s="177"/>
      <c r="M1606" s="177"/>
      <c r="N1606" s="177"/>
      <c r="O1606" s="177"/>
      <c r="P1606" s="177"/>
      <c r="Q1606" s="177"/>
      <c r="R1606" s="177"/>
      <c r="S1606" s="177"/>
      <c r="T1606" s="177"/>
      <c r="U1606" s="177"/>
      <c r="V1606" s="177"/>
      <c r="W1606" s="177"/>
      <c r="X1606" s="177"/>
      <c r="Y1606" s="177"/>
      <c r="Z1606" s="177"/>
      <c r="AA1606" s="177"/>
      <c r="AB1606" s="177"/>
      <c r="AC1606" s="177"/>
      <c r="AD1606" s="177"/>
      <c r="AE1606" s="177"/>
    </row>
    <row r="1607" spans="1:31" ht="125.25" customHeight="1">
      <c r="A1607" s="313"/>
      <c r="B1607" s="177"/>
      <c r="C1607" s="313"/>
      <c r="D1607" s="177"/>
      <c r="E1607" s="177"/>
      <c r="F1607" s="177"/>
      <c r="G1607" s="177"/>
      <c r="H1607" s="177"/>
      <c r="I1607" s="314"/>
      <c r="J1607" s="314"/>
      <c r="K1607" s="315"/>
      <c r="L1607" s="177"/>
      <c r="M1607" s="177"/>
      <c r="N1607" s="177"/>
      <c r="O1607" s="177"/>
      <c r="P1607" s="177"/>
      <c r="Q1607" s="177"/>
      <c r="R1607" s="177"/>
      <c r="S1607" s="177"/>
      <c r="T1607" s="177"/>
      <c r="U1607" s="177"/>
      <c r="V1607" s="177"/>
      <c r="W1607" s="177"/>
      <c r="X1607" s="177"/>
      <c r="Y1607" s="177"/>
      <c r="Z1607" s="177"/>
      <c r="AA1607" s="177"/>
      <c r="AB1607" s="177"/>
      <c r="AC1607" s="177"/>
      <c r="AD1607" s="177"/>
      <c r="AE1607" s="177"/>
    </row>
    <row r="1608" spans="1:31" ht="125.25" customHeight="1">
      <c r="A1608" s="313"/>
      <c r="B1608" s="177"/>
      <c r="C1608" s="313"/>
      <c r="D1608" s="177"/>
      <c r="E1608" s="177"/>
      <c r="F1608" s="177"/>
      <c r="G1608" s="177"/>
      <c r="H1608" s="177"/>
      <c r="I1608" s="314"/>
      <c r="J1608" s="314"/>
      <c r="K1608" s="315"/>
      <c r="L1608" s="177"/>
      <c r="M1608" s="177"/>
      <c r="N1608" s="177"/>
      <c r="O1608" s="177"/>
      <c r="P1608" s="177"/>
      <c r="Q1608" s="177"/>
      <c r="R1608" s="177"/>
      <c r="S1608" s="177"/>
      <c r="T1608" s="177"/>
      <c r="U1608" s="177"/>
      <c r="V1608" s="177"/>
      <c r="W1608" s="177"/>
      <c r="X1608" s="177"/>
      <c r="Y1608" s="177"/>
      <c r="Z1608" s="177"/>
      <c r="AA1608" s="177"/>
      <c r="AB1608" s="177"/>
      <c r="AC1608" s="177"/>
      <c r="AD1608" s="177"/>
      <c r="AE1608" s="177"/>
    </row>
    <row r="1609" spans="1:31" ht="125.25" customHeight="1">
      <c r="A1609" s="313"/>
      <c r="B1609" s="177"/>
      <c r="C1609" s="313"/>
      <c r="D1609" s="177"/>
      <c r="E1609" s="177"/>
      <c r="F1609" s="177"/>
      <c r="G1609" s="177"/>
      <c r="H1609" s="177"/>
      <c r="I1609" s="314"/>
      <c r="J1609" s="314"/>
      <c r="K1609" s="315"/>
      <c r="L1609" s="177"/>
      <c r="M1609" s="177"/>
      <c r="N1609" s="177"/>
      <c r="O1609" s="177"/>
      <c r="P1609" s="177"/>
      <c r="Q1609" s="177"/>
      <c r="R1609" s="177"/>
      <c r="S1609" s="177"/>
      <c r="T1609" s="177"/>
      <c r="U1609" s="177"/>
      <c r="V1609" s="177"/>
      <c r="W1609" s="177"/>
      <c r="X1609" s="177"/>
      <c r="Y1609" s="177"/>
      <c r="Z1609" s="177"/>
      <c r="AA1609" s="177"/>
      <c r="AB1609" s="177"/>
      <c r="AC1609" s="177"/>
      <c r="AD1609" s="177"/>
      <c r="AE1609" s="177"/>
    </row>
    <row r="1610" spans="1:31" ht="125.25" customHeight="1">
      <c r="A1610" s="313"/>
      <c r="B1610" s="177"/>
      <c r="C1610" s="313"/>
      <c r="D1610" s="177"/>
      <c r="E1610" s="177"/>
      <c r="F1610" s="177"/>
      <c r="G1610" s="177"/>
      <c r="H1610" s="177"/>
      <c r="I1610" s="314"/>
      <c r="J1610" s="314"/>
      <c r="K1610" s="315"/>
      <c r="L1610" s="177"/>
      <c r="M1610" s="177"/>
      <c r="N1610" s="177"/>
      <c r="O1610" s="177"/>
      <c r="P1610" s="177"/>
      <c r="Q1610" s="177"/>
      <c r="R1610" s="177"/>
      <c r="S1610" s="177"/>
      <c r="T1610" s="177"/>
      <c r="U1610" s="177"/>
      <c r="V1610" s="177"/>
      <c r="W1610" s="177"/>
      <c r="X1610" s="177"/>
      <c r="Y1610" s="177"/>
      <c r="Z1610" s="177"/>
      <c r="AA1610" s="177"/>
      <c r="AB1610" s="177"/>
      <c r="AC1610" s="177"/>
      <c r="AD1610" s="177"/>
      <c r="AE1610" s="177"/>
    </row>
    <row r="1611" spans="1:31" ht="125.25" customHeight="1">
      <c r="A1611" s="313"/>
      <c r="B1611" s="177"/>
      <c r="C1611" s="313"/>
      <c r="D1611" s="177"/>
      <c r="E1611" s="177"/>
      <c r="F1611" s="177"/>
      <c r="G1611" s="177"/>
      <c r="H1611" s="177"/>
      <c r="I1611" s="314"/>
      <c r="J1611" s="314"/>
      <c r="K1611" s="315"/>
      <c r="L1611" s="177"/>
      <c r="M1611" s="177"/>
      <c r="N1611" s="177"/>
      <c r="O1611" s="177"/>
      <c r="P1611" s="177"/>
      <c r="Q1611" s="177"/>
      <c r="R1611" s="177"/>
      <c r="S1611" s="177"/>
      <c r="T1611" s="177"/>
      <c r="U1611" s="177"/>
      <c r="V1611" s="177"/>
      <c r="W1611" s="177"/>
      <c r="X1611" s="177"/>
      <c r="Y1611" s="177"/>
      <c r="Z1611" s="177"/>
      <c r="AA1611" s="177"/>
      <c r="AB1611" s="177"/>
      <c r="AC1611" s="177"/>
      <c r="AD1611" s="177"/>
      <c r="AE1611" s="177"/>
    </row>
    <row r="1612" spans="1:31" ht="125.25" customHeight="1">
      <c r="A1612" s="313"/>
      <c r="B1612" s="177"/>
      <c r="C1612" s="313"/>
      <c r="D1612" s="177"/>
      <c r="E1612" s="177"/>
      <c r="F1612" s="177"/>
      <c r="G1612" s="177"/>
      <c r="H1612" s="177"/>
      <c r="I1612" s="314"/>
      <c r="J1612" s="314"/>
      <c r="K1612" s="315"/>
      <c r="L1612" s="177"/>
      <c r="M1612" s="177"/>
      <c r="N1612" s="177"/>
      <c r="O1612" s="177"/>
      <c r="P1612" s="177"/>
      <c r="Q1612" s="177"/>
      <c r="R1612" s="177"/>
      <c r="S1612" s="177"/>
      <c r="T1612" s="177"/>
      <c r="U1612" s="177"/>
      <c r="V1612" s="177"/>
      <c r="W1612" s="177"/>
      <c r="X1612" s="177"/>
      <c r="Y1612" s="177"/>
      <c r="Z1612" s="177"/>
      <c r="AA1612" s="177"/>
      <c r="AB1612" s="177"/>
      <c r="AC1612" s="177"/>
      <c r="AD1612" s="177"/>
      <c r="AE1612" s="177"/>
    </row>
    <row r="1613" spans="1:31" ht="125.25" customHeight="1">
      <c r="A1613" s="313"/>
      <c r="B1613" s="177"/>
      <c r="C1613" s="313"/>
      <c r="D1613" s="177"/>
      <c r="E1613" s="177"/>
      <c r="F1613" s="177"/>
      <c r="G1613" s="177"/>
      <c r="H1613" s="177"/>
      <c r="I1613" s="314"/>
      <c r="J1613" s="314"/>
      <c r="K1613" s="315"/>
      <c r="L1613" s="177"/>
      <c r="M1613" s="177"/>
      <c r="N1613" s="177"/>
      <c r="O1613" s="177"/>
      <c r="P1613" s="177"/>
      <c r="Q1613" s="177"/>
      <c r="R1613" s="177"/>
      <c r="S1613" s="177"/>
      <c r="T1613" s="177"/>
      <c r="U1613" s="177"/>
      <c r="V1613" s="177"/>
      <c r="W1613" s="177"/>
      <c r="X1613" s="177"/>
      <c r="Y1613" s="177"/>
      <c r="Z1613" s="177"/>
      <c r="AA1613" s="177"/>
      <c r="AB1613" s="177"/>
      <c r="AC1613" s="177"/>
      <c r="AD1613" s="177"/>
      <c r="AE1613" s="177"/>
    </row>
    <row r="1614" spans="1:31" ht="125.25" customHeight="1">
      <c r="A1614" s="313"/>
      <c r="B1614" s="177"/>
      <c r="C1614" s="313"/>
      <c r="D1614" s="177"/>
      <c r="E1614" s="177"/>
      <c r="F1614" s="177"/>
      <c r="G1614" s="177"/>
      <c r="H1614" s="177"/>
      <c r="I1614" s="314"/>
      <c r="J1614" s="314"/>
      <c r="K1614" s="315"/>
      <c r="L1614" s="177"/>
      <c r="M1614" s="177"/>
      <c r="N1614" s="177"/>
      <c r="O1614" s="177"/>
      <c r="P1614" s="177"/>
      <c r="Q1614" s="177"/>
      <c r="R1614" s="177"/>
      <c r="S1614" s="177"/>
      <c r="T1614" s="177"/>
      <c r="U1614" s="177"/>
      <c r="V1614" s="177"/>
      <c r="W1614" s="177"/>
      <c r="X1614" s="177"/>
      <c r="Y1614" s="177"/>
      <c r="Z1614" s="177"/>
      <c r="AA1614" s="177"/>
      <c r="AB1614" s="177"/>
      <c r="AC1614" s="177"/>
      <c r="AD1614" s="177"/>
      <c r="AE1614" s="177"/>
    </row>
    <row r="1615" spans="1:31" ht="125.25" customHeight="1">
      <c r="A1615" s="313"/>
      <c r="B1615" s="177"/>
      <c r="C1615" s="313"/>
      <c r="D1615" s="177"/>
      <c r="E1615" s="177"/>
      <c r="F1615" s="177"/>
      <c r="G1615" s="177"/>
      <c r="H1615" s="177"/>
      <c r="I1615" s="314"/>
      <c r="J1615" s="314"/>
      <c r="K1615" s="315"/>
      <c r="L1615" s="177"/>
      <c r="M1615" s="177"/>
      <c r="N1615" s="177"/>
      <c r="O1615" s="177"/>
      <c r="P1615" s="177"/>
      <c r="Q1615" s="177"/>
      <c r="R1615" s="177"/>
      <c r="S1615" s="177"/>
      <c r="T1615" s="177"/>
      <c r="U1615" s="177"/>
      <c r="V1615" s="177"/>
      <c r="W1615" s="177"/>
      <c r="X1615" s="177"/>
      <c r="Y1615" s="177"/>
      <c r="Z1615" s="177"/>
      <c r="AA1615" s="177"/>
      <c r="AB1615" s="177"/>
      <c r="AC1615" s="177"/>
      <c r="AD1615" s="177"/>
      <c r="AE1615" s="177"/>
    </row>
    <row r="1616" spans="1:31" ht="125.25" customHeight="1">
      <c r="A1616" s="313"/>
      <c r="B1616" s="177"/>
      <c r="C1616" s="313"/>
      <c r="D1616" s="177"/>
      <c r="E1616" s="177"/>
      <c r="F1616" s="177"/>
      <c r="G1616" s="177"/>
      <c r="H1616" s="177"/>
      <c r="I1616" s="314"/>
      <c r="J1616" s="314"/>
      <c r="K1616" s="315"/>
      <c r="L1616" s="177"/>
      <c r="M1616" s="177"/>
      <c r="N1616" s="177"/>
      <c r="O1616" s="177"/>
      <c r="P1616" s="177"/>
      <c r="Q1616" s="177"/>
      <c r="R1616" s="177"/>
      <c r="S1616" s="177"/>
      <c r="T1616" s="177"/>
      <c r="U1616" s="177"/>
      <c r="V1616" s="177"/>
      <c r="W1616" s="177"/>
      <c r="X1616" s="177"/>
      <c r="Y1616" s="177"/>
      <c r="Z1616" s="177"/>
      <c r="AA1616" s="177"/>
      <c r="AB1616" s="177"/>
      <c r="AC1616" s="177"/>
      <c r="AD1616" s="177"/>
      <c r="AE1616" s="177"/>
    </row>
    <row r="1617" spans="1:31" ht="125.25" customHeight="1">
      <c r="A1617" s="313"/>
      <c r="B1617" s="177"/>
      <c r="C1617" s="313"/>
      <c r="D1617" s="177"/>
      <c r="E1617" s="177"/>
      <c r="F1617" s="177"/>
      <c r="G1617" s="177"/>
      <c r="H1617" s="177"/>
      <c r="I1617" s="314"/>
      <c r="J1617" s="314"/>
      <c r="K1617" s="315"/>
      <c r="L1617" s="177"/>
      <c r="M1617" s="177"/>
      <c r="N1617" s="177"/>
      <c r="O1617" s="177"/>
      <c r="P1617" s="177"/>
      <c r="Q1617" s="177"/>
      <c r="R1617" s="177"/>
      <c r="S1617" s="177"/>
      <c r="T1617" s="177"/>
      <c r="U1617" s="177"/>
      <c r="V1617" s="177"/>
      <c r="W1617" s="177"/>
      <c r="X1617" s="177"/>
      <c r="Y1617" s="177"/>
      <c r="Z1617" s="177"/>
      <c r="AA1617" s="177"/>
      <c r="AB1617" s="177"/>
      <c r="AC1617" s="177"/>
      <c r="AD1617" s="177"/>
      <c r="AE1617" s="177"/>
    </row>
    <row r="1618" spans="1:31" ht="125.25" customHeight="1">
      <c r="A1618" s="313"/>
      <c r="B1618" s="177"/>
      <c r="C1618" s="313"/>
      <c r="D1618" s="177"/>
      <c r="E1618" s="177"/>
      <c r="F1618" s="177"/>
      <c r="G1618" s="177"/>
      <c r="H1618" s="177"/>
      <c r="I1618" s="314"/>
      <c r="J1618" s="314"/>
      <c r="K1618" s="315"/>
      <c r="L1618" s="177"/>
      <c r="M1618" s="177"/>
      <c r="N1618" s="177"/>
      <c r="O1618" s="177"/>
      <c r="P1618" s="177"/>
      <c r="Q1618" s="177"/>
      <c r="R1618" s="177"/>
      <c r="S1618" s="177"/>
      <c r="T1618" s="177"/>
      <c r="U1618" s="177"/>
      <c r="V1618" s="177"/>
      <c r="W1618" s="177"/>
      <c r="X1618" s="177"/>
      <c r="Y1618" s="177"/>
      <c r="Z1618" s="177"/>
      <c r="AA1618" s="177"/>
      <c r="AB1618" s="177"/>
      <c r="AC1618" s="177"/>
      <c r="AD1618" s="177"/>
      <c r="AE1618" s="177"/>
    </row>
    <row r="1619" spans="1:31" ht="125.25" customHeight="1">
      <c r="A1619" s="313"/>
      <c r="B1619" s="177"/>
      <c r="C1619" s="313"/>
      <c r="D1619" s="177"/>
      <c r="E1619" s="177"/>
      <c r="F1619" s="177"/>
      <c r="G1619" s="177"/>
      <c r="H1619" s="177"/>
      <c r="I1619" s="314"/>
      <c r="J1619" s="314"/>
      <c r="K1619" s="315"/>
      <c r="L1619" s="177"/>
      <c r="M1619" s="177"/>
      <c r="N1619" s="177"/>
      <c r="O1619" s="177"/>
      <c r="P1619" s="177"/>
      <c r="Q1619" s="177"/>
      <c r="R1619" s="177"/>
      <c r="S1619" s="177"/>
      <c r="T1619" s="177"/>
      <c r="U1619" s="177"/>
      <c r="V1619" s="177"/>
      <c r="W1619" s="177"/>
      <c r="X1619" s="177"/>
      <c r="Y1619" s="177"/>
      <c r="Z1619" s="177"/>
      <c r="AA1619" s="177"/>
      <c r="AB1619" s="177"/>
      <c r="AC1619" s="177"/>
      <c r="AD1619" s="177"/>
      <c r="AE1619" s="177"/>
    </row>
    <row r="1620" spans="1:31" ht="125.25" customHeight="1">
      <c r="A1620" s="313"/>
      <c r="B1620" s="177"/>
      <c r="C1620" s="313"/>
      <c r="D1620" s="177"/>
      <c r="E1620" s="177"/>
      <c r="F1620" s="177"/>
      <c r="G1620" s="177"/>
      <c r="H1620" s="177"/>
      <c r="I1620" s="314"/>
      <c r="J1620" s="314"/>
      <c r="K1620" s="315"/>
      <c r="L1620" s="177"/>
      <c r="M1620" s="177"/>
      <c r="N1620" s="177"/>
      <c r="O1620" s="177"/>
      <c r="P1620" s="177"/>
      <c r="Q1620" s="177"/>
      <c r="R1620" s="177"/>
      <c r="S1620" s="177"/>
      <c r="T1620" s="177"/>
      <c r="U1620" s="177"/>
      <c r="V1620" s="177"/>
      <c r="W1620" s="177"/>
      <c r="X1620" s="177"/>
      <c r="Y1620" s="177"/>
      <c r="Z1620" s="177"/>
      <c r="AA1620" s="177"/>
      <c r="AB1620" s="177"/>
      <c r="AC1620" s="177"/>
      <c r="AD1620" s="177"/>
      <c r="AE1620" s="177"/>
    </row>
    <row r="1621" spans="1:31" ht="125.25" customHeight="1">
      <c r="A1621" s="313"/>
      <c r="B1621" s="177"/>
      <c r="C1621" s="313"/>
      <c r="D1621" s="177"/>
      <c r="E1621" s="177"/>
      <c r="F1621" s="177"/>
      <c r="G1621" s="177"/>
      <c r="H1621" s="177"/>
      <c r="I1621" s="314"/>
      <c r="J1621" s="314"/>
      <c r="K1621" s="315"/>
      <c r="L1621" s="177"/>
      <c r="M1621" s="177"/>
      <c r="N1621" s="177"/>
      <c r="O1621" s="177"/>
      <c r="P1621" s="177"/>
      <c r="Q1621" s="177"/>
      <c r="R1621" s="177"/>
      <c r="S1621" s="177"/>
      <c r="T1621" s="177"/>
      <c r="U1621" s="177"/>
      <c r="V1621" s="177"/>
      <c r="W1621" s="177"/>
      <c r="X1621" s="177"/>
      <c r="Y1621" s="177"/>
      <c r="Z1621" s="177"/>
      <c r="AA1621" s="177"/>
      <c r="AB1621" s="177"/>
      <c r="AC1621" s="177"/>
      <c r="AD1621" s="177"/>
      <c r="AE1621" s="177"/>
    </row>
    <row r="1622" spans="1:31" ht="125.25" customHeight="1">
      <c r="A1622" s="313"/>
      <c r="B1622" s="177"/>
      <c r="C1622" s="313"/>
      <c r="D1622" s="177"/>
      <c r="E1622" s="177"/>
      <c r="F1622" s="177"/>
      <c r="G1622" s="177"/>
      <c r="H1622" s="177"/>
      <c r="I1622" s="314"/>
      <c r="J1622" s="314"/>
      <c r="K1622" s="315"/>
      <c r="L1622" s="177"/>
      <c r="M1622" s="177"/>
      <c r="N1622" s="177"/>
      <c r="O1622" s="177"/>
      <c r="P1622" s="177"/>
      <c r="Q1622" s="177"/>
      <c r="R1622" s="177"/>
      <c r="S1622" s="177"/>
      <c r="T1622" s="177"/>
      <c r="U1622" s="177"/>
      <c r="V1622" s="177"/>
      <c r="W1622" s="177"/>
      <c r="X1622" s="177"/>
      <c r="Y1622" s="177"/>
      <c r="Z1622" s="177"/>
      <c r="AA1622" s="177"/>
      <c r="AB1622" s="177"/>
      <c r="AC1622" s="177"/>
      <c r="AD1622" s="177"/>
      <c r="AE1622" s="177"/>
    </row>
    <row r="1623" spans="1:31" ht="125.25" customHeight="1">
      <c r="A1623" s="313"/>
      <c r="B1623" s="177"/>
      <c r="C1623" s="313"/>
      <c r="D1623" s="177"/>
      <c r="E1623" s="177"/>
      <c r="F1623" s="177"/>
      <c r="G1623" s="177"/>
      <c r="H1623" s="177"/>
      <c r="I1623" s="314"/>
      <c r="J1623" s="314"/>
      <c r="K1623" s="315"/>
      <c r="L1623" s="177"/>
      <c r="M1623" s="177"/>
      <c r="N1623" s="177"/>
      <c r="O1623" s="177"/>
      <c r="P1623" s="177"/>
      <c r="Q1623" s="177"/>
      <c r="R1623" s="177"/>
      <c r="S1623" s="177"/>
      <c r="T1623" s="177"/>
      <c r="U1623" s="177"/>
      <c r="V1623" s="177"/>
      <c r="W1623" s="177"/>
      <c r="X1623" s="177"/>
      <c r="Y1623" s="177"/>
      <c r="Z1623" s="177"/>
      <c r="AA1623" s="177"/>
      <c r="AB1623" s="177"/>
      <c r="AC1623" s="177"/>
      <c r="AD1623" s="177"/>
      <c r="AE1623" s="177"/>
    </row>
    <row r="1624" spans="1:31" ht="125.25" customHeight="1">
      <c r="A1624" s="313"/>
      <c r="B1624" s="177"/>
      <c r="C1624" s="313"/>
      <c r="D1624" s="177"/>
      <c r="E1624" s="177"/>
      <c r="F1624" s="177"/>
      <c r="G1624" s="177"/>
      <c r="H1624" s="177"/>
      <c r="I1624" s="314"/>
      <c r="J1624" s="314"/>
      <c r="K1624" s="315"/>
      <c r="L1624" s="177"/>
      <c r="M1624" s="177"/>
      <c r="N1624" s="177"/>
      <c r="O1624" s="177"/>
      <c r="P1624" s="177"/>
      <c r="Q1624" s="177"/>
      <c r="R1624" s="177"/>
      <c r="S1624" s="177"/>
      <c r="T1624" s="177"/>
      <c r="U1624" s="177"/>
      <c r="V1624" s="177"/>
      <c r="W1624" s="177"/>
      <c r="X1624" s="177"/>
      <c r="Y1624" s="177"/>
      <c r="Z1624" s="177"/>
      <c r="AA1624" s="177"/>
      <c r="AB1624" s="177"/>
      <c r="AC1624" s="177"/>
      <c r="AD1624" s="177"/>
      <c r="AE1624" s="177"/>
    </row>
    <row r="1625" spans="1:31" ht="125.25" customHeight="1">
      <c r="A1625" s="313"/>
      <c r="B1625" s="177"/>
      <c r="C1625" s="313"/>
      <c r="D1625" s="177"/>
      <c r="E1625" s="177"/>
      <c r="F1625" s="177"/>
      <c r="G1625" s="177"/>
      <c r="H1625" s="177"/>
      <c r="I1625" s="314"/>
      <c r="J1625" s="314"/>
      <c r="K1625" s="315"/>
      <c r="L1625" s="177"/>
      <c r="M1625" s="177"/>
      <c r="N1625" s="177"/>
      <c r="O1625" s="177"/>
      <c r="P1625" s="177"/>
      <c r="Q1625" s="177"/>
      <c r="R1625" s="177"/>
      <c r="S1625" s="177"/>
      <c r="T1625" s="177"/>
      <c r="U1625" s="177"/>
      <c r="V1625" s="177"/>
      <c r="W1625" s="177"/>
      <c r="X1625" s="177"/>
      <c r="Y1625" s="177"/>
      <c r="Z1625" s="177"/>
      <c r="AA1625" s="177"/>
      <c r="AB1625" s="177"/>
      <c r="AC1625" s="177"/>
      <c r="AD1625" s="177"/>
      <c r="AE1625" s="177"/>
    </row>
    <row r="1626" spans="1:31" ht="125.25" customHeight="1">
      <c r="A1626" s="313"/>
      <c r="B1626" s="177"/>
      <c r="C1626" s="313"/>
      <c r="D1626" s="177"/>
      <c r="E1626" s="177"/>
      <c r="F1626" s="177"/>
      <c r="G1626" s="177"/>
      <c r="H1626" s="177"/>
      <c r="I1626" s="314"/>
      <c r="J1626" s="314"/>
      <c r="K1626" s="315"/>
      <c r="L1626" s="177"/>
      <c r="M1626" s="177"/>
      <c r="N1626" s="177"/>
      <c r="O1626" s="177"/>
      <c r="P1626" s="177"/>
      <c r="Q1626" s="177"/>
      <c r="R1626" s="177"/>
      <c r="S1626" s="177"/>
      <c r="T1626" s="177"/>
      <c r="U1626" s="177"/>
      <c r="V1626" s="177"/>
      <c r="W1626" s="177"/>
      <c r="X1626" s="177"/>
      <c r="Y1626" s="177"/>
      <c r="Z1626" s="177"/>
      <c r="AA1626" s="177"/>
      <c r="AB1626" s="177"/>
      <c r="AC1626" s="177"/>
      <c r="AD1626" s="177"/>
      <c r="AE1626" s="177"/>
    </row>
    <row r="1627" spans="1:31" ht="125.25" customHeight="1">
      <c r="A1627" s="313"/>
      <c r="B1627" s="177"/>
      <c r="C1627" s="313"/>
      <c r="D1627" s="177"/>
      <c r="E1627" s="177"/>
      <c r="F1627" s="177"/>
      <c r="G1627" s="177"/>
      <c r="H1627" s="177"/>
      <c r="I1627" s="314"/>
      <c r="J1627" s="314"/>
      <c r="K1627" s="315"/>
      <c r="L1627" s="177"/>
      <c r="M1627" s="177"/>
      <c r="N1627" s="177"/>
      <c r="O1627" s="177"/>
      <c r="P1627" s="177"/>
      <c r="Q1627" s="177"/>
      <c r="R1627" s="177"/>
      <c r="S1627" s="177"/>
      <c r="T1627" s="177"/>
      <c r="U1627" s="177"/>
      <c r="V1627" s="177"/>
      <c r="W1627" s="177"/>
      <c r="X1627" s="177"/>
      <c r="Y1627" s="177"/>
      <c r="Z1627" s="177"/>
      <c r="AA1627" s="177"/>
      <c r="AB1627" s="177"/>
      <c r="AC1627" s="177"/>
      <c r="AD1627" s="177"/>
      <c r="AE1627" s="177"/>
    </row>
    <row r="1628" spans="1:31" ht="125.25" customHeight="1">
      <c r="A1628" s="313"/>
      <c r="B1628" s="177"/>
      <c r="C1628" s="313"/>
      <c r="D1628" s="177"/>
      <c r="E1628" s="177"/>
      <c r="F1628" s="177"/>
      <c r="G1628" s="177"/>
      <c r="H1628" s="177"/>
      <c r="I1628" s="314"/>
      <c r="J1628" s="314"/>
      <c r="K1628" s="315"/>
      <c r="L1628" s="177"/>
      <c r="M1628" s="177"/>
      <c r="N1628" s="177"/>
      <c r="O1628" s="177"/>
      <c r="P1628" s="177"/>
      <c r="Q1628" s="177"/>
      <c r="R1628" s="177"/>
      <c r="S1628" s="177"/>
      <c r="T1628" s="177"/>
      <c r="U1628" s="177"/>
      <c r="V1628" s="177"/>
      <c r="W1628" s="177"/>
      <c r="X1628" s="177"/>
      <c r="Y1628" s="177"/>
      <c r="Z1628" s="177"/>
      <c r="AA1628" s="177"/>
      <c r="AB1628" s="177"/>
      <c r="AC1628" s="177"/>
      <c r="AD1628" s="177"/>
      <c r="AE1628" s="177"/>
    </row>
    <row r="1629" spans="1:31" ht="125.25" customHeight="1">
      <c r="A1629" s="313"/>
      <c r="B1629" s="177"/>
      <c r="C1629" s="313"/>
      <c r="D1629" s="177"/>
      <c r="E1629" s="177"/>
      <c r="F1629" s="177"/>
      <c r="G1629" s="177"/>
      <c r="H1629" s="177"/>
      <c r="I1629" s="314"/>
      <c r="J1629" s="314"/>
      <c r="K1629" s="315"/>
      <c r="L1629" s="177"/>
      <c r="M1629" s="177"/>
      <c r="N1629" s="177"/>
      <c r="O1629" s="177"/>
      <c r="P1629" s="177"/>
      <c r="Q1629" s="177"/>
      <c r="R1629" s="177"/>
      <c r="S1629" s="177"/>
      <c r="T1629" s="177"/>
      <c r="U1629" s="177"/>
      <c r="V1629" s="177"/>
      <c r="W1629" s="177"/>
      <c r="X1629" s="177"/>
      <c r="Y1629" s="177"/>
      <c r="Z1629" s="177"/>
      <c r="AA1629" s="177"/>
      <c r="AB1629" s="177"/>
      <c r="AC1629" s="177"/>
      <c r="AD1629" s="177"/>
      <c r="AE1629" s="177"/>
    </row>
    <row r="1630" spans="1:31" ht="125.25" customHeight="1">
      <c r="A1630" s="313"/>
      <c r="B1630" s="177"/>
      <c r="C1630" s="313"/>
      <c r="D1630" s="177"/>
      <c r="E1630" s="177"/>
      <c r="F1630" s="177"/>
      <c r="G1630" s="177"/>
      <c r="H1630" s="177"/>
      <c r="I1630" s="314"/>
      <c r="J1630" s="314"/>
      <c r="K1630" s="315"/>
      <c r="L1630" s="177"/>
      <c r="M1630" s="177"/>
      <c r="N1630" s="177"/>
      <c r="O1630" s="177"/>
      <c r="P1630" s="177"/>
      <c r="Q1630" s="177"/>
      <c r="R1630" s="177"/>
      <c r="S1630" s="177"/>
      <c r="T1630" s="177"/>
      <c r="U1630" s="177"/>
      <c r="V1630" s="177"/>
      <c r="W1630" s="177"/>
      <c r="X1630" s="177"/>
      <c r="Y1630" s="177"/>
      <c r="Z1630" s="177"/>
      <c r="AA1630" s="177"/>
      <c r="AB1630" s="177"/>
      <c r="AC1630" s="177"/>
      <c r="AD1630" s="177"/>
      <c r="AE1630" s="177"/>
    </row>
    <row r="1631" spans="1:31" ht="125.25" customHeight="1">
      <c r="A1631" s="313"/>
      <c r="B1631" s="177"/>
      <c r="C1631" s="313"/>
      <c r="D1631" s="177"/>
      <c r="E1631" s="177"/>
      <c r="F1631" s="177"/>
      <c r="G1631" s="177"/>
      <c r="H1631" s="177"/>
      <c r="I1631" s="314"/>
      <c r="J1631" s="314"/>
      <c r="K1631" s="315"/>
      <c r="L1631" s="177"/>
      <c r="M1631" s="177"/>
      <c r="N1631" s="177"/>
      <c r="O1631" s="177"/>
      <c r="P1631" s="177"/>
      <c r="Q1631" s="177"/>
      <c r="R1631" s="177"/>
      <c r="S1631" s="177"/>
      <c r="T1631" s="177"/>
      <c r="U1631" s="177"/>
      <c r="V1631" s="177"/>
      <c r="W1631" s="177"/>
      <c r="X1631" s="177"/>
      <c r="Y1631" s="177"/>
      <c r="Z1631" s="177"/>
      <c r="AA1631" s="177"/>
      <c r="AB1631" s="177"/>
      <c r="AC1631" s="177"/>
      <c r="AD1631" s="177"/>
      <c r="AE1631" s="177"/>
    </row>
    <row r="1632" spans="1:31" ht="125.25" customHeight="1">
      <c r="A1632" s="313"/>
      <c r="B1632" s="177"/>
      <c r="C1632" s="313"/>
      <c r="D1632" s="177"/>
      <c r="E1632" s="177"/>
      <c r="F1632" s="177"/>
      <c r="G1632" s="177"/>
      <c r="H1632" s="177"/>
      <c r="I1632" s="314"/>
      <c r="J1632" s="314"/>
      <c r="K1632" s="315"/>
      <c r="L1632" s="177"/>
      <c r="M1632" s="177"/>
      <c r="N1632" s="177"/>
      <c r="O1632" s="177"/>
      <c r="P1632" s="177"/>
      <c r="Q1632" s="177"/>
      <c r="R1632" s="177"/>
      <c r="S1632" s="177"/>
      <c r="T1632" s="177"/>
      <c r="U1632" s="177"/>
      <c r="V1632" s="177"/>
      <c r="W1632" s="177"/>
      <c r="X1632" s="177"/>
      <c r="Y1632" s="177"/>
      <c r="Z1632" s="177"/>
      <c r="AA1632" s="177"/>
      <c r="AB1632" s="177"/>
      <c r="AC1632" s="177"/>
      <c r="AD1632" s="177"/>
      <c r="AE1632" s="177"/>
    </row>
    <row r="1633" spans="1:31" ht="125.25" customHeight="1">
      <c r="A1633" s="313"/>
      <c r="B1633" s="177"/>
      <c r="C1633" s="313"/>
      <c r="D1633" s="177"/>
      <c r="E1633" s="177"/>
      <c r="F1633" s="177"/>
      <c r="G1633" s="177"/>
      <c r="H1633" s="177"/>
      <c r="I1633" s="314"/>
      <c r="J1633" s="314"/>
      <c r="K1633" s="315"/>
      <c r="L1633" s="177"/>
      <c r="M1633" s="177"/>
      <c r="N1633" s="177"/>
      <c r="O1633" s="177"/>
      <c r="P1633" s="177"/>
      <c r="Q1633" s="177"/>
      <c r="R1633" s="177"/>
      <c r="S1633" s="177"/>
      <c r="T1633" s="177"/>
      <c r="U1633" s="177"/>
      <c r="V1633" s="177"/>
      <c r="W1633" s="177"/>
      <c r="X1633" s="177"/>
      <c r="Y1633" s="177"/>
      <c r="Z1633" s="177"/>
      <c r="AA1633" s="177"/>
      <c r="AB1633" s="177"/>
      <c r="AC1633" s="177"/>
      <c r="AD1633" s="177"/>
      <c r="AE1633" s="177"/>
    </row>
    <row r="1634" spans="1:31" ht="125.25" customHeight="1">
      <c r="A1634" s="313"/>
      <c r="B1634" s="177"/>
      <c r="C1634" s="313"/>
      <c r="D1634" s="177"/>
      <c r="E1634" s="177"/>
      <c r="F1634" s="177"/>
      <c r="G1634" s="177"/>
      <c r="H1634" s="177"/>
      <c r="I1634" s="314"/>
      <c r="J1634" s="314"/>
      <c r="K1634" s="315"/>
      <c r="L1634" s="177"/>
      <c r="M1634" s="177"/>
      <c r="N1634" s="177"/>
      <c r="O1634" s="177"/>
      <c r="P1634" s="177"/>
      <c r="Q1634" s="177"/>
      <c r="R1634" s="177"/>
      <c r="S1634" s="177"/>
      <c r="T1634" s="177"/>
      <c r="U1634" s="177"/>
      <c r="V1634" s="177"/>
      <c r="W1634" s="177"/>
      <c r="X1634" s="177"/>
      <c r="Y1634" s="177"/>
      <c r="Z1634" s="177"/>
      <c r="AA1634" s="177"/>
      <c r="AB1634" s="177"/>
      <c r="AC1634" s="177"/>
      <c r="AD1634" s="177"/>
      <c r="AE1634" s="177"/>
    </row>
    <row r="1635" spans="1:31" ht="125.25" customHeight="1">
      <c r="A1635" s="313"/>
      <c r="B1635" s="177"/>
      <c r="C1635" s="313"/>
      <c r="D1635" s="177"/>
      <c r="E1635" s="177"/>
      <c r="F1635" s="177"/>
      <c r="G1635" s="177"/>
      <c r="H1635" s="177"/>
      <c r="I1635" s="314"/>
      <c r="J1635" s="314"/>
      <c r="K1635" s="315"/>
      <c r="L1635" s="177"/>
      <c r="M1635" s="177"/>
      <c r="N1635" s="177"/>
      <c r="O1635" s="177"/>
      <c r="P1635" s="177"/>
      <c r="Q1635" s="177"/>
      <c r="R1635" s="177"/>
      <c r="S1635" s="177"/>
      <c r="T1635" s="177"/>
      <c r="U1635" s="177"/>
      <c r="V1635" s="177"/>
      <c r="W1635" s="177"/>
      <c r="X1635" s="177"/>
      <c r="Y1635" s="177"/>
      <c r="Z1635" s="177"/>
      <c r="AA1635" s="177"/>
      <c r="AB1635" s="177"/>
      <c r="AC1635" s="177"/>
      <c r="AD1635" s="177"/>
      <c r="AE1635" s="177"/>
    </row>
    <row r="1636" spans="1:31" ht="125.25" customHeight="1">
      <c r="A1636" s="313"/>
      <c r="B1636" s="177"/>
      <c r="C1636" s="313"/>
      <c r="D1636" s="177"/>
      <c r="E1636" s="177"/>
      <c r="F1636" s="177"/>
      <c r="G1636" s="177"/>
      <c r="H1636" s="177"/>
      <c r="I1636" s="314"/>
      <c r="J1636" s="314"/>
      <c r="K1636" s="315"/>
      <c r="L1636" s="177"/>
      <c r="M1636" s="177"/>
      <c r="N1636" s="177"/>
      <c r="O1636" s="177"/>
      <c r="P1636" s="177"/>
      <c r="Q1636" s="177"/>
      <c r="R1636" s="177"/>
      <c r="S1636" s="177"/>
      <c r="T1636" s="177"/>
      <c r="U1636" s="177"/>
      <c r="V1636" s="177"/>
      <c r="W1636" s="177"/>
      <c r="X1636" s="177"/>
      <c r="Y1636" s="177"/>
      <c r="Z1636" s="177"/>
      <c r="AA1636" s="177"/>
      <c r="AB1636" s="177"/>
      <c r="AC1636" s="177"/>
      <c r="AD1636" s="177"/>
      <c r="AE1636" s="177"/>
    </row>
    <row r="1637" spans="1:31" ht="125.25" customHeight="1">
      <c r="A1637" s="313"/>
      <c r="B1637" s="177"/>
      <c r="C1637" s="313"/>
      <c r="D1637" s="177"/>
      <c r="E1637" s="177"/>
      <c r="F1637" s="177"/>
      <c r="G1637" s="177"/>
      <c r="H1637" s="177"/>
      <c r="I1637" s="314"/>
      <c r="J1637" s="314"/>
      <c r="K1637" s="315"/>
      <c r="L1637" s="177"/>
      <c r="M1637" s="177"/>
      <c r="N1637" s="177"/>
      <c r="O1637" s="177"/>
      <c r="P1637" s="177"/>
      <c r="Q1637" s="177"/>
      <c r="R1637" s="177"/>
      <c r="S1637" s="177"/>
      <c r="T1637" s="177"/>
      <c r="U1637" s="177"/>
      <c r="V1637" s="177"/>
      <c r="W1637" s="177"/>
      <c r="X1637" s="177"/>
      <c r="Y1637" s="177"/>
      <c r="Z1637" s="177"/>
      <c r="AA1637" s="177"/>
      <c r="AB1637" s="177"/>
      <c r="AC1637" s="177"/>
      <c r="AD1637" s="177"/>
      <c r="AE1637" s="177"/>
    </row>
    <row r="1638" spans="1:31" ht="125.25" customHeight="1">
      <c r="A1638" s="313"/>
      <c r="B1638" s="177"/>
      <c r="C1638" s="313"/>
      <c r="D1638" s="177"/>
      <c r="E1638" s="177"/>
      <c r="F1638" s="177"/>
      <c r="G1638" s="177"/>
      <c r="H1638" s="177"/>
      <c r="I1638" s="314"/>
      <c r="J1638" s="314"/>
      <c r="K1638" s="315"/>
      <c r="L1638" s="177"/>
      <c r="M1638" s="177"/>
      <c r="N1638" s="177"/>
      <c r="O1638" s="177"/>
      <c r="P1638" s="177"/>
      <c r="Q1638" s="177"/>
      <c r="R1638" s="177"/>
      <c r="S1638" s="177"/>
      <c r="T1638" s="177"/>
      <c r="U1638" s="177"/>
      <c r="V1638" s="177"/>
      <c r="W1638" s="177"/>
      <c r="X1638" s="177"/>
      <c r="Y1638" s="177"/>
      <c r="Z1638" s="177"/>
      <c r="AA1638" s="177"/>
      <c r="AB1638" s="177"/>
      <c r="AC1638" s="177"/>
      <c r="AD1638" s="177"/>
      <c r="AE1638" s="177"/>
    </row>
    <row r="1639" spans="1:31" ht="125.25" customHeight="1">
      <c r="A1639" s="313"/>
      <c r="B1639" s="177"/>
      <c r="C1639" s="313"/>
      <c r="D1639" s="177"/>
      <c r="E1639" s="177"/>
      <c r="F1639" s="177"/>
      <c r="G1639" s="177"/>
      <c r="H1639" s="177"/>
      <c r="I1639" s="314"/>
      <c r="J1639" s="314"/>
      <c r="K1639" s="315"/>
      <c r="L1639" s="177"/>
      <c r="M1639" s="177"/>
      <c r="N1639" s="177"/>
      <c r="O1639" s="177"/>
      <c r="P1639" s="177"/>
      <c r="Q1639" s="177"/>
      <c r="R1639" s="177"/>
      <c r="S1639" s="177"/>
      <c r="T1639" s="177"/>
      <c r="U1639" s="177"/>
      <c r="V1639" s="177"/>
      <c r="W1639" s="177"/>
      <c r="X1639" s="177"/>
      <c r="Y1639" s="177"/>
      <c r="Z1639" s="177"/>
      <c r="AA1639" s="177"/>
      <c r="AB1639" s="177"/>
      <c r="AC1639" s="177"/>
      <c r="AD1639" s="177"/>
      <c r="AE1639" s="177"/>
    </row>
    <row r="1640" spans="1:31" ht="125.25" customHeight="1">
      <c r="A1640" s="313"/>
      <c r="B1640" s="177"/>
      <c r="C1640" s="313"/>
      <c r="D1640" s="177"/>
      <c r="E1640" s="177"/>
      <c r="F1640" s="177"/>
      <c r="G1640" s="177"/>
      <c r="H1640" s="177"/>
      <c r="I1640" s="314"/>
      <c r="J1640" s="314"/>
      <c r="K1640" s="315"/>
      <c r="L1640" s="177"/>
      <c r="M1640" s="177"/>
      <c r="N1640" s="177"/>
      <c r="O1640" s="177"/>
      <c r="P1640" s="177"/>
      <c r="Q1640" s="177"/>
      <c r="R1640" s="177"/>
      <c r="S1640" s="177"/>
      <c r="T1640" s="177"/>
      <c r="U1640" s="177"/>
      <c r="V1640" s="177"/>
      <c r="W1640" s="177"/>
      <c r="X1640" s="177"/>
      <c r="Y1640" s="177"/>
      <c r="Z1640" s="177"/>
      <c r="AA1640" s="177"/>
      <c r="AB1640" s="177"/>
      <c r="AC1640" s="177"/>
      <c r="AD1640" s="177"/>
      <c r="AE1640" s="177"/>
    </row>
    <row r="1641" spans="1:31" ht="125.25" customHeight="1">
      <c r="A1641" s="313"/>
      <c r="B1641" s="177"/>
      <c r="C1641" s="313"/>
      <c r="D1641" s="177"/>
      <c r="E1641" s="177"/>
      <c r="F1641" s="177"/>
      <c r="G1641" s="177"/>
      <c r="H1641" s="177"/>
      <c r="I1641" s="314"/>
      <c r="J1641" s="314"/>
      <c r="K1641" s="315"/>
      <c r="L1641" s="177"/>
      <c r="M1641" s="177"/>
      <c r="N1641" s="177"/>
      <c r="O1641" s="177"/>
      <c r="P1641" s="177"/>
      <c r="Q1641" s="177"/>
      <c r="R1641" s="177"/>
      <c r="S1641" s="177"/>
      <c r="T1641" s="177"/>
      <c r="U1641" s="177"/>
      <c r="V1641" s="177"/>
      <c r="W1641" s="177"/>
      <c r="X1641" s="177"/>
      <c r="Y1641" s="177"/>
      <c r="Z1641" s="177"/>
      <c r="AA1641" s="177"/>
      <c r="AB1641" s="177"/>
      <c r="AC1641" s="177"/>
      <c r="AD1641" s="177"/>
      <c r="AE1641" s="177"/>
    </row>
    <row r="1642" spans="1:31" ht="125.25" customHeight="1">
      <c r="A1642" s="313"/>
      <c r="B1642" s="177"/>
      <c r="C1642" s="313"/>
      <c r="D1642" s="177"/>
      <c r="E1642" s="177"/>
      <c r="F1642" s="177"/>
      <c r="G1642" s="177"/>
      <c r="H1642" s="177"/>
      <c r="I1642" s="314"/>
      <c r="J1642" s="314"/>
      <c r="K1642" s="315"/>
      <c r="L1642" s="177"/>
      <c r="M1642" s="177"/>
      <c r="N1642" s="177"/>
      <c r="O1642" s="177"/>
      <c r="P1642" s="177"/>
      <c r="Q1642" s="177"/>
      <c r="R1642" s="177"/>
      <c r="S1642" s="177"/>
      <c r="T1642" s="177"/>
      <c r="U1642" s="177"/>
      <c r="V1642" s="177"/>
      <c r="W1642" s="177"/>
      <c r="X1642" s="177"/>
      <c r="Y1642" s="177"/>
      <c r="Z1642" s="177"/>
      <c r="AA1642" s="177"/>
      <c r="AB1642" s="177"/>
      <c r="AC1642" s="177"/>
      <c r="AD1642" s="177"/>
      <c r="AE1642" s="177"/>
    </row>
    <row r="1643" spans="1:31" ht="125.25" customHeight="1">
      <c r="A1643" s="313"/>
      <c r="B1643" s="177"/>
      <c r="C1643" s="313"/>
      <c r="D1643" s="177"/>
      <c r="E1643" s="177"/>
      <c r="F1643" s="177"/>
      <c r="G1643" s="177"/>
      <c r="H1643" s="177"/>
      <c r="I1643" s="314"/>
      <c r="J1643" s="314"/>
      <c r="K1643" s="315"/>
      <c r="L1643" s="177"/>
      <c r="M1643" s="177"/>
      <c r="N1643" s="177"/>
      <c r="O1643" s="177"/>
      <c r="P1643" s="177"/>
      <c r="Q1643" s="177"/>
      <c r="R1643" s="177"/>
      <c r="S1643" s="177"/>
      <c r="T1643" s="177"/>
      <c r="U1643" s="177"/>
      <c r="V1643" s="177"/>
      <c r="W1643" s="177"/>
      <c r="X1643" s="177"/>
      <c r="Y1643" s="177"/>
      <c r="Z1643" s="177"/>
      <c r="AA1643" s="177"/>
      <c r="AB1643" s="177"/>
      <c r="AC1643" s="177"/>
      <c r="AD1643" s="177"/>
      <c r="AE1643" s="177"/>
    </row>
    <row r="1644" spans="1:31" ht="125.25" customHeight="1">
      <c r="A1644" s="313"/>
      <c r="B1644" s="177"/>
      <c r="C1644" s="313"/>
      <c r="D1644" s="177"/>
      <c r="E1644" s="177"/>
      <c r="F1644" s="177"/>
      <c r="G1644" s="177"/>
      <c r="H1644" s="177"/>
      <c r="I1644" s="314"/>
      <c r="J1644" s="314"/>
      <c r="K1644" s="315"/>
      <c r="L1644" s="177"/>
      <c r="M1644" s="177"/>
      <c r="N1644" s="177"/>
      <c r="O1644" s="177"/>
      <c r="P1644" s="177"/>
      <c r="Q1644" s="177"/>
      <c r="R1644" s="177"/>
      <c r="S1644" s="177"/>
      <c r="T1644" s="177"/>
      <c r="U1644" s="177"/>
      <c r="V1644" s="177"/>
      <c r="W1644" s="177"/>
      <c r="X1644" s="177"/>
      <c r="Y1644" s="177"/>
      <c r="Z1644" s="177"/>
      <c r="AA1644" s="177"/>
      <c r="AB1644" s="177"/>
      <c r="AC1644" s="177"/>
      <c r="AD1644" s="177"/>
      <c r="AE1644" s="177"/>
    </row>
    <row r="1645" spans="1:31" ht="125.25" customHeight="1">
      <c r="A1645" s="313"/>
      <c r="B1645" s="177"/>
      <c r="C1645" s="313"/>
      <c r="D1645" s="177"/>
      <c r="E1645" s="177"/>
      <c r="F1645" s="177"/>
      <c r="G1645" s="177"/>
      <c r="H1645" s="177"/>
      <c r="I1645" s="314"/>
      <c r="J1645" s="314"/>
      <c r="K1645" s="315"/>
      <c r="L1645" s="177"/>
      <c r="M1645" s="177"/>
      <c r="N1645" s="177"/>
      <c r="O1645" s="177"/>
      <c r="P1645" s="177"/>
      <c r="Q1645" s="177"/>
      <c r="R1645" s="177"/>
      <c r="S1645" s="177"/>
      <c r="T1645" s="177"/>
      <c r="U1645" s="177"/>
      <c r="V1645" s="177"/>
      <c r="W1645" s="177"/>
      <c r="X1645" s="177"/>
      <c r="Y1645" s="177"/>
      <c r="Z1645" s="177"/>
      <c r="AA1645" s="177"/>
      <c r="AB1645" s="177"/>
      <c r="AC1645" s="177"/>
      <c r="AD1645" s="177"/>
      <c r="AE1645" s="177"/>
    </row>
    <row r="1646" spans="1:31" ht="125.25" customHeight="1">
      <c r="A1646" s="313"/>
      <c r="B1646" s="177"/>
      <c r="C1646" s="313"/>
      <c r="D1646" s="177"/>
      <c r="E1646" s="177"/>
      <c r="F1646" s="177"/>
      <c r="G1646" s="177"/>
      <c r="H1646" s="177"/>
      <c r="I1646" s="314"/>
      <c r="J1646" s="314"/>
      <c r="K1646" s="315"/>
      <c r="L1646" s="177"/>
      <c r="M1646" s="177"/>
      <c r="N1646" s="177"/>
      <c r="O1646" s="177"/>
      <c r="P1646" s="177"/>
      <c r="Q1646" s="177"/>
      <c r="R1646" s="177"/>
      <c r="S1646" s="177"/>
      <c r="T1646" s="177"/>
      <c r="U1646" s="177"/>
      <c r="V1646" s="177"/>
      <c r="W1646" s="177"/>
      <c r="X1646" s="177"/>
      <c r="Y1646" s="177"/>
      <c r="Z1646" s="177"/>
      <c r="AA1646" s="177"/>
      <c r="AB1646" s="177"/>
      <c r="AC1646" s="177"/>
      <c r="AD1646" s="177"/>
      <c r="AE1646" s="177"/>
    </row>
    <row r="1647" spans="1:31" ht="125.25" customHeight="1">
      <c r="A1647" s="313"/>
      <c r="B1647" s="177"/>
      <c r="C1647" s="313"/>
      <c r="D1647" s="177"/>
      <c r="E1647" s="177"/>
      <c r="F1647" s="177"/>
      <c r="G1647" s="177"/>
      <c r="H1647" s="177"/>
      <c r="I1647" s="314"/>
      <c r="J1647" s="314"/>
      <c r="K1647" s="315"/>
      <c r="L1647" s="177"/>
      <c r="M1647" s="177"/>
      <c r="N1647" s="177"/>
      <c r="O1647" s="177"/>
      <c r="P1647" s="177"/>
      <c r="Q1647" s="177"/>
      <c r="R1647" s="177"/>
      <c r="S1647" s="177"/>
      <c r="T1647" s="177"/>
      <c r="U1647" s="177"/>
      <c r="V1647" s="177"/>
      <c r="W1647" s="177"/>
      <c r="X1647" s="177"/>
      <c r="Y1647" s="177"/>
      <c r="Z1647" s="177"/>
      <c r="AA1647" s="177"/>
      <c r="AB1647" s="177"/>
      <c r="AC1647" s="177"/>
      <c r="AD1647" s="177"/>
      <c r="AE1647" s="177"/>
    </row>
    <row r="1648" spans="1:31" ht="125.25" customHeight="1">
      <c r="A1648" s="313"/>
      <c r="B1648" s="177"/>
      <c r="C1648" s="313"/>
      <c r="D1648" s="177"/>
      <c r="E1648" s="177"/>
      <c r="F1648" s="177"/>
      <c r="G1648" s="177"/>
      <c r="H1648" s="177"/>
      <c r="I1648" s="314"/>
      <c r="J1648" s="314"/>
      <c r="K1648" s="315"/>
      <c r="L1648" s="177"/>
      <c r="M1648" s="177"/>
      <c r="N1648" s="177"/>
      <c r="O1648" s="177"/>
      <c r="P1648" s="177"/>
      <c r="Q1648" s="177"/>
      <c r="R1648" s="177"/>
      <c r="S1648" s="177"/>
      <c r="T1648" s="177"/>
      <c r="U1648" s="177"/>
      <c r="V1648" s="177"/>
      <c r="W1648" s="177"/>
      <c r="X1648" s="177"/>
      <c r="Y1648" s="177"/>
      <c r="Z1648" s="177"/>
      <c r="AA1648" s="177"/>
      <c r="AB1648" s="177"/>
      <c r="AC1648" s="177"/>
      <c r="AD1648" s="177"/>
      <c r="AE1648" s="177"/>
    </row>
    <row r="1649" spans="1:31" ht="125.25" customHeight="1">
      <c r="A1649" s="313"/>
      <c r="B1649" s="177"/>
      <c r="C1649" s="313"/>
      <c r="D1649" s="177"/>
      <c r="E1649" s="177"/>
      <c r="F1649" s="177"/>
      <c r="G1649" s="177"/>
      <c r="H1649" s="177"/>
      <c r="I1649" s="314"/>
      <c r="J1649" s="314"/>
      <c r="K1649" s="315"/>
      <c r="L1649" s="177"/>
      <c r="M1649" s="177"/>
      <c r="N1649" s="177"/>
      <c r="O1649" s="177"/>
      <c r="P1649" s="177"/>
      <c r="Q1649" s="177"/>
      <c r="R1649" s="177"/>
      <c r="S1649" s="177"/>
      <c r="T1649" s="177"/>
      <c r="U1649" s="177"/>
      <c r="V1649" s="177"/>
      <c r="W1649" s="177"/>
      <c r="X1649" s="177"/>
      <c r="Y1649" s="177"/>
      <c r="Z1649" s="177"/>
      <c r="AA1649" s="177"/>
      <c r="AB1649" s="177"/>
      <c r="AC1649" s="177"/>
      <c r="AD1649" s="177"/>
      <c r="AE1649" s="177"/>
    </row>
    <row r="1650" spans="1:31" ht="125.25" customHeight="1">
      <c r="A1650" s="313"/>
      <c r="B1650" s="177"/>
      <c r="C1650" s="313"/>
      <c r="D1650" s="177"/>
      <c r="E1650" s="177"/>
      <c r="F1650" s="177"/>
      <c r="G1650" s="177"/>
      <c r="H1650" s="177"/>
      <c r="I1650" s="314"/>
      <c r="J1650" s="314"/>
      <c r="K1650" s="315"/>
      <c r="L1650" s="177"/>
      <c r="M1650" s="177"/>
      <c r="N1650" s="177"/>
      <c r="O1650" s="177"/>
      <c r="P1650" s="177"/>
      <c r="Q1650" s="177"/>
      <c r="R1650" s="177"/>
      <c r="S1650" s="177"/>
      <c r="T1650" s="177"/>
      <c r="U1650" s="177"/>
      <c r="V1650" s="177"/>
      <c r="W1650" s="177"/>
      <c r="X1650" s="177"/>
      <c r="Y1650" s="177"/>
      <c r="Z1650" s="177"/>
      <c r="AA1650" s="177"/>
      <c r="AB1650" s="177"/>
      <c r="AC1650" s="177"/>
      <c r="AD1650" s="177"/>
      <c r="AE1650" s="177"/>
    </row>
    <row r="1651" spans="1:31" ht="125.25" customHeight="1">
      <c r="A1651" s="313"/>
      <c r="B1651" s="177"/>
      <c r="C1651" s="313"/>
      <c r="D1651" s="177"/>
      <c r="E1651" s="177"/>
      <c r="F1651" s="177"/>
      <c r="G1651" s="177"/>
      <c r="H1651" s="177"/>
      <c r="I1651" s="314"/>
      <c r="J1651" s="314"/>
      <c r="K1651" s="315"/>
      <c r="L1651" s="177"/>
      <c r="M1651" s="177"/>
      <c r="N1651" s="177"/>
      <c r="O1651" s="177"/>
      <c r="P1651" s="177"/>
      <c r="Q1651" s="177"/>
      <c r="R1651" s="177"/>
      <c r="S1651" s="177"/>
      <c r="T1651" s="177"/>
      <c r="U1651" s="177"/>
      <c r="V1651" s="177"/>
      <c r="W1651" s="177"/>
      <c r="X1651" s="177"/>
      <c r="Y1651" s="177"/>
      <c r="Z1651" s="177"/>
      <c r="AA1651" s="177"/>
      <c r="AB1651" s="177"/>
      <c r="AC1651" s="177"/>
      <c r="AD1651" s="177"/>
      <c r="AE1651" s="177"/>
    </row>
    <row r="1652" spans="1:31" ht="125.25" customHeight="1">
      <c r="A1652" s="313"/>
      <c r="B1652" s="177"/>
      <c r="C1652" s="313"/>
      <c r="D1652" s="177"/>
      <c r="E1652" s="177"/>
      <c r="F1652" s="177"/>
      <c r="G1652" s="177"/>
      <c r="H1652" s="177"/>
      <c r="I1652" s="314"/>
      <c r="J1652" s="314"/>
      <c r="K1652" s="315"/>
      <c r="L1652" s="177"/>
      <c r="M1652" s="177"/>
      <c r="N1652" s="177"/>
      <c r="O1652" s="177"/>
      <c r="P1652" s="177"/>
      <c r="Q1652" s="177"/>
      <c r="R1652" s="177"/>
      <c r="S1652" s="177"/>
      <c r="T1652" s="177"/>
      <c r="U1652" s="177"/>
      <c r="V1652" s="177"/>
      <c r="W1652" s="177"/>
      <c r="X1652" s="177"/>
      <c r="Y1652" s="177"/>
      <c r="Z1652" s="177"/>
      <c r="AA1652" s="177"/>
      <c r="AB1652" s="177"/>
      <c r="AC1652" s="177"/>
      <c r="AD1652" s="177"/>
      <c r="AE1652" s="177"/>
    </row>
    <row r="1653" spans="1:31" ht="125.25" customHeight="1">
      <c r="A1653" s="313"/>
      <c r="B1653" s="177"/>
      <c r="C1653" s="313"/>
      <c r="D1653" s="177"/>
      <c r="E1653" s="177"/>
      <c r="F1653" s="177"/>
      <c r="G1653" s="177"/>
      <c r="H1653" s="177"/>
      <c r="I1653" s="314"/>
      <c r="J1653" s="314"/>
      <c r="K1653" s="315"/>
      <c r="L1653" s="177"/>
      <c r="M1653" s="177"/>
      <c r="N1653" s="177"/>
      <c r="O1653" s="177"/>
      <c r="P1653" s="177"/>
      <c r="Q1653" s="177"/>
      <c r="R1653" s="177"/>
      <c r="S1653" s="177"/>
      <c r="T1653" s="177"/>
      <c r="U1653" s="177"/>
      <c r="V1653" s="177"/>
      <c r="W1653" s="177"/>
      <c r="X1653" s="177"/>
      <c r="Y1653" s="177"/>
      <c r="Z1653" s="177"/>
      <c r="AA1653" s="177"/>
      <c r="AB1653" s="177"/>
      <c r="AC1653" s="177"/>
      <c r="AD1653" s="177"/>
      <c r="AE1653" s="177"/>
    </row>
    <row r="1654" spans="1:31" ht="125.25" customHeight="1">
      <c r="A1654" s="313"/>
      <c r="B1654" s="177"/>
      <c r="C1654" s="313"/>
      <c r="D1654" s="177"/>
      <c r="E1654" s="177"/>
      <c r="F1654" s="177"/>
      <c r="G1654" s="177"/>
      <c r="H1654" s="177"/>
      <c r="I1654" s="314"/>
      <c r="J1654" s="314"/>
      <c r="K1654" s="315"/>
      <c r="L1654" s="177"/>
      <c r="M1654" s="177"/>
      <c r="N1654" s="177"/>
      <c r="O1654" s="177"/>
      <c r="P1654" s="177"/>
      <c r="Q1654" s="177"/>
      <c r="R1654" s="177"/>
      <c r="S1654" s="177"/>
      <c r="T1654" s="177"/>
      <c r="U1654" s="177"/>
      <c r="V1654" s="177"/>
      <c r="W1654" s="177"/>
      <c r="X1654" s="177"/>
      <c r="Y1654" s="177"/>
      <c r="Z1654" s="177"/>
      <c r="AA1654" s="177"/>
      <c r="AB1654" s="177"/>
      <c r="AC1654" s="177"/>
      <c r="AD1654" s="177"/>
      <c r="AE1654" s="177"/>
    </row>
    <row r="1655" spans="1:31" ht="125.25" customHeight="1">
      <c r="A1655" s="313"/>
      <c r="B1655" s="177"/>
      <c r="C1655" s="313"/>
      <c r="D1655" s="177"/>
      <c r="E1655" s="177"/>
      <c r="F1655" s="177"/>
      <c r="G1655" s="177"/>
      <c r="H1655" s="177"/>
      <c r="I1655" s="314"/>
      <c r="J1655" s="314"/>
      <c r="K1655" s="315"/>
      <c r="L1655" s="177"/>
      <c r="M1655" s="177"/>
      <c r="N1655" s="177"/>
      <c r="O1655" s="177"/>
      <c r="P1655" s="177"/>
      <c r="Q1655" s="177"/>
      <c r="R1655" s="177"/>
      <c r="S1655" s="177"/>
      <c r="T1655" s="177"/>
      <c r="U1655" s="177"/>
      <c r="V1655" s="177"/>
      <c r="W1655" s="177"/>
      <c r="X1655" s="177"/>
      <c r="Y1655" s="177"/>
      <c r="Z1655" s="177"/>
      <c r="AA1655" s="177"/>
      <c r="AB1655" s="177"/>
      <c r="AC1655" s="177"/>
      <c r="AD1655" s="177"/>
      <c r="AE1655" s="177"/>
    </row>
    <row r="1656" spans="1:31" ht="125.25" customHeight="1">
      <c r="A1656" s="313"/>
      <c r="B1656" s="177"/>
      <c r="C1656" s="313"/>
      <c r="D1656" s="177"/>
      <c r="E1656" s="177"/>
      <c r="F1656" s="177"/>
      <c r="G1656" s="177"/>
      <c r="H1656" s="177"/>
      <c r="I1656" s="314"/>
      <c r="J1656" s="314"/>
      <c r="K1656" s="315"/>
      <c r="L1656" s="177"/>
      <c r="M1656" s="177"/>
      <c r="N1656" s="177"/>
      <c r="O1656" s="177"/>
      <c r="P1656" s="177"/>
      <c r="Q1656" s="177"/>
      <c r="R1656" s="177"/>
      <c r="S1656" s="177"/>
      <c r="T1656" s="177"/>
      <c r="U1656" s="177"/>
      <c r="V1656" s="177"/>
      <c r="W1656" s="177"/>
      <c r="X1656" s="177"/>
      <c r="Y1656" s="177"/>
      <c r="Z1656" s="177"/>
      <c r="AA1656" s="177"/>
      <c r="AB1656" s="177"/>
      <c r="AC1656" s="177"/>
      <c r="AD1656" s="177"/>
      <c r="AE1656" s="177"/>
    </row>
    <row r="1657" spans="1:31" ht="125.25" customHeight="1">
      <c r="A1657" s="313"/>
      <c r="B1657" s="177"/>
      <c r="C1657" s="313"/>
      <c r="D1657" s="177"/>
      <c r="E1657" s="177"/>
      <c r="F1657" s="177"/>
      <c r="G1657" s="177"/>
      <c r="H1657" s="177"/>
      <c r="I1657" s="314"/>
      <c r="J1657" s="314"/>
      <c r="K1657" s="315"/>
      <c r="L1657" s="177"/>
      <c r="M1657" s="177"/>
      <c r="N1657" s="177"/>
      <c r="O1657" s="177"/>
      <c r="P1657" s="177"/>
      <c r="Q1657" s="177"/>
      <c r="R1657" s="177"/>
      <c r="S1657" s="177"/>
      <c r="T1657" s="177"/>
      <c r="U1657" s="177"/>
      <c r="V1657" s="177"/>
      <c r="W1657" s="177"/>
      <c r="X1657" s="177"/>
      <c r="Y1657" s="177"/>
      <c r="Z1657" s="177"/>
      <c r="AA1657" s="177"/>
      <c r="AB1657" s="177"/>
      <c r="AC1657" s="177"/>
      <c r="AD1657" s="177"/>
      <c r="AE1657" s="177"/>
    </row>
    <row r="1658" spans="1:31" ht="125.25" customHeight="1">
      <c r="A1658" s="313"/>
      <c r="B1658" s="177"/>
      <c r="C1658" s="313"/>
      <c r="D1658" s="177"/>
      <c r="E1658" s="177"/>
      <c r="F1658" s="177"/>
      <c r="G1658" s="177"/>
      <c r="H1658" s="177"/>
      <c r="I1658" s="314"/>
      <c r="J1658" s="314"/>
      <c r="K1658" s="315"/>
      <c r="L1658" s="177"/>
      <c r="M1658" s="177"/>
      <c r="N1658" s="177"/>
      <c r="O1658" s="177"/>
      <c r="P1658" s="177"/>
      <c r="Q1658" s="177"/>
      <c r="R1658" s="177"/>
      <c r="S1658" s="177"/>
      <c r="T1658" s="177"/>
      <c r="U1658" s="177"/>
      <c r="V1658" s="177"/>
      <c r="W1658" s="177"/>
      <c r="X1658" s="177"/>
      <c r="Y1658" s="177"/>
      <c r="Z1658" s="177"/>
      <c r="AA1658" s="177"/>
      <c r="AB1658" s="177"/>
      <c r="AC1658" s="177"/>
      <c r="AD1658" s="177"/>
      <c r="AE1658" s="177"/>
    </row>
    <row r="1659" spans="1:31" ht="125.25" customHeight="1">
      <c r="A1659" s="313"/>
      <c r="B1659" s="177"/>
      <c r="C1659" s="313"/>
      <c r="D1659" s="177"/>
      <c r="E1659" s="177"/>
      <c r="F1659" s="177"/>
      <c r="G1659" s="177"/>
      <c r="H1659" s="177"/>
      <c r="I1659" s="314"/>
      <c r="J1659" s="314"/>
      <c r="K1659" s="315"/>
      <c r="L1659" s="177"/>
      <c r="M1659" s="177"/>
      <c r="N1659" s="177"/>
      <c r="O1659" s="177"/>
      <c r="P1659" s="177"/>
      <c r="Q1659" s="177"/>
      <c r="R1659" s="177"/>
      <c r="S1659" s="177"/>
      <c r="T1659" s="177"/>
      <c r="U1659" s="177"/>
      <c r="V1659" s="177"/>
      <c r="W1659" s="177"/>
      <c r="X1659" s="177"/>
      <c r="Y1659" s="177"/>
      <c r="Z1659" s="177"/>
      <c r="AA1659" s="177"/>
      <c r="AB1659" s="177"/>
      <c r="AC1659" s="177"/>
      <c r="AD1659" s="177"/>
      <c r="AE1659" s="177"/>
    </row>
    <row r="1660" spans="1:31" ht="125.25" customHeight="1">
      <c r="A1660" s="313"/>
      <c r="B1660" s="177"/>
      <c r="C1660" s="313"/>
      <c r="D1660" s="177"/>
      <c r="E1660" s="177"/>
      <c r="F1660" s="177"/>
      <c r="G1660" s="177"/>
      <c r="H1660" s="177"/>
      <c r="I1660" s="314"/>
      <c r="J1660" s="314"/>
      <c r="K1660" s="315"/>
      <c r="L1660" s="177"/>
      <c r="M1660" s="177"/>
      <c r="N1660" s="177"/>
      <c r="O1660" s="177"/>
      <c r="P1660" s="177"/>
      <c r="Q1660" s="177"/>
      <c r="R1660" s="177"/>
      <c r="S1660" s="177"/>
      <c r="T1660" s="177"/>
      <c r="U1660" s="177"/>
      <c r="V1660" s="177"/>
      <c r="W1660" s="177"/>
      <c r="X1660" s="177"/>
      <c r="Y1660" s="177"/>
      <c r="Z1660" s="177"/>
      <c r="AA1660" s="177"/>
      <c r="AB1660" s="177"/>
      <c r="AC1660" s="177"/>
      <c r="AD1660" s="177"/>
      <c r="AE1660" s="177"/>
    </row>
    <row r="1661" spans="1:31" ht="125.25" customHeight="1">
      <c r="A1661" s="313"/>
      <c r="B1661" s="177"/>
      <c r="C1661" s="313"/>
      <c r="D1661" s="177"/>
      <c r="E1661" s="177"/>
      <c r="F1661" s="177"/>
      <c r="G1661" s="177"/>
      <c r="H1661" s="177"/>
      <c r="I1661" s="314"/>
      <c r="J1661" s="314"/>
      <c r="K1661" s="315"/>
      <c r="L1661" s="177"/>
      <c r="M1661" s="177"/>
      <c r="N1661" s="177"/>
      <c r="O1661" s="177"/>
      <c r="P1661" s="177"/>
      <c r="Q1661" s="177"/>
      <c r="R1661" s="177"/>
      <c r="S1661" s="177"/>
      <c r="T1661" s="177"/>
      <c r="U1661" s="177"/>
      <c r="V1661" s="177"/>
      <c r="W1661" s="177"/>
      <c r="X1661" s="177"/>
      <c r="Y1661" s="177"/>
      <c r="Z1661" s="177"/>
      <c r="AA1661" s="177"/>
      <c r="AB1661" s="177"/>
      <c r="AC1661" s="177"/>
      <c r="AD1661" s="177"/>
      <c r="AE1661" s="177"/>
    </row>
    <row r="1662" spans="1:31" ht="125.25" customHeight="1">
      <c r="A1662" s="313"/>
      <c r="B1662" s="177"/>
      <c r="C1662" s="313"/>
      <c r="D1662" s="177"/>
      <c r="E1662" s="177"/>
      <c r="F1662" s="177"/>
      <c r="G1662" s="177"/>
      <c r="H1662" s="177"/>
      <c r="I1662" s="314"/>
      <c r="J1662" s="314"/>
      <c r="K1662" s="315"/>
      <c r="L1662" s="177"/>
      <c r="M1662" s="177"/>
      <c r="N1662" s="177"/>
      <c r="O1662" s="177"/>
      <c r="P1662" s="177"/>
      <c r="Q1662" s="177"/>
      <c r="R1662" s="177"/>
      <c r="S1662" s="177"/>
      <c r="T1662" s="177"/>
      <c r="U1662" s="177"/>
      <c r="V1662" s="177"/>
      <c r="W1662" s="177"/>
      <c r="X1662" s="177"/>
      <c r="Y1662" s="177"/>
      <c r="Z1662" s="177"/>
      <c r="AA1662" s="177"/>
      <c r="AB1662" s="177"/>
      <c r="AC1662" s="177"/>
      <c r="AD1662" s="177"/>
      <c r="AE1662" s="177"/>
    </row>
    <row r="1663" spans="1:31" ht="125.25" customHeight="1">
      <c r="A1663" s="313"/>
      <c r="B1663" s="177"/>
      <c r="C1663" s="313"/>
      <c r="D1663" s="177"/>
      <c r="E1663" s="177"/>
      <c r="F1663" s="177"/>
      <c r="G1663" s="177"/>
      <c r="H1663" s="177"/>
      <c r="I1663" s="314"/>
      <c r="J1663" s="314"/>
      <c r="K1663" s="315"/>
      <c r="L1663" s="177"/>
      <c r="M1663" s="177"/>
      <c r="N1663" s="177"/>
      <c r="O1663" s="177"/>
      <c r="P1663" s="177"/>
      <c r="Q1663" s="177"/>
      <c r="R1663" s="177"/>
      <c r="S1663" s="177"/>
      <c r="T1663" s="177"/>
      <c r="U1663" s="177"/>
      <c r="V1663" s="177"/>
      <c r="W1663" s="177"/>
      <c r="X1663" s="177"/>
      <c r="Y1663" s="177"/>
      <c r="Z1663" s="177"/>
      <c r="AA1663" s="177"/>
      <c r="AB1663" s="177"/>
      <c r="AC1663" s="177"/>
      <c r="AD1663" s="177"/>
      <c r="AE1663" s="177"/>
    </row>
    <row r="1664" spans="1:31" ht="125.25" customHeight="1">
      <c r="A1664" s="313"/>
      <c r="B1664" s="177"/>
      <c r="C1664" s="313"/>
      <c r="D1664" s="177"/>
      <c r="E1664" s="177"/>
      <c r="F1664" s="177"/>
      <c r="G1664" s="177"/>
      <c r="H1664" s="177"/>
      <c r="I1664" s="314"/>
      <c r="J1664" s="314"/>
      <c r="K1664" s="315"/>
      <c r="L1664" s="177"/>
      <c r="M1664" s="177"/>
      <c r="N1664" s="177"/>
      <c r="O1664" s="177"/>
      <c r="P1664" s="177"/>
      <c r="Q1664" s="177"/>
      <c r="R1664" s="177"/>
      <c r="S1664" s="177"/>
      <c r="T1664" s="177"/>
      <c r="U1664" s="177"/>
      <c r="V1664" s="177"/>
      <c r="W1664" s="177"/>
      <c r="X1664" s="177"/>
      <c r="Y1664" s="177"/>
      <c r="Z1664" s="177"/>
      <c r="AA1664" s="177"/>
      <c r="AB1664" s="177"/>
      <c r="AC1664" s="177"/>
      <c r="AD1664" s="177"/>
      <c r="AE1664" s="177"/>
    </row>
    <row r="1665" spans="1:31" ht="125.25" customHeight="1">
      <c r="A1665" s="313"/>
      <c r="B1665" s="177"/>
      <c r="C1665" s="313"/>
      <c r="D1665" s="177"/>
      <c r="E1665" s="177"/>
      <c r="F1665" s="177"/>
      <c r="G1665" s="177"/>
      <c r="H1665" s="177"/>
      <c r="I1665" s="314"/>
      <c r="J1665" s="314"/>
      <c r="K1665" s="315"/>
      <c r="L1665" s="177"/>
      <c r="M1665" s="177"/>
      <c r="N1665" s="177"/>
      <c r="O1665" s="177"/>
      <c r="P1665" s="177"/>
      <c r="Q1665" s="177"/>
      <c r="R1665" s="177"/>
      <c r="S1665" s="177"/>
      <c r="T1665" s="177"/>
      <c r="U1665" s="177"/>
      <c r="V1665" s="177"/>
      <c r="W1665" s="177"/>
      <c r="X1665" s="177"/>
      <c r="Y1665" s="177"/>
      <c r="Z1665" s="177"/>
      <c r="AA1665" s="177"/>
      <c r="AB1665" s="177"/>
      <c r="AC1665" s="177"/>
      <c r="AD1665" s="177"/>
      <c r="AE1665" s="177"/>
    </row>
    <row r="1666" spans="1:31" ht="125.25" customHeight="1">
      <c r="A1666" s="313"/>
      <c r="B1666" s="177"/>
      <c r="C1666" s="313"/>
      <c r="D1666" s="177"/>
      <c r="E1666" s="177"/>
      <c r="F1666" s="177"/>
      <c r="G1666" s="177"/>
      <c r="H1666" s="177"/>
      <c r="I1666" s="314"/>
      <c r="J1666" s="314"/>
      <c r="K1666" s="315"/>
      <c r="L1666" s="177"/>
      <c r="M1666" s="177"/>
      <c r="N1666" s="177"/>
      <c r="O1666" s="177"/>
      <c r="P1666" s="177"/>
      <c r="Q1666" s="177"/>
      <c r="R1666" s="177"/>
      <c r="S1666" s="177"/>
      <c r="T1666" s="177"/>
      <c r="U1666" s="177"/>
      <c r="V1666" s="177"/>
      <c r="W1666" s="177"/>
      <c r="X1666" s="177"/>
      <c r="Y1666" s="177"/>
      <c r="Z1666" s="177"/>
      <c r="AA1666" s="177"/>
      <c r="AB1666" s="177"/>
      <c r="AC1666" s="177"/>
      <c r="AD1666" s="177"/>
      <c r="AE1666" s="177"/>
    </row>
    <row r="1667" spans="1:31" ht="125.25" customHeight="1">
      <c r="A1667" s="313"/>
      <c r="B1667" s="177"/>
      <c r="C1667" s="313"/>
      <c r="D1667" s="177"/>
      <c r="E1667" s="177"/>
      <c r="F1667" s="177"/>
      <c r="G1667" s="177"/>
      <c r="H1667" s="177"/>
      <c r="I1667" s="314"/>
      <c r="J1667" s="314"/>
      <c r="K1667" s="315"/>
      <c r="L1667" s="177"/>
      <c r="M1667" s="177"/>
      <c r="N1667" s="177"/>
      <c r="O1667" s="177"/>
      <c r="P1667" s="177"/>
      <c r="Q1667" s="177"/>
      <c r="R1667" s="177"/>
      <c r="S1667" s="177"/>
      <c r="T1667" s="177"/>
      <c r="U1667" s="177"/>
      <c r="V1667" s="177"/>
      <c r="W1667" s="177"/>
      <c r="X1667" s="177"/>
      <c r="Y1667" s="177"/>
      <c r="Z1667" s="177"/>
      <c r="AA1667" s="177"/>
      <c r="AB1667" s="177"/>
      <c r="AC1667" s="177"/>
      <c r="AD1667" s="177"/>
      <c r="AE1667" s="177"/>
    </row>
    <row r="1668" spans="1:31" ht="125.25" customHeight="1">
      <c r="A1668" s="313"/>
      <c r="B1668" s="177"/>
      <c r="C1668" s="313"/>
      <c r="D1668" s="177"/>
      <c r="E1668" s="177"/>
      <c r="F1668" s="177"/>
      <c r="G1668" s="177"/>
      <c r="H1668" s="177"/>
      <c r="I1668" s="314"/>
      <c r="J1668" s="314"/>
      <c r="K1668" s="315"/>
      <c r="L1668" s="177"/>
      <c r="M1668" s="177"/>
      <c r="N1668" s="177"/>
      <c r="O1668" s="177"/>
      <c r="P1668" s="177"/>
      <c r="Q1668" s="177"/>
      <c r="R1668" s="177"/>
      <c r="S1668" s="177"/>
      <c r="T1668" s="177"/>
      <c r="U1668" s="177"/>
      <c r="V1668" s="177"/>
      <c r="W1668" s="177"/>
      <c r="X1668" s="177"/>
      <c r="Y1668" s="177"/>
      <c r="Z1668" s="177"/>
      <c r="AA1668" s="177"/>
      <c r="AB1668" s="177"/>
      <c r="AC1668" s="177"/>
      <c r="AD1668" s="177"/>
      <c r="AE1668" s="177"/>
    </row>
    <row r="1669" spans="1:31" ht="125.25" customHeight="1">
      <c r="A1669" s="313"/>
      <c r="B1669" s="177"/>
      <c r="C1669" s="313"/>
      <c r="D1669" s="177"/>
      <c r="E1669" s="177"/>
      <c r="F1669" s="177"/>
      <c r="G1669" s="177"/>
      <c r="H1669" s="177"/>
      <c r="I1669" s="314"/>
      <c r="J1669" s="314"/>
      <c r="K1669" s="315"/>
      <c r="L1669" s="177"/>
      <c r="M1669" s="177"/>
      <c r="N1669" s="177"/>
      <c r="O1669" s="177"/>
      <c r="P1669" s="177"/>
      <c r="Q1669" s="177"/>
      <c r="R1669" s="177"/>
      <c r="S1669" s="177"/>
      <c r="T1669" s="177"/>
      <c r="U1669" s="177"/>
      <c r="V1669" s="177"/>
      <c r="W1669" s="177"/>
      <c r="X1669" s="177"/>
      <c r="Y1669" s="177"/>
      <c r="Z1669" s="177"/>
      <c r="AA1669" s="177"/>
      <c r="AB1669" s="177"/>
      <c r="AC1669" s="177"/>
      <c r="AD1669" s="177"/>
      <c r="AE1669" s="177"/>
    </row>
    <row r="1670" spans="1:31" ht="125.25" customHeight="1">
      <c r="A1670" s="313"/>
      <c r="B1670" s="177"/>
      <c r="C1670" s="313"/>
      <c r="D1670" s="177"/>
      <c r="E1670" s="177"/>
      <c r="F1670" s="177"/>
      <c r="G1670" s="177"/>
      <c r="H1670" s="177"/>
      <c r="I1670" s="314"/>
      <c r="J1670" s="314"/>
      <c r="K1670" s="315"/>
      <c r="L1670" s="177"/>
      <c r="M1670" s="177"/>
      <c r="N1670" s="177"/>
      <c r="O1670" s="177"/>
      <c r="P1670" s="177"/>
      <c r="Q1670" s="177"/>
      <c r="R1670" s="177"/>
      <c r="S1670" s="177"/>
      <c r="T1670" s="177"/>
      <c r="U1670" s="177"/>
      <c r="V1670" s="177"/>
      <c r="W1670" s="177"/>
      <c r="X1670" s="177"/>
      <c r="Y1670" s="177"/>
      <c r="Z1670" s="177"/>
      <c r="AA1670" s="177"/>
      <c r="AB1670" s="177"/>
      <c r="AC1670" s="177"/>
      <c r="AD1670" s="177"/>
      <c r="AE1670" s="177"/>
    </row>
    <row r="1671" spans="1:31" ht="125.25" customHeight="1">
      <c r="A1671" s="313"/>
      <c r="B1671" s="177"/>
      <c r="C1671" s="313"/>
      <c r="D1671" s="177"/>
      <c r="E1671" s="177"/>
      <c r="F1671" s="177"/>
      <c r="G1671" s="177"/>
      <c r="H1671" s="177"/>
      <c r="I1671" s="314"/>
      <c r="J1671" s="314"/>
      <c r="K1671" s="315"/>
      <c r="L1671" s="177"/>
      <c r="M1671" s="177"/>
      <c r="N1671" s="177"/>
      <c r="O1671" s="177"/>
      <c r="P1671" s="177"/>
      <c r="Q1671" s="177"/>
      <c r="R1671" s="177"/>
      <c r="S1671" s="177"/>
      <c r="T1671" s="177"/>
      <c r="U1671" s="177"/>
      <c r="V1671" s="177"/>
      <c r="W1671" s="177"/>
      <c r="X1671" s="177"/>
      <c r="Y1671" s="177"/>
      <c r="Z1671" s="177"/>
      <c r="AA1671" s="177"/>
      <c r="AB1671" s="177"/>
      <c r="AC1671" s="177"/>
      <c r="AD1671" s="177"/>
      <c r="AE1671" s="177"/>
    </row>
    <row r="1672" spans="1:31" ht="125.25" customHeight="1">
      <c r="A1672" s="313"/>
      <c r="B1672" s="177"/>
      <c r="C1672" s="313"/>
      <c r="D1672" s="177"/>
      <c r="E1672" s="177"/>
      <c r="F1672" s="177"/>
      <c r="G1672" s="177"/>
      <c r="H1672" s="177"/>
      <c r="I1672" s="314"/>
      <c r="J1672" s="314"/>
      <c r="K1672" s="315"/>
      <c r="L1672" s="177"/>
      <c r="M1672" s="177"/>
      <c r="N1672" s="177"/>
      <c r="O1672" s="177"/>
      <c r="P1672" s="177"/>
      <c r="Q1672" s="177"/>
      <c r="R1672" s="177"/>
      <c r="S1672" s="177"/>
      <c r="T1672" s="177"/>
      <c r="U1672" s="177"/>
      <c r="V1672" s="177"/>
      <c r="W1672" s="177"/>
      <c r="X1672" s="177"/>
      <c r="Y1672" s="177"/>
      <c r="Z1672" s="177"/>
      <c r="AA1672" s="177"/>
      <c r="AB1672" s="177"/>
      <c r="AC1672" s="177"/>
      <c r="AD1672" s="177"/>
      <c r="AE1672" s="177"/>
    </row>
    <row r="1673" spans="1:31" ht="125.25" customHeight="1">
      <c r="A1673" s="313"/>
      <c r="B1673" s="177"/>
      <c r="C1673" s="313"/>
      <c r="D1673" s="177"/>
      <c r="E1673" s="177"/>
      <c r="F1673" s="177"/>
      <c r="G1673" s="177"/>
      <c r="H1673" s="177"/>
      <c r="I1673" s="314"/>
      <c r="J1673" s="314"/>
      <c r="K1673" s="315"/>
      <c r="L1673" s="177"/>
      <c r="M1673" s="177"/>
      <c r="N1673" s="177"/>
      <c r="O1673" s="177"/>
      <c r="P1673" s="177"/>
      <c r="Q1673" s="177"/>
      <c r="R1673" s="177"/>
      <c r="S1673" s="177"/>
      <c r="T1673" s="177"/>
      <c r="U1673" s="177"/>
      <c r="V1673" s="177"/>
      <c r="W1673" s="177"/>
      <c r="X1673" s="177"/>
      <c r="Y1673" s="177"/>
      <c r="Z1673" s="177"/>
      <c r="AA1673" s="177"/>
      <c r="AB1673" s="177"/>
      <c r="AC1673" s="177"/>
      <c r="AD1673" s="177"/>
      <c r="AE1673" s="177"/>
    </row>
    <row r="1674" spans="1:31" ht="125.25" customHeight="1">
      <c r="A1674" s="313"/>
      <c r="B1674" s="177"/>
      <c r="C1674" s="313"/>
      <c r="D1674" s="177"/>
      <c r="E1674" s="177"/>
      <c r="F1674" s="177"/>
      <c r="G1674" s="177"/>
      <c r="H1674" s="177"/>
      <c r="I1674" s="314"/>
      <c r="J1674" s="314"/>
      <c r="K1674" s="315"/>
      <c r="L1674" s="177"/>
      <c r="M1674" s="177"/>
      <c r="N1674" s="177"/>
      <c r="O1674" s="177"/>
      <c r="P1674" s="177"/>
      <c r="Q1674" s="177"/>
      <c r="R1674" s="177"/>
      <c r="S1674" s="177"/>
      <c r="T1674" s="177"/>
      <c r="U1674" s="177"/>
      <c r="V1674" s="177"/>
      <c r="W1674" s="177"/>
      <c r="X1674" s="177"/>
      <c r="Y1674" s="177"/>
      <c r="Z1674" s="177"/>
      <c r="AA1674" s="177"/>
      <c r="AB1674" s="177"/>
      <c r="AC1674" s="177"/>
      <c r="AD1674" s="177"/>
      <c r="AE1674" s="177"/>
    </row>
    <row r="1675" spans="1:31" ht="125.25" customHeight="1">
      <c r="A1675" s="313"/>
      <c r="B1675" s="177"/>
      <c r="C1675" s="313"/>
      <c r="D1675" s="177"/>
      <c r="E1675" s="177"/>
      <c r="F1675" s="177"/>
      <c r="G1675" s="177"/>
      <c r="H1675" s="177"/>
      <c r="I1675" s="314"/>
      <c r="J1675" s="314"/>
      <c r="K1675" s="315"/>
      <c r="L1675" s="177"/>
      <c r="M1675" s="177"/>
      <c r="N1675" s="177"/>
      <c r="O1675" s="177"/>
      <c r="P1675" s="177"/>
      <c r="Q1675" s="177"/>
      <c r="R1675" s="177"/>
      <c r="S1675" s="177"/>
      <c r="T1675" s="177"/>
      <c r="U1675" s="177"/>
      <c r="V1675" s="177"/>
      <c r="W1675" s="177"/>
      <c r="X1675" s="177"/>
      <c r="Y1675" s="177"/>
      <c r="Z1675" s="177"/>
      <c r="AA1675" s="177"/>
      <c r="AB1675" s="177"/>
      <c r="AC1675" s="177"/>
      <c r="AD1675" s="177"/>
      <c r="AE1675" s="177"/>
    </row>
    <row r="1676" spans="1:31" ht="125.25" customHeight="1">
      <c r="A1676" s="313"/>
      <c r="B1676" s="177"/>
      <c r="C1676" s="313"/>
      <c r="D1676" s="177"/>
      <c r="E1676" s="177"/>
      <c r="F1676" s="177"/>
      <c r="G1676" s="177"/>
      <c r="H1676" s="177"/>
      <c r="I1676" s="314"/>
      <c r="J1676" s="314"/>
      <c r="K1676" s="315"/>
      <c r="L1676" s="177"/>
      <c r="M1676" s="177"/>
      <c r="N1676" s="177"/>
      <c r="O1676" s="177"/>
      <c r="P1676" s="177"/>
      <c r="Q1676" s="177"/>
      <c r="R1676" s="177"/>
      <c r="S1676" s="177"/>
      <c r="T1676" s="177"/>
      <c r="U1676" s="177"/>
      <c r="V1676" s="177"/>
      <c r="W1676" s="177"/>
      <c r="X1676" s="177"/>
      <c r="Y1676" s="177"/>
      <c r="Z1676" s="177"/>
      <c r="AA1676" s="177"/>
      <c r="AB1676" s="177"/>
      <c r="AC1676" s="177"/>
      <c r="AD1676" s="177"/>
      <c r="AE1676" s="177"/>
    </row>
    <row r="1677" spans="1:31" ht="125.25" customHeight="1">
      <c r="A1677" s="313"/>
      <c r="B1677" s="177"/>
      <c r="C1677" s="313"/>
      <c r="D1677" s="177"/>
      <c r="E1677" s="177"/>
      <c r="F1677" s="177"/>
      <c r="G1677" s="177"/>
      <c r="H1677" s="177"/>
      <c r="I1677" s="314"/>
      <c r="J1677" s="314"/>
      <c r="K1677" s="315"/>
      <c r="L1677" s="177"/>
      <c r="M1677" s="177"/>
      <c r="N1677" s="177"/>
      <c r="O1677" s="177"/>
      <c r="P1677" s="177"/>
      <c r="Q1677" s="177"/>
      <c r="R1677" s="177"/>
      <c r="S1677" s="177"/>
      <c r="T1677" s="177"/>
      <c r="U1677" s="177"/>
      <c r="V1677" s="177"/>
      <c r="W1677" s="177"/>
      <c r="X1677" s="177"/>
      <c r="Y1677" s="177"/>
      <c r="Z1677" s="177"/>
      <c r="AA1677" s="177"/>
      <c r="AB1677" s="177"/>
      <c r="AC1677" s="177"/>
      <c r="AD1677" s="177"/>
      <c r="AE1677" s="177"/>
    </row>
    <row r="1678" spans="1:31" ht="125.25" customHeight="1">
      <c r="A1678" s="313"/>
      <c r="B1678" s="177"/>
      <c r="C1678" s="313"/>
      <c r="D1678" s="177"/>
      <c r="E1678" s="177"/>
      <c r="F1678" s="177"/>
      <c r="G1678" s="177"/>
      <c r="H1678" s="177"/>
      <c r="I1678" s="314"/>
      <c r="J1678" s="314"/>
      <c r="K1678" s="315"/>
      <c r="L1678" s="177"/>
      <c r="M1678" s="177"/>
      <c r="N1678" s="177"/>
      <c r="O1678" s="177"/>
      <c r="P1678" s="177"/>
      <c r="Q1678" s="177"/>
      <c r="R1678" s="177"/>
      <c r="S1678" s="177"/>
      <c r="T1678" s="177"/>
      <c r="U1678" s="177"/>
      <c r="V1678" s="177"/>
      <c r="W1678" s="177"/>
      <c r="X1678" s="177"/>
      <c r="Y1678" s="177"/>
      <c r="Z1678" s="177"/>
      <c r="AA1678" s="177"/>
      <c r="AB1678" s="177"/>
      <c r="AC1678" s="177"/>
      <c r="AD1678" s="177"/>
      <c r="AE1678" s="177"/>
    </row>
    <row r="1679" spans="1:31" ht="125.25" customHeight="1">
      <c r="A1679" s="313"/>
      <c r="B1679" s="177"/>
      <c r="C1679" s="313"/>
      <c r="D1679" s="177"/>
      <c r="E1679" s="177"/>
      <c r="F1679" s="177"/>
      <c r="G1679" s="177"/>
      <c r="H1679" s="177"/>
      <c r="I1679" s="314"/>
      <c r="J1679" s="314"/>
      <c r="K1679" s="315"/>
      <c r="L1679" s="177"/>
      <c r="M1679" s="177"/>
      <c r="N1679" s="177"/>
      <c r="O1679" s="177"/>
      <c r="P1679" s="177"/>
      <c r="Q1679" s="177"/>
      <c r="R1679" s="177"/>
      <c r="S1679" s="177"/>
      <c r="T1679" s="177"/>
      <c r="U1679" s="177"/>
      <c r="V1679" s="177"/>
      <c r="W1679" s="177"/>
      <c r="X1679" s="177"/>
      <c r="Y1679" s="177"/>
      <c r="Z1679" s="177"/>
      <c r="AA1679" s="177"/>
      <c r="AB1679" s="177"/>
      <c r="AC1679" s="177"/>
      <c r="AD1679" s="177"/>
      <c r="AE1679" s="177"/>
    </row>
    <row r="1680" spans="1:31" ht="125.25" customHeight="1">
      <c r="A1680" s="313"/>
      <c r="B1680" s="177"/>
      <c r="C1680" s="313"/>
      <c r="D1680" s="177"/>
      <c r="E1680" s="177"/>
      <c r="F1680" s="177"/>
      <c r="G1680" s="177"/>
      <c r="H1680" s="177"/>
      <c r="I1680" s="314"/>
      <c r="J1680" s="314"/>
      <c r="K1680" s="315"/>
      <c r="L1680" s="177"/>
      <c r="M1680" s="177"/>
      <c r="N1680" s="177"/>
      <c r="O1680" s="177"/>
      <c r="P1680" s="177"/>
      <c r="Q1680" s="177"/>
      <c r="R1680" s="177"/>
      <c r="S1680" s="177"/>
      <c r="T1680" s="177"/>
      <c r="U1680" s="177"/>
      <c r="V1680" s="177"/>
      <c r="W1680" s="177"/>
      <c r="X1680" s="177"/>
      <c r="Y1680" s="177"/>
      <c r="Z1680" s="177"/>
      <c r="AA1680" s="177"/>
      <c r="AB1680" s="177"/>
      <c r="AC1680" s="177"/>
      <c r="AD1680" s="177"/>
      <c r="AE1680" s="177"/>
    </row>
    <row r="1681" spans="1:31" ht="125.25" customHeight="1">
      <c r="A1681" s="313"/>
      <c r="B1681" s="177"/>
      <c r="C1681" s="313"/>
      <c r="D1681" s="177"/>
      <c r="E1681" s="177"/>
      <c r="F1681" s="177"/>
      <c r="G1681" s="177"/>
      <c r="H1681" s="177"/>
      <c r="I1681" s="314"/>
      <c r="J1681" s="314"/>
      <c r="K1681" s="315"/>
      <c r="L1681" s="177"/>
      <c r="M1681" s="177"/>
      <c r="N1681" s="177"/>
      <c r="O1681" s="177"/>
      <c r="P1681" s="177"/>
      <c r="Q1681" s="177"/>
      <c r="R1681" s="177"/>
      <c r="S1681" s="177"/>
      <c r="T1681" s="177"/>
      <c r="U1681" s="177"/>
      <c r="V1681" s="177"/>
      <c r="W1681" s="177"/>
      <c r="X1681" s="177"/>
      <c r="Y1681" s="177"/>
      <c r="Z1681" s="177"/>
      <c r="AA1681" s="177"/>
      <c r="AB1681" s="177"/>
      <c r="AC1681" s="177"/>
      <c r="AD1681" s="177"/>
      <c r="AE1681" s="177"/>
    </row>
    <row r="1682" spans="1:31" ht="125.25" customHeight="1">
      <c r="A1682" s="313"/>
      <c r="B1682" s="177"/>
      <c r="C1682" s="313"/>
      <c r="D1682" s="177"/>
      <c r="E1682" s="177"/>
      <c r="F1682" s="177"/>
      <c r="G1682" s="177"/>
      <c r="H1682" s="177"/>
      <c r="I1682" s="314"/>
      <c r="J1682" s="314"/>
      <c r="K1682" s="315"/>
      <c r="L1682" s="177"/>
      <c r="M1682" s="177"/>
      <c r="N1682" s="177"/>
      <c r="O1682" s="177"/>
      <c r="P1682" s="177"/>
      <c r="Q1682" s="177"/>
      <c r="R1682" s="177"/>
      <c r="S1682" s="177"/>
      <c r="T1682" s="177"/>
      <c r="U1682" s="177"/>
      <c r="V1682" s="177"/>
      <c r="W1682" s="177"/>
      <c r="X1682" s="177"/>
      <c r="Y1682" s="177"/>
      <c r="Z1682" s="177"/>
      <c r="AA1682" s="177"/>
      <c r="AB1682" s="177"/>
      <c r="AC1682" s="177"/>
      <c r="AD1682" s="177"/>
      <c r="AE1682" s="177"/>
    </row>
    <row r="1683" spans="1:31" ht="125.25" customHeight="1">
      <c r="A1683" s="313"/>
      <c r="B1683" s="177"/>
      <c r="C1683" s="313"/>
      <c r="D1683" s="177"/>
      <c r="E1683" s="177"/>
      <c r="F1683" s="177"/>
      <c r="G1683" s="177"/>
      <c r="H1683" s="177"/>
      <c r="I1683" s="314"/>
      <c r="J1683" s="314"/>
      <c r="K1683" s="315"/>
      <c r="L1683" s="177"/>
      <c r="M1683" s="177"/>
      <c r="N1683" s="177"/>
      <c r="O1683" s="177"/>
      <c r="P1683" s="177"/>
      <c r="Q1683" s="177"/>
      <c r="R1683" s="177"/>
      <c r="S1683" s="177"/>
      <c r="T1683" s="177"/>
      <c r="U1683" s="177"/>
      <c r="V1683" s="177"/>
      <c r="W1683" s="177"/>
      <c r="X1683" s="177"/>
      <c r="Y1683" s="177"/>
      <c r="Z1683" s="177"/>
      <c r="AA1683" s="177"/>
      <c r="AB1683" s="177"/>
      <c r="AC1683" s="177"/>
      <c r="AD1683" s="177"/>
      <c r="AE1683" s="177"/>
    </row>
    <row r="1684" spans="1:31" ht="125.25" customHeight="1">
      <c r="A1684" s="313"/>
      <c r="B1684" s="177"/>
      <c r="C1684" s="313"/>
      <c r="D1684" s="177"/>
      <c r="E1684" s="177"/>
      <c r="F1684" s="177"/>
      <c r="G1684" s="177"/>
      <c r="H1684" s="177"/>
      <c r="I1684" s="314"/>
      <c r="J1684" s="314"/>
      <c r="K1684" s="315"/>
      <c r="L1684" s="177"/>
      <c r="M1684" s="177"/>
      <c r="N1684" s="177"/>
      <c r="O1684" s="177"/>
      <c r="P1684" s="177"/>
      <c r="Q1684" s="177"/>
      <c r="R1684" s="177"/>
      <c r="S1684" s="177"/>
      <c r="T1684" s="177"/>
      <c r="U1684" s="177"/>
      <c r="V1684" s="177"/>
      <c r="W1684" s="177"/>
      <c r="X1684" s="177"/>
      <c r="Y1684" s="177"/>
      <c r="Z1684" s="177"/>
      <c r="AA1684" s="177"/>
      <c r="AB1684" s="177"/>
      <c r="AC1684" s="177"/>
      <c r="AD1684" s="177"/>
      <c r="AE1684" s="177"/>
    </row>
    <row r="1685" spans="1:31" ht="125.25" customHeight="1">
      <c r="A1685" s="313"/>
      <c r="B1685" s="177"/>
      <c r="C1685" s="313"/>
      <c r="D1685" s="177"/>
      <c r="E1685" s="177"/>
      <c r="F1685" s="177"/>
      <c r="G1685" s="177"/>
      <c r="H1685" s="177"/>
      <c r="I1685" s="314"/>
      <c r="J1685" s="314"/>
      <c r="K1685" s="315"/>
      <c r="L1685" s="177"/>
      <c r="M1685" s="177"/>
      <c r="N1685" s="177"/>
      <c r="O1685" s="177"/>
      <c r="P1685" s="177"/>
      <c r="Q1685" s="177"/>
      <c r="R1685" s="177"/>
      <c r="S1685" s="177"/>
      <c r="T1685" s="177"/>
      <c r="U1685" s="177"/>
      <c r="V1685" s="177"/>
      <c r="W1685" s="177"/>
      <c r="X1685" s="177"/>
      <c r="Y1685" s="177"/>
      <c r="Z1685" s="177"/>
      <c r="AA1685" s="177"/>
      <c r="AB1685" s="177"/>
      <c r="AC1685" s="177"/>
      <c r="AD1685" s="177"/>
      <c r="AE1685" s="177"/>
    </row>
    <row r="1686" spans="1:31" ht="125.25" customHeight="1">
      <c r="A1686" s="313"/>
      <c r="B1686" s="177"/>
      <c r="C1686" s="313"/>
      <c r="D1686" s="177"/>
      <c r="E1686" s="177"/>
      <c r="F1686" s="177"/>
      <c r="G1686" s="177"/>
      <c r="H1686" s="177"/>
      <c r="I1686" s="314"/>
      <c r="J1686" s="314"/>
      <c r="K1686" s="315"/>
      <c r="L1686" s="177"/>
      <c r="M1686" s="177"/>
      <c r="N1686" s="177"/>
      <c r="O1686" s="177"/>
      <c r="P1686" s="177"/>
      <c r="Q1686" s="177"/>
      <c r="R1686" s="177"/>
      <c r="S1686" s="177"/>
      <c r="T1686" s="177"/>
      <c r="U1686" s="177"/>
      <c r="V1686" s="177"/>
      <c r="W1686" s="177"/>
      <c r="X1686" s="177"/>
      <c r="Y1686" s="177"/>
      <c r="Z1686" s="177"/>
      <c r="AA1686" s="177"/>
      <c r="AB1686" s="177"/>
      <c r="AC1686" s="177"/>
      <c r="AD1686" s="177"/>
      <c r="AE1686" s="177"/>
    </row>
    <row r="1687" spans="1:31" ht="125.25" customHeight="1">
      <c r="A1687" s="313"/>
      <c r="B1687" s="177"/>
      <c r="C1687" s="313"/>
      <c r="D1687" s="177"/>
      <c r="E1687" s="177"/>
      <c r="F1687" s="177"/>
      <c r="G1687" s="177"/>
      <c r="H1687" s="177"/>
      <c r="I1687" s="314"/>
      <c r="J1687" s="314"/>
      <c r="K1687" s="315"/>
      <c r="L1687" s="177"/>
      <c r="M1687" s="177"/>
      <c r="N1687" s="177"/>
      <c r="O1687" s="177"/>
      <c r="P1687" s="177"/>
      <c r="Q1687" s="177"/>
      <c r="R1687" s="177"/>
      <c r="S1687" s="177"/>
      <c r="T1687" s="177"/>
      <c r="U1687" s="177"/>
      <c r="V1687" s="177"/>
      <c r="W1687" s="177"/>
      <c r="X1687" s="177"/>
      <c r="Y1687" s="177"/>
      <c r="Z1687" s="177"/>
      <c r="AA1687" s="177"/>
      <c r="AB1687" s="177"/>
      <c r="AC1687" s="177"/>
      <c r="AD1687" s="177"/>
      <c r="AE1687" s="177"/>
    </row>
    <row r="1688" spans="1:31" ht="125.25" customHeight="1">
      <c r="A1688" s="313"/>
      <c r="B1688" s="177"/>
      <c r="C1688" s="313"/>
      <c r="D1688" s="177"/>
      <c r="E1688" s="177"/>
      <c r="F1688" s="177"/>
      <c r="G1688" s="177"/>
      <c r="H1688" s="177"/>
      <c r="I1688" s="314"/>
      <c r="J1688" s="314"/>
      <c r="K1688" s="315"/>
      <c r="L1688" s="177"/>
      <c r="M1688" s="177"/>
      <c r="N1688" s="177"/>
      <c r="O1688" s="177"/>
      <c r="P1688" s="177"/>
      <c r="Q1688" s="177"/>
      <c r="R1688" s="177"/>
      <c r="S1688" s="177"/>
      <c r="T1688" s="177"/>
      <c r="U1688" s="177"/>
      <c r="V1688" s="177"/>
      <c r="W1688" s="177"/>
      <c r="X1688" s="177"/>
      <c r="Y1688" s="177"/>
      <c r="Z1688" s="177"/>
      <c r="AA1688" s="177"/>
      <c r="AB1688" s="177"/>
      <c r="AC1688" s="177"/>
      <c r="AD1688" s="177"/>
      <c r="AE1688" s="177"/>
    </row>
    <row r="1689" spans="1:31" ht="125.25" customHeight="1">
      <c r="A1689" s="313"/>
      <c r="B1689" s="177"/>
      <c r="C1689" s="313"/>
      <c r="D1689" s="177"/>
      <c r="E1689" s="177"/>
      <c r="F1689" s="177"/>
      <c r="G1689" s="177"/>
      <c r="H1689" s="177"/>
      <c r="I1689" s="314"/>
      <c r="J1689" s="314"/>
      <c r="K1689" s="315"/>
      <c r="L1689" s="177"/>
      <c r="M1689" s="177"/>
      <c r="N1689" s="177"/>
      <c r="O1689" s="177"/>
      <c r="P1689" s="177"/>
      <c r="Q1689" s="177"/>
      <c r="R1689" s="177"/>
      <c r="S1689" s="177"/>
      <c r="T1689" s="177"/>
      <c r="U1689" s="177"/>
      <c r="V1689" s="177"/>
      <c r="W1689" s="177"/>
      <c r="X1689" s="177"/>
      <c r="Y1689" s="177"/>
      <c r="Z1689" s="177"/>
      <c r="AA1689" s="177"/>
      <c r="AB1689" s="177"/>
      <c r="AC1689" s="177"/>
      <c r="AD1689" s="177"/>
      <c r="AE1689" s="177"/>
    </row>
    <row r="1690" spans="1:31" ht="125.25" customHeight="1">
      <c r="A1690" s="313"/>
      <c r="B1690" s="177"/>
      <c r="C1690" s="313"/>
      <c r="D1690" s="177"/>
      <c r="E1690" s="177"/>
      <c r="F1690" s="177"/>
      <c r="G1690" s="177"/>
      <c r="H1690" s="177"/>
      <c r="I1690" s="314"/>
      <c r="J1690" s="314"/>
      <c r="K1690" s="315"/>
      <c r="L1690" s="177"/>
      <c r="M1690" s="177"/>
      <c r="N1690" s="177"/>
      <c r="O1690" s="177"/>
      <c r="P1690" s="177"/>
      <c r="Q1690" s="177"/>
      <c r="R1690" s="177"/>
      <c r="S1690" s="177"/>
      <c r="T1690" s="177"/>
      <c r="U1690" s="177"/>
      <c r="V1690" s="177"/>
      <c r="W1690" s="177"/>
      <c r="X1690" s="177"/>
      <c r="Y1690" s="177"/>
      <c r="Z1690" s="177"/>
      <c r="AA1690" s="177"/>
      <c r="AB1690" s="177"/>
      <c r="AC1690" s="177"/>
      <c r="AD1690" s="177"/>
      <c r="AE1690" s="177"/>
    </row>
    <row r="1691" spans="1:31" ht="125.25" customHeight="1">
      <c r="A1691" s="313"/>
      <c r="B1691" s="177"/>
      <c r="C1691" s="313"/>
      <c r="D1691" s="177"/>
      <c r="E1691" s="177"/>
      <c r="F1691" s="177"/>
      <c r="G1691" s="177"/>
      <c r="H1691" s="177"/>
      <c r="I1691" s="314"/>
      <c r="J1691" s="314"/>
      <c r="K1691" s="315"/>
      <c r="L1691" s="177"/>
      <c r="M1691" s="177"/>
      <c r="N1691" s="177"/>
      <c r="O1691" s="177"/>
      <c r="P1691" s="177"/>
      <c r="Q1691" s="177"/>
      <c r="R1691" s="177"/>
      <c r="S1691" s="177"/>
      <c r="T1691" s="177"/>
      <c r="U1691" s="177"/>
      <c r="V1691" s="177"/>
      <c r="W1691" s="177"/>
      <c r="X1691" s="177"/>
      <c r="Y1691" s="177"/>
      <c r="Z1691" s="177"/>
      <c r="AA1691" s="177"/>
      <c r="AB1691" s="177"/>
      <c r="AC1691" s="177"/>
      <c r="AD1691" s="177"/>
      <c r="AE1691" s="177"/>
    </row>
    <row r="1692" spans="1:31" ht="125.25" customHeight="1">
      <c r="A1692" s="313"/>
      <c r="B1692" s="177"/>
      <c r="C1692" s="313"/>
      <c r="D1692" s="177"/>
      <c r="E1692" s="177"/>
      <c r="F1692" s="177"/>
      <c r="G1692" s="177"/>
      <c r="H1692" s="177"/>
      <c r="I1692" s="314"/>
      <c r="J1692" s="314"/>
      <c r="K1692" s="315"/>
      <c r="L1692" s="177"/>
      <c r="M1692" s="177"/>
      <c r="N1692" s="177"/>
      <c r="O1692" s="177"/>
      <c r="P1692" s="177"/>
      <c r="Q1692" s="177"/>
      <c r="R1692" s="177"/>
      <c r="S1692" s="177"/>
      <c r="T1692" s="177"/>
      <c r="U1692" s="177"/>
      <c r="V1692" s="177"/>
      <c r="W1692" s="177"/>
      <c r="X1692" s="177"/>
      <c r="Y1692" s="177"/>
      <c r="Z1692" s="177"/>
      <c r="AA1692" s="177"/>
      <c r="AB1692" s="177"/>
      <c r="AC1692" s="177"/>
      <c r="AD1692" s="177"/>
      <c r="AE1692" s="177"/>
    </row>
    <row r="1693" spans="1:31" ht="125.25" customHeight="1">
      <c r="A1693" s="313"/>
      <c r="B1693" s="177"/>
      <c r="C1693" s="313"/>
      <c r="D1693" s="177"/>
      <c r="E1693" s="177"/>
      <c r="F1693" s="177"/>
      <c r="G1693" s="177"/>
      <c r="H1693" s="177"/>
      <c r="I1693" s="314"/>
      <c r="J1693" s="314"/>
      <c r="K1693" s="315"/>
      <c r="L1693" s="177"/>
      <c r="M1693" s="177"/>
      <c r="N1693" s="177"/>
      <c r="O1693" s="177"/>
      <c r="P1693" s="177"/>
      <c r="Q1693" s="177"/>
      <c r="R1693" s="177"/>
      <c r="S1693" s="177"/>
      <c r="T1693" s="177"/>
      <c r="U1693" s="177"/>
      <c r="V1693" s="177"/>
      <c r="W1693" s="177"/>
      <c r="X1693" s="177"/>
      <c r="Y1693" s="177"/>
      <c r="Z1693" s="177"/>
      <c r="AA1693" s="177"/>
      <c r="AB1693" s="177"/>
      <c r="AC1693" s="177"/>
      <c r="AD1693" s="177"/>
      <c r="AE1693" s="177"/>
    </row>
    <row r="1694" spans="1:31" ht="125.25" customHeight="1">
      <c r="A1694" s="313"/>
      <c r="B1694" s="177"/>
      <c r="C1694" s="313"/>
      <c r="D1694" s="177"/>
      <c r="E1694" s="177"/>
      <c r="F1694" s="177"/>
      <c r="G1694" s="177"/>
      <c r="H1694" s="177"/>
      <c r="I1694" s="314"/>
      <c r="J1694" s="314"/>
      <c r="K1694" s="315"/>
      <c r="L1694" s="177"/>
      <c r="M1694" s="177"/>
      <c r="N1694" s="177"/>
      <c r="O1694" s="177"/>
      <c r="P1694" s="177"/>
      <c r="Q1694" s="177"/>
      <c r="R1694" s="177"/>
      <c r="S1694" s="177"/>
      <c r="T1694" s="177"/>
      <c r="U1694" s="177"/>
      <c r="V1694" s="177"/>
      <c r="W1694" s="177"/>
      <c r="X1694" s="177"/>
      <c r="Y1694" s="177"/>
      <c r="Z1694" s="177"/>
      <c r="AA1694" s="177"/>
      <c r="AB1694" s="177"/>
      <c r="AC1694" s="177"/>
      <c r="AD1694" s="177"/>
      <c r="AE1694" s="177"/>
    </row>
    <row r="1695" spans="1:31" ht="125.25" customHeight="1">
      <c r="A1695" s="313"/>
      <c r="B1695" s="177"/>
      <c r="C1695" s="313"/>
      <c r="D1695" s="177"/>
      <c r="E1695" s="177"/>
      <c r="F1695" s="177"/>
      <c r="G1695" s="177"/>
      <c r="H1695" s="177"/>
      <c r="I1695" s="314"/>
      <c r="J1695" s="314"/>
      <c r="K1695" s="315"/>
      <c r="L1695" s="177"/>
      <c r="M1695" s="177"/>
      <c r="N1695" s="177"/>
      <c r="O1695" s="177"/>
      <c r="P1695" s="177"/>
      <c r="Q1695" s="177"/>
      <c r="R1695" s="177"/>
      <c r="S1695" s="177"/>
      <c r="T1695" s="177"/>
      <c r="U1695" s="177"/>
      <c r="V1695" s="177"/>
      <c r="W1695" s="177"/>
      <c r="X1695" s="177"/>
      <c r="Y1695" s="177"/>
      <c r="Z1695" s="177"/>
      <c r="AA1695" s="177"/>
      <c r="AB1695" s="177"/>
      <c r="AC1695" s="177"/>
      <c r="AD1695" s="177"/>
      <c r="AE1695" s="177"/>
    </row>
    <row r="1696" spans="1:31" ht="125.25" customHeight="1">
      <c r="A1696" s="313"/>
      <c r="B1696" s="177"/>
      <c r="C1696" s="313"/>
      <c r="D1696" s="177"/>
      <c r="E1696" s="177"/>
      <c r="F1696" s="177"/>
      <c r="G1696" s="177"/>
      <c r="H1696" s="177"/>
      <c r="I1696" s="314"/>
      <c r="J1696" s="314"/>
      <c r="K1696" s="315"/>
      <c r="L1696" s="177"/>
      <c r="M1696" s="177"/>
      <c r="N1696" s="177"/>
      <c r="O1696" s="177"/>
      <c r="P1696" s="177"/>
      <c r="Q1696" s="177"/>
      <c r="R1696" s="177"/>
      <c r="S1696" s="177"/>
      <c r="T1696" s="177"/>
      <c r="U1696" s="177"/>
      <c r="V1696" s="177"/>
      <c r="W1696" s="177"/>
      <c r="X1696" s="177"/>
      <c r="Y1696" s="177"/>
      <c r="Z1696" s="177"/>
      <c r="AA1696" s="177"/>
      <c r="AB1696" s="177"/>
      <c r="AC1696" s="177"/>
      <c r="AD1696" s="177"/>
      <c r="AE1696" s="177"/>
    </row>
    <row r="1697" spans="1:31" ht="125.25" customHeight="1">
      <c r="A1697" s="313"/>
      <c r="B1697" s="177"/>
      <c r="C1697" s="313"/>
      <c r="D1697" s="177"/>
      <c r="E1697" s="177"/>
      <c r="F1697" s="177"/>
      <c r="G1697" s="177"/>
      <c r="H1697" s="177"/>
      <c r="I1697" s="314"/>
      <c r="J1697" s="314"/>
      <c r="K1697" s="315"/>
      <c r="L1697" s="177"/>
      <c r="M1697" s="177"/>
      <c r="N1697" s="177"/>
      <c r="O1697" s="177"/>
      <c r="P1697" s="177"/>
      <c r="Q1697" s="177"/>
      <c r="R1697" s="177"/>
      <c r="S1697" s="177"/>
      <c r="T1697" s="177"/>
      <c r="U1697" s="177"/>
      <c r="V1697" s="177"/>
      <c r="W1697" s="177"/>
      <c r="X1697" s="177"/>
      <c r="Y1697" s="177"/>
      <c r="Z1697" s="177"/>
      <c r="AA1697" s="177"/>
      <c r="AB1697" s="177"/>
      <c r="AC1697" s="177"/>
      <c r="AD1697" s="177"/>
      <c r="AE1697" s="177"/>
    </row>
    <row r="1698" spans="1:31" ht="125.25" customHeight="1">
      <c r="A1698" s="313"/>
      <c r="B1698" s="177"/>
      <c r="C1698" s="313"/>
      <c r="D1698" s="177"/>
      <c r="E1698" s="177"/>
      <c r="F1698" s="177"/>
      <c r="G1698" s="177"/>
      <c r="H1698" s="177"/>
      <c r="I1698" s="314"/>
      <c r="J1698" s="314"/>
      <c r="K1698" s="315"/>
      <c r="L1698" s="177"/>
      <c r="M1698" s="177"/>
      <c r="N1698" s="177"/>
      <c r="O1698" s="177"/>
      <c r="P1698" s="177"/>
      <c r="Q1698" s="177"/>
      <c r="R1698" s="177"/>
      <c r="S1698" s="177"/>
      <c r="T1698" s="177"/>
      <c r="U1698" s="177"/>
      <c r="V1698" s="177"/>
      <c r="W1698" s="177"/>
      <c r="X1698" s="177"/>
      <c r="Y1698" s="177"/>
      <c r="Z1698" s="177"/>
      <c r="AA1698" s="177"/>
      <c r="AB1698" s="177"/>
      <c r="AC1698" s="177"/>
      <c r="AD1698" s="177"/>
      <c r="AE1698" s="177"/>
    </row>
    <row r="1699" spans="1:31" ht="125.25" customHeight="1">
      <c r="A1699" s="313"/>
      <c r="B1699" s="177"/>
      <c r="C1699" s="313"/>
      <c r="D1699" s="177"/>
      <c r="E1699" s="177"/>
      <c r="F1699" s="177"/>
      <c r="G1699" s="177"/>
      <c r="H1699" s="177"/>
      <c r="I1699" s="314"/>
      <c r="J1699" s="314"/>
      <c r="K1699" s="315"/>
      <c r="L1699" s="177"/>
      <c r="M1699" s="177"/>
      <c r="N1699" s="177"/>
      <c r="O1699" s="177"/>
      <c r="P1699" s="177"/>
      <c r="Q1699" s="177"/>
      <c r="R1699" s="177"/>
      <c r="S1699" s="177"/>
      <c r="T1699" s="177"/>
      <c r="U1699" s="177"/>
      <c r="V1699" s="177"/>
      <c r="W1699" s="177"/>
      <c r="X1699" s="177"/>
      <c r="Y1699" s="177"/>
      <c r="Z1699" s="177"/>
      <c r="AA1699" s="177"/>
      <c r="AB1699" s="177"/>
      <c r="AC1699" s="177"/>
      <c r="AD1699" s="177"/>
      <c r="AE1699" s="177"/>
    </row>
    <row r="1700" spans="1:31" ht="125.25" customHeight="1">
      <c r="A1700" s="313"/>
      <c r="B1700" s="177"/>
      <c r="C1700" s="313"/>
      <c r="D1700" s="177"/>
      <c r="E1700" s="177"/>
      <c r="F1700" s="177"/>
      <c r="G1700" s="177"/>
      <c r="H1700" s="177"/>
      <c r="I1700" s="314"/>
      <c r="J1700" s="314"/>
      <c r="K1700" s="315"/>
      <c r="L1700" s="177"/>
      <c r="M1700" s="177"/>
      <c r="N1700" s="177"/>
      <c r="O1700" s="177"/>
      <c r="P1700" s="177"/>
      <c r="Q1700" s="177"/>
      <c r="R1700" s="177"/>
      <c r="S1700" s="177"/>
      <c r="T1700" s="177"/>
      <c r="U1700" s="177"/>
      <c r="V1700" s="177"/>
      <c r="W1700" s="177"/>
      <c r="X1700" s="177"/>
      <c r="Y1700" s="177"/>
      <c r="Z1700" s="177"/>
      <c r="AA1700" s="177"/>
      <c r="AB1700" s="177"/>
      <c r="AC1700" s="177"/>
      <c r="AD1700" s="177"/>
      <c r="AE1700" s="177"/>
    </row>
    <row r="1701" spans="1:31" ht="125.25" customHeight="1">
      <c r="A1701" s="313"/>
      <c r="B1701" s="177"/>
      <c r="C1701" s="313"/>
      <c r="D1701" s="177"/>
      <c r="E1701" s="177"/>
      <c r="F1701" s="177"/>
      <c r="G1701" s="177"/>
      <c r="H1701" s="177"/>
      <c r="I1701" s="314"/>
      <c r="J1701" s="314"/>
      <c r="K1701" s="315"/>
      <c r="L1701" s="177"/>
      <c r="M1701" s="177"/>
      <c r="N1701" s="177"/>
      <c r="O1701" s="177"/>
      <c r="P1701" s="177"/>
      <c r="Q1701" s="177"/>
      <c r="R1701" s="177"/>
      <c r="S1701" s="177"/>
      <c r="T1701" s="177"/>
      <c r="U1701" s="177"/>
      <c r="V1701" s="177"/>
      <c r="W1701" s="177"/>
      <c r="X1701" s="177"/>
      <c r="Y1701" s="177"/>
      <c r="Z1701" s="177"/>
      <c r="AA1701" s="177"/>
      <c r="AB1701" s="177"/>
      <c r="AC1701" s="177"/>
      <c r="AD1701" s="177"/>
      <c r="AE1701" s="177"/>
    </row>
    <row r="1702" spans="1:31" ht="125.25" customHeight="1">
      <c r="A1702" s="313"/>
      <c r="B1702" s="177"/>
      <c r="C1702" s="313"/>
      <c r="D1702" s="177"/>
      <c r="E1702" s="177"/>
      <c r="F1702" s="177"/>
      <c r="G1702" s="177"/>
      <c r="H1702" s="177"/>
      <c r="I1702" s="314"/>
      <c r="J1702" s="314"/>
      <c r="K1702" s="315"/>
      <c r="L1702" s="177"/>
      <c r="M1702" s="177"/>
      <c r="N1702" s="177"/>
      <c r="O1702" s="177"/>
      <c r="P1702" s="177"/>
      <c r="Q1702" s="177"/>
      <c r="R1702" s="177"/>
      <c r="S1702" s="177"/>
      <c r="T1702" s="177"/>
      <c r="U1702" s="177"/>
      <c r="V1702" s="177"/>
      <c r="W1702" s="177"/>
      <c r="X1702" s="177"/>
      <c r="Y1702" s="177"/>
      <c r="Z1702" s="177"/>
      <c r="AA1702" s="177"/>
      <c r="AB1702" s="177"/>
      <c r="AC1702" s="177"/>
      <c r="AD1702" s="177"/>
      <c r="AE1702" s="177"/>
    </row>
    <row r="1703" spans="1:31" ht="125.25" customHeight="1">
      <c r="A1703" s="313"/>
      <c r="B1703" s="177"/>
      <c r="C1703" s="313"/>
      <c r="D1703" s="177"/>
      <c r="E1703" s="177"/>
      <c r="F1703" s="177"/>
      <c r="G1703" s="177"/>
      <c r="H1703" s="177"/>
      <c r="I1703" s="314"/>
      <c r="J1703" s="314"/>
      <c r="K1703" s="315"/>
      <c r="L1703" s="177"/>
      <c r="M1703" s="177"/>
      <c r="N1703" s="177"/>
      <c r="O1703" s="177"/>
      <c r="P1703" s="177"/>
      <c r="Q1703" s="177"/>
      <c r="R1703" s="177"/>
      <c r="S1703" s="177"/>
      <c r="T1703" s="177"/>
      <c r="U1703" s="177"/>
      <c r="V1703" s="177"/>
      <c r="W1703" s="177"/>
      <c r="X1703" s="177"/>
      <c r="Y1703" s="177"/>
      <c r="Z1703" s="177"/>
      <c r="AA1703" s="177"/>
      <c r="AB1703" s="177"/>
      <c r="AC1703" s="177"/>
      <c r="AD1703" s="177"/>
      <c r="AE1703" s="177"/>
    </row>
    <row r="1704" spans="1:31" ht="125.25" customHeight="1">
      <c r="A1704" s="313"/>
      <c r="B1704" s="177"/>
      <c r="C1704" s="313"/>
      <c r="D1704" s="177"/>
      <c r="E1704" s="177"/>
      <c r="F1704" s="177"/>
      <c r="G1704" s="177"/>
      <c r="H1704" s="177"/>
      <c r="I1704" s="314"/>
      <c r="J1704" s="314"/>
      <c r="K1704" s="315"/>
      <c r="L1704" s="177"/>
      <c r="M1704" s="177"/>
      <c r="N1704" s="177"/>
      <c r="O1704" s="177"/>
      <c r="P1704" s="177"/>
      <c r="Q1704" s="177"/>
      <c r="R1704" s="177"/>
      <c r="S1704" s="177"/>
      <c r="T1704" s="177"/>
      <c r="U1704" s="177"/>
      <c r="V1704" s="177"/>
      <c r="W1704" s="177"/>
      <c r="X1704" s="177"/>
      <c r="Y1704" s="177"/>
      <c r="Z1704" s="177"/>
      <c r="AA1704" s="177"/>
      <c r="AB1704" s="177"/>
      <c r="AC1704" s="177"/>
      <c r="AD1704" s="177"/>
      <c r="AE1704" s="177"/>
    </row>
    <row r="1705" spans="1:31" ht="125.25" customHeight="1">
      <c r="A1705" s="313"/>
      <c r="B1705" s="177"/>
      <c r="C1705" s="313"/>
      <c r="D1705" s="177"/>
      <c r="E1705" s="177"/>
      <c r="F1705" s="177"/>
      <c r="G1705" s="177"/>
      <c r="H1705" s="177"/>
      <c r="I1705" s="314"/>
      <c r="J1705" s="314"/>
      <c r="K1705" s="315"/>
      <c r="L1705" s="177"/>
      <c r="M1705" s="177"/>
      <c r="N1705" s="177"/>
      <c r="O1705" s="177"/>
      <c r="P1705" s="177"/>
      <c r="Q1705" s="177"/>
      <c r="R1705" s="177"/>
      <c r="S1705" s="177"/>
      <c r="T1705" s="177"/>
      <c r="U1705" s="177"/>
      <c r="V1705" s="177"/>
      <c r="W1705" s="177"/>
      <c r="X1705" s="177"/>
      <c r="Y1705" s="177"/>
      <c r="Z1705" s="177"/>
      <c r="AA1705" s="177"/>
      <c r="AB1705" s="177"/>
      <c r="AC1705" s="177"/>
      <c r="AD1705" s="177"/>
      <c r="AE1705" s="177"/>
    </row>
    <row r="1706" spans="1:31" ht="125.25" customHeight="1">
      <c r="A1706" s="313"/>
      <c r="B1706" s="177"/>
      <c r="C1706" s="313"/>
      <c r="D1706" s="177"/>
      <c r="E1706" s="177"/>
      <c r="F1706" s="177"/>
      <c r="G1706" s="177"/>
      <c r="H1706" s="177"/>
      <c r="I1706" s="314"/>
      <c r="J1706" s="314"/>
      <c r="K1706" s="315"/>
      <c r="L1706" s="177"/>
      <c r="M1706" s="177"/>
      <c r="N1706" s="177"/>
      <c r="O1706" s="177"/>
      <c r="P1706" s="177"/>
      <c r="Q1706" s="177"/>
      <c r="R1706" s="177"/>
      <c r="S1706" s="177"/>
      <c r="T1706" s="177"/>
      <c r="U1706" s="177"/>
      <c r="V1706" s="177"/>
      <c r="W1706" s="177"/>
      <c r="X1706" s="177"/>
      <c r="Y1706" s="177"/>
      <c r="Z1706" s="177"/>
      <c r="AA1706" s="177"/>
      <c r="AB1706" s="177"/>
      <c r="AC1706" s="177"/>
      <c r="AD1706" s="177"/>
      <c r="AE1706" s="177"/>
    </row>
    <row r="1707" spans="1:31" ht="125.25" customHeight="1">
      <c r="A1707" s="313"/>
      <c r="B1707" s="177"/>
      <c r="C1707" s="313"/>
      <c r="D1707" s="177"/>
      <c r="E1707" s="177"/>
      <c r="F1707" s="177"/>
      <c r="G1707" s="177"/>
      <c r="H1707" s="177"/>
      <c r="I1707" s="314"/>
      <c r="J1707" s="314"/>
      <c r="K1707" s="315"/>
      <c r="L1707" s="177"/>
      <c r="M1707" s="177"/>
      <c r="N1707" s="177"/>
      <c r="O1707" s="177"/>
      <c r="P1707" s="177"/>
      <c r="Q1707" s="177"/>
      <c r="R1707" s="177"/>
      <c r="S1707" s="177"/>
      <c r="T1707" s="177"/>
      <c r="U1707" s="177"/>
      <c r="V1707" s="177"/>
      <c r="W1707" s="177"/>
      <c r="X1707" s="177"/>
      <c r="Y1707" s="177"/>
      <c r="Z1707" s="177"/>
      <c r="AA1707" s="177"/>
      <c r="AB1707" s="177"/>
      <c r="AC1707" s="177"/>
      <c r="AD1707" s="177"/>
      <c r="AE1707" s="177"/>
    </row>
    <row r="1708" spans="1:31" ht="125.25" customHeight="1">
      <c r="A1708" s="313"/>
      <c r="B1708" s="177"/>
      <c r="C1708" s="313"/>
      <c r="D1708" s="177"/>
      <c r="E1708" s="177"/>
      <c r="F1708" s="177"/>
      <c r="G1708" s="177"/>
      <c r="H1708" s="177"/>
      <c r="I1708" s="314"/>
      <c r="J1708" s="314"/>
      <c r="K1708" s="315"/>
      <c r="L1708" s="177"/>
      <c r="M1708" s="177"/>
      <c r="N1708" s="177"/>
      <c r="O1708" s="177"/>
      <c r="P1708" s="177"/>
      <c r="Q1708" s="177"/>
      <c r="R1708" s="177"/>
      <c r="S1708" s="177"/>
      <c r="T1708" s="177"/>
      <c r="U1708" s="177"/>
      <c r="V1708" s="177"/>
      <c r="W1708" s="177"/>
      <c r="X1708" s="177"/>
      <c r="Y1708" s="177"/>
      <c r="Z1708" s="177"/>
      <c r="AA1708" s="177"/>
      <c r="AB1708" s="177"/>
      <c r="AC1708" s="177"/>
      <c r="AD1708" s="177"/>
      <c r="AE1708" s="177"/>
    </row>
    <row r="1709" spans="1:31" ht="125.25" customHeight="1">
      <c r="A1709" s="313"/>
      <c r="B1709" s="177"/>
      <c r="C1709" s="313"/>
      <c r="D1709" s="177"/>
      <c r="E1709" s="177"/>
      <c r="F1709" s="177"/>
      <c r="G1709" s="177"/>
      <c r="H1709" s="177"/>
      <c r="I1709" s="314"/>
      <c r="J1709" s="314"/>
      <c r="K1709" s="315"/>
      <c r="L1709" s="177"/>
      <c r="M1709" s="177"/>
      <c r="N1709" s="177"/>
      <c r="O1709" s="177"/>
      <c r="P1709" s="177"/>
      <c r="Q1709" s="177"/>
      <c r="R1709" s="177"/>
      <c r="S1709" s="177"/>
      <c r="T1709" s="177"/>
      <c r="U1709" s="177"/>
      <c r="V1709" s="177"/>
      <c r="W1709" s="177"/>
      <c r="X1709" s="177"/>
      <c r="Y1709" s="177"/>
      <c r="Z1709" s="177"/>
      <c r="AA1709" s="177"/>
      <c r="AB1709" s="177"/>
      <c r="AC1709" s="177"/>
      <c r="AD1709" s="177"/>
      <c r="AE1709" s="177"/>
    </row>
    <row r="1710" spans="1:31" ht="125.25" customHeight="1">
      <c r="A1710" s="313"/>
      <c r="B1710" s="177"/>
      <c r="C1710" s="313"/>
      <c r="D1710" s="177"/>
      <c r="E1710" s="177"/>
      <c r="F1710" s="177"/>
      <c r="G1710" s="177"/>
      <c r="H1710" s="177"/>
      <c r="I1710" s="314"/>
      <c r="J1710" s="314"/>
      <c r="K1710" s="315"/>
      <c r="L1710" s="177"/>
      <c r="M1710" s="177"/>
      <c r="N1710" s="177"/>
      <c r="O1710" s="177"/>
      <c r="P1710" s="177"/>
      <c r="Q1710" s="177"/>
      <c r="R1710" s="177"/>
      <c r="S1710" s="177"/>
      <c r="T1710" s="177"/>
      <c r="U1710" s="177"/>
      <c r="V1710" s="177"/>
      <c r="W1710" s="177"/>
      <c r="X1710" s="177"/>
      <c r="Y1710" s="177"/>
      <c r="Z1710" s="177"/>
      <c r="AA1710" s="177"/>
      <c r="AB1710" s="177"/>
      <c r="AC1710" s="177"/>
      <c r="AD1710" s="177"/>
      <c r="AE1710" s="177"/>
    </row>
    <row r="1711" spans="1:31" ht="125.25" customHeight="1">
      <c r="A1711" s="313"/>
      <c r="B1711" s="177"/>
      <c r="C1711" s="313"/>
      <c r="D1711" s="177"/>
      <c r="E1711" s="177"/>
      <c r="F1711" s="177"/>
      <c r="G1711" s="177"/>
      <c r="H1711" s="177"/>
      <c r="I1711" s="314"/>
      <c r="J1711" s="314"/>
      <c r="K1711" s="315"/>
      <c r="L1711" s="177"/>
      <c r="M1711" s="177"/>
      <c r="N1711" s="177"/>
      <c r="O1711" s="177"/>
      <c r="P1711" s="177"/>
      <c r="Q1711" s="177"/>
      <c r="R1711" s="177"/>
      <c r="S1711" s="177"/>
      <c r="T1711" s="177"/>
      <c r="U1711" s="177"/>
      <c r="V1711" s="177"/>
      <c r="W1711" s="177"/>
      <c r="X1711" s="177"/>
      <c r="Y1711" s="177"/>
      <c r="Z1711" s="177"/>
      <c r="AA1711" s="177"/>
      <c r="AB1711" s="177"/>
      <c r="AC1711" s="177"/>
      <c r="AD1711" s="177"/>
      <c r="AE1711" s="177"/>
    </row>
    <row r="1712" spans="1:31" ht="125.25" customHeight="1">
      <c r="A1712" s="313"/>
      <c r="B1712" s="177"/>
      <c r="C1712" s="313"/>
      <c r="D1712" s="177"/>
      <c r="E1712" s="177"/>
      <c r="F1712" s="177"/>
      <c r="G1712" s="177"/>
      <c r="H1712" s="177"/>
      <c r="I1712" s="314"/>
      <c r="J1712" s="314"/>
      <c r="K1712" s="315"/>
      <c r="L1712" s="177"/>
      <c r="M1712" s="177"/>
      <c r="N1712" s="177"/>
      <c r="O1712" s="177"/>
      <c r="P1712" s="177"/>
      <c r="Q1712" s="177"/>
      <c r="R1712" s="177"/>
      <c r="S1712" s="177"/>
      <c r="T1712" s="177"/>
      <c r="U1712" s="177"/>
      <c r="V1712" s="177"/>
      <c r="W1712" s="177"/>
      <c r="X1712" s="177"/>
      <c r="Y1712" s="177"/>
      <c r="Z1712" s="177"/>
      <c r="AA1712" s="177"/>
      <c r="AB1712" s="177"/>
      <c r="AC1712" s="177"/>
      <c r="AD1712" s="177"/>
      <c r="AE1712" s="177"/>
    </row>
    <row r="1713" spans="1:31" ht="125.25" customHeight="1">
      <c r="A1713" s="313"/>
      <c r="B1713" s="177"/>
      <c r="C1713" s="313"/>
      <c r="D1713" s="177"/>
      <c r="E1713" s="177"/>
      <c r="F1713" s="177"/>
      <c r="G1713" s="177"/>
      <c r="H1713" s="177"/>
      <c r="I1713" s="314"/>
      <c r="J1713" s="314"/>
      <c r="K1713" s="315"/>
      <c r="L1713" s="177"/>
      <c r="M1713" s="177"/>
      <c r="N1713" s="177"/>
      <c r="O1713" s="177"/>
      <c r="P1713" s="177"/>
      <c r="Q1713" s="177"/>
      <c r="R1713" s="177"/>
      <c r="S1713" s="177"/>
      <c r="T1713" s="177"/>
      <c r="U1713" s="177"/>
      <c r="V1713" s="177"/>
      <c r="W1713" s="177"/>
      <c r="X1713" s="177"/>
      <c r="Y1713" s="177"/>
      <c r="Z1713" s="177"/>
      <c r="AA1713" s="177"/>
      <c r="AB1713" s="177"/>
      <c r="AC1713" s="177"/>
      <c r="AD1713" s="177"/>
      <c r="AE1713" s="177"/>
    </row>
    <row r="1714" spans="1:31" ht="125.25" customHeight="1">
      <c r="A1714" s="313"/>
      <c r="B1714" s="177"/>
      <c r="C1714" s="313"/>
      <c r="D1714" s="177"/>
      <c r="E1714" s="177"/>
      <c r="F1714" s="177"/>
      <c r="G1714" s="177"/>
      <c r="H1714" s="177"/>
      <c r="I1714" s="314"/>
      <c r="J1714" s="314"/>
      <c r="K1714" s="315"/>
      <c r="L1714" s="177"/>
      <c r="M1714" s="177"/>
      <c r="N1714" s="177"/>
      <c r="O1714" s="177"/>
      <c r="P1714" s="177"/>
      <c r="Q1714" s="177"/>
      <c r="R1714" s="177"/>
      <c r="S1714" s="177"/>
      <c r="T1714" s="177"/>
      <c r="U1714" s="177"/>
      <c r="V1714" s="177"/>
      <c r="W1714" s="177"/>
      <c r="X1714" s="177"/>
      <c r="Y1714" s="177"/>
      <c r="Z1714" s="177"/>
      <c r="AA1714" s="177"/>
      <c r="AB1714" s="177"/>
      <c r="AC1714" s="177"/>
      <c r="AD1714" s="177"/>
      <c r="AE1714" s="177"/>
    </row>
    <row r="1715" spans="1:31" ht="125.25" customHeight="1">
      <c r="A1715" s="313"/>
      <c r="B1715" s="177"/>
      <c r="C1715" s="313"/>
      <c r="D1715" s="177"/>
      <c r="E1715" s="177"/>
      <c r="F1715" s="177"/>
      <c r="G1715" s="177"/>
      <c r="H1715" s="177"/>
      <c r="I1715" s="314"/>
      <c r="J1715" s="314"/>
      <c r="K1715" s="315"/>
      <c r="L1715" s="177"/>
      <c r="M1715" s="177"/>
      <c r="N1715" s="177"/>
      <c r="O1715" s="177"/>
      <c r="P1715" s="177"/>
      <c r="Q1715" s="177"/>
      <c r="R1715" s="177"/>
      <c r="S1715" s="177"/>
      <c r="T1715" s="177"/>
      <c r="U1715" s="177"/>
      <c r="V1715" s="177"/>
      <c r="W1715" s="177"/>
      <c r="X1715" s="177"/>
      <c r="Y1715" s="177"/>
      <c r="Z1715" s="177"/>
      <c r="AA1715" s="177"/>
      <c r="AB1715" s="177"/>
      <c r="AC1715" s="177"/>
      <c r="AD1715" s="177"/>
      <c r="AE1715" s="177"/>
    </row>
    <row r="1716" spans="1:31" ht="125.25" customHeight="1">
      <c r="A1716" s="313"/>
      <c r="B1716" s="177"/>
      <c r="C1716" s="313"/>
      <c r="D1716" s="177"/>
      <c r="E1716" s="177"/>
      <c r="F1716" s="177"/>
      <c r="G1716" s="177"/>
      <c r="H1716" s="177"/>
      <c r="I1716" s="314"/>
      <c r="J1716" s="314"/>
      <c r="K1716" s="315"/>
      <c r="L1716" s="177"/>
      <c r="M1716" s="177"/>
      <c r="N1716" s="177"/>
      <c r="O1716" s="177"/>
      <c r="P1716" s="177"/>
      <c r="Q1716" s="177"/>
      <c r="R1716" s="177"/>
      <c r="S1716" s="177"/>
      <c r="T1716" s="177"/>
      <c r="U1716" s="177"/>
      <c r="V1716" s="177"/>
      <c r="W1716" s="177"/>
      <c r="X1716" s="177"/>
      <c r="Y1716" s="177"/>
      <c r="Z1716" s="177"/>
      <c r="AA1716" s="177"/>
      <c r="AB1716" s="177"/>
      <c r="AC1716" s="177"/>
      <c r="AD1716" s="177"/>
      <c r="AE1716" s="177"/>
    </row>
    <row r="1717" spans="1:31" ht="125.25" customHeight="1">
      <c r="A1717" s="313"/>
      <c r="B1717" s="177"/>
      <c r="C1717" s="313"/>
      <c r="D1717" s="177"/>
      <c r="E1717" s="177"/>
      <c r="F1717" s="177"/>
      <c r="G1717" s="177"/>
      <c r="H1717" s="177"/>
      <c r="I1717" s="314"/>
      <c r="J1717" s="314"/>
      <c r="K1717" s="315"/>
      <c r="L1717" s="177"/>
      <c r="M1717" s="177"/>
      <c r="N1717" s="177"/>
      <c r="O1717" s="177"/>
      <c r="P1717" s="177"/>
      <c r="Q1717" s="177"/>
      <c r="R1717" s="177"/>
      <c r="S1717" s="177"/>
      <c r="T1717" s="177"/>
      <c r="U1717" s="177"/>
      <c r="V1717" s="177"/>
      <c r="W1717" s="177"/>
      <c r="X1717" s="177"/>
      <c r="Y1717" s="177"/>
      <c r="Z1717" s="177"/>
      <c r="AA1717" s="177"/>
      <c r="AB1717" s="177"/>
      <c r="AC1717" s="177"/>
      <c r="AD1717" s="177"/>
      <c r="AE1717" s="177"/>
    </row>
    <row r="1718" spans="1:31" ht="125.25" customHeight="1">
      <c r="A1718" s="313"/>
      <c r="B1718" s="177"/>
      <c r="C1718" s="313"/>
      <c r="D1718" s="177"/>
      <c r="E1718" s="177"/>
      <c r="F1718" s="177"/>
      <c r="G1718" s="177"/>
      <c r="H1718" s="177"/>
      <c r="I1718" s="314"/>
      <c r="J1718" s="314"/>
      <c r="K1718" s="315"/>
      <c r="L1718" s="177"/>
      <c r="M1718" s="177"/>
      <c r="N1718" s="177"/>
      <c r="O1718" s="177"/>
      <c r="P1718" s="177"/>
      <c r="Q1718" s="177"/>
      <c r="R1718" s="177"/>
      <c r="S1718" s="177"/>
      <c r="T1718" s="177"/>
      <c r="U1718" s="177"/>
      <c r="V1718" s="177"/>
      <c r="W1718" s="177"/>
      <c r="X1718" s="177"/>
      <c r="Y1718" s="177"/>
      <c r="Z1718" s="177"/>
      <c r="AA1718" s="177"/>
      <c r="AB1718" s="177"/>
      <c r="AC1718" s="177"/>
      <c r="AD1718" s="177"/>
      <c r="AE1718" s="177"/>
    </row>
    <row r="1719" spans="1:31" ht="125.25" customHeight="1">
      <c r="A1719" s="313"/>
      <c r="B1719" s="177"/>
      <c r="C1719" s="313"/>
      <c r="D1719" s="177"/>
      <c r="E1719" s="177"/>
      <c r="F1719" s="177"/>
      <c r="G1719" s="177"/>
      <c r="H1719" s="177"/>
      <c r="I1719" s="314"/>
      <c r="J1719" s="314"/>
      <c r="K1719" s="315"/>
      <c r="L1719" s="177"/>
      <c r="M1719" s="177"/>
      <c r="N1719" s="177"/>
      <c r="O1719" s="177"/>
      <c r="P1719" s="177"/>
      <c r="Q1719" s="177"/>
      <c r="R1719" s="177"/>
      <c r="S1719" s="177"/>
      <c r="T1719" s="177"/>
      <c r="U1719" s="177"/>
      <c r="V1719" s="177"/>
      <c r="W1719" s="177"/>
      <c r="X1719" s="177"/>
      <c r="Y1719" s="177"/>
      <c r="Z1719" s="177"/>
      <c r="AA1719" s="177"/>
      <c r="AB1719" s="177"/>
      <c r="AC1719" s="177"/>
      <c r="AD1719" s="177"/>
      <c r="AE1719" s="177"/>
    </row>
    <row r="1720" spans="1:31" ht="125.25" customHeight="1">
      <c r="A1720" s="313"/>
      <c r="B1720" s="177"/>
      <c r="C1720" s="313"/>
      <c r="D1720" s="177"/>
      <c r="E1720" s="177"/>
      <c r="F1720" s="177"/>
      <c r="G1720" s="177"/>
      <c r="H1720" s="177"/>
      <c r="I1720" s="314"/>
      <c r="J1720" s="314"/>
      <c r="K1720" s="315"/>
      <c r="L1720" s="177"/>
      <c r="M1720" s="177"/>
      <c r="N1720" s="177"/>
      <c r="O1720" s="177"/>
      <c r="P1720" s="177"/>
      <c r="Q1720" s="177"/>
      <c r="R1720" s="177"/>
      <c r="S1720" s="177"/>
      <c r="T1720" s="177"/>
      <c r="U1720" s="177"/>
      <c r="V1720" s="177"/>
      <c r="W1720" s="177"/>
      <c r="X1720" s="177"/>
      <c r="Y1720" s="177"/>
      <c r="Z1720" s="177"/>
      <c r="AA1720" s="177"/>
      <c r="AB1720" s="177"/>
      <c r="AC1720" s="177"/>
      <c r="AD1720" s="177"/>
      <c r="AE1720" s="177"/>
    </row>
    <row r="1721" spans="1:31" ht="125.25" customHeight="1">
      <c r="A1721" s="313"/>
      <c r="B1721" s="177"/>
      <c r="C1721" s="313"/>
      <c r="D1721" s="177"/>
      <c r="E1721" s="177"/>
      <c r="F1721" s="177"/>
      <c r="G1721" s="177"/>
      <c r="H1721" s="177"/>
      <c r="I1721" s="314"/>
      <c r="J1721" s="314"/>
      <c r="K1721" s="315"/>
      <c r="L1721" s="177"/>
      <c r="M1721" s="177"/>
      <c r="N1721" s="177"/>
      <c r="O1721" s="177"/>
      <c r="P1721" s="177"/>
      <c r="Q1721" s="177"/>
      <c r="R1721" s="177"/>
      <c r="S1721" s="177"/>
      <c r="T1721" s="177"/>
      <c r="U1721" s="177"/>
      <c r="V1721" s="177"/>
      <c r="W1721" s="177"/>
      <c r="X1721" s="177"/>
      <c r="Y1721" s="177"/>
      <c r="Z1721" s="177"/>
      <c r="AA1721" s="177"/>
      <c r="AB1721" s="177"/>
      <c r="AC1721" s="177"/>
      <c r="AD1721" s="177"/>
      <c r="AE1721" s="177"/>
    </row>
    <row r="1722" spans="1:31" ht="125.25" customHeight="1">
      <c r="A1722" s="313"/>
      <c r="B1722" s="177"/>
      <c r="C1722" s="313"/>
      <c r="D1722" s="177"/>
      <c r="E1722" s="177"/>
      <c r="F1722" s="177"/>
      <c r="G1722" s="177"/>
      <c r="H1722" s="177"/>
      <c r="I1722" s="314"/>
      <c r="J1722" s="314"/>
      <c r="K1722" s="315"/>
      <c r="L1722" s="177"/>
      <c r="M1722" s="177"/>
      <c r="N1722" s="177"/>
      <c r="O1722" s="177"/>
      <c r="P1722" s="177"/>
      <c r="Q1722" s="177"/>
      <c r="R1722" s="177"/>
      <c r="S1722" s="177"/>
      <c r="T1722" s="177"/>
      <c r="U1722" s="177"/>
      <c r="V1722" s="177"/>
      <c r="W1722" s="177"/>
      <c r="X1722" s="177"/>
      <c r="Y1722" s="177"/>
      <c r="Z1722" s="177"/>
      <c r="AA1722" s="177"/>
      <c r="AB1722" s="177"/>
      <c r="AC1722" s="177"/>
      <c r="AD1722" s="177"/>
      <c r="AE1722" s="177"/>
    </row>
    <row r="1723" spans="1:31" ht="125.25" customHeight="1">
      <c r="A1723" s="313"/>
      <c r="B1723" s="177"/>
      <c r="C1723" s="313"/>
      <c r="D1723" s="177"/>
      <c r="E1723" s="177"/>
      <c r="F1723" s="177"/>
      <c r="G1723" s="177"/>
      <c r="H1723" s="177"/>
      <c r="I1723" s="314"/>
      <c r="J1723" s="314"/>
      <c r="K1723" s="315"/>
      <c r="L1723" s="177"/>
      <c r="M1723" s="177"/>
      <c r="N1723" s="177"/>
      <c r="O1723" s="177"/>
      <c r="P1723" s="177"/>
      <c r="Q1723" s="177"/>
      <c r="R1723" s="177"/>
      <c r="S1723" s="177"/>
      <c r="T1723" s="177"/>
      <c r="U1723" s="177"/>
      <c r="V1723" s="177"/>
      <c r="W1723" s="177"/>
      <c r="X1723" s="177"/>
      <c r="Y1723" s="177"/>
      <c r="Z1723" s="177"/>
      <c r="AA1723" s="177"/>
      <c r="AB1723" s="177"/>
      <c r="AC1723" s="177"/>
      <c r="AD1723" s="177"/>
      <c r="AE1723" s="177"/>
    </row>
    <row r="1724" spans="1:31" ht="125.25" customHeight="1">
      <c r="A1724" s="313"/>
      <c r="B1724" s="177"/>
      <c r="C1724" s="313"/>
      <c r="D1724" s="177"/>
      <c r="E1724" s="177"/>
      <c r="F1724" s="177"/>
      <c r="G1724" s="177"/>
      <c r="H1724" s="177"/>
      <c r="I1724" s="314"/>
      <c r="J1724" s="314"/>
      <c r="K1724" s="315"/>
      <c r="L1724" s="177"/>
      <c r="M1724" s="177"/>
      <c r="N1724" s="177"/>
      <c r="O1724" s="177"/>
      <c r="P1724" s="177"/>
      <c r="Q1724" s="177"/>
      <c r="R1724" s="177"/>
      <c r="S1724" s="177"/>
      <c r="T1724" s="177"/>
      <c r="U1724" s="177"/>
      <c r="V1724" s="177"/>
      <c r="W1724" s="177"/>
      <c r="X1724" s="177"/>
      <c r="Y1724" s="177"/>
      <c r="Z1724" s="177"/>
      <c r="AA1724" s="177"/>
      <c r="AB1724" s="177"/>
      <c r="AC1724" s="177"/>
      <c r="AD1724" s="177"/>
      <c r="AE1724" s="177"/>
    </row>
    <row r="1725" spans="1:31" ht="125.25" customHeight="1">
      <c r="A1725" s="313"/>
      <c r="B1725" s="177"/>
      <c r="C1725" s="313"/>
      <c r="D1725" s="177"/>
      <c r="E1725" s="177"/>
      <c r="F1725" s="177"/>
      <c r="G1725" s="177"/>
      <c r="H1725" s="177"/>
      <c r="I1725" s="314"/>
      <c r="J1725" s="314"/>
      <c r="K1725" s="315"/>
      <c r="L1725" s="177"/>
      <c r="M1725" s="177"/>
      <c r="N1725" s="177"/>
      <c r="O1725" s="177"/>
      <c r="P1725" s="177"/>
      <c r="Q1725" s="177"/>
      <c r="R1725" s="177"/>
      <c r="S1725" s="177"/>
      <c r="T1725" s="177"/>
      <c r="U1725" s="177"/>
      <c r="V1725" s="177"/>
      <c r="W1725" s="177"/>
      <c r="X1725" s="177"/>
      <c r="Y1725" s="177"/>
      <c r="Z1725" s="177"/>
      <c r="AA1725" s="177"/>
      <c r="AB1725" s="177"/>
      <c r="AC1725" s="177"/>
      <c r="AD1725" s="177"/>
      <c r="AE1725" s="177"/>
    </row>
    <row r="1726" spans="1:31" ht="125.25" customHeight="1">
      <c r="A1726" s="313"/>
      <c r="B1726" s="177"/>
      <c r="C1726" s="313"/>
      <c r="D1726" s="177"/>
      <c r="E1726" s="177"/>
      <c r="F1726" s="177"/>
      <c r="G1726" s="177"/>
      <c r="H1726" s="177"/>
      <c r="I1726" s="314"/>
      <c r="J1726" s="314"/>
      <c r="K1726" s="315"/>
      <c r="L1726" s="177"/>
      <c r="M1726" s="177"/>
      <c r="N1726" s="177"/>
      <c r="O1726" s="177"/>
      <c r="P1726" s="177"/>
      <c r="Q1726" s="177"/>
      <c r="R1726" s="177"/>
      <c r="S1726" s="177"/>
      <c r="T1726" s="177"/>
      <c r="U1726" s="177"/>
      <c r="V1726" s="177"/>
      <c r="W1726" s="177"/>
      <c r="X1726" s="177"/>
      <c r="Y1726" s="177"/>
      <c r="Z1726" s="177"/>
      <c r="AA1726" s="177"/>
      <c r="AB1726" s="177"/>
      <c r="AC1726" s="177"/>
      <c r="AD1726" s="177"/>
      <c r="AE1726" s="177"/>
    </row>
    <row r="1727" spans="1:31" ht="125.25" customHeight="1">
      <c r="A1727" s="313"/>
      <c r="B1727" s="177"/>
      <c r="C1727" s="313"/>
      <c r="D1727" s="177"/>
      <c r="E1727" s="177"/>
      <c r="F1727" s="177"/>
      <c r="G1727" s="177"/>
      <c r="H1727" s="177"/>
      <c r="I1727" s="314"/>
      <c r="J1727" s="314"/>
      <c r="K1727" s="315"/>
      <c r="L1727" s="177"/>
      <c r="M1727" s="177"/>
      <c r="N1727" s="177"/>
      <c r="O1727" s="177"/>
      <c r="P1727" s="177"/>
      <c r="Q1727" s="177"/>
      <c r="R1727" s="177"/>
      <c r="S1727" s="177"/>
      <c r="T1727" s="177"/>
      <c r="U1727" s="177"/>
      <c r="V1727" s="177"/>
      <c r="W1727" s="177"/>
      <c r="X1727" s="177"/>
      <c r="Y1727" s="177"/>
      <c r="Z1727" s="177"/>
      <c r="AA1727" s="177"/>
      <c r="AB1727" s="177"/>
      <c r="AC1727" s="177"/>
      <c r="AD1727" s="177"/>
      <c r="AE1727" s="177"/>
    </row>
    <row r="1728" spans="1:31" ht="125.25" customHeight="1">
      <c r="A1728" s="313"/>
      <c r="B1728" s="177"/>
      <c r="C1728" s="313"/>
      <c r="D1728" s="177"/>
      <c r="E1728" s="177"/>
      <c r="F1728" s="177"/>
      <c r="G1728" s="177"/>
      <c r="H1728" s="177"/>
      <c r="I1728" s="314"/>
      <c r="J1728" s="314"/>
      <c r="K1728" s="315"/>
      <c r="L1728" s="177"/>
      <c r="M1728" s="177"/>
      <c r="N1728" s="177"/>
      <c r="O1728" s="177"/>
      <c r="P1728" s="177"/>
      <c r="Q1728" s="177"/>
      <c r="R1728" s="177"/>
      <c r="S1728" s="177"/>
      <c r="T1728" s="177"/>
      <c r="U1728" s="177"/>
      <c r="V1728" s="177"/>
      <c r="W1728" s="177"/>
      <c r="X1728" s="177"/>
      <c r="Y1728" s="177"/>
      <c r="Z1728" s="177"/>
      <c r="AA1728" s="177"/>
      <c r="AB1728" s="177"/>
      <c r="AC1728" s="177"/>
      <c r="AD1728" s="177"/>
      <c r="AE1728" s="177"/>
    </row>
    <row r="1729" spans="1:31" ht="125.25" customHeight="1">
      <c r="A1729" s="313"/>
      <c r="B1729" s="177"/>
      <c r="C1729" s="313"/>
      <c r="D1729" s="177"/>
      <c r="E1729" s="177"/>
      <c r="F1729" s="177"/>
      <c r="G1729" s="177"/>
      <c r="H1729" s="177"/>
      <c r="I1729" s="314"/>
      <c r="J1729" s="314"/>
      <c r="K1729" s="315"/>
      <c r="L1729" s="177"/>
      <c r="M1729" s="177"/>
      <c r="N1729" s="177"/>
      <c r="O1729" s="177"/>
      <c r="P1729" s="177"/>
      <c r="Q1729" s="177"/>
      <c r="R1729" s="177"/>
      <c r="S1729" s="177"/>
      <c r="T1729" s="177"/>
      <c r="U1729" s="177"/>
      <c r="V1729" s="177"/>
      <c r="W1729" s="177"/>
      <c r="X1729" s="177"/>
      <c r="Y1729" s="177"/>
      <c r="Z1729" s="177"/>
      <c r="AA1729" s="177"/>
      <c r="AB1729" s="177"/>
      <c r="AC1729" s="177"/>
      <c r="AD1729" s="177"/>
      <c r="AE1729" s="177"/>
    </row>
    <row r="1730" spans="1:31" ht="125.25" customHeight="1">
      <c r="A1730" s="313"/>
      <c r="B1730" s="177"/>
      <c r="C1730" s="313"/>
      <c r="D1730" s="177"/>
      <c r="E1730" s="177"/>
      <c r="F1730" s="177"/>
      <c r="G1730" s="177"/>
      <c r="H1730" s="177"/>
      <c r="I1730" s="314"/>
      <c r="J1730" s="314"/>
      <c r="K1730" s="315"/>
      <c r="L1730" s="177"/>
      <c r="M1730" s="177"/>
      <c r="N1730" s="177"/>
      <c r="O1730" s="177"/>
      <c r="P1730" s="177"/>
      <c r="Q1730" s="177"/>
      <c r="R1730" s="177"/>
      <c r="S1730" s="177"/>
      <c r="T1730" s="177"/>
      <c r="U1730" s="177"/>
      <c r="V1730" s="177"/>
      <c r="W1730" s="177"/>
      <c r="X1730" s="177"/>
      <c r="Y1730" s="177"/>
      <c r="Z1730" s="177"/>
      <c r="AA1730" s="177"/>
      <c r="AB1730" s="177"/>
      <c r="AC1730" s="177"/>
      <c r="AD1730" s="177"/>
      <c r="AE1730" s="177"/>
    </row>
    <row r="1731" spans="1:31" ht="125.25" customHeight="1">
      <c r="A1731" s="313"/>
      <c r="B1731" s="177"/>
      <c r="C1731" s="313"/>
      <c r="D1731" s="177"/>
      <c r="E1731" s="177"/>
      <c r="F1731" s="177"/>
      <c r="G1731" s="177"/>
      <c r="H1731" s="177"/>
      <c r="I1731" s="314"/>
      <c r="J1731" s="314"/>
      <c r="K1731" s="315"/>
      <c r="L1731" s="177"/>
      <c r="M1731" s="177"/>
      <c r="N1731" s="177"/>
      <c r="O1731" s="177"/>
      <c r="P1731" s="177"/>
      <c r="Q1731" s="177"/>
      <c r="R1731" s="177"/>
      <c r="S1731" s="177"/>
      <c r="T1731" s="177"/>
      <c r="U1731" s="177"/>
      <c r="V1731" s="177"/>
      <c r="W1731" s="177"/>
      <c r="X1731" s="177"/>
      <c r="Y1731" s="177"/>
      <c r="Z1731" s="177"/>
      <c r="AA1731" s="177"/>
      <c r="AB1731" s="177"/>
      <c r="AC1731" s="177"/>
      <c r="AD1731" s="177"/>
      <c r="AE1731" s="177"/>
    </row>
    <row r="1732" spans="1:31" ht="125.25" customHeight="1">
      <c r="A1732" s="313"/>
      <c r="B1732" s="177"/>
      <c r="C1732" s="313"/>
      <c r="D1732" s="177"/>
      <c r="E1732" s="177"/>
      <c r="F1732" s="177"/>
      <c r="G1732" s="177"/>
      <c r="H1732" s="177"/>
      <c r="I1732" s="314"/>
      <c r="J1732" s="314"/>
      <c r="K1732" s="315"/>
      <c r="L1732" s="177"/>
      <c r="M1732" s="177"/>
      <c r="N1732" s="177"/>
      <c r="O1732" s="177"/>
      <c r="P1732" s="177"/>
      <c r="Q1732" s="177"/>
      <c r="R1732" s="177"/>
      <c r="S1732" s="177"/>
      <c r="T1732" s="177"/>
      <c r="U1732" s="177"/>
      <c r="V1732" s="177"/>
      <c r="W1732" s="177"/>
      <c r="X1732" s="177"/>
      <c r="Y1732" s="177"/>
      <c r="Z1732" s="177"/>
      <c r="AA1732" s="177"/>
      <c r="AB1732" s="177"/>
      <c r="AC1732" s="177"/>
      <c r="AD1732" s="177"/>
      <c r="AE1732" s="177"/>
    </row>
    <row r="1733" spans="1:31" ht="125.25" customHeight="1">
      <c r="A1733" s="313"/>
      <c r="B1733" s="177"/>
      <c r="C1733" s="313"/>
      <c r="D1733" s="177"/>
      <c r="E1733" s="177"/>
      <c r="F1733" s="177"/>
      <c r="G1733" s="177"/>
      <c r="H1733" s="177"/>
      <c r="I1733" s="314"/>
      <c r="J1733" s="314"/>
      <c r="K1733" s="315"/>
      <c r="L1733" s="177"/>
      <c r="M1733" s="177"/>
      <c r="N1733" s="177"/>
      <c r="O1733" s="177"/>
      <c r="P1733" s="177"/>
      <c r="Q1733" s="177"/>
      <c r="R1733" s="177"/>
      <c r="S1733" s="177"/>
      <c r="T1733" s="177"/>
      <c r="U1733" s="177"/>
      <c r="V1733" s="177"/>
      <c r="W1733" s="177"/>
      <c r="X1733" s="177"/>
      <c r="Y1733" s="177"/>
      <c r="Z1733" s="177"/>
      <c r="AA1733" s="177"/>
      <c r="AB1733" s="177"/>
      <c r="AC1733" s="177"/>
      <c r="AD1733" s="177"/>
      <c r="AE1733" s="177"/>
    </row>
    <row r="1734" spans="1:31" ht="125.25" customHeight="1">
      <c r="A1734" s="313"/>
      <c r="B1734" s="177"/>
      <c r="C1734" s="313"/>
      <c r="D1734" s="177"/>
      <c r="E1734" s="177"/>
      <c r="F1734" s="177"/>
      <c r="G1734" s="177"/>
      <c r="H1734" s="177"/>
      <c r="I1734" s="314"/>
      <c r="J1734" s="314"/>
      <c r="K1734" s="315"/>
      <c r="L1734" s="177"/>
      <c r="M1734" s="177"/>
      <c r="N1734" s="177"/>
      <c r="O1734" s="177"/>
      <c r="P1734" s="177"/>
      <c r="Q1734" s="177"/>
      <c r="R1734" s="177"/>
      <c r="S1734" s="177"/>
      <c r="T1734" s="177"/>
      <c r="U1734" s="177"/>
      <c r="V1734" s="177"/>
      <c r="W1734" s="177"/>
      <c r="X1734" s="177"/>
      <c r="Y1734" s="177"/>
      <c r="Z1734" s="177"/>
      <c r="AA1734" s="177"/>
      <c r="AB1734" s="177"/>
      <c r="AC1734" s="177"/>
      <c r="AD1734" s="177"/>
      <c r="AE1734" s="177"/>
    </row>
    <row r="1735" spans="1:31" ht="125.25" customHeight="1">
      <c r="A1735" s="313"/>
      <c r="B1735" s="177"/>
      <c r="C1735" s="313"/>
      <c r="D1735" s="177"/>
      <c r="E1735" s="177"/>
      <c r="F1735" s="177"/>
      <c r="G1735" s="177"/>
      <c r="H1735" s="177"/>
      <c r="I1735" s="314"/>
      <c r="J1735" s="314"/>
      <c r="K1735" s="315"/>
      <c r="L1735" s="177"/>
      <c r="M1735" s="177"/>
      <c r="N1735" s="177"/>
      <c r="O1735" s="177"/>
      <c r="P1735" s="177"/>
      <c r="Q1735" s="177"/>
      <c r="R1735" s="177"/>
      <c r="S1735" s="177"/>
      <c r="T1735" s="177"/>
      <c r="U1735" s="177"/>
      <c r="V1735" s="177"/>
      <c r="W1735" s="177"/>
      <c r="X1735" s="177"/>
      <c r="Y1735" s="177"/>
      <c r="Z1735" s="177"/>
      <c r="AA1735" s="177"/>
      <c r="AB1735" s="177"/>
      <c r="AC1735" s="177"/>
      <c r="AD1735" s="177"/>
      <c r="AE1735" s="177"/>
    </row>
    <row r="1736" spans="1:31" ht="125.25" customHeight="1">
      <c r="A1736" s="313"/>
      <c r="B1736" s="177"/>
      <c r="C1736" s="313"/>
      <c r="D1736" s="177"/>
      <c r="E1736" s="177"/>
      <c r="F1736" s="177"/>
      <c r="G1736" s="177"/>
      <c r="H1736" s="177"/>
      <c r="I1736" s="314"/>
      <c r="J1736" s="314"/>
      <c r="K1736" s="315"/>
      <c r="L1736" s="177"/>
      <c r="M1736" s="177"/>
      <c r="N1736" s="177"/>
      <c r="O1736" s="177"/>
      <c r="P1736" s="177"/>
      <c r="Q1736" s="177"/>
      <c r="R1736" s="177"/>
      <c r="S1736" s="177"/>
      <c r="T1736" s="177"/>
      <c r="U1736" s="177"/>
      <c r="V1736" s="177"/>
      <c r="W1736" s="177"/>
      <c r="X1736" s="177"/>
      <c r="Y1736" s="177"/>
      <c r="Z1736" s="177"/>
      <c r="AA1736" s="177"/>
      <c r="AB1736" s="177"/>
      <c r="AC1736" s="177"/>
      <c r="AD1736" s="177"/>
      <c r="AE1736" s="177"/>
    </row>
    <row r="1737" spans="1:31" ht="125.25" customHeight="1">
      <c r="A1737" s="313"/>
      <c r="B1737" s="177"/>
      <c r="C1737" s="313"/>
      <c r="D1737" s="177"/>
      <c r="E1737" s="177"/>
      <c r="F1737" s="177"/>
      <c r="G1737" s="177"/>
      <c r="H1737" s="177"/>
      <c r="I1737" s="314"/>
      <c r="J1737" s="314"/>
      <c r="K1737" s="315"/>
      <c r="L1737" s="177"/>
      <c r="M1737" s="177"/>
      <c r="N1737" s="177"/>
      <c r="O1737" s="177"/>
      <c r="P1737" s="177"/>
      <c r="Q1737" s="177"/>
      <c r="R1737" s="177"/>
      <c r="S1737" s="177"/>
      <c r="T1737" s="177"/>
      <c r="U1737" s="177"/>
      <c r="V1737" s="177"/>
      <c r="W1737" s="177"/>
      <c r="X1737" s="177"/>
      <c r="Y1737" s="177"/>
      <c r="Z1737" s="177"/>
      <c r="AA1737" s="177"/>
      <c r="AB1737" s="177"/>
      <c r="AC1737" s="177"/>
      <c r="AD1737" s="177"/>
      <c r="AE1737" s="177"/>
    </row>
    <row r="1738" spans="1:31" ht="125.25" customHeight="1">
      <c r="A1738" s="313"/>
      <c r="B1738" s="177"/>
      <c r="C1738" s="313"/>
      <c r="D1738" s="177"/>
      <c r="E1738" s="177"/>
      <c r="F1738" s="177"/>
      <c r="G1738" s="177"/>
      <c r="H1738" s="177"/>
      <c r="I1738" s="314"/>
      <c r="J1738" s="314"/>
      <c r="K1738" s="315"/>
      <c r="L1738" s="177"/>
      <c r="M1738" s="177"/>
      <c r="N1738" s="177"/>
      <c r="O1738" s="177"/>
      <c r="P1738" s="177"/>
      <c r="Q1738" s="177"/>
      <c r="R1738" s="177"/>
      <c r="S1738" s="177"/>
      <c r="T1738" s="177"/>
      <c r="U1738" s="177"/>
      <c r="V1738" s="177"/>
      <c r="W1738" s="177"/>
      <c r="X1738" s="177"/>
      <c r="Y1738" s="177"/>
      <c r="Z1738" s="177"/>
      <c r="AA1738" s="177"/>
      <c r="AB1738" s="177"/>
      <c r="AC1738" s="177"/>
      <c r="AD1738" s="177"/>
      <c r="AE1738" s="177"/>
    </row>
    <row r="1739" spans="1:31" ht="125.25" customHeight="1">
      <c r="A1739" s="313"/>
      <c r="B1739" s="177"/>
      <c r="C1739" s="313"/>
      <c r="D1739" s="177"/>
      <c r="E1739" s="177"/>
      <c r="F1739" s="177"/>
      <c r="G1739" s="177"/>
      <c r="H1739" s="177"/>
      <c r="I1739" s="314"/>
      <c r="J1739" s="314"/>
      <c r="K1739" s="315"/>
      <c r="L1739" s="177"/>
      <c r="M1739" s="177"/>
      <c r="N1739" s="177"/>
      <c r="O1739" s="177"/>
      <c r="P1739" s="177"/>
      <c r="Q1739" s="177"/>
      <c r="R1739" s="177"/>
      <c r="S1739" s="177"/>
      <c r="T1739" s="177"/>
      <c r="U1739" s="177"/>
      <c r="V1739" s="177"/>
      <c r="W1739" s="177"/>
      <c r="X1739" s="177"/>
      <c r="Y1739" s="177"/>
      <c r="Z1739" s="177"/>
      <c r="AA1739" s="177"/>
      <c r="AB1739" s="177"/>
      <c r="AC1739" s="177"/>
      <c r="AD1739" s="177"/>
      <c r="AE1739" s="177"/>
    </row>
    <row r="1740" spans="1:31" ht="125.25" customHeight="1">
      <c r="A1740" s="313"/>
      <c r="B1740" s="177"/>
      <c r="C1740" s="313"/>
      <c r="D1740" s="177"/>
      <c r="E1740" s="177"/>
      <c r="F1740" s="177"/>
      <c r="G1740" s="177"/>
      <c r="H1740" s="177"/>
      <c r="I1740" s="314"/>
      <c r="J1740" s="314"/>
      <c r="K1740" s="315"/>
      <c r="L1740" s="177"/>
      <c r="M1740" s="177"/>
      <c r="N1740" s="177"/>
      <c r="O1740" s="177"/>
      <c r="P1740" s="177"/>
      <c r="Q1740" s="177"/>
      <c r="R1740" s="177"/>
      <c r="S1740" s="177"/>
      <c r="T1740" s="177"/>
      <c r="U1740" s="177"/>
      <c r="V1740" s="177"/>
      <c r="W1740" s="177"/>
      <c r="X1740" s="177"/>
      <c r="Y1740" s="177"/>
      <c r="Z1740" s="177"/>
      <c r="AA1740" s="177"/>
      <c r="AB1740" s="177"/>
      <c r="AC1740" s="177"/>
      <c r="AD1740" s="177"/>
      <c r="AE1740" s="177"/>
    </row>
    <row r="1741" spans="1:31" ht="125.25" customHeight="1">
      <c r="A1741" s="313"/>
      <c r="B1741" s="177"/>
      <c r="C1741" s="313"/>
      <c r="D1741" s="177"/>
      <c r="E1741" s="177"/>
      <c r="F1741" s="177"/>
      <c r="G1741" s="177"/>
      <c r="H1741" s="177"/>
      <c r="I1741" s="314"/>
      <c r="J1741" s="314"/>
      <c r="K1741" s="315"/>
      <c r="L1741" s="177"/>
      <c r="M1741" s="177"/>
      <c r="N1741" s="177"/>
      <c r="O1741" s="177"/>
      <c r="P1741" s="177"/>
      <c r="Q1741" s="177"/>
      <c r="R1741" s="177"/>
      <c r="S1741" s="177"/>
      <c r="T1741" s="177"/>
      <c r="U1741" s="177"/>
      <c r="V1741" s="177"/>
      <c r="W1741" s="177"/>
      <c r="X1741" s="177"/>
      <c r="Y1741" s="177"/>
      <c r="Z1741" s="177"/>
      <c r="AA1741" s="177"/>
      <c r="AB1741" s="177"/>
      <c r="AC1741" s="177"/>
      <c r="AD1741" s="177"/>
      <c r="AE1741" s="177"/>
    </row>
    <row r="1742" spans="1:31" ht="125.25" customHeight="1">
      <c r="A1742" s="313"/>
      <c r="B1742" s="177"/>
      <c r="C1742" s="313"/>
      <c r="D1742" s="177"/>
      <c r="E1742" s="177"/>
      <c r="F1742" s="177"/>
      <c r="G1742" s="177"/>
      <c r="H1742" s="177"/>
      <c r="I1742" s="314"/>
      <c r="J1742" s="314"/>
      <c r="K1742" s="315"/>
      <c r="L1742" s="177"/>
      <c r="M1742" s="177"/>
      <c r="N1742" s="177"/>
      <c r="O1742" s="177"/>
      <c r="P1742" s="177"/>
      <c r="Q1742" s="177"/>
      <c r="R1742" s="177"/>
      <c r="S1742" s="177"/>
      <c r="T1742" s="177"/>
      <c r="U1742" s="177"/>
      <c r="V1742" s="177"/>
      <c r="W1742" s="177"/>
      <c r="X1742" s="177"/>
      <c r="Y1742" s="177"/>
      <c r="Z1742" s="177"/>
      <c r="AA1742" s="177"/>
      <c r="AB1742" s="177"/>
      <c r="AC1742" s="177"/>
      <c r="AD1742" s="177"/>
      <c r="AE1742" s="177"/>
    </row>
    <row r="1743" spans="1:31" ht="125.25" customHeight="1">
      <c r="A1743" s="313"/>
      <c r="B1743" s="177"/>
      <c r="C1743" s="313"/>
      <c r="D1743" s="177"/>
      <c r="E1743" s="177"/>
      <c r="F1743" s="177"/>
      <c r="G1743" s="177"/>
      <c r="H1743" s="177"/>
      <c r="I1743" s="314"/>
      <c r="J1743" s="314"/>
      <c r="K1743" s="315"/>
      <c r="L1743" s="177"/>
      <c r="M1743" s="177"/>
      <c r="N1743" s="177"/>
      <c r="O1743" s="177"/>
      <c r="P1743" s="177"/>
      <c r="Q1743" s="177"/>
      <c r="R1743" s="177"/>
      <c r="S1743" s="177"/>
      <c r="T1743" s="177"/>
      <c r="U1743" s="177"/>
      <c r="V1743" s="177"/>
      <c r="W1743" s="177"/>
      <c r="X1743" s="177"/>
      <c r="Y1743" s="177"/>
      <c r="Z1743" s="177"/>
      <c r="AA1743" s="177"/>
      <c r="AB1743" s="177"/>
      <c r="AC1743" s="177"/>
      <c r="AD1743" s="177"/>
      <c r="AE1743" s="177"/>
    </row>
    <row r="1744" spans="1:31" ht="125.25" customHeight="1">
      <c r="A1744" s="313"/>
      <c r="B1744" s="177"/>
      <c r="C1744" s="313"/>
      <c r="D1744" s="177"/>
      <c r="E1744" s="177"/>
      <c r="F1744" s="177"/>
      <c r="G1744" s="177"/>
      <c r="H1744" s="177"/>
      <c r="I1744" s="314"/>
      <c r="J1744" s="314"/>
      <c r="K1744" s="315"/>
      <c r="L1744" s="177"/>
      <c r="M1744" s="177"/>
      <c r="N1744" s="177"/>
      <c r="O1744" s="177"/>
      <c r="P1744" s="177"/>
      <c r="Q1744" s="177"/>
      <c r="R1744" s="177"/>
      <c r="S1744" s="177"/>
      <c r="T1744" s="177"/>
      <c r="U1744" s="177"/>
      <c r="V1744" s="177"/>
      <c r="W1744" s="177"/>
      <c r="X1744" s="177"/>
      <c r="Y1744" s="177"/>
      <c r="Z1744" s="177"/>
      <c r="AA1744" s="177"/>
      <c r="AB1744" s="177"/>
      <c r="AC1744" s="177"/>
      <c r="AD1744" s="177"/>
      <c r="AE1744" s="177"/>
    </row>
    <row r="1745" spans="1:31" ht="125.25" customHeight="1">
      <c r="A1745" s="313"/>
      <c r="B1745" s="177"/>
      <c r="C1745" s="313"/>
      <c r="D1745" s="177"/>
      <c r="E1745" s="177"/>
      <c r="F1745" s="177"/>
      <c r="G1745" s="177"/>
      <c r="H1745" s="177"/>
      <c r="I1745" s="314"/>
      <c r="J1745" s="314"/>
      <c r="K1745" s="315"/>
      <c r="L1745" s="177"/>
      <c r="M1745" s="177"/>
      <c r="N1745" s="177"/>
      <c r="O1745" s="177"/>
      <c r="P1745" s="177"/>
      <c r="Q1745" s="177"/>
      <c r="R1745" s="177"/>
      <c r="S1745" s="177"/>
      <c r="T1745" s="177"/>
      <c r="U1745" s="177"/>
      <c r="V1745" s="177"/>
      <c r="W1745" s="177"/>
      <c r="X1745" s="177"/>
      <c r="Y1745" s="177"/>
      <c r="Z1745" s="177"/>
      <c r="AA1745" s="177"/>
      <c r="AB1745" s="177"/>
      <c r="AC1745" s="177"/>
      <c r="AD1745" s="177"/>
      <c r="AE1745" s="177"/>
    </row>
    <row r="1746" spans="1:31" ht="125.25" customHeight="1">
      <c r="A1746" s="313"/>
      <c r="B1746" s="177"/>
      <c r="C1746" s="313"/>
      <c r="D1746" s="177"/>
      <c r="E1746" s="177"/>
      <c r="F1746" s="177"/>
      <c r="G1746" s="177"/>
      <c r="H1746" s="177"/>
      <c r="I1746" s="314"/>
      <c r="J1746" s="314"/>
      <c r="K1746" s="315"/>
      <c r="L1746" s="177"/>
      <c r="M1746" s="177"/>
      <c r="N1746" s="177"/>
      <c r="O1746" s="177"/>
      <c r="P1746" s="177"/>
      <c r="Q1746" s="177"/>
      <c r="R1746" s="177"/>
      <c r="S1746" s="177"/>
      <c r="T1746" s="177"/>
      <c r="U1746" s="177"/>
      <c r="V1746" s="177"/>
      <c r="W1746" s="177"/>
      <c r="X1746" s="177"/>
      <c r="Y1746" s="177"/>
      <c r="Z1746" s="177"/>
      <c r="AA1746" s="177"/>
      <c r="AB1746" s="177"/>
      <c r="AC1746" s="177"/>
      <c r="AD1746" s="177"/>
      <c r="AE1746" s="177"/>
    </row>
    <row r="1747" spans="1:31" ht="125.25" customHeight="1">
      <c r="A1747" s="313"/>
      <c r="B1747" s="177"/>
      <c r="C1747" s="313"/>
      <c r="D1747" s="177"/>
      <c r="E1747" s="177"/>
      <c r="F1747" s="177"/>
      <c r="G1747" s="177"/>
      <c r="H1747" s="177"/>
      <c r="I1747" s="314"/>
      <c r="J1747" s="314"/>
      <c r="K1747" s="315"/>
      <c r="L1747" s="177"/>
      <c r="M1747" s="177"/>
      <c r="N1747" s="177"/>
      <c r="O1747" s="177"/>
      <c r="P1747" s="177"/>
      <c r="Q1747" s="177"/>
      <c r="R1747" s="177"/>
      <c r="S1747" s="177"/>
      <c r="T1747" s="177"/>
      <c r="U1747" s="177"/>
      <c r="V1747" s="177"/>
      <c r="W1747" s="177"/>
      <c r="X1747" s="177"/>
      <c r="Y1747" s="177"/>
      <c r="Z1747" s="177"/>
      <c r="AA1747" s="177"/>
      <c r="AB1747" s="177"/>
      <c r="AC1747" s="177"/>
      <c r="AD1747" s="177"/>
      <c r="AE1747" s="177"/>
    </row>
    <row r="1748" spans="1:31" ht="125.25" customHeight="1">
      <c r="A1748" s="313"/>
      <c r="B1748" s="177"/>
      <c r="C1748" s="313"/>
      <c r="D1748" s="177"/>
      <c r="E1748" s="177"/>
      <c r="F1748" s="177"/>
      <c r="G1748" s="177"/>
      <c r="H1748" s="177"/>
      <c r="I1748" s="314"/>
      <c r="J1748" s="314"/>
      <c r="K1748" s="315"/>
      <c r="L1748" s="177"/>
      <c r="M1748" s="177"/>
      <c r="N1748" s="177"/>
      <c r="O1748" s="177"/>
      <c r="P1748" s="177"/>
      <c r="Q1748" s="177"/>
      <c r="R1748" s="177"/>
      <c r="S1748" s="177"/>
      <c r="T1748" s="177"/>
      <c r="U1748" s="177"/>
      <c r="V1748" s="177"/>
      <c r="W1748" s="177"/>
      <c r="X1748" s="177"/>
      <c r="Y1748" s="177"/>
      <c r="Z1748" s="177"/>
      <c r="AA1748" s="177"/>
      <c r="AB1748" s="177"/>
      <c r="AC1748" s="177"/>
      <c r="AD1748" s="177"/>
      <c r="AE1748" s="177"/>
    </row>
    <row r="1749" spans="1:31" ht="125.25" customHeight="1">
      <c r="A1749" s="313"/>
      <c r="B1749" s="177"/>
      <c r="C1749" s="313"/>
      <c r="D1749" s="177"/>
      <c r="E1749" s="177"/>
      <c r="F1749" s="177"/>
      <c r="G1749" s="177"/>
      <c r="H1749" s="177"/>
      <c r="I1749" s="314"/>
      <c r="J1749" s="314"/>
      <c r="K1749" s="315"/>
      <c r="L1749" s="177"/>
      <c r="M1749" s="177"/>
      <c r="N1749" s="177"/>
      <c r="O1749" s="177"/>
      <c r="P1749" s="177"/>
      <c r="Q1749" s="177"/>
      <c r="R1749" s="177"/>
      <c r="S1749" s="177"/>
      <c r="T1749" s="177"/>
      <c r="U1749" s="177"/>
      <c r="V1749" s="177"/>
      <c r="W1749" s="177"/>
      <c r="X1749" s="177"/>
      <c r="Y1749" s="177"/>
      <c r="Z1749" s="177"/>
      <c r="AA1749" s="177"/>
      <c r="AB1749" s="177"/>
      <c r="AC1749" s="177"/>
      <c r="AD1749" s="177"/>
      <c r="AE1749" s="177"/>
    </row>
    <row r="1750" spans="1:31" ht="125.25" customHeight="1">
      <c r="A1750" s="313"/>
      <c r="B1750" s="177"/>
      <c r="C1750" s="313"/>
      <c r="D1750" s="177"/>
      <c r="E1750" s="177"/>
      <c r="F1750" s="177"/>
      <c r="G1750" s="177"/>
      <c r="H1750" s="177"/>
      <c r="I1750" s="314"/>
      <c r="J1750" s="314"/>
      <c r="K1750" s="315"/>
      <c r="L1750" s="177"/>
      <c r="M1750" s="177"/>
      <c r="N1750" s="177"/>
      <c r="O1750" s="177"/>
      <c r="P1750" s="177"/>
      <c r="Q1750" s="177"/>
      <c r="R1750" s="177"/>
      <c r="S1750" s="177"/>
      <c r="T1750" s="177"/>
      <c r="U1750" s="177"/>
      <c r="V1750" s="177"/>
      <c r="W1750" s="177"/>
      <c r="X1750" s="177"/>
      <c r="Y1750" s="177"/>
      <c r="Z1750" s="177"/>
      <c r="AA1750" s="177"/>
      <c r="AB1750" s="177"/>
      <c r="AC1750" s="177"/>
      <c r="AD1750" s="177"/>
      <c r="AE1750" s="177"/>
    </row>
    <row r="1751" spans="1:31" ht="125.25" customHeight="1">
      <c r="A1751" s="313"/>
      <c r="B1751" s="177"/>
      <c r="C1751" s="313"/>
      <c r="D1751" s="177"/>
      <c r="E1751" s="177"/>
      <c r="F1751" s="177"/>
      <c r="G1751" s="177"/>
      <c r="H1751" s="177"/>
      <c r="I1751" s="314"/>
      <c r="J1751" s="314"/>
      <c r="K1751" s="315"/>
      <c r="L1751" s="177"/>
      <c r="M1751" s="177"/>
      <c r="N1751" s="177"/>
      <c r="O1751" s="177"/>
      <c r="P1751" s="177"/>
      <c r="Q1751" s="177"/>
      <c r="R1751" s="177"/>
      <c r="S1751" s="177"/>
      <c r="T1751" s="177"/>
      <c r="U1751" s="177"/>
      <c r="V1751" s="177"/>
      <c r="W1751" s="177"/>
      <c r="X1751" s="177"/>
      <c r="Y1751" s="177"/>
      <c r="Z1751" s="177"/>
      <c r="AA1751" s="177"/>
      <c r="AB1751" s="177"/>
      <c r="AC1751" s="177"/>
      <c r="AD1751" s="177"/>
      <c r="AE1751" s="177"/>
    </row>
    <row r="1752" spans="1:31" ht="125.25" customHeight="1">
      <c r="A1752" s="313"/>
      <c r="B1752" s="177"/>
      <c r="C1752" s="313"/>
      <c r="D1752" s="177"/>
      <c r="E1752" s="177"/>
      <c r="F1752" s="177"/>
      <c r="G1752" s="177"/>
      <c r="H1752" s="177"/>
      <c r="I1752" s="314"/>
      <c r="J1752" s="314"/>
      <c r="K1752" s="315"/>
      <c r="L1752" s="177"/>
      <c r="M1752" s="177"/>
      <c r="N1752" s="177"/>
      <c r="O1752" s="177"/>
      <c r="P1752" s="177"/>
      <c r="Q1752" s="177"/>
      <c r="R1752" s="177"/>
      <c r="S1752" s="177"/>
      <c r="T1752" s="177"/>
      <c r="U1752" s="177"/>
      <c r="V1752" s="177"/>
      <c r="W1752" s="177"/>
      <c r="X1752" s="177"/>
      <c r="Y1752" s="177"/>
      <c r="Z1752" s="177"/>
      <c r="AA1752" s="177"/>
      <c r="AB1752" s="177"/>
      <c r="AC1752" s="177"/>
      <c r="AD1752" s="177"/>
      <c r="AE1752" s="177"/>
    </row>
    <row r="1753" spans="1:31" ht="125.25" customHeight="1">
      <c r="A1753" s="313"/>
      <c r="B1753" s="177"/>
      <c r="C1753" s="313"/>
      <c r="D1753" s="177"/>
      <c r="E1753" s="177"/>
      <c r="F1753" s="177"/>
      <c r="G1753" s="177"/>
      <c r="H1753" s="177"/>
      <c r="I1753" s="314"/>
      <c r="J1753" s="314"/>
      <c r="K1753" s="315"/>
      <c r="L1753" s="177"/>
      <c r="M1753" s="177"/>
      <c r="N1753" s="177"/>
      <c r="O1753" s="177"/>
      <c r="P1753" s="177"/>
      <c r="Q1753" s="177"/>
      <c r="R1753" s="177"/>
      <c r="S1753" s="177"/>
      <c r="T1753" s="177"/>
      <c r="U1753" s="177"/>
      <c r="V1753" s="177"/>
      <c r="W1753" s="177"/>
      <c r="X1753" s="177"/>
      <c r="Y1753" s="177"/>
      <c r="Z1753" s="177"/>
      <c r="AA1753" s="177"/>
      <c r="AB1753" s="177"/>
      <c r="AC1753" s="177"/>
      <c r="AD1753" s="177"/>
      <c r="AE1753" s="177"/>
    </row>
    <row r="1754" spans="1:31" ht="125.25" customHeight="1">
      <c r="A1754" s="313"/>
      <c r="B1754" s="177"/>
      <c r="C1754" s="313"/>
      <c r="D1754" s="177"/>
      <c r="E1754" s="177"/>
      <c r="F1754" s="177"/>
      <c r="G1754" s="177"/>
      <c r="H1754" s="177"/>
      <c r="I1754" s="314"/>
      <c r="J1754" s="314"/>
      <c r="K1754" s="315"/>
      <c r="L1754" s="177"/>
      <c r="M1754" s="177"/>
      <c r="N1754" s="177"/>
      <c r="O1754" s="177"/>
      <c r="P1754" s="177"/>
      <c r="Q1754" s="177"/>
      <c r="R1754" s="177"/>
      <c r="S1754" s="177"/>
      <c r="T1754" s="177"/>
      <c r="U1754" s="177"/>
      <c r="V1754" s="177"/>
      <c r="W1754" s="177"/>
      <c r="X1754" s="177"/>
      <c r="Y1754" s="177"/>
      <c r="Z1754" s="177"/>
      <c r="AA1754" s="177"/>
      <c r="AB1754" s="177"/>
      <c r="AC1754" s="177"/>
      <c r="AD1754" s="177"/>
      <c r="AE1754" s="177"/>
    </row>
    <row r="1755" spans="1:31" ht="125.25" customHeight="1">
      <c r="A1755" s="313"/>
      <c r="B1755" s="177"/>
      <c r="C1755" s="313"/>
      <c r="D1755" s="177"/>
      <c r="E1755" s="177"/>
      <c r="F1755" s="177"/>
      <c r="G1755" s="177"/>
      <c r="H1755" s="177"/>
      <c r="I1755" s="314"/>
      <c r="J1755" s="314"/>
      <c r="K1755" s="315"/>
      <c r="L1755" s="177"/>
      <c r="M1755" s="177"/>
      <c r="N1755" s="177"/>
      <c r="O1755" s="177"/>
      <c r="P1755" s="177"/>
      <c r="Q1755" s="177"/>
      <c r="R1755" s="177"/>
      <c r="S1755" s="177"/>
      <c r="T1755" s="177"/>
      <c r="U1755" s="177"/>
      <c r="V1755" s="177"/>
      <c r="W1755" s="177"/>
      <c r="X1755" s="177"/>
      <c r="Y1755" s="177"/>
      <c r="Z1755" s="177"/>
      <c r="AA1755" s="177"/>
      <c r="AB1755" s="177"/>
      <c r="AC1755" s="177"/>
      <c r="AD1755" s="177"/>
      <c r="AE1755" s="177"/>
    </row>
    <row r="1756" spans="1:31" ht="125.25" customHeight="1">
      <c r="A1756" s="313"/>
      <c r="B1756" s="177"/>
      <c r="C1756" s="313"/>
      <c r="D1756" s="177"/>
      <c r="E1756" s="177"/>
      <c r="F1756" s="177"/>
      <c r="G1756" s="177"/>
      <c r="H1756" s="177"/>
      <c r="I1756" s="314"/>
      <c r="J1756" s="314"/>
      <c r="K1756" s="315"/>
      <c r="L1756" s="177"/>
      <c r="M1756" s="177"/>
      <c r="N1756" s="177"/>
      <c r="O1756" s="177"/>
      <c r="P1756" s="177"/>
      <c r="Q1756" s="177"/>
      <c r="R1756" s="177"/>
      <c r="S1756" s="177"/>
      <c r="T1756" s="177"/>
      <c r="U1756" s="177"/>
      <c r="V1756" s="177"/>
      <c r="W1756" s="177"/>
      <c r="X1756" s="177"/>
      <c r="Y1756" s="177"/>
      <c r="Z1756" s="177"/>
      <c r="AA1756" s="177"/>
      <c r="AB1756" s="177"/>
      <c r="AC1756" s="177"/>
      <c r="AD1756" s="177"/>
      <c r="AE1756" s="177"/>
    </row>
    <row r="1757" spans="1:31" ht="125.25" customHeight="1">
      <c r="A1757" s="313"/>
      <c r="B1757" s="177"/>
      <c r="C1757" s="313"/>
      <c r="D1757" s="177"/>
      <c r="E1757" s="177"/>
      <c r="F1757" s="177"/>
      <c r="G1757" s="177"/>
      <c r="H1757" s="177"/>
      <c r="I1757" s="314"/>
      <c r="J1757" s="314"/>
      <c r="K1757" s="315"/>
      <c r="L1757" s="177"/>
      <c r="M1757" s="177"/>
      <c r="N1757" s="177"/>
      <c r="O1757" s="177"/>
      <c r="P1757" s="177"/>
      <c r="Q1757" s="177"/>
      <c r="R1757" s="177"/>
      <c r="S1757" s="177"/>
      <c r="T1757" s="177"/>
      <c r="U1757" s="177"/>
      <c r="V1757" s="177"/>
      <c r="W1757" s="177"/>
      <c r="X1757" s="177"/>
      <c r="Y1757" s="177"/>
      <c r="Z1757" s="177"/>
      <c r="AA1757" s="177"/>
      <c r="AB1757" s="177"/>
      <c r="AC1757" s="177"/>
      <c r="AD1757" s="177"/>
      <c r="AE1757" s="177"/>
    </row>
    <row r="1758" spans="1:31" ht="125.25" customHeight="1">
      <c r="A1758" s="313"/>
      <c r="B1758" s="177"/>
      <c r="C1758" s="313"/>
      <c r="D1758" s="177"/>
      <c r="E1758" s="177"/>
      <c r="F1758" s="177"/>
      <c r="G1758" s="177"/>
      <c r="H1758" s="177"/>
      <c r="I1758" s="314"/>
      <c r="J1758" s="314"/>
      <c r="K1758" s="315"/>
      <c r="L1758" s="177"/>
      <c r="M1758" s="177"/>
      <c r="N1758" s="177"/>
      <c r="O1758" s="177"/>
      <c r="P1758" s="177"/>
      <c r="Q1758" s="177"/>
      <c r="R1758" s="177"/>
      <c r="S1758" s="177"/>
      <c r="T1758" s="177"/>
      <c r="U1758" s="177"/>
      <c r="V1758" s="177"/>
      <c r="W1758" s="177"/>
      <c r="X1758" s="177"/>
      <c r="Y1758" s="177"/>
      <c r="Z1758" s="177"/>
      <c r="AA1758" s="177"/>
      <c r="AB1758" s="177"/>
      <c r="AC1758" s="177"/>
      <c r="AD1758" s="177"/>
      <c r="AE1758" s="177"/>
    </row>
    <row r="1759" spans="1:31" ht="125.25" customHeight="1">
      <c r="A1759" s="313"/>
      <c r="B1759" s="177"/>
      <c r="C1759" s="313"/>
      <c r="D1759" s="177"/>
      <c r="E1759" s="177"/>
      <c r="F1759" s="177"/>
      <c r="G1759" s="177"/>
      <c r="H1759" s="177"/>
      <c r="I1759" s="314"/>
      <c r="J1759" s="314"/>
      <c r="K1759" s="315"/>
      <c r="L1759" s="177"/>
      <c r="M1759" s="177"/>
      <c r="N1759" s="177"/>
      <c r="O1759" s="177"/>
      <c r="P1759" s="177"/>
      <c r="Q1759" s="177"/>
      <c r="R1759" s="177"/>
      <c r="S1759" s="177"/>
      <c r="T1759" s="177"/>
      <c r="U1759" s="177"/>
      <c r="V1759" s="177"/>
      <c r="W1759" s="177"/>
      <c r="X1759" s="177"/>
      <c r="Y1759" s="177"/>
      <c r="Z1759" s="177"/>
      <c r="AA1759" s="177"/>
      <c r="AB1759" s="177"/>
      <c r="AC1759" s="177"/>
      <c r="AD1759" s="177"/>
      <c r="AE1759" s="177"/>
    </row>
    <row r="1760" spans="1:31" ht="125.25" customHeight="1">
      <c r="A1760" s="313"/>
      <c r="B1760" s="177"/>
      <c r="C1760" s="313"/>
      <c r="D1760" s="177"/>
      <c r="E1760" s="177"/>
      <c r="F1760" s="177"/>
      <c r="G1760" s="177"/>
      <c r="H1760" s="177"/>
      <c r="I1760" s="314"/>
      <c r="J1760" s="314"/>
      <c r="K1760" s="315"/>
      <c r="L1760" s="177"/>
      <c r="M1760" s="177"/>
      <c r="N1760" s="177"/>
      <c r="O1760" s="177"/>
      <c r="P1760" s="177"/>
      <c r="Q1760" s="177"/>
      <c r="R1760" s="177"/>
      <c r="S1760" s="177"/>
      <c r="T1760" s="177"/>
      <c r="U1760" s="177"/>
      <c r="V1760" s="177"/>
      <c r="W1760" s="177"/>
      <c r="X1760" s="177"/>
      <c r="Y1760" s="177"/>
      <c r="Z1760" s="177"/>
      <c r="AA1760" s="177"/>
      <c r="AB1760" s="177"/>
      <c r="AC1760" s="177"/>
      <c r="AD1760" s="177"/>
      <c r="AE1760" s="177"/>
    </row>
    <row r="1761" spans="1:31" ht="125.25" customHeight="1">
      <c r="A1761" s="313"/>
      <c r="B1761" s="177"/>
      <c r="C1761" s="313"/>
      <c r="D1761" s="177"/>
      <c r="E1761" s="177"/>
      <c r="F1761" s="177"/>
      <c r="G1761" s="177"/>
      <c r="H1761" s="177"/>
      <c r="I1761" s="314"/>
      <c r="J1761" s="314"/>
      <c r="K1761" s="315"/>
      <c r="L1761" s="177"/>
      <c r="M1761" s="177"/>
      <c r="N1761" s="177"/>
      <c r="O1761" s="177"/>
      <c r="P1761" s="177"/>
      <c r="Q1761" s="177"/>
      <c r="R1761" s="177"/>
      <c r="S1761" s="177"/>
      <c r="T1761" s="177"/>
      <c r="U1761" s="177"/>
      <c r="V1761" s="177"/>
      <c r="W1761" s="177"/>
      <c r="X1761" s="177"/>
      <c r="Y1761" s="177"/>
      <c r="Z1761" s="177"/>
      <c r="AA1761" s="177"/>
      <c r="AB1761" s="177"/>
      <c r="AC1761" s="177"/>
      <c r="AD1761" s="177"/>
      <c r="AE1761" s="177"/>
    </row>
    <row r="1762" spans="1:31" ht="125.25" customHeight="1">
      <c r="A1762" s="313"/>
      <c r="B1762" s="177"/>
      <c r="C1762" s="313"/>
      <c r="D1762" s="177"/>
      <c r="E1762" s="177"/>
      <c r="F1762" s="177"/>
      <c r="G1762" s="177"/>
      <c r="H1762" s="177"/>
      <c r="I1762" s="314"/>
      <c r="J1762" s="314"/>
      <c r="K1762" s="315"/>
      <c r="L1762" s="177"/>
      <c r="M1762" s="177"/>
      <c r="N1762" s="177"/>
      <c r="O1762" s="177"/>
      <c r="P1762" s="177"/>
      <c r="Q1762" s="177"/>
      <c r="R1762" s="177"/>
      <c r="S1762" s="177"/>
      <c r="T1762" s="177"/>
      <c r="U1762" s="177"/>
      <c r="V1762" s="177"/>
      <c r="W1762" s="177"/>
      <c r="X1762" s="177"/>
      <c r="Y1762" s="177"/>
      <c r="Z1762" s="177"/>
      <c r="AA1762" s="177"/>
      <c r="AB1762" s="177"/>
      <c r="AC1762" s="177"/>
      <c r="AD1762" s="177"/>
      <c r="AE1762" s="177"/>
    </row>
    <row r="1763" spans="1:31" ht="125.25" customHeight="1">
      <c r="A1763" s="313"/>
      <c r="B1763" s="177"/>
      <c r="C1763" s="313"/>
      <c r="D1763" s="177"/>
      <c r="E1763" s="177"/>
      <c r="F1763" s="177"/>
      <c r="G1763" s="177"/>
      <c r="H1763" s="177"/>
      <c r="I1763" s="314"/>
      <c r="J1763" s="314"/>
      <c r="K1763" s="315"/>
      <c r="L1763" s="177"/>
      <c r="M1763" s="177"/>
      <c r="N1763" s="177"/>
      <c r="O1763" s="177"/>
      <c r="P1763" s="177"/>
      <c r="Q1763" s="177"/>
      <c r="R1763" s="177"/>
      <c r="S1763" s="177"/>
      <c r="T1763" s="177"/>
      <c r="U1763" s="177"/>
      <c r="V1763" s="177"/>
      <c r="W1763" s="177"/>
      <c r="X1763" s="177"/>
      <c r="Y1763" s="177"/>
      <c r="Z1763" s="177"/>
      <c r="AA1763" s="177"/>
      <c r="AB1763" s="177"/>
      <c r="AC1763" s="177"/>
      <c r="AD1763" s="177"/>
      <c r="AE1763" s="177"/>
    </row>
    <row r="1764" spans="1:31" ht="125.25" customHeight="1">
      <c r="A1764" s="313"/>
      <c r="B1764" s="177"/>
      <c r="C1764" s="313"/>
      <c r="D1764" s="177"/>
      <c r="E1764" s="177"/>
      <c r="F1764" s="177"/>
      <c r="G1764" s="177"/>
      <c r="H1764" s="177"/>
      <c r="I1764" s="314"/>
      <c r="J1764" s="314"/>
      <c r="K1764" s="315"/>
      <c r="L1764" s="177"/>
      <c r="M1764" s="177"/>
      <c r="N1764" s="177"/>
      <c r="O1764" s="177"/>
      <c r="P1764" s="177"/>
      <c r="Q1764" s="177"/>
      <c r="R1764" s="177"/>
      <c r="S1764" s="177"/>
      <c r="T1764" s="177"/>
      <c r="U1764" s="177"/>
      <c r="V1764" s="177"/>
      <c r="W1764" s="177"/>
      <c r="X1764" s="177"/>
      <c r="Y1764" s="177"/>
      <c r="Z1764" s="177"/>
      <c r="AA1764" s="177"/>
      <c r="AB1764" s="177"/>
      <c r="AC1764" s="177"/>
      <c r="AD1764" s="177"/>
      <c r="AE1764" s="177"/>
    </row>
    <row r="1765" spans="1:31" ht="125.25" customHeight="1">
      <c r="A1765" s="313"/>
      <c r="B1765" s="177"/>
      <c r="C1765" s="313"/>
      <c r="D1765" s="177"/>
      <c r="E1765" s="177"/>
      <c r="F1765" s="177"/>
      <c r="G1765" s="177"/>
      <c r="H1765" s="177"/>
      <c r="I1765" s="314"/>
      <c r="J1765" s="314"/>
      <c r="K1765" s="315"/>
      <c r="L1765" s="177"/>
      <c r="M1765" s="177"/>
      <c r="N1765" s="177"/>
      <c r="O1765" s="177"/>
      <c r="P1765" s="177"/>
      <c r="Q1765" s="177"/>
      <c r="R1765" s="177"/>
      <c r="S1765" s="177"/>
      <c r="T1765" s="177"/>
      <c r="U1765" s="177"/>
      <c r="V1765" s="177"/>
      <c r="W1765" s="177"/>
      <c r="X1765" s="177"/>
      <c r="Y1765" s="177"/>
      <c r="Z1765" s="177"/>
      <c r="AA1765" s="177"/>
      <c r="AB1765" s="177"/>
      <c r="AC1765" s="177"/>
      <c r="AD1765" s="177"/>
      <c r="AE1765" s="177"/>
    </row>
    <row r="1766" spans="1:31" ht="125.25" customHeight="1">
      <c r="A1766" s="313"/>
      <c r="B1766" s="177"/>
      <c r="C1766" s="313"/>
      <c r="D1766" s="177"/>
      <c r="E1766" s="177"/>
      <c r="F1766" s="177"/>
      <c r="G1766" s="177"/>
      <c r="H1766" s="177"/>
      <c r="I1766" s="314"/>
      <c r="J1766" s="314"/>
      <c r="K1766" s="315"/>
      <c r="L1766" s="177"/>
      <c r="M1766" s="177"/>
      <c r="N1766" s="177"/>
      <c r="O1766" s="177"/>
      <c r="P1766" s="177"/>
      <c r="Q1766" s="177"/>
      <c r="R1766" s="177"/>
      <c r="S1766" s="177"/>
      <c r="T1766" s="177"/>
      <c r="U1766" s="177"/>
      <c r="V1766" s="177"/>
      <c r="W1766" s="177"/>
      <c r="X1766" s="177"/>
      <c r="Y1766" s="177"/>
      <c r="Z1766" s="177"/>
      <c r="AA1766" s="177"/>
      <c r="AB1766" s="177"/>
      <c r="AC1766" s="177"/>
      <c r="AD1766" s="177"/>
      <c r="AE1766" s="177"/>
    </row>
    <row r="1767" spans="1:31" ht="125.25" customHeight="1">
      <c r="A1767" s="313"/>
      <c r="B1767" s="177"/>
      <c r="C1767" s="313"/>
      <c r="D1767" s="177"/>
      <c r="E1767" s="177"/>
      <c r="F1767" s="177"/>
      <c r="G1767" s="177"/>
      <c r="H1767" s="177"/>
      <c r="I1767" s="314"/>
      <c r="J1767" s="314"/>
      <c r="K1767" s="315"/>
      <c r="L1767" s="177"/>
      <c r="M1767" s="177"/>
      <c r="N1767" s="177"/>
      <c r="O1767" s="177"/>
      <c r="P1767" s="177"/>
      <c r="Q1767" s="177"/>
      <c r="R1767" s="177"/>
      <c r="S1767" s="177"/>
      <c r="T1767" s="177"/>
      <c r="U1767" s="177"/>
      <c r="V1767" s="177"/>
      <c r="W1767" s="177"/>
      <c r="X1767" s="177"/>
      <c r="Y1767" s="177"/>
      <c r="Z1767" s="177"/>
      <c r="AA1767" s="177"/>
      <c r="AB1767" s="177"/>
      <c r="AC1767" s="177"/>
      <c r="AD1767" s="177"/>
      <c r="AE1767" s="177"/>
    </row>
    <row r="1768" spans="1:31" ht="125.25" customHeight="1">
      <c r="A1768" s="313"/>
      <c r="B1768" s="177"/>
      <c r="C1768" s="313"/>
      <c r="D1768" s="177"/>
      <c r="E1768" s="177"/>
      <c r="F1768" s="177"/>
      <c r="G1768" s="177"/>
      <c r="H1768" s="177"/>
      <c r="I1768" s="314"/>
      <c r="J1768" s="314"/>
      <c r="K1768" s="315"/>
      <c r="L1768" s="177"/>
      <c r="M1768" s="177"/>
      <c r="N1768" s="177"/>
      <c r="O1768" s="177"/>
      <c r="P1768" s="177"/>
      <c r="Q1768" s="177"/>
      <c r="R1768" s="177"/>
      <c r="S1768" s="177"/>
      <c r="T1768" s="177"/>
      <c r="U1768" s="177"/>
      <c r="V1768" s="177"/>
      <c r="W1768" s="177"/>
      <c r="X1768" s="177"/>
      <c r="Y1768" s="177"/>
      <c r="Z1768" s="177"/>
      <c r="AA1768" s="177"/>
      <c r="AB1768" s="177"/>
      <c r="AC1768" s="177"/>
      <c r="AD1768" s="177"/>
      <c r="AE1768" s="177"/>
    </row>
    <row r="1769" spans="1:31" ht="125.25" customHeight="1">
      <c r="A1769" s="313"/>
      <c r="B1769" s="177"/>
      <c r="C1769" s="313"/>
      <c r="D1769" s="177"/>
      <c r="E1769" s="177"/>
      <c r="F1769" s="177"/>
      <c r="G1769" s="177"/>
      <c r="H1769" s="177"/>
      <c r="I1769" s="314"/>
      <c r="J1769" s="314"/>
      <c r="K1769" s="315"/>
      <c r="L1769" s="177"/>
      <c r="M1769" s="177"/>
      <c r="N1769" s="177"/>
      <c r="O1769" s="177"/>
      <c r="P1769" s="177"/>
      <c r="Q1769" s="177"/>
      <c r="R1769" s="177"/>
      <c r="S1769" s="177"/>
      <c r="T1769" s="177"/>
      <c r="U1769" s="177"/>
      <c r="V1769" s="177"/>
      <c r="W1769" s="177"/>
      <c r="X1769" s="177"/>
      <c r="Y1769" s="177"/>
      <c r="Z1769" s="177"/>
      <c r="AA1769" s="177"/>
      <c r="AB1769" s="177"/>
      <c r="AC1769" s="177"/>
      <c r="AD1769" s="177"/>
      <c r="AE1769" s="177"/>
    </row>
    <row r="1770" spans="1:31" ht="125.25" customHeight="1">
      <c r="A1770" s="313"/>
      <c r="B1770" s="177"/>
      <c r="C1770" s="313"/>
      <c r="D1770" s="177"/>
      <c r="E1770" s="177"/>
      <c r="F1770" s="177"/>
      <c r="G1770" s="177"/>
      <c r="H1770" s="177"/>
      <c r="I1770" s="314"/>
      <c r="J1770" s="314"/>
      <c r="K1770" s="315"/>
      <c r="L1770" s="177"/>
      <c r="M1770" s="177"/>
      <c r="N1770" s="177"/>
      <c r="O1770" s="177"/>
      <c r="P1770" s="177"/>
      <c r="Q1770" s="177"/>
      <c r="R1770" s="177"/>
      <c r="S1770" s="177"/>
      <c r="T1770" s="177"/>
      <c r="U1770" s="177"/>
      <c r="V1770" s="177"/>
      <c r="W1770" s="177"/>
      <c r="X1770" s="177"/>
      <c r="Y1770" s="177"/>
      <c r="Z1770" s="177"/>
      <c r="AA1770" s="177"/>
      <c r="AB1770" s="177"/>
      <c r="AC1770" s="177"/>
      <c r="AD1770" s="177"/>
      <c r="AE1770" s="177"/>
    </row>
    <row r="1771" spans="1:31" ht="125.25" customHeight="1">
      <c r="A1771" s="313"/>
      <c r="B1771" s="177"/>
      <c r="C1771" s="313"/>
      <c r="D1771" s="177"/>
      <c r="E1771" s="177"/>
      <c r="F1771" s="177"/>
      <c r="G1771" s="177"/>
      <c r="H1771" s="177"/>
      <c r="I1771" s="314"/>
      <c r="J1771" s="314"/>
      <c r="K1771" s="315"/>
      <c r="L1771" s="177"/>
      <c r="M1771" s="177"/>
      <c r="N1771" s="177"/>
      <c r="O1771" s="177"/>
      <c r="P1771" s="177"/>
      <c r="Q1771" s="177"/>
      <c r="R1771" s="177"/>
      <c r="S1771" s="177"/>
      <c r="T1771" s="177"/>
      <c r="U1771" s="177"/>
      <c r="V1771" s="177"/>
      <c r="W1771" s="177"/>
      <c r="X1771" s="177"/>
      <c r="Y1771" s="177"/>
      <c r="Z1771" s="177"/>
      <c r="AA1771" s="177"/>
      <c r="AB1771" s="177"/>
      <c r="AC1771" s="177"/>
      <c r="AD1771" s="177"/>
      <c r="AE1771" s="177"/>
    </row>
    <row r="1772" spans="1:31" ht="125.25" customHeight="1">
      <c r="A1772" s="313"/>
      <c r="B1772" s="177"/>
      <c r="C1772" s="313"/>
      <c r="D1772" s="177"/>
      <c r="E1772" s="177"/>
      <c r="F1772" s="177"/>
      <c r="G1772" s="177"/>
      <c r="H1772" s="177"/>
      <c r="I1772" s="314"/>
      <c r="J1772" s="314"/>
      <c r="K1772" s="315"/>
      <c r="L1772" s="177"/>
      <c r="M1772" s="177"/>
      <c r="N1772" s="177"/>
      <c r="O1772" s="177"/>
      <c r="P1772" s="177"/>
      <c r="Q1772" s="177"/>
      <c r="R1772" s="177"/>
      <c r="S1772" s="177"/>
      <c r="T1772" s="177"/>
      <c r="U1772" s="177"/>
      <c r="V1772" s="177"/>
      <c r="W1772" s="177"/>
      <c r="X1772" s="177"/>
      <c r="Y1772" s="177"/>
      <c r="Z1772" s="177"/>
      <c r="AA1772" s="177"/>
      <c r="AB1772" s="177"/>
      <c r="AC1772" s="177"/>
      <c r="AD1772" s="177"/>
      <c r="AE1772" s="177"/>
    </row>
    <row r="1773" spans="1:31" ht="125.25" customHeight="1">
      <c r="A1773" s="313"/>
      <c r="B1773" s="177"/>
      <c r="C1773" s="313"/>
      <c r="D1773" s="177"/>
      <c r="E1773" s="177"/>
      <c r="F1773" s="177"/>
      <c r="G1773" s="177"/>
      <c r="H1773" s="177"/>
      <c r="I1773" s="314"/>
      <c r="J1773" s="314"/>
      <c r="K1773" s="315"/>
      <c r="L1773" s="177"/>
      <c r="M1773" s="177"/>
      <c r="N1773" s="177"/>
      <c r="O1773" s="177"/>
      <c r="P1773" s="177"/>
      <c r="Q1773" s="177"/>
      <c r="R1773" s="177"/>
      <c r="S1773" s="177"/>
      <c r="T1773" s="177"/>
      <c r="U1773" s="177"/>
      <c r="V1773" s="177"/>
      <c r="W1773" s="177"/>
      <c r="X1773" s="177"/>
      <c r="Y1773" s="177"/>
      <c r="Z1773" s="177"/>
      <c r="AA1773" s="177"/>
      <c r="AB1773" s="177"/>
      <c r="AC1773" s="177"/>
      <c r="AD1773" s="177"/>
      <c r="AE1773" s="177"/>
    </row>
    <row r="1774" spans="1:31" ht="125.25" customHeight="1">
      <c r="A1774" s="313"/>
      <c r="B1774" s="177"/>
      <c r="C1774" s="313"/>
      <c r="D1774" s="177"/>
      <c r="E1774" s="177"/>
      <c r="F1774" s="177"/>
      <c r="G1774" s="177"/>
      <c r="H1774" s="177"/>
      <c r="I1774" s="314"/>
      <c r="J1774" s="314"/>
      <c r="K1774" s="315"/>
      <c r="L1774" s="177"/>
      <c r="M1774" s="177"/>
      <c r="N1774" s="177"/>
      <c r="O1774" s="177"/>
      <c r="P1774" s="177"/>
      <c r="Q1774" s="177"/>
      <c r="R1774" s="177"/>
      <c r="S1774" s="177"/>
      <c r="T1774" s="177"/>
      <c r="U1774" s="177"/>
      <c r="V1774" s="177"/>
      <c r="W1774" s="177"/>
      <c r="X1774" s="177"/>
      <c r="Y1774" s="177"/>
      <c r="Z1774" s="177"/>
      <c r="AA1774" s="177"/>
      <c r="AB1774" s="177"/>
      <c r="AC1774" s="177"/>
      <c r="AD1774" s="177"/>
      <c r="AE1774" s="177"/>
    </row>
    <row r="1775" spans="1:31" ht="125.25" customHeight="1">
      <c r="A1775" s="313"/>
      <c r="B1775" s="177"/>
      <c r="C1775" s="313"/>
      <c r="D1775" s="177"/>
      <c r="E1775" s="177"/>
      <c r="F1775" s="177"/>
      <c r="G1775" s="177"/>
      <c r="H1775" s="177"/>
      <c r="I1775" s="314"/>
      <c r="J1775" s="314"/>
      <c r="K1775" s="315"/>
      <c r="L1775" s="177"/>
      <c r="M1775" s="177"/>
      <c r="N1775" s="177"/>
      <c r="O1775" s="177"/>
      <c r="P1775" s="177"/>
      <c r="Q1775" s="177"/>
      <c r="R1775" s="177"/>
      <c r="S1775" s="177"/>
      <c r="T1775" s="177"/>
      <c r="U1775" s="177"/>
      <c r="V1775" s="177"/>
      <c r="W1775" s="177"/>
      <c r="X1775" s="177"/>
      <c r="Y1775" s="177"/>
      <c r="Z1775" s="177"/>
      <c r="AA1775" s="177"/>
      <c r="AB1775" s="177"/>
      <c r="AC1775" s="177"/>
      <c r="AD1775" s="177"/>
      <c r="AE1775" s="177"/>
    </row>
    <row r="1776" spans="1:31" ht="125.25" customHeight="1">
      <c r="A1776" s="313"/>
      <c r="B1776" s="177"/>
      <c r="C1776" s="313"/>
      <c r="D1776" s="177"/>
      <c r="E1776" s="177"/>
      <c r="F1776" s="177"/>
      <c r="G1776" s="177"/>
      <c r="H1776" s="177"/>
      <c r="I1776" s="314"/>
      <c r="J1776" s="314"/>
      <c r="K1776" s="315"/>
      <c r="L1776" s="177"/>
      <c r="M1776" s="177"/>
      <c r="N1776" s="177"/>
      <c r="O1776" s="177"/>
      <c r="P1776" s="177"/>
      <c r="Q1776" s="177"/>
      <c r="R1776" s="177"/>
      <c r="S1776" s="177"/>
      <c r="T1776" s="177"/>
      <c r="U1776" s="177"/>
      <c r="V1776" s="177"/>
      <c r="W1776" s="177"/>
      <c r="X1776" s="177"/>
      <c r="Y1776" s="177"/>
      <c r="Z1776" s="177"/>
      <c r="AA1776" s="177"/>
      <c r="AB1776" s="177"/>
      <c r="AC1776" s="177"/>
      <c r="AD1776" s="177"/>
      <c r="AE1776" s="177"/>
    </row>
    <row r="1777" spans="1:31" ht="125.25" customHeight="1">
      <c r="A1777" s="313"/>
      <c r="B1777" s="177"/>
      <c r="C1777" s="313"/>
      <c r="D1777" s="177"/>
      <c r="E1777" s="177"/>
      <c r="F1777" s="177"/>
      <c r="G1777" s="177"/>
      <c r="H1777" s="177"/>
      <c r="I1777" s="314"/>
      <c r="J1777" s="314"/>
      <c r="K1777" s="315"/>
      <c r="L1777" s="177"/>
      <c r="M1777" s="177"/>
      <c r="N1777" s="177"/>
      <c r="O1777" s="177"/>
      <c r="P1777" s="177"/>
      <c r="Q1777" s="177"/>
      <c r="R1777" s="177"/>
      <c r="S1777" s="177"/>
      <c r="T1777" s="177"/>
      <c r="U1777" s="177"/>
      <c r="V1777" s="177"/>
      <c r="W1777" s="177"/>
      <c r="X1777" s="177"/>
      <c r="Y1777" s="177"/>
      <c r="Z1777" s="177"/>
      <c r="AA1777" s="177"/>
      <c r="AB1777" s="177"/>
      <c r="AC1777" s="177"/>
      <c r="AD1777" s="177"/>
      <c r="AE1777" s="177"/>
    </row>
    <row r="1778" spans="1:31" ht="125.25" customHeight="1">
      <c r="A1778" s="313"/>
      <c r="B1778" s="177"/>
      <c r="C1778" s="313"/>
      <c r="D1778" s="177"/>
      <c r="E1778" s="177"/>
      <c r="F1778" s="177"/>
      <c r="G1778" s="177"/>
      <c r="H1778" s="177"/>
      <c r="I1778" s="314"/>
      <c r="J1778" s="314"/>
      <c r="K1778" s="315"/>
      <c r="L1778" s="177"/>
      <c r="M1778" s="177"/>
      <c r="N1778" s="177"/>
      <c r="O1778" s="177"/>
      <c r="P1778" s="177"/>
      <c r="Q1778" s="177"/>
      <c r="R1778" s="177"/>
      <c r="S1778" s="177"/>
      <c r="T1778" s="177"/>
      <c r="U1778" s="177"/>
      <c r="V1778" s="177"/>
      <c r="W1778" s="177"/>
      <c r="X1778" s="177"/>
      <c r="Y1778" s="177"/>
      <c r="Z1778" s="177"/>
      <c r="AA1778" s="177"/>
      <c r="AB1778" s="177"/>
      <c r="AC1778" s="177"/>
      <c r="AD1778" s="177"/>
      <c r="AE1778" s="177"/>
    </row>
    <row r="1779" spans="1:31" ht="125.25" customHeight="1">
      <c r="A1779" s="313"/>
      <c r="B1779" s="177"/>
      <c r="C1779" s="313"/>
      <c r="D1779" s="177"/>
      <c r="E1779" s="177"/>
      <c r="F1779" s="177"/>
      <c r="G1779" s="177"/>
      <c r="H1779" s="177"/>
      <c r="I1779" s="314"/>
      <c r="J1779" s="314"/>
      <c r="K1779" s="315"/>
      <c r="L1779" s="177"/>
      <c r="M1779" s="177"/>
      <c r="N1779" s="177"/>
      <c r="O1779" s="177"/>
      <c r="P1779" s="177"/>
      <c r="Q1779" s="177"/>
      <c r="R1779" s="177"/>
      <c r="S1779" s="177"/>
      <c r="T1779" s="177"/>
      <c r="U1779" s="177"/>
      <c r="V1779" s="177"/>
      <c r="W1779" s="177"/>
      <c r="X1779" s="177"/>
      <c r="Y1779" s="177"/>
      <c r="Z1779" s="177"/>
      <c r="AA1779" s="177"/>
      <c r="AB1779" s="177"/>
      <c r="AC1779" s="177"/>
      <c r="AD1779" s="177"/>
      <c r="AE1779" s="177"/>
    </row>
    <row r="1780" spans="1:31" ht="125.25" customHeight="1">
      <c r="A1780" s="313"/>
      <c r="B1780" s="177"/>
      <c r="C1780" s="313"/>
      <c r="D1780" s="177"/>
      <c r="E1780" s="177"/>
      <c r="F1780" s="177"/>
      <c r="G1780" s="177"/>
      <c r="H1780" s="177"/>
      <c r="I1780" s="314"/>
      <c r="J1780" s="314"/>
      <c r="K1780" s="315"/>
      <c r="L1780" s="177"/>
      <c r="M1780" s="177"/>
      <c r="N1780" s="177"/>
      <c r="O1780" s="177"/>
      <c r="P1780" s="177"/>
      <c r="Q1780" s="177"/>
      <c r="R1780" s="177"/>
      <c r="S1780" s="177"/>
      <c r="T1780" s="177"/>
      <c r="U1780" s="177"/>
      <c r="V1780" s="177"/>
      <c r="W1780" s="177"/>
      <c r="X1780" s="177"/>
      <c r="Y1780" s="177"/>
      <c r="Z1780" s="177"/>
      <c r="AA1780" s="177"/>
      <c r="AB1780" s="177"/>
      <c r="AC1780" s="177"/>
      <c r="AD1780" s="177"/>
      <c r="AE1780" s="177"/>
    </row>
    <row r="1781" spans="1:31" ht="125.25" customHeight="1">
      <c r="A1781" s="313"/>
      <c r="B1781" s="177"/>
      <c r="C1781" s="313"/>
      <c r="D1781" s="177"/>
      <c r="E1781" s="177"/>
      <c r="F1781" s="177"/>
      <c r="G1781" s="177"/>
      <c r="H1781" s="177"/>
      <c r="I1781" s="314"/>
      <c r="J1781" s="314"/>
      <c r="K1781" s="315"/>
      <c r="L1781" s="177"/>
      <c r="M1781" s="177"/>
      <c r="N1781" s="177"/>
      <c r="O1781" s="177"/>
      <c r="P1781" s="177"/>
      <c r="Q1781" s="177"/>
      <c r="R1781" s="177"/>
      <c r="S1781" s="177"/>
      <c r="T1781" s="177"/>
      <c r="U1781" s="177"/>
      <c r="V1781" s="177"/>
      <c r="W1781" s="177"/>
      <c r="X1781" s="177"/>
      <c r="Y1781" s="177"/>
      <c r="Z1781" s="177"/>
      <c r="AA1781" s="177"/>
      <c r="AB1781" s="177"/>
      <c r="AC1781" s="177"/>
      <c r="AD1781" s="177"/>
      <c r="AE1781" s="177"/>
    </row>
    <row r="1782" spans="1:31" ht="125.25" customHeight="1">
      <c r="A1782" s="313"/>
      <c r="B1782" s="177"/>
      <c r="C1782" s="313"/>
      <c r="D1782" s="177"/>
      <c r="E1782" s="177"/>
      <c r="F1782" s="177"/>
      <c r="G1782" s="177"/>
      <c r="H1782" s="177"/>
      <c r="I1782" s="314"/>
      <c r="J1782" s="314"/>
      <c r="K1782" s="315"/>
      <c r="L1782" s="177"/>
      <c r="M1782" s="177"/>
      <c r="N1782" s="177"/>
      <c r="O1782" s="177"/>
      <c r="P1782" s="177"/>
      <c r="Q1782" s="177"/>
      <c r="R1782" s="177"/>
      <c r="S1782" s="177"/>
      <c r="T1782" s="177"/>
      <c r="U1782" s="177"/>
      <c r="V1782" s="177"/>
      <c r="W1782" s="177"/>
      <c r="X1782" s="177"/>
      <c r="Y1782" s="177"/>
      <c r="Z1782" s="177"/>
      <c r="AA1782" s="177"/>
      <c r="AB1782" s="177"/>
      <c r="AC1782" s="177"/>
      <c r="AD1782" s="177"/>
      <c r="AE1782" s="177"/>
    </row>
    <row r="1783" spans="1:31" ht="125.25" customHeight="1">
      <c r="A1783" s="313"/>
      <c r="B1783" s="177"/>
      <c r="C1783" s="313"/>
      <c r="D1783" s="177"/>
      <c r="E1783" s="177"/>
      <c r="F1783" s="177"/>
      <c r="G1783" s="177"/>
      <c r="H1783" s="177"/>
      <c r="I1783" s="314"/>
      <c r="J1783" s="314"/>
      <c r="K1783" s="315"/>
      <c r="L1783" s="177"/>
      <c r="M1783" s="177"/>
      <c r="N1783" s="177"/>
      <c r="O1783" s="177"/>
      <c r="P1783" s="177"/>
      <c r="Q1783" s="177"/>
      <c r="R1783" s="177"/>
      <c r="S1783" s="177"/>
      <c r="T1783" s="177"/>
      <c r="U1783" s="177"/>
      <c r="V1783" s="177"/>
      <c r="W1783" s="177"/>
      <c r="X1783" s="177"/>
      <c r="Y1783" s="177"/>
      <c r="Z1783" s="177"/>
      <c r="AA1783" s="177"/>
      <c r="AB1783" s="177"/>
      <c r="AC1783" s="177"/>
      <c r="AD1783" s="177"/>
      <c r="AE1783" s="177"/>
    </row>
    <row r="1784" spans="1:31" ht="125.25" customHeight="1">
      <c r="A1784" s="313"/>
      <c r="B1784" s="177"/>
      <c r="C1784" s="313"/>
      <c r="D1784" s="177"/>
      <c r="E1784" s="177"/>
      <c r="F1784" s="177"/>
      <c r="G1784" s="177"/>
      <c r="H1784" s="177"/>
      <c r="I1784" s="314"/>
      <c r="J1784" s="314"/>
      <c r="K1784" s="315"/>
      <c r="L1784" s="177"/>
      <c r="M1784" s="177"/>
      <c r="N1784" s="177"/>
      <c r="O1784" s="177"/>
      <c r="P1784" s="177"/>
      <c r="Q1784" s="177"/>
      <c r="R1784" s="177"/>
      <c r="S1784" s="177"/>
      <c r="T1784" s="177"/>
      <c r="U1784" s="177"/>
      <c r="V1784" s="177"/>
      <c r="W1784" s="177"/>
      <c r="X1784" s="177"/>
      <c r="Y1784" s="177"/>
      <c r="Z1784" s="177"/>
      <c r="AA1784" s="177"/>
      <c r="AB1784" s="177"/>
      <c r="AC1784" s="177"/>
      <c r="AD1784" s="177"/>
      <c r="AE1784" s="177"/>
    </row>
    <row r="1785" spans="1:31" ht="125.25" customHeight="1">
      <c r="A1785" s="313"/>
      <c r="B1785" s="177"/>
      <c r="C1785" s="313"/>
      <c r="D1785" s="177"/>
      <c r="E1785" s="177"/>
      <c r="F1785" s="177"/>
      <c r="G1785" s="177"/>
      <c r="H1785" s="177"/>
      <c r="I1785" s="314"/>
      <c r="J1785" s="314"/>
      <c r="K1785" s="315"/>
      <c r="L1785" s="177"/>
      <c r="M1785" s="177"/>
      <c r="N1785" s="177"/>
      <c r="O1785" s="177"/>
      <c r="P1785" s="177"/>
      <c r="Q1785" s="177"/>
      <c r="R1785" s="177"/>
      <c r="S1785" s="177"/>
      <c r="T1785" s="177"/>
      <c r="U1785" s="177"/>
      <c r="V1785" s="177"/>
      <c r="W1785" s="177"/>
      <c r="X1785" s="177"/>
      <c r="Y1785" s="177"/>
      <c r="Z1785" s="177"/>
      <c r="AA1785" s="177"/>
      <c r="AB1785" s="177"/>
      <c r="AC1785" s="177"/>
      <c r="AD1785" s="177"/>
      <c r="AE1785" s="177"/>
    </row>
    <row r="1786" spans="1:31" ht="125.25" customHeight="1">
      <c r="A1786" s="313"/>
      <c r="B1786" s="177"/>
      <c r="C1786" s="313"/>
      <c r="D1786" s="177"/>
      <c r="E1786" s="177"/>
      <c r="F1786" s="177"/>
      <c r="G1786" s="177"/>
      <c r="H1786" s="177"/>
      <c r="I1786" s="314"/>
      <c r="J1786" s="314"/>
      <c r="K1786" s="315"/>
      <c r="L1786" s="177"/>
      <c r="M1786" s="177"/>
      <c r="N1786" s="177"/>
      <c r="O1786" s="177"/>
      <c r="P1786" s="177"/>
      <c r="Q1786" s="177"/>
      <c r="R1786" s="177"/>
      <c r="S1786" s="177"/>
      <c r="T1786" s="177"/>
      <c r="U1786" s="177"/>
      <c r="V1786" s="177"/>
      <c r="W1786" s="177"/>
      <c r="X1786" s="177"/>
      <c r="Y1786" s="177"/>
      <c r="Z1786" s="177"/>
      <c r="AA1786" s="177"/>
      <c r="AB1786" s="177"/>
      <c r="AC1786" s="177"/>
      <c r="AD1786" s="177"/>
      <c r="AE1786" s="177"/>
    </row>
    <row r="1787" spans="1:31" ht="125.25" customHeight="1">
      <c r="A1787" s="313"/>
      <c r="B1787" s="177"/>
      <c r="C1787" s="313"/>
      <c r="D1787" s="177"/>
      <c r="E1787" s="177"/>
      <c r="F1787" s="177"/>
      <c r="G1787" s="177"/>
      <c r="H1787" s="177"/>
      <c r="I1787" s="314"/>
      <c r="J1787" s="314"/>
      <c r="K1787" s="315"/>
      <c r="L1787" s="177"/>
      <c r="M1787" s="177"/>
      <c r="N1787" s="177"/>
      <c r="O1787" s="177"/>
      <c r="P1787" s="177"/>
      <c r="Q1787" s="177"/>
      <c r="R1787" s="177"/>
      <c r="S1787" s="177"/>
      <c r="T1787" s="177"/>
      <c r="U1787" s="177"/>
      <c r="V1787" s="177"/>
      <c r="W1787" s="177"/>
      <c r="X1787" s="177"/>
      <c r="Y1787" s="177"/>
      <c r="Z1787" s="177"/>
      <c r="AA1787" s="177"/>
      <c r="AB1787" s="177"/>
      <c r="AC1787" s="177"/>
      <c r="AD1787" s="177"/>
      <c r="AE1787" s="177"/>
    </row>
    <row r="1788" spans="1:31" ht="125.25" customHeight="1">
      <c r="A1788" s="313"/>
      <c r="B1788" s="177"/>
      <c r="C1788" s="313"/>
      <c r="D1788" s="177"/>
      <c r="E1788" s="177"/>
      <c r="F1788" s="177"/>
      <c r="G1788" s="177"/>
      <c r="H1788" s="177"/>
      <c r="I1788" s="314"/>
      <c r="J1788" s="314"/>
      <c r="K1788" s="315"/>
      <c r="L1788" s="177"/>
      <c r="M1788" s="177"/>
      <c r="N1788" s="177"/>
      <c r="O1788" s="177"/>
      <c r="P1788" s="177"/>
      <c r="Q1788" s="177"/>
      <c r="R1788" s="177"/>
      <c r="S1788" s="177"/>
      <c r="T1788" s="177"/>
      <c r="U1788" s="177"/>
      <c r="V1788" s="177"/>
      <c r="W1788" s="177"/>
      <c r="X1788" s="177"/>
      <c r="Y1788" s="177"/>
      <c r="Z1788" s="177"/>
      <c r="AA1788" s="177"/>
      <c r="AB1788" s="177"/>
      <c r="AC1788" s="177"/>
      <c r="AD1788" s="177"/>
      <c r="AE1788" s="177"/>
    </row>
    <row r="1789" spans="1:31" ht="125.25" customHeight="1">
      <c r="A1789" s="313"/>
      <c r="B1789" s="177"/>
      <c r="C1789" s="313"/>
      <c r="D1789" s="177"/>
      <c r="E1789" s="177"/>
      <c r="F1789" s="177"/>
      <c r="G1789" s="177"/>
      <c r="H1789" s="177"/>
      <c r="I1789" s="314"/>
      <c r="J1789" s="314"/>
      <c r="K1789" s="315"/>
      <c r="L1789" s="177"/>
      <c r="M1789" s="177"/>
      <c r="N1789" s="177"/>
      <c r="O1789" s="177"/>
      <c r="P1789" s="177"/>
      <c r="Q1789" s="177"/>
      <c r="R1789" s="177"/>
      <c r="S1789" s="177"/>
      <c r="T1789" s="177"/>
      <c r="U1789" s="177"/>
      <c r="V1789" s="177"/>
      <c r="W1789" s="177"/>
      <c r="X1789" s="177"/>
      <c r="Y1789" s="177"/>
      <c r="Z1789" s="177"/>
      <c r="AA1789" s="177"/>
      <c r="AB1789" s="177"/>
      <c r="AC1789" s="177"/>
      <c r="AD1789" s="177"/>
      <c r="AE1789" s="177"/>
    </row>
    <row r="1790" spans="1:31" ht="125.25" customHeight="1">
      <c r="A1790" s="313"/>
      <c r="B1790" s="177"/>
      <c r="C1790" s="313"/>
      <c r="D1790" s="177"/>
      <c r="E1790" s="177"/>
      <c r="F1790" s="177"/>
      <c r="G1790" s="177"/>
      <c r="H1790" s="177"/>
      <c r="I1790" s="314"/>
      <c r="J1790" s="314"/>
      <c r="K1790" s="315"/>
      <c r="L1790" s="177"/>
      <c r="M1790" s="177"/>
      <c r="N1790" s="177"/>
      <c r="O1790" s="177"/>
      <c r="P1790" s="177"/>
      <c r="Q1790" s="177"/>
      <c r="R1790" s="177"/>
      <c r="S1790" s="177"/>
      <c r="T1790" s="177"/>
      <c r="U1790" s="177"/>
      <c r="V1790" s="177"/>
      <c r="W1790" s="177"/>
      <c r="X1790" s="177"/>
      <c r="Y1790" s="177"/>
      <c r="Z1790" s="177"/>
      <c r="AA1790" s="177"/>
      <c r="AB1790" s="177"/>
      <c r="AC1790" s="177"/>
      <c r="AD1790" s="177"/>
      <c r="AE1790" s="177"/>
    </row>
    <row r="1791" spans="1:31" ht="125.25" customHeight="1">
      <c r="A1791" s="313"/>
      <c r="B1791" s="177"/>
      <c r="C1791" s="313"/>
      <c r="D1791" s="177"/>
      <c r="E1791" s="177"/>
      <c r="F1791" s="177"/>
      <c r="G1791" s="177"/>
      <c r="H1791" s="177"/>
      <c r="I1791" s="314"/>
      <c r="J1791" s="314"/>
      <c r="K1791" s="315"/>
      <c r="L1791" s="177"/>
      <c r="M1791" s="177"/>
      <c r="N1791" s="177"/>
      <c r="O1791" s="177"/>
      <c r="P1791" s="177"/>
      <c r="Q1791" s="177"/>
      <c r="R1791" s="177"/>
      <c r="S1791" s="177"/>
      <c r="T1791" s="177"/>
      <c r="U1791" s="177"/>
      <c r="V1791" s="177"/>
      <c r="W1791" s="177"/>
      <c r="X1791" s="177"/>
      <c r="Y1791" s="177"/>
      <c r="Z1791" s="177"/>
      <c r="AA1791" s="177"/>
      <c r="AB1791" s="177"/>
      <c r="AC1791" s="177"/>
      <c r="AD1791" s="177"/>
      <c r="AE1791" s="177"/>
    </row>
    <row r="1792" spans="1:31" ht="125.25" customHeight="1">
      <c r="A1792" s="313"/>
      <c r="B1792" s="177"/>
      <c r="C1792" s="313"/>
      <c r="D1792" s="177"/>
      <c r="E1792" s="177"/>
      <c r="F1792" s="177"/>
      <c r="G1792" s="177"/>
      <c r="H1792" s="177"/>
      <c r="I1792" s="314"/>
      <c r="J1792" s="314"/>
      <c r="K1792" s="315"/>
      <c r="L1792" s="177"/>
      <c r="M1792" s="177"/>
      <c r="N1792" s="177"/>
      <c r="O1792" s="177"/>
      <c r="P1792" s="177"/>
      <c r="Q1792" s="177"/>
      <c r="R1792" s="177"/>
      <c r="S1792" s="177"/>
      <c r="T1792" s="177"/>
      <c r="U1792" s="177"/>
      <c r="V1792" s="177"/>
      <c r="W1792" s="177"/>
      <c r="X1792" s="177"/>
      <c r="Y1792" s="177"/>
      <c r="Z1792" s="177"/>
      <c r="AA1792" s="177"/>
      <c r="AB1792" s="177"/>
      <c r="AC1792" s="177"/>
      <c r="AD1792" s="177"/>
      <c r="AE1792" s="177"/>
    </row>
    <row r="1793" spans="1:31" ht="125.25" customHeight="1">
      <c r="A1793" s="313"/>
      <c r="B1793" s="177"/>
      <c r="C1793" s="313"/>
      <c r="D1793" s="177"/>
      <c r="E1793" s="177"/>
      <c r="F1793" s="177"/>
      <c r="G1793" s="177"/>
      <c r="H1793" s="177"/>
      <c r="I1793" s="314"/>
      <c r="J1793" s="314"/>
      <c r="K1793" s="315"/>
      <c r="L1793" s="177"/>
      <c r="M1793" s="177"/>
      <c r="N1793" s="177"/>
      <c r="O1793" s="177"/>
      <c r="P1793" s="177"/>
      <c r="Q1793" s="177"/>
      <c r="R1793" s="177"/>
      <c r="S1793" s="177"/>
      <c r="T1793" s="177"/>
      <c r="U1793" s="177"/>
      <c r="V1793" s="177"/>
      <c r="W1793" s="177"/>
      <c r="X1793" s="177"/>
      <c r="Y1793" s="177"/>
      <c r="Z1793" s="177"/>
      <c r="AA1793" s="177"/>
      <c r="AB1793" s="177"/>
      <c r="AC1793" s="177"/>
      <c r="AD1793" s="177"/>
      <c r="AE1793" s="177"/>
    </row>
    <row r="1794" spans="1:31" ht="125.25" customHeight="1">
      <c r="A1794" s="313"/>
      <c r="B1794" s="177"/>
      <c r="C1794" s="313"/>
      <c r="D1794" s="177"/>
      <c r="E1794" s="177"/>
      <c r="F1794" s="177"/>
      <c r="G1794" s="177"/>
      <c r="H1794" s="177"/>
      <c r="I1794" s="314"/>
      <c r="J1794" s="314"/>
      <c r="K1794" s="315"/>
      <c r="L1794" s="177"/>
      <c r="M1794" s="177"/>
      <c r="N1794" s="177"/>
      <c r="O1794" s="177"/>
      <c r="P1794" s="177"/>
      <c r="Q1794" s="177"/>
      <c r="R1794" s="177"/>
      <c r="S1794" s="177"/>
      <c r="T1794" s="177"/>
      <c r="U1794" s="177"/>
      <c r="V1794" s="177"/>
      <c r="W1794" s="177"/>
      <c r="X1794" s="177"/>
      <c r="Y1794" s="177"/>
      <c r="Z1794" s="177"/>
      <c r="AA1794" s="177"/>
      <c r="AB1794" s="177"/>
      <c r="AC1794" s="177"/>
      <c r="AD1794" s="177"/>
      <c r="AE1794" s="177"/>
    </row>
    <row r="1795" spans="1:31" ht="125.25" customHeight="1">
      <c r="A1795" s="313"/>
      <c r="B1795" s="177"/>
      <c r="C1795" s="313"/>
      <c r="D1795" s="177"/>
      <c r="E1795" s="177"/>
      <c r="F1795" s="177"/>
      <c r="G1795" s="177"/>
      <c r="H1795" s="177"/>
      <c r="I1795" s="314"/>
      <c r="J1795" s="314"/>
      <c r="K1795" s="315"/>
      <c r="L1795" s="177"/>
      <c r="M1795" s="177"/>
      <c r="N1795" s="177"/>
      <c r="O1795" s="177"/>
      <c r="P1795" s="177"/>
      <c r="Q1795" s="177"/>
      <c r="R1795" s="177"/>
      <c r="S1795" s="177"/>
      <c r="T1795" s="177"/>
      <c r="U1795" s="177"/>
      <c r="V1795" s="177"/>
      <c r="W1795" s="177"/>
      <c r="X1795" s="177"/>
      <c r="Y1795" s="177"/>
      <c r="Z1795" s="177"/>
      <c r="AA1795" s="177"/>
      <c r="AB1795" s="177"/>
      <c r="AC1795" s="177"/>
      <c r="AD1795" s="177"/>
      <c r="AE1795" s="177"/>
    </row>
    <row r="1796" spans="1:31" ht="125.25" customHeight="1">
      <c r="A1796" s="313"/>
      <c r="B1796" s="177"/>
      <c r="C1796" s="313"/>
      <c r="D1796" s="177"/>
      <c r="E1796" s="177"/>
      <c r="F1796" s="177"/>
      <c r="G1796" s="177"/>
      <c r="H1796" s="177"/>
      <c r="I1796" s="314"/>
      <c r="J1796" s="314"/>
      <c r="K1796" s="315"/>
      <c r="L1796" s="177"/>
      <c r="M1796" s="177"/>
      <c r="N1796" s="177"/>
      <c r="O1796" s="177"/>
      <c r="P1796" s="177"/>
      <c r="Q1796" s="177"/>
      <c r="R1796" s="177"/>
      <c r="S1796" s="177"/>
      <c r="T1796" s="177"/>
      <c r="U1796" s="177"/>
      <c r="V1796" s="177"/>
      <c r="W1796" s="177"/>
      <c r="X1796" s="177"/>
      <c r="Y1796" s="177"/>
      <c r="Z1796" s="177"/>
      <c r="AA1796" s="177"/>
      <c r="AB1796" s="177"/>
      <c r="AC1796" s="177"/>
      <c r="AD1796" s="177"/>
      <c r="AE1796" s="177"/>
    </row>
    <row r="1797" spans="1:31" ht="125.25" customHeight="1">
      <c r="A1797" s="313"/>
      <c r="B1797" s="177"/>
      <c r="C1797" s="313"/>
      <c r="D1797" s="177"/>
      <c r="E1797" s="177"/>
      <c r="F1797" s="177"/>
      <c r="G1797" s="177"/>
      <c r="H1797" s="177"/>
      <c r="I1797" s="314"/>
      <c r="J1797" s="314"/>
      <c r="K1797" s="315"/>
      <c r="L1797" s="177"/>
      <c r="M1797" s="177"/>
      <c r="N1797" s="177"/>
      <c r="O1797" s="177"/>
      <c r="P1797" s="177"/>
      <c r="Q1797" s="177"/>
      <c r="R1797" s="177"/>
      <c r="S1797" s="177"/>
      <c r="T1797" s="177"/>
      <c r="U1797" s="177"/>
      <c r="V1797" s="177"/>
      <c r="W1797" s="177"/>
      <c r="X1797" s="177"/>
      <c r="Y1797" s="177"/>
      <c r="Z1797" s="177"/>
      <c r="AA1797" s="177"/>
      <c r="AB1797" s="177"/>
      <c r="AC1797" s="177"/>
      <c r="AD1797" s="177"/>
      <c r="AE1797" s="177"/>
    </row>
    <row r="1798" spans="1:31" ht="125.25" customHeight="1">
      <c r="A1798" s="313"/>
      <c r="B1798" s="177"/>
      <c r="C1798" s="313"/>
      <c r="D1798" s="177"/>
      <c r="E1798" s="177"/>
      <c r="F1798" s="177"/>
      <c r="G1798" s="177"/>
      <c r="H1798" s="177"/>
      <c r="I1798" s="314"/>
      <c r="J1798" s="314"/>
      <c r="K1798" s="315"/>
      <c r="L1798" s="177"/>
      <c r="M1798" s="177"/>
      <c r="N1798" s="177"/>
      <c r="O1798" s="177"/>
      <c r="P1798" s="177"/>
      <c r="Q1798" s="177"/>
      <c r="R1798" s="177"/>
      <c r="S1798" s="177"/>
      <c r="T1798" s="177"/>
      <c r="U1798" s="177"/>
      <c r="V1798" s="177"/>
      <c r="W1798" s="177"/>
      <c r="X1798" s="177"/>
      <c r="Y1798" s="177"/>
      <c r="Z1798" s="177"/>
      <c r="AA1798" s="177"/>
      <c r="AB1798" s="177"/>
      <c r="AC1798" s="177"/>
      <c r="AD1798" s="177"/>
      <c r="AE1798" s="177"/>
    </row>
    <row r="1799" spans="1:31" ht="125.25" customHeight="1">
      <c r="A1799" s="313"/>
      <c r="B1799" s="177"/>
      <c r="C1799" s="313"/>
      <c r="D1799" s="177"/>
      <c r="E1799" s="177"/>
      <c r="F1799" s="177"/>
      <c r="G1799" s="177"/>
      <c r="H1799" s="177"/>
      <c r="I1799" s="314"/>
      <c r="J1799" s="314"/>
      <c r="K1799" s="315"/>
      <c r="L1799" s="177"/>
      <c r="M1799" s="177"/>
      <c r="N1799" s="177"/>
      <c r="O1799" s="177"/>
      <c r="P1799" s="177"/>
      <c r="Q1799" s="177"/>
      <c r="R1799" s="177"/>
      <c r="S1799" s="177"/>
      <c r="T1799" s="177"/>
      <c r="U1799" s="177"/>
      <c r="V1799" s="177"/>
      <c r="W1799" s="177"/>
      <c r="X1799" s="177"/>
      <c r="Y1799" s="177"/>
      <c r="Z1799" s="177"/>
      <c r="AA1799" s="177"/>
      <c r="AB1799" s="177"/>
      <c r="AC1799" s="177"/>
      <c r="AD1799" s="177"/>
      <c r="AE1799" s="177"/>
    </row>
    <row r="1800" spans="1:31" ht="125.25" customHeight="1">
      <c r="A1800" s="313"/>
      <c r="B1800" s="177"/>
      <c r="C1800" s="313"/>
      <c r="D1800" s="177"/>
      <c r="E1800" s="177"/>
      <c r="F1800" s="177"/>
      <c r="G1800" s="177"/>
      <c r="H1800" s="177"/>
      <c r="I1800" s="314"/>
      <c r="J1800" s="314"/>
      <c r="K1800" s="315"/>
      <c r="L1800" s="177"/>
      <c r="M1800" s="177"/>
      <c r="N1800" s="177"/>
      <c r="O1800" s="177"/>
      <c r="P1800" s="177"/>
      <c r="Q1800" s="177"/>
      <c r="R1800" s="177"/>
      <c r="S1800" s="177"/>
      <c r="T1800" s="177"/>
      <c r="U1800" s="177"/>
      <c r="V1800" s="177"/>
      <c r="W1800" s="177"/>
      <c r="X1800" s="177"/>
      <c r="Y1800" s="177"/>
      <c r="Z1800" s="177"/>
      <c r="AA1800" s="177"/>
      <c r="AB1800" s="177"/>
      <c r="AC1800" s="177"/>
      <c r="AD1800" s="177"/>
      <c r="AE1800" s="177"/>
    </row>
    <row r="1801" spans="1:31" ht="125.25" customHeight="1">
      <c r="A1801" s="313"/>
      <c r="B1801" s="177"/>
      <c r="C1801" s="313"/>
      <c r="D1801" s="177"/>
      <c r="E1801" s="177"/>
      <c r="F1801" s="177"/>
      <c r="G1801" s="177"/>
      <c r="H1801" s="177"/>
      <c r="I1801" s="314"/>
      <c r="J1801" s="314"/>
      <c r="K1801" s="315"/>
      <c r="L1801" s="177"/>
      <c r="M1801" s="177"/>
      <c r="N1801" s="177"/>
      <c r="O1801" s="177"/>
      <c r="P1801" s="177"/>
      <c r="Q1801" s="177"/>
      <c r="R1801" s="177"/>
      <c r="S1801" s="177"/>
      <c r="T1801" s="177"/>
      <c r="U1801" s="177"/>
      <c r="V1801" s="177"/>
      <c r="W1801" s="177"/>
      <c r="X1801" s="177"/>
      <c r="Y1801" s="177"/>
      <c r="Z1801" s="177"/>
      <c r="AA1801" s="177"/>
      <c r="AB1801" s="177"/>
      <c r="AC1801" s="177"/>
      <c r="AD1801" s="177"/>
      <c r="AE1801" s="177"/>
    </row>
    <row r="1802" spans="1:31" ht="125.25" customHeight="1">
      <c r="A1802" s="313"/>
      <c r="B1802" s="177"/>
      <c r="C1802" s="313"/>
      <c r="D1802" s="177"/>
      <c r="E1802" s="177"/>
      <c r="F1802" s="177"/>
      <c r="G1802" s="177"/>
      <c r="H1802" s="177"/>
      <c r="I1802" s="314"/>
      <c r="J1802" s="314"/>
      <c r="K1802" s="315"/>
      <c r="L1802" s="177"/>
      <c r="M1802" s="177"/>
      <c r="N1802" s="177"/>
      <c r="O1802" s="177"/>
      <c r="P1802" s="177"/>
      <c r="Q1802" s="177"/>
      <c r="R1802" s="177"/>
      <c r="S1802" s="177"/>
      <c r="T1802" s="177"/>
      <c r="U1802" s="177"/>
      <c r="V1802" s="177"/>
      <c r="W1802" s="177"/>
      <c r="X1802" s="177"/>
      <c r="Y1802" s="177"/>
      <c r="Z1802" s="177"/>
      <c r="AA1802" s="177"/>
      <c r="AB1802" s="177"/>
      <c r="AC1802" s="177"/>
      <c r="AD1802" s="177"/>
      <c r="AE1802" s="177"/>
    </row>
    <row r="1803" spans="1:31" ht="125.25" customHeight="1">
      <c r="A1803" s="313"/>
      <c r="B1803" s="177"/>
      <c r="C1803" s="313"/>
      <c r="D1803" s="177"/>
      <c r="E1803" s="177"/>
      <c r="F1803" s="177"/>
      <c r="G1803" s="177"/>
      <c r="H1803" s="177"/>
      <c r="I1803" s="314"/>
      <c r="J1803" s="314"/>
      <c r="K1803" s="315"/>
      <c r="L1803" s="177"/>
      <c r="M1803" s="177"/>
      <c r="N1803" s="177"/>
      <c r="O1803" s="177"/>
      <c r="P1803" s="177"/>
      <c r="Q1803" s="177"/>
      <c r="R1803" s="177"/>
      <c r="S1803" s="177"/>
      <c r="T1803" s="177"/>
      <c r="U1803" s="177"/>
      <c r="V1803" s="177"/>
      <c r="W1803" s="177"/>
      <c r="X1803" s="177"/>
      <c r="Y1803" s="177"/>
      <c r="Z1803" s="177"/>
      <c r="AA1803" s="177"/>
      <c r="AB1803" s="177"/>
      <c r="AC1803" s="177"/>
      <c r="AD1803" s="177"/>
      <c r="AE1803" s="177"/>
    </row>
    <row r="1804" spans="1:31" ht="125.25" customHeight="1">
      <c r="A1804" s="313"/>
      <c r="B1804" s="177"/>
      <c r="C1804" s="313"/>
      <c r="D1804" s="177"/>
      <c r="E1804" s="177"/>
      <c r="F1804" s="177"/>
      <c r="G1804" s="177"/>
      <c r="H1804" s="177"/>
      <c r="I1804" s="314"/>
      <c r="J1804" s="314"/>
      <c r="K1804" s="315"/>
      <c r="L1804" s="177"/>
      <c r="M1804" s="177"/>
      <c r="N1804" s="177"/>
      <c r="O1804" s="177"/>
      <c r="P1804" s="177"/>
      <c r="Q1804" s="177"/>
      <c r="R1804" s="177"/>
      <c r="S1804" s="177"/>
      <c r="T1804" s="177"/>
      <c r="U1804" s="177"/>
      <c r="V1804" s="177"/>
      <c r="W1804" s="177"/>
      <c r="X1804" s="177"/>
      <c r="Y1804" s="177"/>
      <c r="Z1804" s="177"/>
      <c r="AA1804" s="177"/>
      <c r="AB1804" s="177"/>
      <c r="AC1804" s="177"/>
      <c r="AD1804" s="177"/>
      <c r="AE1804" s="177"/>
    </row>
    <row r="1805" spans="1:31" ht="125.25" customHeight="1">
      <c r="A1805" s="313"/>
      <c r="B1805" s="177"/>
      <c r="C1805" s="313"/>
      <c r="D1805" s="177"/>
      <c r="E1805" s="177"/>
      <c r="F1805" s="177"/>
      <c r="G1805" s="177"/>
      <c r="H1805" s="177"/>
      <c r="I1805" s="314"/>
      <c r="J1805" s="314"/>
      <c r="K1805" s="315"/>
      <c r="L1805" s="177"/>
      <c r="M1805" s="177"/>
      <c r="N1805" s="177"/>
      <c r="O1805" s="177"/>
      <c r="P1805" s="177"/>
      <c r="Q1805" s="177"/>
      <c r="R1805" s="177"/>
      <c r="S1805" s="177"/>
      <c r="T1805" s="177"/>
      <c r="U1805" s="177"/>
      <c r="V1805" s="177"/>
      <c r="W1805" s="177"/>
      <c r="X1805" s="177"/>
      <c r="Y1805" s="177"/>
      <c r="Z1805" s="177"/>
      <c r="AA1805" s="177"/>
      <c r="AB1805" s="177"/>
      <c r="AC1805" s="177"/>
      <c r="AD1805" s="177"/>
      <c r="AE1805" s="177"/>
    </row>
    <row r="1806" spans="1:31" ht="125.25" customHeight="1">
      <c r="A1806" s="313"/>
      <c r="B1806" s="177"/>
      <c r="C1806" s="313"/>
      <c r="D1806" s="177"/>
      <c r="E1806" s="177"/>
      <c r="F1806" s="177"/>
      <c r="G1806" s="177"/>
      <c r="H1806" s="177"/>
      <c r="I1806" s="314"/>
      <c r="J1806" s="314"/>
      <c r="K1806" s="315"/>
      <c r="L1806" s="177"/>
      <c r="M1806" s="177"/>
      <c r="N1806" s="177"/>
      <c r="O1806" s="177"/>
      <c r="P1806" s="177"/>
      <c r="Q1806" s="177"/>
      <c r="R1806" s="177"/>
      <c r="S1806" s="177"/>
      <c r="T1806" s="177"/>
      <c r="U1806" s="177"/>
      <c r="V1806" s="177"/>
      <c r="W1806" s="177"/>
      <c r="X1806" s="177"/>
      <c r="Y1806" s="177"/>
      <c r="Z1806" s="177"/>
      <c r="AA1806" s="177"/>
      <c r="AB1806" s="177"/>
      <c r="AC1806" s="177"/>
      <c r="AD1806" s="177"/>
      <c r="AE1806" s="177"/>
    </row>
    <row r="1807" spans="1:31" ht="125.25" customHeight="1">
      <c r="A1807" s="313"/>
      <c r="B1807" s="177"/>
      <c r="C1807" s="313"/>
      <c r="D1807" s="177"/>
      <c r="E1807" s="177"/>
      <c r="F1807" s="177"/>
      <c r="G1807" s="177"/>
      <c r="H1807" s="177"/>
      <c r="I1807" s="314"/>
      <c r="J1807" s="314"/>
      <c r="K1807" s="315"/>
      <c r="L1807" s="177"/>
      <c r="M1807" s="177"/>
      <c r="N1807" s="177"/>
      <c r="O1807" s="177"/>
      <c r="P1807" s="177"/>
      <c r="Q1807" s="177"/>
      <c r="R1807" s="177"/>
      <c r="S1807" s="177"/>
      <c r="T1807" s="177"/>
      <c r="U1807" s="177"/>
      <c r="V1807" s="177"/>
      <c r="W1807" s="177"/>
      <c r="X1807" s="177"/>
      <c r="Y1807" s="177"/>
      <c r="Z1807" s="177"/>
      <c r="AA1807" s="177"/>
      <c r="AB1807" s="177"/>
      <c r="AC1807" s="177"/>
      <c r="AD1807" s="177"/>
      <c r="AE1807" s="177"/>
    </row>
    <row r="1808" spans="1:31" ht="125.25" customHeight="1">
      <c r="A1808" s="313"/>
      <c r="B1808" s="177"/>
      <c r="C1808" s="313"/>
      <c r="D1808" s="177"/>
      <c r="E1808" s="177"/>
      <c r="F1808" s="177"/>
      <c r="G1808" s="177"/>
      <c r="H1808" s="177"/>
      <c r="I1808" s="314"/>
      <c r="J1808" s="314"/>
      <c r="K1808" s="315"/>
      <c r="L1808" s="177"/>
      <c r="M1808" s="177"/>
      <c r="N1808" s="177"/>
      <c r="O1808" s="177"/>
      <c r="P1808" s="177"/>
      <c r="Q1808" s="177"/>
      <c r="R1808" s="177"/>
      <c r="S1808" s="177"/>
      <c r="T1808" s="177"/>
      <c r="U1808" s="177"/>
      <c r="V1808" s="177"/>
      <c r="W1808" s="177"/>
      <c r="X1808" s="177"/>
      <c r="Y1808" s="177"/>
      <c r="Z1808" s="177"/>
      <c r="AA1808" s="177"/>
      <c r="AB1808" s="177"/>
      <c r="AC1808" s="177"/>
      <c r="AD1808" s="177"/>
      <c r="AE1808" s="177"/>
    </row>
    <row r="1809" spans="1:31" ht="125.25" customHeight="1">
      <c r="A1809" s="313"/>
      <c r="B1809" s="177"/>
      <c r="C1809" s="313"/>
      <c r="D1809" s="177"/>
      <c r="E1809" s="177"/>
      <c r="F1809" s="177"/>
      <c r="G1809" s="177"/>
      <c r="H1809" s="177"/>
      <c r="I1809" s="314"/>
      <c r="J1809" s="314"/>
      <c r="K1809" s="315"/>
      <c r="L1809" s="177"/>
      <c r="M1809" s="177"/>
      <c r="N1809" s="177"/>
      <c r="O1809" s="177"/>
      <c r="P1809" s="177"/>
      <c r="Q1809" s="177"/>
      <c r="R1809" s="177"/>
      <c r="S1809" s="177"/>
      <c r="T1809" s="177"/>
      <c r="U1809" s="177"/>
      <c r="V1809" s="177"/>
      <c r="W1809" s="177"/>
      <c r="X1809" s="177"/>
      <c r="Y1809" s="177"/>
      <c r="Z1809" s="177"/>
      <c r="AA1809" s="177"/>
      <c r="AB1809" s="177"/>
      <c r="AC1809" s="177"/>
      <c r="AD1809" s="177"/>
      <c r="AE1809" s="177"/>
    </row>
    <row r="1810" spans="1:31" ht="125.25" customHeight="1">
      <c r="A1810" s="313"/>
      <c r="B1810" s="177"/>
      <c r="C1810" s="313"/>
      <c r="D1810" s="177"/>
      <c r="E1810" s="177"/>
      <c r="F1810" s="177"/>
      <c r="G1810" s="177"/>
      <c r="H1810" s="177"/>
      <c r="I1810" s="314"/>
      <c r="J1810" s="314"/>
      <c r="K1810" s="315"/>
      <c r="L1810" s="177"/>
      <c r="M1810" s="177"/>
      <c r="N1810" s="177"/>
      <c r="O1810" s="177"/>
      <c r="P1810" s="177"/>
      <c r="Q1810" s="177"/>
      <c r="R1810" s="177"/>
      <c r="S1810" s="177"/>
      <c r="T1810" s="177"/>
      <c r="U1810" s="177"/>
      <c r="V1810" s="177"/>
      <c r="W1810" s="177"/>
      <c r="X1810" s="177"/>
      <c r="Y1810" s="177"/>
      <c r="Z1810" s="177"/>
      <c r="AA1810" s="177"/>
      <c r="AB1810" s="177"/>
      <c r="AC1810" s="177"/>
      <c r="AD1810" s="177"/>
      <c r="AE1810" s="177"/>
    </row>
    <row r="1811" spans="1:31" ht="125.25" customHeight="1">
      <c r="A1811" s="313"/>
      <c r="B1811" s="177"/>
      <c r="C1811" s="313"/>
      <c r="D1811" s="177"/>
      <c r="E1811" s="177"/>
      <c r="F1811" s="177"/>
      <c r="G1811" s="177"/>
      <c r="H1811" s="177"/>
      <c r="I1811" s="314"/>
      <c r="J1811" s="314"/>
      <c r="K1811" s="315"/>
      <c r="L1811" s="177"/>
      <c r="M1811" s="177"/>
      <c r="N1811" s="177"/>
      <c r="O1811" s="177"/>
      <c r="P1811" s="177"/>
      <c r="Q1811" s="177"/>
      <c r="R1811" s="177"/>
      <c r="S1811" s="177"/>
      <c r="T1811" s="177"/>
      <c r="U1811" s="177"/>
      <c r="V1811" s="177"/>
      <c r="W1811" s="177"/>
      <c r="X1811" s="177"/>
      <c r="Y1811" s="177"/>
      <c r="Z1811" s="177"/>
      <c r="AA1811" s="177"/>
      <c r="AB1811" s="177"/>
      <c r="AC1811" s="177"/>
      <c r="AD1811" s="177"/>
      <c r="AE1811" s="177"/>
    </row>
    <row r="1812" spans="1:31" ht="125.25" customHeight="1">
      <c r="A1812" s="313"/>
      <c r="B1812" s="177"/>
      <c r="C1812" s="313"/>
      <c r="D1812" s="177"/>
      <c r="E1812" s="177"/>
      <c r="F1812" s="177"/>
      <c r="G1812" s="177"/>
      <c r="H1812" s="177"/>
      <c r="I1812" s="314"/>
      <c r="J1812" s="314"/>
      <c r="K1812" s="315"/>
      <c r="L1812" s="177"/>
      <c r="M1812" s="177"/>
      <c r="N1812" s="177"/>
      <c r="O1812" s="177"/>
      <c r="P1812" s="177"/>
      <c r="Q1812" s="177"/>
      <c r="R1812" s="177"/>
      <c r="S1812" s="177"/>
      <c r="T1812" s="177"/>
      <c r="U1812" s="177"/>
      <c r="V1812" s="177"/>
      <c r="W1812" s="177"/>
      <c r="X1812" s="177"/>
      <c r="Y1812" s="177"/>
      <c r="Z1812" s="177"/>
      <c r="AA1812" s="177"/>
      <c r="AB1812" s="177"/>
      <c r="AC1812" s="177"/>
      <c r="AD1812" s="177"/>
      <c r="AE1812" s="177"/>
    </row>
    <row r="1813" spans="1:31" ht="125.25" customHeight="1">
      <c r="A1813" s="313"/>
      <c r="B1813" s="177"/>
      <c r="C1813" s="313"/>
      <c r="D1813" s="177"/>
      <c r="E1813" s="177"/>
      <c r="F1813" s="177"/>
      <c r="G1813" s="177"/>
      <c r="H1813" s="177"/>
      <c r="I1813" s="314"/>
      <c r="J1813" s="314"/>
      <c r="K1813" s="315"/>
      <c r="L1813" s="177"/>
      <c r="M1813" s="177"/>
      <c r="N1813" s="177"/>
      <c r="O1813" s="177"/>
      <c r="P1813" s="177"/>
      <c r="Q1813" s="177"/>
      <c r="R1813" s="177"/>
      <c r="S1813" s="177"/>
      <c r="T1813" s="177"/>
      <c r="U1813" s="177"/>
      <c r="V1813" s="177"/>
      <c r="W1813" s="177"/>
      <c r="X1813" s="177"/>
      <c r="Y1813" s="177"/>
      <c r="Z1813" s="177"/>
      <c r="AA1813" s="177"/>
      <c r="AB1813" s="177"/>
      <c r="AC1813" s="177"/>
      <c r="AD1813" s="177"/>
      <c r="AE1813" s="177"/>
    </row>
    <row r="1814" spans="1:31" ht="125.25" customHeight="1">
      <c r="A1814" s="313"/>
      <c r="B1814" s="177"/>
      <c r="C1814" s="313"/>
      <c r="D1814" s="177"/>
      <c r="E1814" s="177"/>
      <c r="F1814" s="177"/>
      <c r="G1814" s="177"/>
      <c r="H1814" s="177"/>
      <c r="I1814" s="314"/>
      <c r="J1814" s="314"/>
      <c r="K1814" s="315"/>
      <c r="L1814" s="177"/>
      <c r="M1814" s="177"/>
      <c r="N1814" s="177"/>
      <c r="O1814" s="177"/>
      <c r="P1814" s="177"/>
      <c r="Q1814" s="177"/>
      <c r="R1814" s="177"/>
      <c r="S1814" s="177"/>
      <c r="T1814" s="177"/>
      <c r="U1814" s="177"/>
      <c r="V1814" s="177"/>
      <c r="W1814" s="177"/>
      <c r="X1814" s="177"/>
      <c r="Y1814" s="177"/>
      <c r="Z1814" s="177"/>
      <c r="AA1814" s="177"/>
      <c r="AB1814" s="177"/>
      <c r="AC1814" s="177"/>
      <c r="AD1814" s="177"/>
      <c r="AE1814" s="177"/>
    </row>
    <row r="1815" spans="1:31" ht="125.25" customHeight="1">
      <c r="A1815" s="313"/>
      <c r="B1815" s="177"/>
      <c r="C1815" s="313"/>
      <c r="D1815" s="177"/>
      <c r="E1815" s="177"/>
      <c r="F1815" s="177"/>
      <c r="G1815" s="177"/>
      <c r="H1815" s="177"/>
      <c r="I1815" s="314"/>
      <c r="J1815" s="314"/>
      <c r="K1815" s="315"/>
      <c r="L1815" s="177"/>
      <c r="M1815" s="177"/>
      <c r="N1815" s="177"/>
      <c r="O1815" s="177"/>
      <c r="P1815" s="177"/>
      <c r="Q1815" s="177"/>
      <c r="R1815" s="177"/>
      <c r="S1815" s="177"/>
      <c r="T1815" s="177"/>
      <c r="U1815" s="177"/>
      <c r="V1815" s="177"/>
      <c r="W1815" s="177"/>
      <c r="X1815" s="177"/>
      <c r="Y1815" s="177"/>
      <c r="Z1815" s="177"/>
      <c r="AA1815" s="177"/>
      <c r="AB1815" s="177"/>
      <c r="AC1815" s="177"/>
      <c r="AD1815" s="177"/>
      <c r="AE1815" s="177"/>
    </row>
    <row r="1816" spans="1:31" ht="125.25" customHeight="1">
      <c r="A1816" s="313"/>
      <c r="B1816" s="177"/>
      <c r="C1816" s="313"/>
      <c r="D1816" s="177"/>
      <c r="E1816" s="177"/>
      <c r="F1816" s="177"/>
      <c r="G1816" s="177"/>
      <c r="H1816" s="177"/>
      <c r="I1816" s="314"/>
      <c r="J1816" s="314"/>
      <c r="K1816" s="315"/>
      <c r="L1816" s="177"/>
      <c r="M1816" s="177"/>
      <c r="N1816" s="177"/>
      <c r="O1816" s="177"/>
      <c r="P1816" s="177"/>
      <c r="Q1816" s="177"/>
      <c r="R1816" s="177"/>
      <c r="S1816" s="177"/>
      <c r="T1816" s="177"/>
      <c r="U1816" s="177"/>
      <c r="V1816" s="177"/>
      <c r="W1816" s="177"/>
      <c r="X1816" s="177"/>
      <c r="Y1816" s="177"/>
      <c r="Z1816" s="177"/>
      <c r="AA1816" s="177"/>
      <c r="AB1816" s="177"/>
      <c r="AC1816" s="177"/>
      <c r="AD1816" s="177"/>
      <c r="AE1816" s="177"/>
    </row>
    <row r="1817" spans="1:31" ht="125.25" customHeight="1">
      <c r="A1817" s="313"/>
      <c r="B1817" s="177"/>
      <c r="C1817" s="313"/>
      <c r="D1817" s="177"/>
      <c r="E1817" s="177"/>
      <c r="F1817" s="177"/>
      <c r="G1817" s="177"/>
      <c r="H1817" s="177"/>
      <c r="I1817" s="314"/>
      <c r="J1817" s="314"/>
      <c r="K1817" s="315"/>
      <c r="L1817" s="177"/>
      <c r="M1817" s="177"/>
      <c r="N1817" s="177"/>
      <c r="O1817" s="177"/>
      <c r="P1817" s="177"/>
      <c r="Q1817" s="177"/>
      <c r="R1817" s="177"/>
      <c r="S1817" s="177"/>
      <c r="T1817" s="177"/>
      <c r="U1817" s="177"/>
      <c r="V1817" s="177"/>
      <c r="W1817" s="177"/>
      <c r="X1817" s="177"/>
      <c r="Y1817" s="177"/>
      <c r="Z1817" s="177"/>
      <c r="AA1817" s="177"/>
      <c r="AB1817" s="177"/>
      <c r="AC1817" s="177"/>
      <c r="AD1817" s="177"/>
      <c r="AE1817" s="177"/>
    </row>
    <row r="1818" spans="1:31" ht="125.25" customHeight="1">
      <c r="A1818" s="313"/>
      <c r="B1818" s="177"/>
      <c r="C1818" s="313"/>
      <c r="D1818" s="177"/>
      <c r="E1818" s="177"/>
      <c r="F1818" s="177"/>
      <c r="G1818" s="177"/>
      <c r="H1818" s="177"/>
      <c r="I1818" s="314"/>
      <c r="J1818" s="314"/>
      <c r="K1818" s="315"/>
      <c r="L1818" s="177"/>
      <c r="M1818" s="177"/>
      <c r="N1818" s="177"/>
      <c r="O1818" s="177"/>
      <c r="P1818" s="177"/>
      <c r="Q1818" s="177"/>
      <c r="R1818" s="177"/>
      <c r="S1818" s="177"/>
      <c r="T1818" s="177"/>
      <c r="U1818" s="177"/>
      <c r="V1818" s="177"/>
      <c r="W1818" s="177"/>
      <c r="X1818" s="177"/>
      <c r="Y1818" s="177"/>
      <c r="Z1818" s="177"/>
      <c r="AA1818" s="177"/>
      <c r="AB1818" s="177"/>
      <c r="AC1818" s="177"/>
      <c r="AD1818" s="177"/>
      <c r="AE1818" s="177"/>
    </row>
    <row r="1819" spans="1:31" ht="125.25" customHeight="1">
      <c r="A1819" s="313"/>
      <c r="B1819" s="177"/>
      <c r="C1819" s="313"/>
      <c r="D1819" s="177"/>
      <c r="E1819" s="177"/>
      <c r="F1819" s="177"/>
      <c r="G1819" s="177"/>
      <c r="H1819" s="177"/>
      <c r="I1819" s="314"/>
      <c r="J1819" s="314"/>
      <c r="K1819" s="315"/>
      <c r="L1819" s="177"/>
      <c r="M1819" s="177"/>
      <c r="N1819" s="177"/>
      <c r="O1819" s="177"/>
      <c r="P1819" s="177"/>
      <c r="Q1819" s="177"/>
      <c r="R1819" s="177"/>
      <c r="S1819" s="177"/>
      <c r="T1819" s="177"/>
      <c r="U1819" s="177"/>
      <c r="V1819" s="177"/>
      <c r="W1819" s="177"/>
      <c r="X1819" s="177"/>
      <c r="Y1819" s="177"/>
      <c r="Z1819" s="177"/>
      <c r="AA1819" s="177"/>
      <c r="AB1819" s="177"/>
      <c r="AC1819" s="177"/>
      <c r="AD1819" s="177"/>
      <c r="AE1819" s="177"/>
    </row>
    <row r="1820" spans="1:31" ht="125.25" customHeight="1">
      <c r="A1820" s="313"/>
      <c r="B1820" s="177"/>
      <c r="C1820" s="313"/>
      <c r="D1820" s="177"/>
      <c r="E1820" s="177"/>
      <c r="F1820" s="177"/>
      <c r="G1820" s="177"/>
      <c r="H1820" s="177"/>
      <c r="I1820" s="314"/>
      <c r="J1820" s="314"/>
      <c r="K1820" s="315"/>
      <c r="L1820" s="177"/>
      <c r="M1820" s="177"/>
      <c r="N1820" s="177"/>
      <c r="O1820" s="177"/>
      <c r="P1820" s="177"/>
      <c r="Q1820" s="177"/>
      <c r="R1820" s="177"/>
      <c r="S1820" s="177"/>
      <c r="T1820" s="177"/>
      <c r="U1820" s="177"/>
      <c r="V1820" s="177"/>
      <c r="W1820" s="177"/>
      <c r="X1820" s="177"/>
      <c r="Y1820" s="177"/>
      <c r="Z1820" s="177"/>
      <c r="AA1820" s="177"/>
      <c r="AB1820" s="177"/>
      <c r="AC1820" s="177"/>
      <c r="AD1820" s="177"/>
      <c r="AE1820" s="177"/>
    </row>
    <row r="1821" spans="1:31" ht="125.25" customHeight="1">
      <c r="A1821" s="313"/>
      <c r="B1821" s="177"/>
      <c r="C1821" s="313"/>
      <c r="D1821" s="177"/>
      <c r="E1821" s="177"/>
      <c r="F1821" s="177"/>
      <c r="G1821" s="177"/>
      <c r="H1821" s="177"/>
      <c r="I1821" s="314"/>
      <c r="J1821" s="314"/>
      <c r="K1821" s="315"/>
      <c r="L1821" s="177"/>
      <c r="M1821" s="177"/>
      <c r="N1821" s="177"/>
      <c r="O1821" s="177"/>
      <c r="P1821" s="177"/>
      <c r="Q1821" s="177"/>
      <c r="R1821" s="177"/>
      <c r="S1821" s="177"/>
      <c r="T1821" s="177"/>
      <c r="U1821" s="177"/>
      <c r="V1821" s="177"/>
      <c r="W1821" s="177"/>
      <c r="X1821" s="177"/>
      <c r="Y1821" s="177"/>
      <c r="Z1821" s="177"/>
      <c r="AA1821" s="177"/>
      <c r="AB1821" s="177"/>
      <c r="AC1821" s="177"/>
      <c r="AD1821" s="177"/>
      <c r="AE1821" s="177"/>
    </row>
    <row r="1822" spans="1:31" ht="125.25" customHeight="1">
      <c r="A1822" s="313"/>
      <c r="B1822" s="177"/>
      <c r="C1822" s="313"/>
      <c r="D1822" s="177"/>
      <c r="E1822" s="177"/>
      <c r="F1822" s="177"/>
      <c r="G1822" s="177"/>
      <c r="H1822" s="177"/>
      <c r="I1822" s="314"/>
      <c r="J1822" s="314"/>
      <c r="K1822" s="315"/>
      <c r="L1822" s="177"/>
      <c r="M1822" s="177"/>
      <c r="N1822" s="177"/>
      <c r="O1822" s="177"/>
      <c r="P1822" s="177"/>
      <c r="Q1822" s="177"/>
      <c r="R1822" s="177"/>
      <c r="S1822" s="177"/>
      <c r="T1822" s="177"/>
      <c r="U1822" s="177"/>
      <c r="V1822" s="177"/>
      <c r="W1822" s="177"/>
      <c r="X1822" s="177"/>
      <c r="Y1822" s="177"/>
      <c r="Z1822" s="177"/>
      <c r="AA1822" s="177"/>
      <c r="AB1822" s="177"/>
      <c r="AC1822" s="177"/>
      <c r="AD1822" s="177"/>
      <c r="AE1822" s="177"/>
    </row>
    <row r="1823" spans="1:31" ht="125.25" customHeight="1">
      <c r="A1823" s="313"/>
      <c r="B1823" s="177"/>
      <c r="C1823" s="313"/>
      <c r="D1823" s="177"/>
      <c r="E1823" s="177"/>
      <c r="F1823" s="177"/>
      <c r="G1823" s="177"/>
      <c r="H1823" s="177"/>
      <c r="I1823" s="314"/>
      <c r="J1823" s="314"/>
      <c r="K1823" s="315"/>
      <c r="L1823" s="177"/>
      <c r="M1823" s="177"/>
      <c r="N1823" s="177"/>
      <c r="O1823" s="177"/>
      <c r="P1823" s="177"/>
      <c r="Q1823" s="177"/>
      <c r="R1823" s="177"/>
      <c r="S1823" s="177"/>
      <c r="T1823" s="177"/>
      <c r="U1823" s="177"/>
      <c r="V1823" s="177"/>
      <c r="W1823" s="177"/>
      <c r="X1823" s="177"/>
      <c r="Y1823" s="177"/>
      <c r="Z1823" s="177"/>
      <c r="AA1823" s="177"/>
      <c r="AB1823" s="177"/>
      <c r="AC1823" s="177"/>
      <c r="AD1823" s="177"/>
      <c r="AE1823" s="177"/>
    </row>
    <row r="1824" spans="1:31" ht="125.25" customHeight="1">
      <c r="A1824" s="313"/>
      <c r="B1824" s="177"/>
      <c r="C1824" s="313"/>
      <c r="D1824" s="177"/>
      <c r="E1824" s="177"/>
      <c r="F1824" s="177"/>
      <c r="G1824" s="177"/>
      <c r="H1824" s="177"/>
      <c r="I1824" s="314"/>
      <c r="J1824" s="314"/>
      <c r="K1824" s="315"/>
      <c r="L1824" s="177"/>
      <c r="M1824" s="177"/>
      <c r="N1824" s="177"/>
      <c r="O1824" s="177"/>
      <c r="P1824" s="177"/>
      <c r="Q1824" s="177"/>
      <c r="R1824" s="177"/>
      <c r="S1824" s="177"/>
      <c r="T1824" s="177"/>
      <c r="U1824" s="177"/>
      <c r="V1824" s="177"/>
      <c r="W1824" s="177"/>
      <c r="X1824" s="177"/>
      <c r="Y1824" s="177"/>
      <c r="Z1824" s="177"/>
      <c r="AA1824" s="177"/>
      <c r="AB1824" s="177"/>
      <c r="AC1824" s="177"/>
      <c r="AD1824" s="177"/>
      <c r="AE1824" s="177"/>
    </row>
    <row r="1825" spans="1:31" ht="125.25" customHeight="1">
      <c r="A1825" s="313"/>
      <c r="B1825" s="177"/>
      <c r="C1825" s="313"/>
      <c r="D1825" s="177"/>
      <c r="E1825" s="177"/>
      <c r="F1825" s="177"/>
      <c r="G1825" s="177"/>
      <c r="H1825" s="177"/>
      <c r="I1825" s="314"/>
      <c r="J1825" s="314"/>
      <c r="K1825" s="315"/>
      <c r="L1825" s="177"/>
      <c r="M1825" s="177"/>
      <c r="N1825" s="177"/>
      <c r="O1825" s="177"/>
      <c r="P1825" s="177"/>
      <c r="Q1825" s="177"/>
      <c r="R1825" s="177"/>
      <c r="S1825" s="177"/>
      <c r="T1825" s="177"/>
      <c r="U1825" s="177"/>
      <c r="V1825" s="177"/>
      <c r="W1825" s="177"/>
      <c r="X1825" s="177"/>
      <c r="Y1825" s="177"/>
      <c r="Z1825" s="177"/>
      <c r="AA1825" s="177"/>
      <c r="AB1825" s="177"/>
      <c r="AC1825" s="177"/>
      <c r="AD1825" s="177"/>
      <c r="AE1825" s="177"/>
    </row>
    <row r="1826" spans="1:31" ht="125.25" customHeight="1">
      <c r="A1826" s="313"/>
      <c r="B1826" s="177"/>
      <c r="C1826" s="313"/>
      <c r="D1826" s="177"/>
      <c r="E1826" s="177"/>
      <c r="F1826" s="177"/>
      <c r="G1826" s="177"/>
      <c r="H1826" s="177"/>
      <c r="I1826" s="314"/>
      <c r="J1826" s="314"/>
      <c r="K1826" s="315"/>
      <c r="L1826" s="177"/>
      <c r="M1826" s="177"/>
      <c r="N1826" s="177"/>
      <c r="O1826" s="177"/>
      <c r="P1826" s="177"/>
      <c r="Q1826" s="177"/>
      <c r="R1826" s="177"/>
      <c r="S1826" s="177"/>
      <c r="T1826" s="177"/>
      <c r="U1826" s="177"/>
      <c r="V1826" s="177"/>
      <c r="W1826" s="177"/>
      <c r="X1826" s="177"/>
      <c r="Y1826" s="177"/>
      <c r="Z1826" s="177"/>
      <c r="AA1826" s="177"/>
      <c r="AB1826" s="177"/>
      <c r="AC1826" s="177"/>
      <c r="AD1826" s="177"/>
      <c r="AE1826" s="177"/>
    </row>
    <row r="1827" spans="1:31" ht="125.25" customHeight="1">
      <c r="A1827" s="313"/>
      <c r="B1827" s="177"/>
      <c r="C1827" s="313"/>
      <c r="D1827" s="177"/>
      <c r="E1827" s="177"/>
      <c r="F1827" s="177"/>
      <c r="G1827" s="177"/>
      <c r="H1827" s="177"/>
      <c r="I1827" s="314"/>
      <c r="J1827" s="314"/>
      <c r="K1827" s="315"/>
      <c r="L1827" s="177"/>
      <c r="M1827" s="177"/>
      <c r="N1827" s="177"/>
      <c r="O1827" s="177"/>
      <c r="P1827" s="177"/>
      <c r="Q1827" s="177"/>
      <c r="R1827" s="177"/>
      <c r="S1827" s="177"/>
      <c r="T1827" s="177"/>
      <c r="U1827" s="177"/>
      <c r="V1827" s="177"/>
      <c r="W1827" s="177"/>
      <c r="X1827" s="177"/>
      <c r="Y1827" s="177"/>
      <c r="Z1827" s="177"/>
      <c r="AA1827" s="177"/>
      <c r="AB1827" s="177"/>
      <c r="AC1827" s="177"/>
      <c r="AD1827" s="177"/>
      <c r="AE1827" s="177"/>
    </row>
    <row r="1828" spans="1:31" ht="125.25" customHeight="1">
      <c r="A1828" s="313"/>
      <c r="B1828" s="177"/>
      <c r="C1828" s="313"/>
      <c r="D1828" s="177"/>
      <c r="E1828" s="177"/>
      <c r="F1828" s="177"/>
      <c r="G1828" s="177"/>
      <c r="H1828" s="177"/>
      <c r="I1828" s="314"/>
      <c r="J1828" s="314"/>
      <c r="K1828" s="315"/>
      <c r="L1828" s="177"/>
      <c r="M1828" s="177"/>
      <c r="N1828" s="177"/>
      <c r="O1828" s="177"/>
      <c r="P1828" s="177"/>
      <c r="Q1828" s="177"/>
      <c r="R1828" s="177"/>
      <c r="S1828" s="177"/>
      <c r="T1828" s="177"/>
      <c r="U1828" s="177"/>
      <c r="V1828" s="177"/>
      <c r="W1828" s="177"/>
      <c r="X1828" s="177"/>
      <c r="Y1828" s="177"/>
      <c r="Z1828" s="177"/>
      <c r="AA1828" s="177"/>
      <c r="AB1828" s="177"/>
      <c r="AC1828" s="177"/>
      <c r="AD1828" s="177"/>
      <c r="AE1828" s="177"/>
    </row>
    <row r="1829" spans="1:31" ht="125.25" customHeight="1">
      <c r="A1829" s="313"/>
      <c r="B1829" s="177"/>
      <c r="C1829" s="313"/>
      <c r="D1829" s="177"/>
      <c r="E1829" s="177"/>
      <c r="F1829" s="177"/>
      <c r="G1829" s="177"/>
      <c r="H1829" s="177"/>
      <c r="I1829" s="314"/>
      <c r="J1829" s="314"/>
      <c r="K1829" s="315"/>
      <c r="L1829" s="177"/>
      <c r="M1829" s="177"/>
      <c r="N1829" s="177"/>
      <c r="O1829" s="177"/>
      <c r="P1829" s="177"/>
      <c r="Q1829" s="177"/>
      <c r="R1829" s="177"/>
      <c r="S1829" s="177"/>
      <c r="T1829" s="177"/>
      <c r="U1829" s="177"/>
      <c r="V1829" s="177"/>
      <c r="W1829" s="177"/>
      <c r="X1829" s="177"/>
      <c r="Y1829" s="177"/>
      <c r="Z1829" s="177"/>
      <c r="AA1829" s="177"/>
      <c r="AB1829" s="177"/>
      <c r="AC1829" s="177"/>
      <c r="AD1829" s="177"/>
      <c r="AE1829" s="177"/>
    </row>
    <row r="1830" spans="1:31" ht="125.25" customHeight="1">
      <c r="A1830" s="313"/>
      <c r="B1830" s="177"/>
      <c r="C1830" s="313"/>
      <c r="D1830" s="177"/>
      <c r="E1830" s="177"/>
      <c r="F1830" s="177"/>
      <c r="G1830" s="177"/>
      <c r="H1830" s="177"/>
      <c r="I1830" s="314"/>
      <c r="J1830" s="314"/>
      <c r="K1830" s="315"/>
      <c r="L1830" s="177"/>
      <c r="M1830" s="177"/>
      <c r="N1830" s="177"/>
      <c r="O1830" s="177"/>
      <c r="P1830" s="177"/>
      <c r="Q1830" s="177"/>
      <c r="R1830" s="177"/>
      <c r="S1830" s="177"/>
      <c r="T1830" s="177"/>
      <c r="U1830" s="177"/>
      <c r="V1830" s="177"/>
      <c r="W1830" s="177"/>
      <c r="X1830" s="177"/>
      <c r="Y1830" s="177"/>
      <c r="Z1830" s="177"/>
      <c r="AA1830" s="177"/>
      <c r="AB1830" s="177"/>
      <c r="AC1830" s="177"/>
      <c r="AD1830" s="177"/>
      <c r="AE1830" s="177"/>
    </row>
    <row r="1831" spans="1:31" ht="14.5">
      <c r="A1831" s="316"/>
      <c r="B1831" s="178"/>
      <c r="C1831" s="313"/>
      <c r="D1831" s="178"/>
      <c r="E1831" s="178"/>
      <c r="F1831" s="177"/>
      <c r="G1831" s="178"/>
      <c r="H1831" s="178"/>
      <c r="I1831" s="314"/>
      <c r="J1831" s="316"/>
      <c r="K1831" s="177"/>
      <c r="L1831" s="178"/>
      <c r="M1831" s="178"/>
      <c r="N1831" s="178"/>
      <c r="O1831" s="178"/>
      <c r="P1831" s="178"/>
      <c r="Q1831" s="178"/>
      <c r="R1831" s="178"/>
      <c r="S1831" s="178"/>
      <c r="T1831" s="178"/>
      <c r="U1831" s="178"/>
      <c r="V1831" s="178"/>
      <c r="W1831" s="178"/>
      <c r="X1831" s="178"/>
      <c r="Y1831" s="178"/>
      <c r="Z1831" s="178"/>
      <c r="AA1831" s="178"/>
      <c r="AB1831" s="178"/>
      <c r="AC1831" s="178"/>
      <c r="AD1831" s="178"/>
      <c r="AE1831" s="178"/>
    </row>
    <row r="1832" spans="1:31" ht="14.5">
      <c r="A1832" s="316"/>
      <c r="B1832" s="178"/>
      <c r="C1832" s="313"/>
      <c r="D1832" s="178"/>
      <c r="E1832" s="178"/>
      <c r="F1832" s="177"/>
      <c r="G1832" s="178"/>
      <c r="H1832" s="178"/>
      <c r="I1832" s="314"/>
      <c r="J1832" s="316"/>
      <c r="K1832" s="177"/>
      <c r="L1832" s="178"/>
      <c r="M1832" s="178"/>
      <c r="N1832" s="178"/>
      <c r="O1832" s="178"/>
      <c r="P1832" s="178"/>
      <c r="Q1832" s="178"/>
      <c r="R1832" s="178"/>
      <c r="S1832" s="178"/>
      <c r="T1832" s="178"/>
      <c r="U1832" s="178"/>
      <c r="V1832" s="178"/>
      <c r="W1832" s="178"/>
      <c r="X1832" s="178"/>
      <c r="Y1832" s="178"/>
      <c r="Z1832" s="178"/>
      <c r="AA1832" s="178"/>
      <c r="AB1832" s="178"/>
      <c r="AC1832" s="178"/>
      <c r="AD1832" s="178"/>
      <c r="AE1832" s="178"/>
    </row>
    <row r="1833" spans="1:31" ht="14.5">
      <c r="A1833" s="316"/>
      <c r="B1833" s="178"/>
      <c r="C1833" s="313"/>
      <c r="D1833" s="178"/>
      <c r="E1833" s="178"/>
      <c r="F1833" s="177"/>
      <c r="G1833" s="178"/>
      <c r="H1833" s="178"/>
      <c r="I1833" s="314"/>
      <c r="J1833" s="316"/>
      <c r="K1833" s="177"/>
      <c r="L1833" s="178"/>
      <c r="M1833" s="178"/>
      <c r="N1833" s="178"/>
      <c r="O1833" s="178"/>
      <c r="P1833" s="178"/>
      <c r="Q1833" s="178"/>
      <c r="R1833" s="178"/>
      <c r="S1833" s="178"/>
      <c r="T1833" s="178"/>
      <c r="U1833" s="178"/>
      <c r="V1833" s="178"/>
      <c r="W1833" s="178"/>
      <c r="X1833" s="178"/>
      <c r="Y1833" s="178"/>
      <c r="Z1833" s="178"/>
      <c r="AA1833" s="178"/>
      <c r="AB1833" s="178"/>
      <c r="AC1833" s="178"/>
      <c r="AD1833" s="178"/>
      <c r="AE1833" s="178"/>
    </row>
    <row r="1834" spans="1:31" ht="14.5">
      <c r="A1834" s="316"/>
      <c r="B1834" s="178"/>
      <c r="C1834" s="313"/>
      <c r="D1834" s="178"/>
      <c r="E1834" s="178"/>
      <c r="F1834" s="177"/>
      <c r="G1834" s="178"/>
      <c r="H1834" s="178"/>
      <c r="I1834" s="314"/>
      <c r="J1834" s="316"/>
      <c r="K1834" s="177"/>
      <c r="L1834" s="178"/>
      <c r="M1834" s="178"/>
      <c r="N1834" s="178"/>
      <c r="O1834" s="178"/>
      <c r="P1834" s="178"/>
      <c r="Q1834" s="178"/>
      <c r="R1834" s="178"/>
      <c r="S1834" s="178"/>
      <c r="T1834" s="178"/>
      <c r="U1834" s="178"/>
      <c r="V1834" s="178"/>
      <c r="W1834" s="178"/>
      <c r="X1834" s="178"/>
      <c r="Y1834" s="178"/>
      <c r="Z1834" s="178"/>
      <c r="AA1834" s="178"/>
      <c r="AB1834" s="178"/>
      <c r="AC1834" s="178"/>
      <c r="AD1834" s="178"/>
      <c r="AE1834" s="178"/>
    </row>
    <row r="1835" spans="1:31" ht="14.5">
      <c r="A1835" s="316"/>
      <c r="B1835" s="178"/>
      <c r="C1835" s="313"/>
      <c r="D1835" s="178"/>
      <c r="E1835" s="178"/>
      <c r="F1835" s="177"/>
      <c r="G1835" s="178"/>
      <c r="H1835" s="178"/>
      <c r="I1835" s="314"/>
      <c r="J1835" s="316"/>
      <c r="K1835" s="177"/>
      <c r="L1835" s="178"/>
      <c r="M1835" s="178"/>
      <c r="N1835" s="178"/>
      <c r="O1835" s="178"/>
      <c r="P1835" s="178"/>
      <c r="Q1835" s="178"/>
      <c r="R1835" s="178"/>
      <c r="S1835" s="178"/>
      <c r="T1835" s="178"/>
      <c r="U1835" s="178"/>
      <c r="V1835" s="178"/>
      <c r="W1835" s="178"/>
      <c r="X1835" s="178"/>
      <c r="Y1835" s="178"/>
      <c r="Z1835" s="178"/>
      <c r="AA1835" s="178"/>
      <c r="AB1835" s="178"/>
      <c r="AC1835" s="178"/>
      <c r="AD1835" s="178"/>
      <c r="AE1835" s="178"/>
    </row>
    <row r="1836" spans="1:31" ht="14.5">
      <c r="A1836" s="316"/>
      <c r="B1836" s="178"/>
      <c r="C1836" s="313"/>
      <c r="D1836" s="178"/>
      <c r="E1836" s="178"/>
      <c r="F1836" s="177"/>
      <c r="G1836" s="178"/>
      <c r="H1836" s="178"/>
      <c r="I1836" s="314"/>
      <c r="J1836" s="316"/>
      <c r="K1836" s="177"/>
      <c r="L1836" s="178"/>
      <c r="M1836" s="178"/>
      <c r="N1836" s="178"/>
      <c r="O1836" s="178"/>
      <c r="P1836" s="178"/>
      <c r="Q1836" s="178"/>
      <c r="R1836" s="178"/>
      <c r="S1836" s="178"/>
      <c r="T1836" s="178"/>
      <c r="U1836" s="178"/>
      <c r="V1836" s="178"/>
      <c r="W1836" s="178"/>
      <c r="X1836" s="178"/>
      <c r="Y1836" s="178"/>
      <c r="Z1836" s="178"/>
      <c r="AA1836" s="178"/>
      <c r="AB1836" s="178"/>
      <c r="AC1836" s="178"/>
      <c r="AD1836" s="178"/>
      <c r="AE1836" s="178"/>
    </row>
    <row r="1837" spans="1:31" ht="14.5">
      <c r="A1837" s="316"/>
      <c r="B1837" s="178"/>
      <c r="C1837" s="313"/>
      <c r="D1837" s="178"/>
      <c r="E1837" s="178"/>
      <c r="F1837" s="177"/>
      <c r="G1837" s="178"/>
      <c r="H1837" s="178"/>
      <c r="I1837" s="314"/>
      <c r="J1837" s="316"/>
      <c r="K1837" s="177"/>
      <c r="L1837" s="178"/>
      <c r="M1837" s="178"/>
      <c r="N1837" s="178"/>
      <c r="O1837" s="178"/>
      <c r="P1837" s="178"/>
      <c r="Q1837" s="178"/>
      <c r="R1837" s="178"/>
      <c r="S1837" s="178"/>
      <c r="T1837" s="178"/>
      <c r="U1837" s="178"/>
      <c r="V1837" s="178"/>
      <c r="W1837" s="178"/>
      <c r="X1837" s="178"/>
      <c r="Y1837" s="178"/>
      <c r="Z1837" s="178"/>
      <c r="AA1837" s="178"/>
      <c r="AB1837" s="178"/>
      <c r="AC1837" s="178"/>
      <c r="AD1837" s="178"/>
      <c r="AE1837" s="178"/>
    </row>
    <row r="1838" spans="1:31" ht="14.5">
      <c r="A1838" s="316"/>
      <c r="B1838" s="178"/>
      <c r="C1838" s="313"/>
      <c r="D1838" s="178"/>
      <c r="E1838" s="178"/>
      <c r="F1838" s="177"/>
      <c r="G1838" s="178"/>
      <c r="H1838" s="178"/>
      <c r="I1838" s="314"/>
      <c r="J1838" s="316"/>
      <c r="K1838" s="177"/>
      <c r="L1838" s="178"/>
      <c r="M1838" s="178"/>
      <c r="N1838" s="178"/>
      <c r="O1838" s="178"/>
      <c r="P1838" s="178"/>
      <c r="Q1838" s="178"/>
      <c r="R1838" s="178"/>
      <c r="S1838" s="178"/>
      <c r="T1838" s="178"/>
      <c r="U1838" s="178"/>
      <c r="V1838" s="178"/>
      <c r="W1838" s="178"/>
      <c r="X1838" s="178"/>
      <c r="Y1838" s="178"/>
      <c r="Z1838" s="178"/>
      <c r="AA1838" s="178"/>
      <c r="AB1838" s="178"/>
      <c r="AC1838" s="178"/>
      <c r="AD1838" s="178"/>
      <c r="AE1838" s="178"/>
    </row>
    <row r="1839" spans="1:31" ht="14.5">
      <c r="A1839" s="316"/>
      <c r="B1839" s="178"/>
      <c r="C1839" s="313"/>
      <c r="D1839" s="178"/>
      <c r="E1839" s="178"/>
      <c r="F1839" s="177"/>
      <c r="G1839" s="178"/>
      <c r="H1839" s="178"/>
      <c r="I1839" s="314"/>
      <c r="J1839" s="316"/>
      <c r="K1839" s="177"/>
      <c r="L1839" s="178"/>
      <c r="M1839" s="178"/>
      <c r="N1839" s="178"/>
      <c r="O1839" s="178"/>
      <c r="P1839" s="178"/>
      <c r="Q1839" s="178"/>
      <c r="R1839" s="178"/>
      <c r="S1839" s="178"/>
      <c r="T1839" s="178"/>
      <c r="U1839" s="178"/>
      <c r="V1839" s="178"/>
      <c r="W1839" s="178"/>
      <c r="X1839" s="178"/>
      <c r="Y1839" s="178"/>
      <c r="Z1839" s="178"/>
      <c r="AA1839" s="178"/>
      <c r="AB1839" s="178"/>
      <c r="AC1839" s="178"/>
      <c r="AD1839" s="178"/>
      <c r="AE1839" s="178"/>
    </row>
    <row r="1840" spans="1:31" ht="14.5">
      <c r="A1840" s="316"/>
      <c r="B1840" s="178"/>
      <c r="C1840" s="313"/>
      <c r="D1840" s="178"/>
      <c r="E1840" s="178"/>
      <c r="F1840" s="177"/>
      <c r="G1840" s="178"/>
      <c r="H1840" s="178"/>
      <c r="I1840" s="314"/>
      <c r="J1840" s="316"/>
      <c r="K1840" s="177"/>
      <c r="L1840" s="178"/>
      <c r="M1840" s="178"/>
      <c r="N1840" s="178"/>
      <c r="O1840" s="178"/>
      <c r="P1840" s="178"/>
      <c r="Q1840" s="178"/>
      <c r="R1840" s="178"/>
      <c r="S1840" s="178"/>
      <c r="T1840" s="178"/>
      <c r="U1840" s="178"/>
      <c r="V1840" s="178"/>
      <c r="W1840" s="178"/>
      <c r="X1840" s="178"/>
      <c r="Y1840" s="178"/>
      <c r="Z1840" s="178"/>
      <c r="AA1840" s="178"/>
      <c r="AB1840" s="178"/>
      <c r="AC1840" s="178"/>
      <c r="AD1840" s="178"/>
      <c r="AE1840" s="178"/>
    </row>
    <row r="1841" spans="1:31" ht="14.5">
      <c r="A1841" s="316"/>
      <c r="B1841" s="178"/>
      <c r="C1841" s="313"/>
      <c r="D1841" s="178"/>
      <c r="E1841" s="178"/>
      <c r="F1841" s="177"/>
      <c r="G1841" s="178"/>
      <c r="H1841" s="178"/>
      <c r="I1841" s="314"/>
      <c r="J1841" s="316"/>
      <c r="K1841" s="177"/>
      <c r="L1841" s="178"/>
      <c r="M1841" s="178"/>
      <c r="N1841" s="178"/>
      <c r="O1841" s="178"/>
      <c r="P1841" s="178"/>
      <c r="Q1841" s="178"/>
      <c r="R1841" s="178"/>
      <c r="S1841" s="178"/>
      <c r="T1841" s="178"/>
      <c r="U1841" s="178"/>
      <c r="V1841" s="178"/>
      <c r="W1841" s="178"/>
      <c r="X1841" s="178"/>
      <c r="Y1841" s="178"/>
      <c r="Z1841" s="178"/>
      <c r="AA1841" s="178"/>
      <c r="AB1841" s="178"/>
      <c r="AC1841" s="178"/>
      <c r="AD1841" s="178"/>
      <c r="AE1841" s="178"/>
    </row>
    <row r="1842" spans="1:31" ht="14.5">
      <c r="A1842" s="316"/>
      <c r="B1842" s="178"/>
      <c r="C1842" s="313"/>
      <c r="D1842" s="178"/>
      <c r="E1842" s="178"/>
      <c r="F1842" s="177"/>
      <c r="G1842" s="178"/>
      <c r="H1842" s="178"/>
      <c r="I1842" s="314"/>
      <c r="J1842" s="316"/>
      <c r="K1842" s="177"/>
      <c r="L1842" s="178"/>
      <c r="M1842" s="178"/>
      <c r="N1842" s="178"/>
      <c r="O1842" s="178"/>
      <c r="P1842" s="178"/>
      <c r="Q1842" s="178"/>
      <c r="R1842" s="178"/>
      <c r="S1842" s="178"/>
      <c r="T1842" s="178"/>
      <c r="U1842" s="178"/>
      <c r="V1842" s="178"/>
      <c r="W1842" s="178"/>
      <c r="X1842" s="178"/>
      <c r="Y1842" s="178"/>
      <c r="Z1842" s="178"/>
      <c r="AA1842" s="178"/>
      <c r="AB1842" s="178"/>
      <c r="AC1842" s="178"/>
      <c r="AD1842" s="178"/>
      <c r="AE1842" s="178"/>
    </row>
    <row r="1843" spans="1:31" ht="14.5">
      <c r="A1843" s="316"/>
      <c r="B1843" s="178"/>
      <c r="C1843" s="313"/>
      <c r="D1843" s="178"/>
      <c r="E1843" s="178"/>
      <c r="F1843" s="177"/>
      <c r="G1843" s="178"/>
      <c r="H1843" s="178"/>
      <c r="I1843" s="314"/>
      <c r="J1843" s="316"/>
      <c r="K1843" s="177"/>
      <c r="L1843" s="178"/>
      <c r="M1843" s="178"/>
      <c r="N1843" s="178"/>
      <c r="O1843" s="178"/>
      <c r="P1843" s="178"/>
      <c r="Q1843" s="178"/>
      <c r="R1843" s="178"/>
      <c r="S1843" s="178"/>
      <c r="T1843" s="178"/>
      <c r="U1843" s="178"/>
      <c r="V1843" s="178"/>
      <c r="W1843" s="178"/>
      <c r="X1843" s="178"/>
      <c r="Y1843" s="178"/>
      <c r="Z1843" s="178"/>
      <c r="AA1843" s="178"/>
      <c r="AB1843" s="178"/>
      <c r="AC1843" s="178"/>
      <c r="AD1843" s="178"/>
      <c r="AE1843" s="178"/>
    </row>
    <row r="1844" spans="1:31" ht="14.5">
      <c r="A1844" s="316"/>
      <c r="B1844" s="178"/>
      <c r="C1844" s="313"/>
      <c r="D1844" s="178"/>
      <c r="E1844" s="178"/>
      <c r="F1844" s="177"/>
      <c r="G1844" s="178"/>
      <c r="H1844" s="178"/>
      <c r="I1844" s="314"/>
      <c r="J1844" s="316"/>
      <c r="K1844" s="177"/>
      <c r="L1844" s="178"/>
      <c r="M1844" s="178"/>
      <c r="N1844" s="178"/>
      <c r="O1844" s="178"/>
      <c r="P1844" s="178"/>
      <c r="Q1844" s="178"/>
      <c r="R1844" s="178"/>
      <c r="S1844" s="178"/>
      <c r="T1844" s="178"/>
      <c r="U1844" s="178"/>
      <c r="V1844" s="178"/>
      <c r="W1844" s="178"/>
      <c r="X1844" s="178"/>
      <c r="Y1844" s="178"/>
      <c r="Z1844" s="178"/>
      <c r="AA1844" s="178"/>
      <c r="AB1844" s="178"/>
      <c r="AC1844" s="178"/>
      <c r="AD1844" s="178"/>
      <c r="AE1844" s="178"/>
    </row>
    <row r="1845" spans="1:31" ht="14.5">
      <c r="A1845" s="316"/>
      <c r="B1845" s="178"/>
      <c r="C1845" s="313"/>
      <c r="D1845" s="178"/>
      <c r="E1845" s="178"/>
      <c r="F1845" s="177"/>
      <c r="G1845" s="178"/>
      <c r="H1845" s="178"/>
      <c r="I1845" s="314"/>
      <c r="J1845" s="316"/>
      <c r="K1845" s="177"/>
      <c r="L1845" s="178"/>
      <c r="M1845" s="178"/>
      <c r="N1845" s="178"/>
      <c r="O1845" s="178"/>
      <c r="P1845" s="178"/>
      <c r="Q1845" s="178"/>
      <c r="R1845" s="178"/>
      <c r="S1845" s="178"/>
      <c r="T1845" s="178"/>
      <c r="U1845" s="178"/>
      <c r="V1845" s="178"/>
      <c r="W1845" s="178"/>
      <c r="X1845" s="178"/>
      <c r="Y1845" s="178"/>
      <c r="Z1845" s="178"/>
      <c r="AA1845" s="178"/>
      <c r="AB1845" s="178"/>
      <c r="AC1845" s="178"/>
      <c r="AD1845" s="178"/>
      <c r="AE1845" s="178"/>
    </row>
    <row r="1846" spans="1:31" ht="14.5">
      <c r="A1846" s="316"/>
      <c r="B1846" s="178"/>
      <c r="C1846" s="313"/>
      <c r="D1846" s="178"/>
      <c r="E1846" s="178"/>
      <c r="F1846" s="177"/>
      <c r="G1846" s="178"/>
      <c r="H1846" s="178"/>
      <c r="I1846" s="314"/>
      <c r="J1846" s="316"/>
      <c r="K1846" s="177"/>
      <c r="L1846" s="178"/>
      <c r="M1846" s="178"/>
      <c r="N1846" s="178"/>
      <c r="O1846" s="178"/>
      <c r="P1846" s="178"/>
      <c r="Q1846" s="178"/>
      <c r="R1846" s="178"/>
      <c r="S1846" s="178"/>
      <c r="T1846" s="178"/>
      <c r="U1846" s="178"/>
      <c r="V1846" s="178"/>
      <c r="W1846" s="178"/>
      <c r="X1846" s="178"/>
      <c r="Y1846" s="178"/>
      <c r="Z1846" s="178"/>
      <c r="AA1846" s="178"/>
      <c r="AB1846" s="178"/>
      <c r="AC1846" s="178"/>
      <c r="AD1846" s="178"/>
      <c r="AE1846" s="178"/>
    </row>
    <row r="1847" spans="1:31" ht="14.5">
      <c r="A1847" s="316"/>
      <c r="B1847" s="178"/>
      <c r="C1847" s="313"/>
      <c r="D1847" s="178"/>
      <c r="E1847" s="178"/>
      <c r="F1847" s="177"/>
      <c r="G1847" s="178"/>
      <c r="H1847" s="178"/>
      <c r="I1847" s="314"/>
      <c r="J1847" s="316"/>
      <c r="K1847" s="177"/>
      <c r="L1847" s="178"/>
      <c r="M1847" s="178"/>
      <c r="N1847" s="178"/>
      <c r="O1847" s="178"/>
      <c r="P1847" s="178"/>
      <c r="Q1847" s="178"/>
      <c r="R1847" s="178"/>
      <c r="S1847" s="178"/>
      <c r="T1847" s="178"/>
      <c r="U1847" s="178"/>
      <c r="V1847" s="178"/>
      <c r="W1847" s="178"/>
      <c r="X1847" s="178"/>
      <c r="Y1847" s="178"/>
      <c r="Z1847" s="178"/>
      <c r="AA1847" s="178"/>
      <c r="AB1847" s="178"/>
      <c r="AC1847" s="178"/>
      <c r="AD1847" s="178"/>
      <c r="AE1847" s="178"/>
    </row>
    <row r="1848" spans="1:31" ht="14.5">
      <c r="A1848" s="316"/>
      <c r="B1848" s="178"/>
      <c r="C1848" s="313"/>
      <c r="D1848" s="178"/>
      <c r="E1848" s="178"/>
      <c r="F1848" s="177"/>
      <c r="G1848" s="178"/>
      <c r="H1848" s="178"/>
      <c r="I1848" s="314"/>
      <c r="J1848" s="316"/>
      <c r="K1848" s="177"/>
      <c r="L1848" s="178"/>
      <c r="M1848" s="178"/>
      <c r="N1848" s="178"/>
      <c r="O1848" s="178"/>
      <c r="P1848" s="178"/>
      <c r="Q1848" s="178"/>
      <c r="R1848" s="178"/>
      <c r="S1848" s="178"/>
      <c r="T1848" s="178"/>
      <c r="U1848" s="178"/>
      <c r="V1848" s="178"/>
      <c r="W1848" s="178"/>
      <c r="X1848" s="178"/>
      <c r="Y1848" s="178"/>
      <c r="Z1848" s="178"/>
      <c r="AA1848" s="178"/>
      <c r="AB1848" s="178"/>
      <c r="AC1848" s="178"/>
      <c r="AD1848" s="178"/>
      <c r="AE1848" s="178"/>
    </row>
    <row r="1849" spans="1:31" ht="14.5">
      <c r="A1849" s="316"/>
      <c r="B1849" s="178"/>
      <c r="C1849" s="313"/>
      <c r="D1849" s="178"/>
      <c r="E1849" s="178"/>
      <c r="F1849" s="177"/>
      <c r="G1849" s="178"/>
      <c r="H1849" s="178"/>
      <c r="I1849" s="314"/>
      <c r="J1849" s="316"/>
      <c r="K1849" s="177"/>
      <c r="L1849" s="178"/>
      <c r="M1849" s="178"/>
      <c r="N1849" s="178"/>
      <c r="O1849" s="178"/>
      <c r="P1849" s="178"/>
      <c r="Q1849" s="178"/>
      <c r="R1849" s="178"/>
      <c r="S1849" s="178"/>
      <c r="T1849" s="178"/>
      <c r="U1849" s="178"/>
      <c r="V1849" s="178"/>
      <c r="W1849" s="178"/>
      <c r="X1849" s="178"/>
      <c r="Y1849" s="178"/>
      <c r="Z1849" s="178"/>
      <c r="AA1849" s="178"/>
      <c r="AB1849" s="178"/>
      <c r="AC1849" s="178"/>
      <c r="AD1849" s="178"/>
      <c r="AE1849" s="178"/>
    </row>
    <row r="1850" spans="1:31" ht="14.5">
      <c r="A1850" s="316"/>
      <c r="B1850" s="178"/>
      <c r="C1850" s="313"/>
      <c r="D1850" s="178"/>
      <c r="E1850" s="178"/>
      <c r="F1850" s="177"/>
      <c r="G1850" s="178"/>
      <c r="H1850" s="178"/>
      <c r="I1850" s="314"/>
      <c r="J1850" s="316"/>
      <c r="K1850" s="177"/>
      <c r="L1850" s="178"/>
      <c r="M1850" s="178"/>
      <c r="N1850" s="178"/>
      <c r="O1850" s="178"/>
      <c r="P1850" s="178"/>
      <c r="Q1850" s="178"/>
      <c r="R1850" s="178"/>
      <c r="S1850" s="178"/>
      <c r="T1850" s="178"/>
      <c r="U1850" s="178"/>
      <c r="V1850" s="178"/>
      <c r="W1850" s="178"/>
      <c r="X1850" s="178"/>
      <c r="Y1850" s="178"/>
      <c r="Z1850" s="178"/>
      <c r="AA1850" s="178"/>
      <c r="AB1850" s="178"/>
      <c r="AC1850" s="178"/>
      <c r="AD1850" s="178"/>
      <c r="AE1850" s="178"/>
    </row>
    <row r="1851" spans="1:31" ht="14.5">
      <c r="A1851" s="316"/>
      <c r="B1851" s="178"/>
      <c r="C1851" s="313"/>
      <c r="D1851" s="178"/>
      <c r="E1851" s="178"/>
      <c r="F1851" s="177"/>
      <c r="G1851" s="178"/>
      <c r="H1851" s="178"/>
      <c r="I1851" s="314"/>
      <c r="J1851" s="316"/>
      <c r="K1851" s="177"/>
      <c r="L1851" s="178"/>
      <c r="M1851" s="178"/>
      <c r="N1851" s="178"/>
      <c r="O1851" s="178"/>
      <c r="P1851" s="178"/>
      <c r="Q1851" s="178"/>
      <c r="R1851" s="178"/>
      <c r="S1851" s="178"/>
      <c r="T1851" s="178"/>
      <c r="U1851" s="178"/>
      <c r="V1851" s="178"/>
      <c r="W1851" s="178"/>
      <c r="X1851" s="178"/>
      <c r="Y1851" s="178"/>
      <c r="Z1851" s="178"/>
      <c r="AA1851" s="178"/>
      <c r="AB1851" s="178"/>
      <c r="AC1851" s="178"/>
      <c r="AD1851" s="178"/>
      <c r="AE1851" s="178"/>
    </row>
    <row r="1852" spans="1:31" ht="14.5">
      <c r="A1852" s="316"/>
      <c r="B1852" s="178"/>
      <c r="C1852" s="313"/>
      <c r="D1852" s="178"/>
      <c r="E1852" s="178"/>
      <c r="F1852" s="177"/>
      <c r="G1852" s="178"/>
      <c r="H1852" s="178"/>
      <c r="I1852" s="314"/>
      <c r="J1852" s="316"/>
      <c r="K1852" s="177"/>
      <c r="L1852" s="178"/>
      <c r="M1852" s="178"/>
      <c r="N1852" s="178"/>
      <c r="O1852" s="178"/>
      <c r="P1852" s="178"/>
      <c r="Q1852" s="178"/>
      <c r="R1852" s="178"/>
      <c r="S1852" s="178"/>
      <c r="T1852" s="178"/>
      <c r="U1852" s="178"/>
      <c r="V1852" s="178"/>
      <c r="W1852" s="178"/>
      <c r="X1852" s="178"/>
      <c r="Y1852" s="178"/>
      <c r="Z1852" s="178"/>
      <c r="AA1852" s="178"/>
      <c r="AB1852" s="178"/>
      <c r="AC1852" s="178"/>
      <c r="AD1852" s="178"/>
      <c r="AE1852" s="178"/>
    </row>
    <row r="1853" spans="1:31" ht="14.5">
      <c r="A1853" s="316"/>
      <c r="B1853" s="178"/>
      <c r="C1853" s="313"/>
      <c r="D1853" s="178"/>
      <c r="E1853" s="178"/>
      <c r="F1853" s="177"/>
      <c r="G1853" s="178"/>
      <c r="H1853" s="178"/>
      <c r="I1853" s="314"/>
      <c r="J1853" s="316"/>
      <c r="K1853" s="177"/>
      <c r="L1853" s="178"/>
      <c r="M1853" s="178"/>
      <c r="N1853" s="178"/>
      <c r="O1853" s="178"/>
      <c r="P1853" s="178"/>
      <c r="Q1853" s="178"/>
      <c r="R1853" s="178"/>
      <c r="S1853" s="178"/>
      <c r="T1853" s="178"/>
      <c r="U1853" s="178"/>
      <c r="V1853" s="178"/>
      <c r="W1853" s="178"/>
      <c r="X1853" s="178"/>
      <c r="Y1853" s="178"/>
      <c r="Z1853" s="178"/>
      <c r="AA1853" s="178"/>
      <c r="AB1853" s="178"/>
      <c r="AC1853" s="178"/>
      <c r="AD1853" s="178"/>
      <c r="AE1853" s="178"/>
    </row>
  </sheetData>
  <customSheetViews>
    <customSheetView guid="{F893C500-A887-4231-8913-67A44D024AA3}" filter="1" showAutoFilter="1">
      <pageMargins left="0.7" right="0.7" top="0.75" bottom="0.75" header="0.3" footer="0.3"/>
      <autoFilter ref="I1:I190" xr:uid="{33662176-C9F3-4307-AEAB-D185514FC50D}"/>
      <extLst>
        <ext uri="GoogleSheetsCustomDataVersion1">
          <go:sheetsCustomData xmlns:go="http://customooxmlschemas.google.com/" filterViewId="270599642"/>
        </ext>
      </extLst>
    </customSheetView>
    <customSheetView guid="{B4FB2A14-6550-4D06-B0CE-F4F4580E9ADF}" filter="1" showAutoFilter="1">
      <pageMargins left="0.7" right="0.7" top="0.75" bottom="0.75" header="0.3" footer="0.3"/>
      <autoFilter ref="I1:I190" xr:uid="{85227C6E-7B41-4951-BC5E-39489043A039}"/>
      <extLst>
        <ext uri="GoogleSheetsCustomDataVersion1">
          <go:sheetsCustomData xmlns:go="http://customooxmlschemas.google.com/" filterViewId="1619874159"/>
        </ext>
      </extLst>
    </customSheetView>
  </customSheetViews>
  <mergeCells count="40">
    <mergeCell ref="E564:E574"/>
    <mergeCell ref="E575:E582"/>
    <mergeCell ref="E473:E484"/>
    <mergeCell ref="E485:E489"/>
    <mergeCell ref="E490:E493"/>
    <mergeCell ref="E494:E499"/>
    <mergeCell ref="B538:B559"/>
    <mergeCell ref="B624:B657"/>
    <mergeCell ref="E583:E588"/>
    <mergeCell ref="E589:E593"/>
    <mergeCell ref="D597:D600"/>
    <mergeCell ref="E597:E612"/>
    <mergeCell ref="D604:D607"/>
    <mergeCell ref="D608:D611"/>
    <mergeCell ref="E613:E616"/>
    <mergeCell ref="B564:B582"/>
    <mergeCell ref="B583:B588"/>
    <mergeCell ref="B589:B593"/>
    <mergeCell ref="B597:B612"/>
    <mergeCell ref="B613:B616"/>
    <mergeCell ref="E464:E467"/>
    <mergeCell ref="E468:E472"/>
    <mergeCell ref="E380:E384"/>
    <mergeCell ref="E385:E401"/>
    <mergeCell ref="E402:E404"/>
    <mergeCell ref="E406:E408"/>
    <mergeCell ref="E409:E427"/>
    <mergeCell ref="E428:E441"/>
    <mergeCell ref="E442:E444"/>
    <mergeCell ref="E377:E379"/>
    <mergeCell ref="D447:D462"/>
    <mergeCell ref="E447:E462"/>
    <mergeCell ref="G447:G452"/>
    <mergeCell ref="G453:G462"/>
    <mergeCell ref="E348:E349"/>
    <mergeCell ref="E352:E353"/>
    <mergeCell ref="E354:E360"/>
    <mergeCell ref="E362:E363"/>
    <mergeCell ref="B366:B376"/>
    <mergeCell ref="E366:E376"/>
  </mergeCells>
  <conditionalFormatting sqref="I554:I555">
    <cfRule type="cellIs" dxfId="8" priority="1" operator="equal">
      <formula>"Yes"</formula>
    </cfRule>
    <cfRule type="cellIs" dxfId="7" priority="2" operator="equal">
      <formula>"No"</formula>
    </cfRule>
  </conditionalFormatting>
  <conditionalFormatting sqref="I558">
    <cfRule type="cellIs" dxfId="6" priority="5" operator="equal">
      <formula>"Yes"</formula>
    </cfRule>
    <cfRule type="cellIs" dxfId="5" priority="6" operator="equal">
      <formula>"No"</formula>
    </cfRule>
  </conditionalFormatting>
  <conditionalFormatting sqref="I952">
    <cfRule type="cellIs" dxfId="4" priority="7" operator="equal">
      <formula>"Yes"</formula>
    </cfRule>
    <cfRule type="cellIs" dxfId="3" priority="8" operator="equal">
      <formula>"No"</formula>
    </cfRule>
  </conditionalFormatting>
  <conditionalFormatting sqref="I955">
    <cfRule type="cellIs" dxfId="2" priority="9" operator="equal">
      <formula>"Yes"</formula>
    </cfRule>
    <cfRule type="cellIs" dxfId="1" priority="10" operator="equal">
      <formula>"No"</formula>
    </cfRule>
  </conditionalFormatting>
  <hyperlinks>
    <hyperlink ref="K117" r:id="rId1" xr:uid="{00000000-0004-0000-0300-000000000000}"/>
    <hyperlink ref="K194" r:id="rId2" xr:uid="{00000000-0004-0000-0300-000001000000}"/>
    <hyperlink ref="G352" r:id="rId3" xr:uid="{00000000-0004-0000-0300-000002000000}"/>
    <hyperlink ref="G354" r:id="rId4" xr:uid="{00000000-0004-0000-0300-000003000000}"/>
    <hyperlink ref="G377" r:id="rId5" xr:uid="{00000000-0004-0000-0300-000004000000}"/>
    <hyperlink ref="G382" r:id="rId6" xr:uid="{00000000-0004-0000-0300-000005000000}"/>
    <hyperlink ref="G417" r:id="rId7" xr:uid="{00000000-0004-0000-0300-000006000000}"/>
    <hyperlink ref="G418" r:id="rId8" xr:uid="{00000000-0004-0000-0300-000007000000}"/>
    <hyperlink ref="G419" r:id="rId9" xr:uid="{00000000-0004-0000-0300-000008000000}"/>
    <hyperlink ref="G420" r:id="rId10" xr:uid="{00000000-0004-0000-0300-000009000000}"/>
    <hyperlink ref="G463" r:id="rId11" xr:uid="{00000000-0004-0000-0300-00000A000000}"/>
    <hyperlink ref="K670" r:id="rId12" xr:uid="{00000000-0004-0000-0300-00000B000000}"/>
    <hyperlink ref="K671" r:id="rId13" xr:uid="{00000000-0004-0000-0300-00000C000000}"/>
    <hyperlink ref="K690" r:id="rId14" xr:uid="{00000000-0004-0000-0300-00000D000000}"/>
    <hyperlink ref="K699" r:id="rId15" xr:uid="{00000000-0004-0000-0300-00000E000000}"/>
    <hyperlink ref="K704" r:id="rId16" xr:uid="{00000000-0004-0000-0300-00000F000000}"/>
    <hyperlink ref="K745" r:id="rId17" xr:uid="{00000000-0004-0000-0300-000010000000}"/>
    <hyperlink ref="K752" r:id="rId18" xr:uid="{00000000-0004-0000-0300-000011000000}"/>
    <hyperlink ref="K777" r:id="rId19" xr:uid="{00000000-0004-0000-0300-000012000000}"/>
    <hyperlink ref="K780" r:id="rId20" xr:uid="{00000000-0004-0000-0300-000013000000}"/>
    <hyperlink ref="K804" r:id="rId21" xr:uid="{00000000-0004-0000-0300-000014000000}"/>
    <hyperlink ref="G811" r:id="rId22" xr:uid="{00000000-0004-0000-0300-000015000000}"/>
    <hyperlink ref="G812" r:id="rId23" xr:uid="{00000000-0004-0000-0300-000016000000}"/>
    <hyperlink ref="K835" r:id="rId24" xr:uid="{00000000-0004-0000-0300-000017000000}"/>
    <hyperlink ref="K849" r:id="rId25" xr:uid="{00000000-0004-0000-0300-000018000000}"/>
    <hyperlink ref="K862" r:id="rId26" xr:uid="{00000000-0004-0000-0300-000019000000}"/>
    <hyperlink ref="K914" r:id="rId27" xr:uid="{00000000-0004-0000-0300-00001A000000}"/>
    <hyperlink ref="K961" r:id="rId28" xr:uid="{00000000-0004-0000-0300-00001B000000}"/>
    <hyperlink ref="K962" r:id="rId29" xr:uid="{00000000-0004-0000-0300-00001C000000}"/>
    <hyperlink ref="K963" r:id="rId30" xr:uid="{00000000-0004-0000-0300-00001D000000}"/>
    <hyperlink ref="K964" r:id="rId31" xr:uid="{00000000-0004-0000-0300-00001E000000}"/>
    <hyperlink ref="K965" r:id="rId32" xr:uid="{00000000-0004-0000-0300-00001F000000}"/>
    <hyperlink ref="K966" r:id="rId33" xr:uid="{00000000-0004-0000-0300-000020000000}"/>
    <hyperlink ref="K967" r:id="rId34" xr:uid="{00000000-0004-0000-0300-000021000000}"/>
    <hyperlink ref="K968" r:id="rId35" xr:uid="{00000000-0004-0000-0300-000022000000}"/>
    <hyperlink ref="K969" r:id="rId36" xr:uid="{00000000-0004-0000-0300-000023000000}"/>
    <hyperlink ref="G970" r:id="rId37" xr:uid="{00000000-0004-0000-0300-000024000000}"/>
    <hyperlink ref="K1006" r:id="rId38" xr:uid="{00000000-0004-0000-0300-000025000000}"/>
    <hyperlink ref="K1009" r:id="rId39" xr:uid="{00000000-0004-0000-0300-000026000000}"/>
    <hyperlink ref="K1010" r:id="rId40" xr:uid="{00000000-0004-0000-0300-000027000000}"/>
    <hyperlink ref="K1011" r:id="rId41" xr:uid="{00000000-0004-0000-0300-000028000000}"/>
    <hyperlink ref="K1030" r:id="rId42" xr:uid="{00000000-0004-0000-0300-000029000000}"/>
    <hyperlink ref="K1035" r:id="rId43" xr:uid="{00000000-0004-0000-0300-00002A000000}"/>
    <hyperlink ref="K1047" r:id="rId44" xr:uid="{00000000-0004-0000-0300-00002B000000}"/>
    <hyperlink ref="H1123" r:id="rId45" xr:uid="{00000000-0004-0000-0300-00002C000000}"/>
    <hyperlink ref="K1175" r:id="rId46" xr:uid="{00000000-0004-0000-0300-00002D000000}"/>
    <hyperlink ref="K1194" r:id="rId47" xr:uid="{00000000-0004-0000-0300-00002E000000}"/>
    <hyperlink ref="K1199" r:id="rId48" xr:uid="{00000000-0004-0000-0300-00002F000000}"/>
    <hyperlink ref="K1201" r:id="rId49" xr:uid="{00000000-0004-0000-0300-000030000000}"/>
  </hyperlinks>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ummaryRight="0"/>
  </sheetPr>
  <dimension ref="A1:EJ350"/>
  <sheetViews>
    <sheetView workbookViewId="0"/>
  </sheetViews>
  <sheetFormatPr defaultColWidth="14.453125" defaultRowHeight="15" customHeight="1"/>
  <cols>
    <col min="1" max="1" width="10.54296875" customWidth="1"/>
    <col min="2" max="2" width="81.453125" customWidth="1"/>
    <col min="4" max="4" width="31.26953125" customWidth="1"/>
  </cols>
  <sheetData>
    <row r="1" spans="1:140" ht="21.75" customHeight="1">
      <c r="A1" s="239" t="s">
        <v>8486</v>
      </c>
      <c r="B1" s="239" t="s">
        <v>8487</v>
      </c>
      <c r="C1" s="239" t="s">
        <v>8488</v>
      </c>
      <c r="D1" s="317"/>
      <c r="E1" s="317"/>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c r="BF1" s="318"/>
      <c r="BG1" s="318"/>
      <c r="BH1" s="318"/>
      <c r="BI1" s="318"/>
      <c r="BJ1" s="318"/>
      <c r="BK1" s="318"/>
      <c r="BL1" s="318"/>
      <c r="BM1" s="318"/>
      <c r="BN1" s="318"/>
      <c r="BO1" s="318"/>
      <c r="BP1" s="318"/>
      <c r="BQ1" s="318"/>
      <c r="BR1" s="318"/>
      <c r="BS1" s="318"/>
      <c r="BT1" s="318"/>
      <c r="BU1" s="318"/>
      <c r="BV1" s="318"/>
      <c r="BW1" s="318"/>
      <c r="BX1" s="318"/>
      <c r="BY1" s="318"/>
      <c r="BZ1" s="318"/>
      <c r="CA1" s="318"/>
      <c r="CB1" s="318"/>
      <c r="CC1" s="318"/>
      <c r="CD1" s="318"/>
      <c r="CE1" s="318"/>
      <c r="CF1" s="318"/>
      <c r="CG1" s="318"/>
      <c r="CH1" s="318"/>
      <c r="CI1" s="318"/>
      <c r="CJ1" s="318"/>
      <c r="CK1" s="318"/>
      <c r="CL1" s="318"/>
      <c r="CM1" s="318"/>
      <c r="CN1" s="318"/>
      <c r="CO1" s="318"/>
      <c r="CP1" s="318"/>
      <c r="CQ1" s="318"/>
      <c r="CR1" s="318"/>
      <c r="CS1" s="318"/>
      <c r="CT1" s="318"/>
      <c r="CU1" s="318"/>
      <c r="CV1" s="318"/>
      <c r="CW1" s="318"/>
      <c r="CX1" s="318"/>
      <c r="CY1" s="318"/>
      <c r="CZ1" s="318"/>
      <c r="DA1" s="318"/>
      <c r="DB1" s="318"/>
      <c r="DC1" s="318"/>
      <c r="DD1" s="318"/>
      <c r="DE1" s="318"/>
      <c r="DF1" s="318"/>
      <c r="DG1" s="318"/>
      <c r="DH1" s="318"/>
      <c r="DI1" s="318"/>
      <c r="DJ1" s="318"/>
      <c r="DK1" s="318"/>
      <c r="DL1" s="318"/>
      <c r="DM1" s="318"/>
      <c r="DN1" s="318"/>
      <c r="DO1" s="318"/>
      <c r="DP1" s="318"/>
      <c r="DQ1" s="318"/>
      <c r="DR1" s="318"/>
      <c r="DS1" s="318"/>
      <c r="DT1" s="318"/>
      <c r="DU1" s="318"/>
      <c r="DV1" s="318"/>
      <c r="DW1" s="318"/>
      <c r="DX1" s="318"/>
      <c r="DY1" s="318"/>
      <c r="DZ1" s="318"/>
      <c r="EA1" s="318"/>
      <c r="EB1" s="318"/>
      <c r="EC1" s="318"/>
      <c r="ED1" s="318"/>
      <c r="EE1" s="318"/>
      <c r="EF1" s="318"/>
      <c r="EG1" s="318"/>
      <c r="EH1" s="318"/>
      <c r="EI1" s="318"/>
      <c r="EJ1" s="318"/>
    </row>
    <row r="2" spans="1:140" ht="34.5" hidden="1" customHeight="1">
      <c r="A2" s="189" t="s">
        <v>8489</v>
      </c>
      <c r="B2" s="189" t="s">
        <v>8490</v>
      </c>
      <c r="C2" s="189" t="s">
        <v>8491</v>
      </c>
      <c r="D2" s="317"/>
      <c r="E2" s="317"/>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c r="CI2" s="318"/>
      <c r="CJ2" s="318"/>
      <c r="CK2" s="318"/>
      <c r="CL2" s="318"/>
      <c r="CM2" s="318"/>
      <c r="CN2" s="318"/>
      <c r="CO2" s="318"/>
      <c r="CP2" s="318"/>
      <c r="CQ2" s="318"/>
      <c r="CR2" s="318"/>
      <c r="CS2" s="318"/>
      <c r="CT2" s="318"/>
      <c r="CU2" s="318"/>
      <c r="CV2" s="318"/>
      <c r="CW2" s="318"/>
      <c r="CX2" s="318"/>
      <c r="CY2" s="318"/>
      <c r="CZ2" s="318"/>
      <c r="DA2" s="318"/>
      <c r="DB2" s="318"/>
      <c r="DC2" s="318"/>
      <c r="DD2" s="318"/>
      <c r="DE2" s="318"/>
      <c r="DF2" s="318"/>
      <c r="DG2" s="318"/>
      <c r="DH2" s="318"/>
      <c r="DI2" s="318"/>
      <c r="DJ2" s="318"/>
      <c r="DK2" s="318"/>
      <c r="DL2" s="318"/>
      <c r="DM2" s="318"/>
      <c r="DN2" s="318"/>
      <c r="DO2" s="318"/>
      <c r="DP2" s="318"/>
      <c r="DQ2" s="318"/>
      <c r="DR2" s="318"/>
      <c r="DS2" s="318"/>
      <c r="DT2" s="318"/>
      <c r="DU2" s="318"/>
      <c r="DV2" s="318"/>
      <c r="DW2" s="318"/>
      <c r="DX2" s="318"/>
      <c r="DY2" s="318"/>
      <c r="DZ2" s="318"/>
      <c r="EA2" s="318"/>
      <c r="EB2" s="318"/>
      <c r="EC2" s="318"/>
      <c r="ED2" s="318"/>
      <c r="EE2" s="318"/>
      <c r="EF2" s="318"/>
      <c r="EG2" s="318"/>
      <c r="EH2" s="318"/>
      <c r="EI2" s="318"/>
      <c r="EJ2" s="318"/>
    </row>
    <row r="3" spans="1:140" ht="51.75" hidden="1" customHeight="1">
      <c r="A3" s="189" t="s">
        <v>8492</v>
      </c>
      <c r="B3" s="189" t="s">
        <v>8493</v>
      </c>
      <c r="C3" s="189" t="s">
        <v>8491</v>
      </c>
      <c r="D3" s="317"/>
      <c r="E3" s="317"/>
      <c r="F3" s="318"/>
      <c r="G3" s="318"/>
      <c r="H3" s="318"/>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8"/>
      <c r="AV3" s="318"/>
      <c r="AW3" s="318"/>
      <c r="AX3" s="318"/>
      <c r="AY3" s="318"/>
      <c r="AZ3" s="318"/>
      <c r="BA3" s="318"/>
      <c r="BB3" s="318"/>
      <c r="BC3" s="318"/>
      <c r="BD3" s="318"/>
      <c r="BE3" s="318"/>
      <c r="BF3" s="318"/>
      <c r="BG3" s="318"/>
      <c r="BH3" s="318"/>
      <c r="BI3" s="318"/>
      <c r="BJ3" s="318"/>
      <c r="BK3" s="318"/>
      <c r="BL3" s="318"/>
      <c r="BM3" s="318"/>
      <c r="BN3" s="318"/>
      <c r="BO3" s="318"/>
      <c r="BP3" s="318"/>
      <c r="BQ3" s="318"/>
      <c r="BR3" s="318"/>
      <c r="BS3" s="318"/>
      <c r="BT3" s="318"/>
      <c r="BU3" s="318"/>
      <c r="BV3" s="318"/>
      <c r="BW3" s="318"/>
      <c r="BX3" s="318"/>
      <c r="BY3" s="318"/>
      <c r="BZ3" s="318"/>
      <c r="CA3" s="318"/>
      <c r="CB3" s="318"/>
      <c r="CC3" s="318"/>
      <c r="CD3" s="318"/>
      <c r="CE3" s="318"/>
      <c r="CF3" s="318"/>
      <c r="CG3" s="318"/>
      <c r="CH3" s="318"/>
      <c r="CI3" s="318"/>
      <c r="CJ3" s="318"/>
      <c r="CK3" s="318"/>
      <c r="CL3" s="318"/>
      <c r="CM3" s="318"/>
      <c r="CN3" s="318"/>
      <c r="CO3" s="318"/>
      <c r="CP3" s="318"/>
      <c r="CQ3" s="318"/>
      <c r="CR3" s="318"/>
      <c r="CS3" s="318"/>
      <c r="CT3" s="318"/>
      <c r="CU3" s="318"/>
      <c r="CV3" s="318"/>
      <c r="CW3" s="318"/>
      <c r="CX3" s="318"/>
      <c r="CY3" s="318"/>
      <c r="CZ3" s="318"/>
      <c r="DA3" s="318"/>
      <c r="DB3" s="318"/>
      <c r="DC3" s="318"/>
      <c r="DD3" s="318"/>
      <c r="DE3" s="318"/>
      <c r="DF3" s="318"/>
      <c r="DG3" s="318"/>
      <c r="DH3" s="318"/>
      <c r="DI3" s="318"/>
      <c r="DJ3" s="318"/>
      <c r="DK3" s="318"/>
      <c r="DL3" s="318"/>
      <c r="DM3" s="318"/>
      <c r="DN3" s="318"/>
      <c r="DO3" s="318"/>
      <c r="DP3" s="318"/>
      <c r="DQ3" s="318"/>
      <c r="DR3" s="318"/>
      <c r="DS3" s="318"/>
      <c r="DT3" s="318"/>
      <c r="DU3" s="318"/>
      <c r="DV3" s="318"/>
      <c r="DW3" s="318"/>
      <c r="DX3" s="318"/>
      <c r="DY3" s="318"/>
      <c r="DZ3" s="318"/>
      <c r="EA3" s="318"/>
      <c r="EB3" s="318"/>
      <c r="EC3" s="318"/>
      <c r="ED3" s="318"/>
      <c r="EE3" s="318"/>
      <c r="EF3" s="318"/>
      <c r="EG3" s="318"/>
      <c r="EH3" s="318"/>
      <c r="EI3" s="318"/>
      <c r="EJ3" s="318"/>
    </row>
    <row r="4" spans="1:140" ht="36" hidden="1" customHeight="1">
      <c r="A4" s="189" t="s">
        <v>8494</v>
      </c>
      <c r="B4" s="189" t="s">
        <v>8495</v>
      </c>
      <c r="C4" s="189" t="s">
        <v>8491</v>
      </c>
      <c r="D4" s="317"/>
      <c r="E4" s="317"/>
      <c r="F4" s="318"/>
      <c r="G4" s="318"/>
      <c r="H4" s="318"/>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8"/>
      <c r="AV4" s="318"/>
      <c r="AW4" s="318"/>
      <c r="AX4" s="318"/>
      <c r="AY4" s="318"/>
      <c r="AZ4" s="318"/>
      <c r="BA4" s="318"/>
      <c r="BB4" s="318"/>
      <c r="BC4" s="318"/>
      <c r="BD4" s="318"/>
      <c r="BE4" s="318"/>
      <c r="BF4" s="318"/>
      <c r="BG4" s="318"/>
      <c r="BH4" s="318"/>
      <c r="BI4" s="318"/>
      <c r="BJ4" s="318"/>
      <c r="BK4" s="318"/>
      <c r="BL4" s="318"/>
      <c r="BM4" s="318"/>
      <c r="BN4" s="318"/>
      <c r="BO4" s="318"/>
      <c r="BP4" s="318"/>
      <c r="BQ4" s="318"/>
      <c r="BR4" s="318"/>
      <c r="BS4" s="318"/>
      <c r="BT4" s="318"/>
      <c r="BU4" s="318"/>
      <c r="BV4" s="318"/>
      <c r="BW4" s="318"/>
      <c r="BX4" s="318"/>
      <c r="BY4" s="318"/>
      <c r="BZ4" s="318"/>
      <c r="CA4" s="318"/>
      <c r="CB4" s="318"/>
      <c r="CC4" s="318"/>
      <c r="CD4" s="318"/>
      <c r="CE4" s="318"/>
      <c r="CF4" s="318"/>
      <c r="CG4" s="318"/>
      <c r="CH4" s="318"/>
      <c r="CI4" s="318"/>
      <c r="CJ4" s="318"/>
      <c r="CK4" s="318"/>
      <c r="CL4" s="318"/>
      <c r="CM4" s="318"/>
      <c r="CN4" s="318"/>
      <c r="CO4" s="318"/>
      <c r="CP4" s="318"/>
      <c r="CQ4" s="318"/>
      <c r="CR4" s="318"/>
      <c r="CS4" s="318"/>
      <c r="CT4" s="318"/>
      <c r="CU4" s="318"/>
      <c r="CV4" s="318"/>
      <c r="CW4" s="318"/>
      <c r="CX4" s="318"/>
      <c r="CY4" s="318"/>
      <c r="CZ4" s="318"/>
      <c r="DA4" s="318"/>
      <c r="DB4" s="318"/>
      <c r="DC4" s="318"/>
      <c r="DD4" s="318"/>
      <c r="DE4" s="318"/>
      <c r="DF4" s="318"/>
      <c r="DG4" s="318"/>
      <c r="DH4" s="318"/>
      <c r="DI4" s="318"/>
      <c r="DJ4" s="318"/>
      <c r="DK4" s="318"/>
      <c r="DL4" s="318"/>
      <c r="DM4" s="318"/>
      <c r="DN4" s="318"/>
      <c r="DO4" s="318"/>
      <c r="DP4" s="318"/>
      <c r="DQ4" s="318"/>
      <c r="DR4" s="318"/>
      <c r="DS4" s="318"/>
      <c r="DT4" s="318"/>
      <c r="DU4" s="318"/>
      <c r="DV4" s="318"/>
      <c r="DW4" s="318"/>
      <c r="DX4" s="318"/>
      <c r="DY4" s="318"/>
      <c r="DZ4" s="318"/>
      <c r="EA4" s="318"/>
      <c r="EB4" s="318"/>
      <c r="EC4" s="318"/>
      <c r="ED4" s="318"/>
      <c r="EE4" s="318"/>
      <c r="EF4" s="318"/>
      <c r="EG4" s="318"/>
      <c r="EH4" s="318"/>
      <c r="EI4" s="318"/>
      <c r="EJ4" s="318"/>
    </row>
    <row r="5" spans="1:140" ht="33" customHeight="1">
      <c r="A5" s="189" t="s">
        <v>8496</v>
      </c>
      <c r="B5" s="189" t="s">
        <v>8497</v>
      </c>
      <c r="C5" s="189" t="s">
        <v>8498</v>
      </c>
      <c r="D5" s="317"/>
      <c r="E5" s="317"/>
      <c r="F5" s="318"/>
      <c r="G5" s="318"/>
      <c r="H5" s="318"/>
      <c r="I5" s="318"/>
      <c r="J5" s="318"/>
      <c r="K5" s="318"/>
      <c r="L5" s="318"/>
      <c r="M5" s="318"/>
      <c r="N5" s="318"/>
      <c r="O5" s="318"/>
      <c r="P5" s="318"/>
      <c r="Q5" s="318"/>
      <c r="R5" s="318"/>
      <c r="S5" s="318"/>
      <c r="T5" s="318"/>
      <c r="U5" s="318"/>
      <c r="V5" s="318"/>
      <c r="W5" s="318"/>
      <c r="X5" s="318"/>
      <c r="Y5" s="318"/>
      <c r="Z5" s="318"/>
      <c r="AA5" s="318"/>
      <c r="AB5" s="318"/>
      <c r="AC5" s="318"/>
      <c r="AD5" s="318"/>
      <c r="AE5" s="318"/>
      <c r="AF5" s="318"/>
      <c r="AG5" s="318"/>
      <c r="AH5" s="318"/>
      <c r="AI5" s="318"/>
      <c r="AJ5" s="318"/>
      <c r="AK5" s="318"/>
      <c r="AL5" s="318"/>
      <c r="AM5" s="318"/>
      <c r="AN5" s="318"/>
      <c r="AO5" s="318"/>
      <c r="AP5" s="318"/>
      <c r="AQ5" s="318"/>
      <c r="AR5" s="318"/>
      <c r="AS5" s="318"/>
      <c r="AT5" s="318"/>
      <c r="AU5" s="318"/>
      <c r="AV5" s="318"/>
      <c r="AW5" s="318"/>
      <c r="AX5" s="318"/>
      <c r="AY5" s="318"/>
      <c r="AZ5" s="318"/>
      <c r="BA5" s="318"/>
      <c r="BB5" s="318"/>
      <c r="BC5" s="318"/>
      <c r="BD5" s="318"/>
      <c r="BE5" s="318"/>
      <c r="BF5" s="318"/>
      <c r="BG5" s="318"/>
      <c r="BH5" s="318"/>
      <c r="BI5" s="318"/>
      <c r="BJ5" s="318"/>
      <c r="BK5" s="318"/>
      <c r="BL5" s="318"/>
      <c r="BM5" s="318"/>
      <c r="BN5" s="318"/>
      <c r="BO5" s="318"/>
      <c r="BP5" s="318"/>
      <c r="BQ5" s="318"/>
      <c r="BR5" s="318"/>
      <c r="BS5" s="318"/>
      <c r="BT5" s="318"/>
      <c r="BU5" s="318"/>
      <c r="BV5" s="318"/>
      <c r="BW5" s="318"/>
      <c r="BX5" s="318"/>
      <c r="BY5" s="318"/>
      <c r="BZ5" s="318"/>
      <c r="CA5" s="318"/>
      <c r="CB5" s="318"/>
      <c r="CC5" s="318"/>
      <c r="CD5" s="318"/>
      <c r="CE5" s="318"/>
      <c r="CF5" s="318"/>
      <c r="CG5" s="318"/>
      <c r="CH5" s="318"/>
      <c r="CI5" s="318"/>
      <c r="CJ5" s="318"/>
      <c r="CK5" s="318"/>
      <c r="CL5" s="318"/>
      <c r="CM5" s="318"/>
      <c r="CN5" s="318"/>
      <c r="CO5" s="318"/>
      <c r="CP5" s="318"/>
      <c r="CQ5" s="318"/>
      <c r="CR5" s="318"/>
      <c r="CS5" s="318"/>
      <c r="CT5" s="318"/>
      <c r="CU5" s="318"/>
      <c r="CV5" s="318"/>
      <c r="CW5" s="318"/>
      <c r="CX5" s="318"/>
      <c r="CY5" s="318"/>
      <c r="CZ5" s="318"/>
      <c r="DA5" s="318"/>
      <c r="DB5" s="318"/>
      <c r="DC5" s="318"/>
      <c r="DD5" s="318"/>
      <c r="DE5" s="318"/>
      <c r="DF5" s="318"/>
      <c r="DG5" s="318"/>
      <c r="DH5" s="318"/>
      <c r="DI5" s="318"/>
      <c r="DJ5" s="318"/>
      <c r="DK5" s="318"/>
      <c r="DL5" s="318"/>
      <c r="DM5" s="318"/>
      <c r="DN5" s="318"/>
      <c r="DO5" s="318"/>
      <c r="DP5" s="318"/>
      <c r="DQ5" s="318"/>
      <c r="DR5" s="318"/>
      <c r="DS5" s="318"/>
      <c r="DT5" s="318"/>
      <c r="DU5" s="318"/>
      <c r="DV5" s="318"/>
      <c r="DW5" s="318"/>
      <c r="DX5" s="318"/>
      <c r="DY5" s="318"/>
      <c r="DZ5" s="318"/>
      <c r="EA5" s="318"/>
      <c r="EB5" s="318"/>
      <c r="EC5" s="318"/>
      <c r="ED5" s="318"/>
      <c r="EE5" s="318"/>
      <c r="EF5" s="318"/>
      <c r="EG5" s="318"/>
      <c r="EH5" s="318"/>
      <c r="EI5" s="318"/>
      <c r="EJ5" s="318"/>
    </row>
    <row r="6" spans="1:140" ht="35.25" customHeight="1">
      <c r="A6" s="189" t="s">
        <v>8499</v>
      </c>
      <c r="B6" s="189" t="s">
        <v>8500</v>
      </c>
      <c r="C6" s="189" t="s">
        <v>8498</v>
      </c>
      <c r="D6" s="317"/>
      <c r="E6" s="317"/>
      <c r="F6" s="318"/>
      <c r="G6" s="318"/>
      <c r="H6" s="318"/>
      <c r="I6" s="318"/>
      <c r="J6" s="318"/>
      <c r="K6" s="318"/>
      <c r="L6" s="318"/>
      <c r="M6" s="318"/>
      <c r="N6" s="318"/>
      <c r="O6" s="318"/>
      <c r="P6" s="318"/>
      <c r="Q6" s="318"/>
      <c r="R6" s="318"/>
      <c r="S6" s="318"/>
      <c r="T6" s="318"/>
      <c r="U6" s="318"/>
      <c r="V6" s="318"/>
      <c r="W6" s="318"/>
      <c r="X6" s="318"/>
      <c r="Y6" s="318"/>
      <c r="Z6" s="318"/>
      <c r="AA6" s="318"/>
      <c r="AB6" s="318"/>
      <c r="AC6" s="318"/>
      <c r="AD6" s="318"/>
      <c r="AE6" s="318"/>
      <c r="AF6" s="318"/>
      <c r="AG6" s="318"/>
      <c r="AH6" s="318"/>
      <c r="AI6" s="318"/>
      <c r="AJ6" s="318"/>
      <c r="AK6" s="318"/>
      <c r="AL6" s="318"/>
      <c r="AM6" s="318"/>
      <c r="AN6" s="318"/>
      <c r="AO6" s="318"/>
      <c r="AP6" s="318"/>
      <c r="AQ6" s="318"/>
      <c r="AR6" s="318"/>
      <c r="AS6" s="318"/>
      <c r="AT6" s="318"/>
      <c r="AU6" s="318"/>
      <c r="AV6" s="318"/>
      <c r="AW6" s="318"/>
      <c r="AX6" s="318"/>
      <c r="AY6" s="318"/>
      <c r="AZ6" s="318"/>
      <c r="BA6" s="318"/>
      <c r="BB6" s="318"/>
      <c r="BC6" s="318"/>
      <c r="BD6" s="318"/>
      <c r="BE6" s="318"/>
      <c r="BF6" s="318"/>
      <c r="BG6" s="318"/>
      <c r="BH6" s="318"/>
      <c r="BI6" s="318"/>
      <c r="BJ6" s="318"/>
      <c r="BK6" s="318"/>
      <c r="BL6" s="318"/>
      <c r="BM6" s="318"/>
      <c r="BN6" s="318"/>
      <c r="BO6" s="318"/>
      <c r="BP6" s="318"/>
      <c r="BQ6" s="318"/>
      <c r="BR6" s="318"/>
      <c r="BS6" s="318"/>
      <c r="BT6" s="318"/>
      <c r="BU6" s="318"/>
      <c r="BV6" s="318"/>
      <c r="BW6" s="318"/>
      <c r="BX6" s="318"/>
      <c r="BY6" s="318"/>
      <c r="BZ6" s="318"/>
      <c r="CA6" s="318"/>
      <c r="CB6" s="318"/>
      <c r="CC6" s="318"/>
      <c r="CD6" s="318"/>
      <c r="CE6" s="318"/>
      <c r="CF6" s="318"/>
      <c r="CG6" s="318"/>
      <c r="CH6" s="318"/>
      <c r="CI6" s="318"/>
      <c r="CJ6" s="318"/>
      <c r="CK6" s="318"/>
      <c r="CL6" s="318"/>
      <c r="CM6" s="318"/>
      <c r="CN6" s="318"/>
      <c r="CO6" s="318"/>
      <c r="CP6" s="318"/>
      <c r="CQ6" s="318"/>
      <c r="CR6" s="318"/>
      <c r="CS6" s="318"/>
      <c r="CT6" s="318"/>
      <c r="CU6" s="318"/>
      <c r="CV6" s="318"/>
      <c r="CW6" s="318"/>
      <c r="CX6" s="318"/>
      <c r="CY6" s="318"/>
      <c r="CZ6" s="318"/>
      <c r="DA6" s="318"/>
      <c r="DB6" s="318"/>
      <c r="DC6" s="318"/>
      <c r="DD6" s="318"/>
      <c r="DE6" s="318"/>
      <c r="DF6" s="318"/>
      <c r="DG6" s="318"/>
      <c r="DH6" s="318"/>
      <c r="DI6" s="318"/>
      <c r="DJ6" s="318"/>
      <c r="DK6" s="318"/>
      <c r="DL6" s="318"/>
      <c r="DM6" s="318"/>
      <c r="DN6" s="318"/>
      <c r="DO6" s="318"/>
      <c r="DP6" s="318"/>
      <c r="DQ6" s="318"/>
      <c r="DR6" s="318"/>
      <c r="DS6" s="318"/>
      <c r="DT6" s="318"/>
      <c r="DU6" s="318"/>
      <c r="DV6" s="318"/>
      <c r="DW6" s="318"/>
      <c r="DX6" s="318"/>
      <c r="DY6" s="318"/>
      <c r="DZ6" s="318"/>
      <c r="EA6" s="318"/>
      <c r="EB6" s="318"/>
      <c r="EC6" s="318"/>
      <c r="ED6" s="318"/>
      <c r="EE6" s="318"/>
      <c r="EF6" s="318"/>
      <c r="EG6" s="318"/>
      <c r="EH6" s="318"/>
      <c r="EI6" s="318"/>
      <c r="EJ6" s="318"/>
    </row>
    <row r="7" spans="1:140" ht="33" customHeight="1">
      <c r="A7" s="189" t="s">
        <v>8501</v>
      </c>
      <c r="B7" s="189" t="s">
        <v>8502</v>
      </c>
      <c r="C7" s="189" t="s">
        <v>8498</v>
      </c>
      <c r="D7" s="317"/>
      <c r="E7" s="317"/>
      <c r="F7" s="318"/>
      <c r="G7" s="318"/>
      <c r="H7" s="318"/>
      <c r="I7" s="318"/>
      <c r="J7" s="318"/>
      <c r="K7" s="318"/>
      <c r="L7" s="318"/>
      <c r="M7" s="318"/>
      <c r="N7" s="318"/>
      <c r="O7" s="318"/>
      <c r="P7" s="318"/>
      <c r="Q7" s="318"/>
      <c r="R7" s="318"/>
      <c r="S7" s="318"/>
      <c r="T7" s="318"/>
      <c r="U7" s="318"/>
      <c r="V7" s="318"/>
      <c r="W7" s="318"/>
      <c r="X7" s="318"/>
      <c r="Y7" s="318"/>
      <c r="Z7" s="318"/>
      <c r="AA7" s="318"/>
      <c r="AB7" s="318"/>
      <c r="AC7" s="318"/>
      <c r="AD7" s="318"/>
      <c r="AE7" s="318"/>
      <c r="AF7" s="318"/>
      <c r="AG7" s="318"/>
      <c r="AH7" s="318"/>
      <c r="AI7" s="318"/>
      <c r="AJ7" s="318"/>
      <c r="AK7" s="318"/>
      <c r="AL7" s="318"/>
      <c r="AM7" s="318"/>
      <c r="AN7" s="318"/>
      <c r="AO7" s="318"/>
      <c r="AP7" s="318"/>
      <c r="AQ7" s="318"/>
      <c r="AR7" s="318"/>
      <c r="AS7" s="318"/>
      <c r="AT7" s="318"/>
      <c r="AU7" s="318"/>
      <c r="AV7" s="318"/>
      <c r="AW7" s="318"/>
      <c r="AX7" s="318"/>
      <c r="AY7" s="318"/>
      <c r="AZ7" s="318"/>
      <c r="BA7" s="318"/>
      <c r="BB7" s="318"/>
      <c r="BC7" s="318"/>
      <c r="BD7" s="318"/>
      <c r="BE7" s="318"/>
      <c r="BF7" s="318"/>
      <c r="BG7" s="318"/>
      <c r="BH7" s="318"/>
      <c r="BI7" s="318"/>
      <c r="BJ7" s="318"/>
      <c r="BK7" s="318"/>
      <c r="BL7" s="318"/>
      <c r="BM7" s="318"/>
      <c r="BN7" s="318"/>
      <c r="BO7" s="318"/>
      <c r="BP7" s="318"/>
      <c r="BQ7" s="318"/>
      <c r="BR7" s="318"/>
      <c r="BS7" s="318"/>
      <c r="BT7" s="318"/>
      <c r="BU7" s="318"/>
      <c r="BV7" s="318"/>
      <c r="BW7" s="318"/>
      <c r="BX7" s="318"/>
      <c r="BY7" s="318"/>
      <c r="BZ7" s="318"/>
      <c r="CA7" s="318"/>
      <c r="CB7" s="318"/>
      <c r="CC7" s="318"/>
      <c r="CD7" s="318"/>
      <c r="CE7" s="318"/>
      <c r="CF7" s="318"/>
      <c r="CG7" s="318"/>
      <c r="CH7" s="318"/>
      <c r="CI7" s="318"/>
      <c r="CJ7" s="318"/>
      <c r="CK7" s="318"/>
      <c r="CL7" s="318"/>
      <c r="CM7" s="318"/>
      <c r="CN7" s="318"/>
      <c r="CO7" s="318"/>
      <c r="CP7" s="318"/>
      <c r="CQ7" s="318"/>
      <c r="CR7" s="318"/>
      <c r="CS7" s="318"/>
      <c r="CT7" s="318"/>
      <c r="CU7" s="318"/>
      <c r="CV7" s="318"/>
      <c r="CW7" s="318"/>
      <c r="CX7" s="318"/>
      <c r="CY7" s="318"/>
      <c r="CZ7" s="318"/>
      <c r="DA7" s="318"/>
      <c r="DB7" s="318"/>
      <c r="DC7" s="318"/>
      <c r="DD7" s="318"/>
      <c r="DE7" s="318"/>
      <c r="DF7" s="318"/>
      <c r="DG7" s="318"/>
      <c r="DH7" s="318"/>
      <c r="DI7" s="318"/>
      <c r="DJ7" s="318"/>
      <c r="DK7" s="318"/>
      <c r="DL7" s="318"/>
      <c r="DM7" s="318"/>
      <c r="DN7" s="318"/>
      <c r="DO7" s="318"/>
      <c r="DP7" s="318"/>
      <c r="DQ7" s="318"/>
      <c r="DR7" s="318"/>
      <c r="DS7" s="318"/>
      <c r="DT7" s="318"/>
      <c r="DU7" s="318"/>
      <c r="DV7" s="318"/>
      <c r="DW7" s="318"/>
      <c r="DX7" s="318"/>
      <c r="DY7" s="318"/>
      <c r="DZ7" s="318"/>
      <c r="EA7" s="318"/>
      <c r="EB7" s="318"/>
      <c r="EC7" s="318"/>
      <c r="ED7" s="318"/>
      <c r="EE7" s="318"/>
      <c r="EF7" s="318"/>
      <c r="EG7" s="318"/>
      <c r="EH7" s="318"/>
      <c r="EI7" s="318"/>
      <c r="EJ7" s="318"/>
    </row>
    <row r="8" spans="1:140" ht="25.5" customHeight="1">
      <c r="A8" s="189" t="s">
        <v>8503</v>
      </c>
      <c r="B8" s="189" t="s">
        <v>8504</v>
      </c>
      <c r="C8" s="189" t="s">
        <v>8498</v>
      </c>
      <c r="D8" s="317"/>
      <c r="E8" s="317"/>
      <c r="F8" s="318"/>
      <c r="G8" s="318"/>
      <c r="H8" s="318"/>
      <c r="I8" s="318"/>
      <c r="J8" s="318"/>
      <c r="K8" s="318"/>
      <c r="L8" s="318"/>
      <c r="M8" s="318"/>
      <c r="N8" s="318"/>
      <c r="O8" s="318"/>
      <c r="P8" s="318"/>
      <c r="Q8" s="318"/>
      <c r="R8" s="318"/>
      <c r="S8" s="318"/>
      <c r="T8" s="318"/>
      <c r="U8" s="318"/>
      <c r="V8" s="318"/>
      <c r="W8" s="318"/>
      <c r="X8" s="318"/>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8"/>
      <c r="BK8" s="318"/>
      <c r="BL8" s="318"/>
      <c r="BM8" s="318"/>
      <c r="BN8" s="318"/>
      <c r="BO8" s="318"/>
      <c r="BP8" s="318"/>
      <c r="BQ8" s="318"/>
      <c r="BR8" s="318"/>
      <c r="BS8" s="318"/>
      <c r="BT8" s="318"/>
      <c r="BU8" s="318"/>
      <c r="BV8" s="318"/>
      <c r="BW8" s="318"/>
      <c r="BX8" s="318"/>
      <c r="BY8" s="318"/>
      <c r="BZ8" s="318"/>
      <c r="CA8" s="318"/>
      <c r="CB8" s="318"/>
      <c r="CC8" s="318"/>
      <c r="CD8" s="318"/>
      <c r="CE8" s="318"/>
      <c r="CF8" s="318"/>
      <c r="CG8" s="318"/>
      <c r="CH8" s="318"/>
      <c r="CI8" s="318"/>
      <c r="CJ8" s="318"/>
      <c r="CK8" s="318"/>
      <c r="CL8" s="318"/>
      <c r="CM8" s="318"/>
      <c r="CN8" s="318"/>
      <c r="CO8" s="318"/>
      <c r="CP8" s="318"/>
      <c r="CQ8" s="318"/>
      <c r="CR8" s="318"/>
      <c r="CS8" s="318"/>
      <c r="CT8" s="318"/>
      <c r="CU8" s="318"/>
      <c r="CV8" s="318"/>
      <c r="CW8" s="318"/>
      <c r="CX8" s="318"/>
      <c r="CY8" s="318"/>
      <c r="CZ8" s="318"/>
      <c r="DA8" s="318"/>
      <c r="DB8" s="318"/>
      <c r="DC8" s="318"/>
      <c r="DD8" s="318"/>
      <c r="DE8" s="318"/>
      <c r="DF8" s="318"/>
      <c r="DG8" s="318"/>
      <c r="DH8" s="318"/>
      <c r="DI8" s="318"/>
      <c r="DJ8" s="318"/>
      <c r="DK8" s="318"/>
      <c r="DL8" s="318"/>
      <c r="DM8" s="318"/>
      <c r="DN8" s="318"/>
      <c r="DO8" s="318"/>
      <c r="DP8" s="318"/>
      <c r="DQ8" s="318"/>
      <c r="DR8" s="318"/>
      <c r="DS8" s="318"/>
      <c r="DT8" s="318"/>
      <c r="DU8" s="318"/>
      <c r="DV8" s="318"/>
      <c r="DW8" s="318"/>
      <c r="DX8" s="318"/>
      <c r="DY8" s="318"/>
      <c r="DZ8" s="318"/>
      <c r="EA8" s="318"/>
      <c r="EB8" s="318"/>
      <c r="EC8" s="318"/>
      <c r="ED8" s="318"/>
      <c r="EE8" s="318"/>
      <c r="EF8" s="318"/>
      <c r="EG8" s="318"/>
      <c r="EH8" s="318"/>
      <c r="EI8" s="318"/>
      <c r="EJ8" s="318"/>
    </row>
    <row r="9" spans="1:140" ht="25.5" customHeight="1">
      <c r="A9" s="189" t="s">
        <v>8505</v>
      </c>
      <c r="B9" s="189" t="s">
        <v>8506</v>
      </c>
      <c r="C9" s="189" t="s">
        <v>8498</v>
      </c>
      <c r="D9" s="317"/>
      <c r="E9" s="317"/>
      <c r="F9" s="318"/>
      <c r="G9" s="318"/>
      <c r="H9" s="318"/>
      <c r="I9" s="318"/>
      <c r="J9" s="318"/>
      <c r="K9" s="318"/>
      <c r="L9" s="318"/>
      <c r="M9" s="318"/>
      <c r="N9" s="318"/>
      <c r="O9" s="318"/>
      <c r="P9" s="318"/>
      <c r="Q9" s="318"/>
      <c r="R9" s="318"/>
      <c r="S9" s="318"/>
      <c r="T9" s="318"/>
      <c r="U9" s="318"/>
      <c r="V9" s="318"/>
      <c r="W9" s="318"/>
      <c r="X9" s="318"/>
      <c r="Y9" s="318"/>
      <c r="Z9" s="318"/>
      <c r="AA9" s="318"/>
      <c r="AB9" s="318"/>
      <c r="AC9" s="318"/>
      <c r="AD9" s="318"/>
      <c r="AE9" s="318"/>
      <c r="AF9" s="318"/>
      <c r="AG9" s="318"/>
      <c r="AH9" s="318"/>
      <c r="AI9" s="318"/>
      <c r="AJ9" s="318"/>
      <c r="AK9" s="318"/>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8"/>
      <c r="BL9" s="318"/>
      <c r="BM9" s="318"/>
      <c r="BN9" s="318"/>
      <c r="BO9" s="318"/>
      <c r="BP9" s="318"/>
      <c r="BQ9" s="318"/>
      <c r="BR9" s="318"/>
      <c r="BS9" s="318"/>
      <c r="BT9" s="318"/>
      <c r="BU9" s="318"/>
      <c r="BV9" s="318"/>
      <c r="BW9" s="318"/>
      <c r="BX9" s="318"/>
      <c r="BY9" s="318"/>
      <c r="BZ9" s="318"/>
      <c r="CA9" s="318"/>
      <c r="CB9" s="318"/>
      <c r="CC9" s="318"/>
      <c r="CD9" s="318"/>
      <c r="CE9" s="318"/>
      <c r="CF9" s="318"/>
      <c r="CG9" s="318"/>
      <c r="CH9" s="318"/>
      <c r="CI9" s="318"/>
      <c r="CJ9" s="318"/>
      <c r="CK9" s="318"/>
      <c r="CL9" s="318"/>
      <c r="CM9" s="318"/>
      <c r="CN9" s="318"/>
      <c r="CO9" s="318"/>
      <c r="CP9" s="318"/>
      <c r="CQ9" s="318"/>
      <c r="CR9" s="318"/>
      <c r="CS9" s="318"/>
      <c r="CT9" s="318"/>
      <c r="CU9" s="318"/>
      <c r="CV9" s="318"/>
      <c r="CW9" s="318"/>
      <c r="CX9" s="318"/>
      <c r="CY9" s="318"/>
      <c r="CZ9" s="318"/>
      <c r="DA9" s="318"/>
      <c r="DB9" s="318"/>
      <c r="DC9" s="318"/>
      <c r="DD9" s="318"/>
      <c r="DE9" s="318"/>
      <c r="DF9" s="318"/>
      <c r="DG9" s="318"/>
      <c r="DH9" s="318"/>
      <c r="DI9" s="318"/>
      <c r="DJ9" s="318"/>
      <c r="DK9" s="318"/>
      <c r="DL9" s="318"/>
      <c r="DM9" s="318"/>
      <c r="DN9" s="318"/>
      <c r="DO9" s="318"/>
      <c r="DP9" s="318"/>
      <c r="DQ9" s="318"/>
      <c r="DR9" s="318"/>
      <c r="DS9" s="318"/>
      <c r="DT9" s="318"/>
      <c r="DU9" s="318"/>
      <c r="DV9" s="318"/>
      <c r="DW9" s="318"/>
      <c r="DX9" s="318"/>
      <c r="DY9" s="318"/>
      <c r="DZ9" s="318"/>
      <c r="EA9" s="318"/>
      <c r="EB9" s="318"/>
      <c r="EC9" s="318"/>
      <c r="ED9" s="318"/>
      <c r="EE9" s="318"/>
      <c r="EF9" s="318"/>
      <c r="EG9" s="318"/>
      <c r="EH9" s="318"/>
      <c r="EI9" s="318"/>
      <c r="EJ9" s="318"/>
    </row>
    <row r="10" spans="1:140" ht="25.5" customHeight="1">
      <c r="A10" s="189" t="s">
        <v>8507</v>
      </c>
      <c r="B10" s="189" t="s">
        <v>8508</v>
      </c>
      <c r="C10" s="189" t="s">
        <v>8498</v>
      </c>
      <c r="D10" s="317"/>
      <c r="E10" s="317"/>
      <c r="F10" s="318"/>
      <c r="G10" s="318"/>
      <c r="H10" s="318"/>
      <c r="I10" s="318"/>
      <c r="J10" s="318"/>
      <c r="K10" s="318"/>
      <c r="L10" s="318"/>
      <c r="M10" s="318"/>
      <c r="N10" s="318"/>
      <c r="O10" s="318"/>
      <c r="P10" s="318"/>
      <c r="Q10" s="318"/>
      <c r="R10" s="318"/>
      <c r="S10" s="318"/>
      <c r="T10" s="318"/>
      <c r="U10" s="318"/>
      <c r="V10" s="318"/>
      <c r="W10" s="318"/>
      <c r="X10" s="318"/>
      <c r="Y10" s="318"/>
      <c r="Z10" s="318"/>
      <c r="AA10" s="318"/>
      <c r="AB10" s="318"/>
      <c r="AC10" s="318"/>
      <c r="AD10" s="318"/>
      <c r="AE10" s="318"/>
      <c r="AF10" s="318"/>
      <c r="AG10" s="318"/>
      <c r="AH10" s="318"/>
      <c r="AI10" s="318"/>
      <c r="AJ10" s="318"/>
      <c r="AK10" s="318"/>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18"/>
      <c r="BL10" s="318"/>
      <c r="BM10" s="318"/>
      <c r="BN10" s="318"/>
      <c r="BO10" s="318"/>
      <c r="BP10" s="318"/>
      <c r="BQ10" s="318"/>
      <c r="BR10" s="318"/>
      <c r="BS10" s="318"/>
      <c r="BT10" s="318"/>
      <c r="BU10" s="318"/>
      <c r="BV10" s="318"/>
      <c r="BW10" s="318"/>
      <c r="BX10" s="318"/>
      <c r="BY10" s="318"/>
      <c r="BZ10" s="318"/>
      <c r="CA10" s="318"/>
      <c r="CB10" s="318"/>
      <c r="CC10" s="318"/>
      <c r="CD10" s="318"/>
      <c r="CE10" s="318"/>
      <c r="CF10" s="318"/>
      <c r="CG10" s="318"/>
      <c r="CH10" s="318"/>
      <c r="CI10" s="318"/>
      <c r="CJ10" s="318"/>
      <c r="CK10" s="318"/>
      <c r="CL10" s="318"/>
      <c r="CM10" s="318"/>
      <c r="CN10" s="318"/>
      <c r="CO10" s="318"/>
      <c r="CP10" s="318"/>
      <c r="CQ10" s="318"/>
      <c r="CR10" s="318"/>
      <c r="CS10" s="318"/>
      <c r="CT10" s="318"/>
      <c r="CU10" s="318"/>
      <c r="CV10" s="318"/>
      <c r="CW10" s="318"/>
      <c r="CX10" s="318"/>
      <c r="CY10" s="318"/>
      <c r="CZ10" s="318"/>
      <c r="DA10" s="318"/>
      <c r="DB10" s="318"/>
      <c r="DC10" s="318"/>
      <c r="DD10" s="318"/>
      <c r="DE10" s="318"/>
      <c r="DF10" s="318"/>
      <c r="DG10" s="318"/>
      <c r="DH10" s="318"/>
      <c r="DI10" s="318"/>
      <c r="DJ10" s="318"/>
      <c r="DK10" s="318"/>
      <c r="DL10" s="318"/>
      <c r="DM10" s="318"/>
      <c r="DN10" s="318"/>
      <c r="DO10" s="318"/>
      <c r="DP10" s="318"/>
      <c r="DQ10" s="318"/>
      <c r="DR10" s="318"/>
      <c r="DS10" s="318"/>
      <c r="DT10" s="318"/>
      <c r="DU10" s="318"/>
      <c r="DV10" s="318"/>
      <c r="DW10" s="318"/>
      <c r="DX10" s="318"/>
      <c r="DY10" s="318"/>
      <c r="DZ10" s="318"/>
      <c r="EA10" s="318"/>
      <c r="EB10" s="318"/>
      <c r="EC10" s="318"/>
      <c r="ED10" s="318"/>
      <c r="EE10" s="318"/>
      <c r="EF10" s="318"/>
      <c r="EG10" s="318"/>
      <c r="EH10" s="318"/>
      <c r="EI10" s="318"/>
      <c r="EJ10" s="318"/>
    </row>
    <row r="11" spans="1:140" ht="25.5" hidden="1" customHeight="1">
      <c r="A11" s="189" t="s">
        <v>8509</v>
      </c>
      <c r="B11" s="189" t="s">
        <v>8510</v>
      </c>
      <c r="C11" s="189" t="s">
        <v>8491</v>
      </c>
      <c r="D11" s="317"/>
      <c r="E11" s="317"/>
      <c r="F11" s="318"/>
      <c r="G11" s="318"/>
      <c r="H11" s="318"/>
      <c r="I11" s="318"/>
      <c r="J11" s="318"/>
      <c r="K11" s="318"/>
      <c r="L11" s="318"/>
      <c r="M11" s="318"/>
      <c r="N11" s="318"/>
      <c r="O11" s="318"/>
      <c r="P11" s="318"/>
      <c r="Q11" s="318"/>
      <c r="R11" s="318"/>
      <c r="S11" s="318"/>
      <c r="T11" s="318"/>
      <c r="U11" s="318"/>
      <c r="V11" s="318"/>
      <c r="W11" s="318"/>
      <c r="X11" s="318"/>
      <c r="Y11" s="318"/>
      <c r="Z11" s="318"/>
      <c r="AA11" s="318"/>
      <c r="AB11" s="318"/>
      <c r="AC11" s="318"/>
      <c r="AD11" s="318"/>
      <c r="AE11" s="318"/>
      <c r="AF11" s="318"/>
      <c r="AG11" s="318"/>
      <c r="AH11" s="318"/>
      <c r="AI11" s="318"/>
      <c r="AJ11" s="318"/>
      <c r="AK11" s="318"/>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318"/>
      <c r="BL11" s="318"/>
      <c r="BM11" s="318"/>
      <c r="BN11" s="318"/>
      <c r="BO11" s="318"/>
      <c r="BP11" s="318"/>
      <c r="BQ11" s="318"/>
      <c r="BR11" s="318"/>
      <c r="BS11" s="318"/>
      <c r="BT11" s="318"/>
      <c r="BU11" s="318"/>
      <c r="BV11" s="318"/>
      <c r="BW11" s="318"/>
      <c r="BX11" s="318"/>
      <c r="BY11" s="318"/>
      <c r="BZ11" s="318"/>
      <c r="CA11" s="318"/>
      <c r="CB11" s="318"/>
      <c r="CC11" s="318"/>
      <c r="CD11" s="318"/>
      <c r="CE11" s="318"/>
      <c r="CF11" s="318"/>
      <c r="CG11" s="318"/>
      <c r="CH11" s="318"/>
      <c r="CI11" s="318"/>
      <c r="CJ11" s="318"/>
      <c r="CK11" s="318"/>
      <c r="CL11" s="318"/>
      <c r="CM11" s="318"/>
      <c r="CN11" s="318"/>
      <c r="CO11" s="318"/>
      <c r="CP11" s="318"/>
      <c r="CQ11" s="318"/>
      <c r="CR11" s="318"/>
      <c r="CS11" s="318"/>
      <c r="CT11" s="318"/>
      <c r="CU11" s="318"/>
      <c r="CV11" s="318"/>
      <c r="CW11" s="318"/>
      <c r="CX11" s="318"/>
      <c r="CY11" s="318"/>
      <c r="CZ11" s="318"/>
      <c r="DA11" s="318"/>
      <c r="DB11" s="318"/>
      <c r="DC11" s="318"/>
      <c r="DD11" s="318"/>
      <c r="DE11" s="318"/>
      <c r="DF11" s="318"/>
      <c r="DG11" s="318"/>
      <c r="DH11" s="318"/>
      <c r="DI11" s="318"/>
      <c r="DJ11" s="318"/>
      <c r="DK11" s="318"/>
      <c r="DL11" s="318"/>
      <c r="DM11" s="318"/>
      <c r="DN11" s="318"/>
      <c r="DO11" s="318"/>
      <c r="DP11" s="318"/>
      <c r="DQ11" s="318"/>
      <c r="DR11" s="318"/>
      <c r="DS11" s="318"/>
      <c r="DT11" s="318"/>
      <c r="DU11" s="318"/>
      <c r="DV11" s="318"/>
      <c r="DW11" s="318"/>
      <c r="DX11" s="318"/>
      <c r="DY11" s="318"/>
      <c r="DZ11" s="318"/>
      <c r="EA11" s="318"/>
      <c r="EB11" s="318"/>
      <c r="EC11" s="318"/>
      <c r="ED11" s="318"/>
      <c r="EE11" s="318"/>
      <c r="EF11" s="318"/>
      <c r="EG11" s="318"/>
      <c r="EH11" s="318"/>
      <c r="EI11" s="318"/>
      <c r="EJ11" s="318"/>
    </row>
    <row r="12" spans="1:140" ht="25.5" customHeight="1">
      <c r="A12" s="189" t="s">
        <v>8511</v>
      </c>
      <c r="B12" s="189" t="s">
        <v>8512</v>
      </c>
      <c r="C12" s="189" t="s">
        <v>8498</v>
      </c>
      <c r="D12" s="317"/>
      <c r="E12" s="317"/>
      <c r="F12" s="318"/>
      <c r="G12" s="318"/>
      <c r="H12" s="318"/>
      <c r="I12" s="318"/>
      <c r="J12" s="318"/>
      <c r="K12" s="318"/>
      <c r="L12" s="318"/>
      <c r="M12" s="318"/>
      <c r="N12" s="318"/>
      <c r="O12" s="318"/>
      <c r="P12" s="318"/>
      <c r="Q12" s="318"/>
      <c r="R12" s="318"/>
      <c r="S12" s="318"/>
      <c r="T12" s="318"/>
      <c r="U12" s="318"/>
      <c r="V12" s="318"/>
      <c r="W12" s="318"/>
      <c r="X12" s="318"/>
      <c r="Y12" s="318"/>
      <c r="Z12" s="318"/>
      <c r="AA12" s="318"/>
      <c r="AB12" s="318"/>
      <c r="AC12" s="318"/>
      <c r="AD12" s="318"/>
      <c r="AE12" s="318"/>
      <c r="AF12" s="318"/>
      <c r="AG12" s="318"/>
      <c r="AH12" s="318"/>
      <c r="AI12" s="318"/>
      <c r="AJ12" s="318"/>
      <c r="AK12" s="318"/>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18"/>
      <c r="BL12" s="318"/>
      <c r="BM12" s="318"/>
      <c r="BN12" s="318"/>
      <c r="BO12" s="318"/>
      <c r="BP12" s="318"/>
      <c r="BQ12" s="318"/>
      <c r="BR12" s="318"/>
      <c r="BS12" s="318"/>
      <c r="BT12" s="318"/>
      <c r="BU12" s="318"/>
      <c r="BV12" s="318"/>
      <c r="BW12" s="318"/>
      <c r="BX12" s="318"/>
      <c r="BY12" s="318"/>
      <c r="BZ12" s="318"/>
      <c r="CA12" s="318"/>
      <c r="CB12" s="318"/>
      <c r="CC12" s="318"/>
      <c r="CD12" s="318"/>
      <c r="CE12" s="318"/>
      <c r="CF12" s="318"/>
      <c r="CG12" s="318"/>
      <c r="CH12" s="318"/>
      <c r="CI12" s="318"/>
      <c r="CJ12" s="318"/>
      <c r="CK12" s="318"/>
      <c r="CL12" s="318"/>
      <c r="CM12" s="318"/>
      <c r="CN12" s="318"/>
      <c r="CO12" s="318"/>
      <c r="CP12" s="318"/>
      <c r="CQ12" s="318"/>
      <c r="CR12" s="318"/>
      <c r="CS12" s="318"/>
      <c r="CT12" s="318"/>
      <c r="CU12" s="318"/>
      <c r="CV12" s="318"/>
      <c r="CW12" s="318"/>
      <c r="CX12" s="318"/>
      <c r="CY12" s="318"/>
      <c r="CZ12" s="318"/>
      <c r="DA12" s="318"/>
      <c r="DB12" s="318"/>
      <c r="DC12" s="318"/>
      <c r="DD12" s="318"/>
      <c r="DE12" s="318"/>
      <c r="DF12" s="318"/>
      <c r="DG12" s="318"/>
      <c r="DH12" s="318"/>
      <c r="DI12" s="318"/>
      <c r="DJ12" s="318"/>
      <c r="DK12" s="318"/>
      <c r="DL12" s="318"/>
      <c r="DM12" s="318"/>
      <c r="DN12" s="318"/>
      <c r="DO12" s="318"/>
      <c r="DP12" s="318"/>
      <c r="DQ12" s="318"/>
      <c r="DR12" s="318"/>
      <c r="DS12" s="318"/>
      <c r="DT12" s="318"/>
      <c r="DU12" s="318"/>
      <c r="DV12" s="318"/>
      <c r="DW12" s="318"/>
      <c r="DX12" s="318"/>
      <c r="DY12" s="318"/>
      <c r="DZ12" s="318"/>
      <c r="EA12" s="318"/>
      <c r="EB12" s="318"/>
      <c r="EC12" s="318"/>
      <c r="ED12" s="318"/>
      <c r="EE12" s="318"/>
      <c r="EF12" s="318"/>
      <c r="EG12" s="318"/>
      <c r="EH12" s="318"/>
      <c r="EI12" s="318"/>
      <c r="EJ12" s="318"/>
    </row>
    <row r="13" spans="1:140" ht="25.5" customHeight="1">
      <c r="A13" s="189" t="s">
        <v>8513</v>
      </c>
      <c r="B13" s="189" t="s">
        <v>8514</v>
      </c>
      <c r="C13" s="189" t="s">
        <v>8498</v>
      </c>
      <c r="D13" s="317"/>
      <c r="E13" s="317"/>
      <c r="F13" s="318"/>
      <c r="G13" s="318"/>
      <c r="H13" s="318"/>
      <c r="I13" s="318"/>
      <c r="J13" s="318"/>
      <c r="K13" s="318"/>
      <c r="L13" s="318"/>
      <c r="M13" s="318"/>
      <c r="N13" s="318"/>
      <c r="O13" s="318"/>
      <c r="P13" s="318"/>
      <c r="Q13" s="318"/>
      <c r="R13" s="318"/>
      <c r="S13" s="318"/>
      <c r="T13" s="318"/>
      <c r="U13" s="318"/>
      <c r="V13" s="318"/>
      <c r="W13" s="318"/>
      <c r="X13" s="318"/>
      <c r="Y13" s="318"/>
      <c r="Z13" s="318"/>
      <c r="AA13" s="318"/>
      <c r="AB13" s="318"/>
      <c r="AC13" s="318"/>
      <c r="AD13" s="318"/>
      <c r="AE13" s="318"/>
      <c r="AF13" s="318"/>
      <c r="AG13" s="318"/>
      <c r="AH13" s="318"/>
      <c r="AI13" s="318"/>
      <c r="AJ13" s="318"/>
      <c r="AK13" s="318"/>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8"/>
      <c r="BK13" s="318"/>
      <c r="BL13" s="318"/>
      <c r="BM13" s="318"/>
      <c r="BN13" s="318"/>
      <c r="BO13" s="318"/>
      <c r="BP13" s="318"/>
      <c r="BQ13" s="318"/>
      <c r="BR13" s="318"/>
      <c r="BS13" s="318"/>
      <c r="BT13" s="318"/>
      <c r="BU13" s="318"/>
      <c r="BV13" s="318"/>
      <c r="BW13" s="318"/>
      <c r="BX13" s="318"/>
      <c r="BY13" s="318"/>
      <c r="BZ13" s="318"/>
      <c r="CA13" s="318"/>
      <c r="CB13" s="318"/>
      <c r="CC13" s="318"/>
      <c r="CD13" s="318"/>
      <c r="CE13" s="318"/>
      <c r="CF13" s="318"/>
      <c r="CG13" s="318"/>
      <c r="CH13" s="318"/>
      <c r="CI13" s="318"/>
      <c r="CJ13" s="318"/>
      <c r="CK13" s="318"/>
      <c r="CL13" s="318"/>
      <c r="CM13" s="318"/>
      <c r="CN13" s="318"/>
      <c r="CO13" s="318"/>
      <c r="CP13" s="318"/>
      <c r="CQ13" s="318"/>
      <c r="CR13" s="318"/>
      <c r="CS13" s="318"/>
      <c r="CT13" s="318"/>
      <c r="CU13" s="318"/>
      <c r="CV13" s="318"/>
      <c r="CW13" s="318"/>
      <c r="CX13" s="318"/>
      <c r="CY13" s="318"/>
      <c r="CZ13" s="318"/>
      <c r="DA13" s="318"/>
      <c r="DB13" s="318"/>
      <c r="DC13" s="318"/>
      <c r="DD13" s="318"/>
      <c r="DE13" s="318"/>
      <c r="DF13" s="318"/>
      <c r="DG13" s="318"/>
      <c r="DH13" s="318"/>
      <c r="DI13" s="318"/>
      <c r="DJ13" s="318"/>
      <c r="DK13" s="318"/>
      <c r="DL13" s="318"/>
      <c r="DM13" s="318"/>
      <c r="DN13" s="318"/>
      <c r="DO13" s="318"/>
      <c r="DP13" s="318"/>
      <c r="DQ13" s="318"/>
      <c r="DR13" s="318"/>
      <c r="DS13" s="318"/>
      <c r="DT13" s="318"/>
      <c r="DU13" s="318"/>
      <c r="DV13" s="318"/>
      <c r="DW13" s="318"/>
      <c r="DX13" s="318"/>
      <c r="DY13" s="318"/>
      <c r="DZ13" s="318"/>
      <c r="EA13" s="318"/>
      <c r="EB13" s="318"/>
      <c r="EC13" s="318"/>
      <c r="ED13" s="318"/>
      <c r="EE13" s="318"/>
      <c r="EF13" s="318"/>
      <c r="EG13" s="318"/>
      <c r="EH13" s="318"/>
      <c r="EI13" s="318"/>
      <c r="EJ13" s="318"/>
    </row>
    <row r="14" spans="1:140" ht="25.5" customHeight="1">
      <c r="A14" s="189" t="s">
        <v>8515</v>
      </c>
      <c r="B14" s="189" t="s">
        <v>8516</v>
      </c>
      <c r="C14" s="189" t="s">
        <v>8498</v>
      </c>
      <c r="D14" s="317"/>
      <c r="E14" s="317"/>
      <c r="F14" s="318"/>
      <c r="G14" s="318"/>
      <c r="H14" s="318"/>
      <c r="I14" s="318"/>
      <c r="J14" s="318"/>
      <c r="K14" s="318"/>
      <c r="L14" s="318"/>
      <c r="M14" s="318"/>
      <c r="N14" s="318"/>
      <c r="O14" s="318"/>
      <c r="P14" s="318"/>
      <c r="Q14" s="318"/>
      <c r="R14" s="318"/>
      <c r="S14" s="318"/>
      <c r="T14" s="318"/>
      <c r="U14" s="318"/>
      <c r="V14" s="318"/>
      <c r="W14" s="318"/>
      <c r="X14" s="318"/>
      <c r="Y14" s="318"/>
      <c r="Z14" s="318"/>
      <c r="AA14" s="318"/>
      <c r="AB14" s="318"/>
      <c r="AC14" s="318"/>
      <c r="AD14" s="318"/>
      <c r="AE14" s="318"/>
      <c r="AF14" s="318"/>
      <c r="AG14" s="318"/>
      <c r="AH14" s="318"/>
      <c r="AI14" s="318"/>
      <c r="AJ14" s="318"/>
      <c r="AK14" s="318"/>
      <c r="AL14" s="318"/>
      <c r="AM14" s="318"/>
      <c r="AN14" s="318"/>
      <c r="AO14" s="318"/>
      <c r="AP14" s="318"/>
      <c r="AQ14" s="318"/>
      <c r="AR14" s="318"/>
      <c r="AS14" s="318"/>
      <c r="AT14" s="318"/>
      <c r="AU14" s="318"/>
      <c r="AV14" s="318"/>
      <c r="AW14" s="318"/>
      <c r="AX14" s="318"/>
      <c r="AY14" s="318"/>
      <c r="AZ14" s="318"/>
      <c r="BA14" s="318"/>
      <c r="BB14" s="318"/>
      <c r="BC14" s="318"/>
      <c r="BD14" s="318"/>
      <c r="BE14" s="318"/>
      <c r="BF14" s="318"/>
      <c r="BG14" s="318"/>
      <c r="BH14" s="318"/>
      <c r="BI14" s="318"/>
      <c r="BJ14" s="318"/>
      <c r="BK14" s="318"/>
      <c r="BL14" s="318"/>
      <c r="BM14" s="318"/>
      <c r="BN14" s="318"/>
      <c r="BO14" s="318"/>
      <c r="BP14" s="318"/>
      <c r="BQ14" s="318"/>
      <c r="BR14" s="318"/>
      <c r="BS14" s="318"/>
      <c r="BT14" s="318"/>
      <c r="BU14" s="318"/>
      <c r="BV14" s="318"/>
      <c r="BW14" s="318"/>
      <c r="BX14" s="318"/>
      <c r="BY14" s="318"/>
      <c r="BZ14" s="318"/>
      <c r="CA14" s="318"/>
      <c r="CB14" s="318"/>
      <c r="CC14" s="318"/>
      <c r="CD14" s="318"/>
      <c r="CE14" s="318"/>
      <c r="CF14" s="318"/>
      <c r="CG14" s="318"/>
      <c r="CH14" s="318"/>
      <c r="CI14" s="318"/>
      <c r="CJ14" s="318"/>
      <c r="CK14" s="318"/>
      <c r="CL14" s="318"/>
      <c r="CM14" s="318"/>
      <c r="CN14" s="318"/>
      <c r="CO14" s="318"/>
      <c r="CP14" s="318"/>
      <c r="CQ14" s="318"/>
      <c r="CR14" s="318"/>
      <c r="CS14" s="318"/>
      <c r="CT14" s="318"/>
      <c r="CU14" s="318"/>
      <c r="CV14" s="318"/>
      <c r="CW14" s="318"/>
      <c r="CX14" s="318"/>
      <c r="CY14" s="318"/>
      <c r="CZ14" s="318"/>
      <c r="DA14" s="318"/>
      <c r="DB14" s="318"/>
      <c r="DC14" s="318"/>
      <c r="DD14" s="318"/>
      <c r="DE14" s="318"/>
      <c r="DF14" s="318"/>
      <c r="DG14" s="318"/>
      <c r="DH14" s="318"/>
      <c r="DI14" s="318"/>
      <c r="DJ14" s="318"/>
      <c r="DK14" s="318"/>
      <c r="DL14" s="318"/>
      <c r="DM14" s="318"/>
      <c r="DN14" s="318"/>
      <c r="DO14" s="318"/>
      <c r="DP14" s="318"/>
      <c r="DQ14" s="318"/>
      <c r="DR14" s="318"/>
      <c r="DS14" s="318"/>
      <c r="DT14" s="318"/>
      <c r="DU14" s="318"/>
      <c r="DV14" s="318"/>
      <c r="DW14" s="318"/>
      <c r="DX14" s="318"/>
      <c r="DY14" s="318"/>
      <c r="DZ14" s="318"/>
      <c r="EA14" s="318"/>
      <c r="EB14" s="318"/>
      <c r="EC14" s="318"/>
      <c r="ED14" s="318"/>
      <c r="EE14" s="318"/>
      <c r="EF14" s="318"/>
      <c r="EG14" s="318"/>
      <c r="EH14" s="318"/>
      <c r="EI14" s="318"/>
      <c r="EJ14" s="318"/>
    </row>
    <row r="15" spans="1:140" ht="25.5" customHeight="1">
      <c r="A15" s="189" t="s">
        <v>8517</v>
      </c>
      <c r="B15" s="189" t="s">
        <v>8518</v>
      </c>
      <c r="C15" s="189" t="s">
        <v>8519</v>
      </c>
      <c r="D15" s="317" t="s">
        <v>8520</v>
      </c>
      <c r="E15" s="317"/>
      <c r="F15" s="318"/>
      <c r="G15" s="318"/>
      <c r="H15" s="318"/>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8"/>
      <c r="AH15" s="318"/>
      <c r="AI15" s="318"/>
      <c r="AJ15" s="318"/>
      <c r="AK15" s="318"/>
      <c r="AL15" s="318"/>
      <c r="AM15" s="318"/>
      <c r="AN15" s="318"/>
      <c r="AO15" s="318"/>
      <c r="AP15" s="318"/>
      <c r="AQ15" s="318"/>
      <c r="AR15" s="318"/>
      <c r="AS15" s="318"/>
      <c r="AT15" s="318"/>
      <c r="AU15" s="318"/>
      <c r="AV15" s="318"/>
      <c r="AW15" s="318"/>
      <c r="AX15" s="318"/>
      <c r="AY15" s="318"/>
      <c r="AZ15" s="318"/>
      <c r="BA15" s="318"/>
      <c r="BB15" s="318"/>
      <c r="BC15" s="318"/>
      <c r="BD15" s="318"/>
      <c r="BE15" s="318"/>
      <c r="BF15" s="318"/>
      <c r="BG15" s="318"/>
      <c r="BH15" s="318"/>
      <c r="BI15" s="318"/>
      <c r="BJ15" s="318"/>
      <c r="BK15" s="318"/>
      <c r="BL15" s="318"/>
      <c r="BM15" s="318"/>
      <c r="BN15" s="318"/>
      <c r="BO15" s="318"/>
      <c r="BP15" s="318"/>
      <c r="BQ15" s="318"/>
      <c r="BR15" s="318"/>
      <c r="BS15" s="318"/>
      <c r="BT15" s="318"/>
      <c r="BU15" s="318"/>
      <c r="BV15" s="318"/>
      <c r="BW15" s="318"/>
      <c r="BX15" s="318"/>
      <c r="BY15" s="318"/>
      <c r="BZ15" s="318"/>
      <c r="CA15" s="318"/>
      <c r="CB15" s="318"/>
      <c r="CC15" s="318"/>
      <c r="CD15" s="318"/>
      <c r="CE15" s="318"/>
      <c r="CF15" s="318"/>
      <c r="CG15" s="318"/>
      <c r="CH15" s="318"/>
      <c r="CI15" s="318"/>
      <c r="CJ15" s="318"/>
      <c r="CK15" s="318"/>
      <c r="CL15" s="318"/>
      <c r="CM15" s="318"/>
      <c r="CN15" s="318"/>
      <c r="CO15" s="318"/>
      <c r="CP15" s="318"/>
      <c r="CQ15" s="318"/>
      <c r="CR15" s="318"/>
      <c r="CS15" s="318"/>
      <c r="CT15" s="318"/>
      <c r="CU15" s="318"/>
      <c r="CV15" s="318"/>
      <c r="CW15" s="318"/>
      <c r="CX15" s="318"/>
      <c r="CY15" s="318"/>
      <c r="CZ15" s="318"/>
      <c r="DA15" s="318"/>
      <c r="DB15" s="318"/>
      <c r="DC15" s="318"/>
      <c r="DD15" s="318"/>
      <c r="DE15" s="318"/>
      <c r="DF15" s="318"/>
      <c r="DG15" s="318"/>
      <c r="DH15" s="318"/>
      <c r="DI15" s="318"/>
      <c r="DJ15" s="318"/>
      <c r="DK15" s="318"/>
      <c r="DL15" s="318"/>
      <c r="DM15" s="318"/>
      <c r="DN15" s="318"/>
      <c r="DO15" s="318"/>
      <c r="DP15" s="318"/>
      <c r="DQ15" s="318"/>
      <c r="DR15" s="318"/>
      <c r="DS15" s="318"/>
      <c r="DT15" s="318"/>
      <c r="DU15" s="318"/>
      <c r="DV15" s="318"/>
      <c r="DW15" s="318"/>
      <c r="DX15" s="318"/>
      <c r="DY15" s="318"/>
      <c r="DZ15" s="318"/>
      <c r="EA15" s="318"/>
      <c r="EB15" s="318"/>
      <c r="EC15" s="318"/>
      <c r="ED15" s="318"/>
      <c r="EE15" s="318"/>
      <c r="EF15" s="318"/>
      <c r="EG15" s="318"/>
      <c r="EH15" s="318"/>
      <c r="EI15" s="318"/>
      <c r="EJ15" s="318"/>
    </row>
    <row r="16" spans="1:140" ht="25.5" hidden="1" customHeight="1">
      <c r="A16" s="189" t="s">
        <v>8521</v>
      </c>
      <c r="B16" s="189" t="s">
        <v>8522</v>
      </c>
      <c r="C16" s="189" t="s">
        <v>8491</v>
      </c>
      <c r="D16" s="317"/>
      <c r="E16" s="317"/>
      <c r="F16" s="318"/>
      <c r="G16" s="318"/>
      <c r="H16" s="318"/>
      <c r="I16" s="318"/>
      <c r="J16" s="318"/>
      <c r="K16" s="318"/>
      <c r="L16" s="318"/>
      <c r="M16" s="318"/>
      <c r="N16" s="318"/>
      <c r="O16" s="318"/>
      <c r="P16" s="318"/>
      <c r="Q16" s="318"/>
      <c r="R16" s="318"/>
      <c r="S16" s="318"/>
      <c r="T16" s="318"/>
      <c r="U16" s="318"/>
      <c r="V16" s="318"/>
      <c r="W16" s="318"/>
      <c r="X16" s="318"/>
      <c r="Y16" s="318"/>
      <c r="Z16" s="318"/>
      <c r="AA16" s="318"/>
      <c r="AB16" s="318"/>
      <c r="AC16" s="318"/>
      <c r="AD16" s="318"/>
      <c r="AE16" s="318"/>
      <c r="AF16" s="318"/>
      <c r="AG16" s="318"/>
      <c r="AH16" s="318"/>
      <c r="AI16" s="318"/>
      <c r="AJ16" s="318"/>
      <c r="AK16" s="318"/>
      <c r="AL16" s="318"/>
      <c r="AM16" s="318"/>
      <c r="AN16" s="318"/>
      <c r="AO16" s="318"/>
      <c r="AP16" s="318"/>
      <c r="AQ16" s="318"/>
      <c r="AR16" s="318"/>
      <c r="AS16" s="318"/>
      <c r="AT16" s="318"/>
      <c r="AU16" s="318"/>
      <c r="AV16" s="318"/>
      <c r="AW16" s="318"/>
      <c r="AX16" s="318"/>
      <c r="AY16" s="318"/>
      <c r="AZ16" s="318"/>
      <c r="BA16" s="318"/>
      <c r="BB16" s="318"/>
      <c r="BC16" s="318"/>
      <c r="BD16" s="318"/>
      <c r="BE16" s="318"/>
      <c r="BF16" s="318"/>
      <c r="BG16" s="318"/>
      <c r="BH16" s="318"/>
      <c r="BI16" s="318"/>
      <c r="BJ16" s="318"/>
      <c r="BK16" s="318"/>
      <c r="BL16" s="318"/>
      <c r="BM16" s="318"/>
      <c r="BN16" s="318"/>
      <c r="BO16" s="318"/>
      <c r="BP16" s="318"/>
      <c r="BQ16" s="318"/>
      <c r="BR16" s="318"/>
      <c r="BS16" s="318"/>
      <c r="BT16" s="318"/>
      <c r="BU16" s="318"/>
      <c r="BV16" s="318"/>
      <c r="BW16" s="318"/>
      <c r="BX16" s="318"/>
      <c r="BY16" s="318"/>
      <c r="BZ16" s="318"/>
      <c r="CA16" s="318"/>
      <c r="CB16" s="318"/>
      <c r="CC16" s="318"/>
      <c r="CD16" s="318"/>
      <c r="CE16" s="318"/>
      <c r="CF16" s="318"/>
      <c r="CG16" s="318"/>
      <c r="CH16" s="318"/>
      <c r="CI16" s="318"/>
      <c r="CJ16" s="318"/>
      <c r="CK16" s="318"/>
      <c r="CL16" s="318"/>
      <c r="CM16" s="318"/>
      <c r="CN16" s="318"/>
      <c r="CO16" s="318"/>
      <c r="CP16" s="318"/>
      <c r="CQ16" s="318"/>
      <c r="CR16" s="318"/>
      <c r="CS16" s="318"/>
      <c r="CT16" s="318"/>
      <c r="CU16" s="318"/>
      <c r="CV16" s="318"/>
      <c r="CW16" s="318"/>
      <c r="CX16" s="318"/>
      <c r="CY16" s="318"/>
      <c r="CZ16" s="318"/>
      <c r="DA16" s="318"/>
      <c r="DB16" s="318"/>
      <c r="DC16" s="318"/>
      <c r="DD16" s="318"/>
      <c r="DE16" s="318"/>
      <c r="DF16" s="318"/>
      <c r="DG16" s="318"/>
      <c r="DH16" s="318"/>
      <c r="DI16" s="318"/>
      <c r="DJ16" s="318"/>
      <c r="DK16" s="318"/>
      <c r="DL16" s="318"/>
      <c r="DM16" s="318"/>
      <c r="DN16" s="318"/>
      <c r="DO16" s="318"/>
      <c r="DP16" s="318"/>
      <c r="DQ16" s="318"/>
      <c r="DR16" s="318"/>
      <c r="DS16" s="318"/>
      <c r="DT16" s="318"/>
      <c r="DU16" s="318"/>
      <c r="DV16" s="318"/>
      <c r="DW16" s="318"/>
      <c r="DX16" s="318"/>
      <c r="DY16" s="318"/>
      <c r="DZ16" s="318"/>
      <c r="EA16" s="318"/>
      <c r="EB16" s="318"/>
      <c r="EC16" s="318"/>
      <c r="ED16" s="318"/>
      <c r="EE16" s="318"/>
      <c r="EF16" s="318"/>
      <c r="EG16" s="318"/>
      <c r="EH16" s="318"/>
      <c r="EI16" s="318"/>
      <c r="EJ16" s="318"/>
    </row>
    <row r="17" spans="1:140" ht="25.5" hidden="1" customHeight="1">
      <c r="A17" s="189" t="s">
        <v>8523</v>
      </c>
      <c r="B17" s="189" t="s">
        <v>8524</v>
      </c>
      <c r="C17" s="189" t="s">
        <v>8491</v>
      </c>
      <c r="D17" s="317"/>
      <c r="E17" s="317"/>
      <c r="F17" s="318"/>
      <c r="G17" s="318"/>
      <c r="H17" s="318"/>
      <c r="I17" s="318"/>
      <c r="J17" s="318"/>
      <c r="K17" s="318"/>
      <c r="L17" s="318"/>
      <c r="M17" s="318"/>
      <c r="N17" s="318"/>
      <c r="O17" s="318"/>
      <c r="P17" s="318"/>
      <c r="Q17" s="318"/>
      <c r="R17" s="318"/>
      <c r="S17" s="318"/>
      <c r="T17" s="318"/>
      <c r="U17" s="318"/>
      <c r="V17" s="318"/>
      <c r="W17" s="318"/>
      <c r="X17" s="318"/>
      <c r="Y17" s="318"/>
      <c r="Z17" s="318"/>
      <c r="AA17" s="318"/>
      <c r="AB17" s="318"/>
      <c r="AC17" s="318"/>
      <c r="AD17" s="318"/>
      <c r="AE17" s="318"/>
      <c r="AF17" s="318"/>
      <c r="AG17" s="318"/>
      <c r="AH17" s="318"/>
      <c r="AI17" s="318"/>
      <c r="AJ17" s="318"/>
      <c r="AK17" s="318"/>
      <c r="AL17" s="318"/>
      <c r="AM17" s="318"/>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8"/>
      <c r="BK17" s="318"/>
      <c r="BL17" s="318"/>
      <c r="BM17" s="318"/>
      <c r="BN17" s="318"/>
      <c r="BO17" s="318"/>
      <c r="BP17" s="318"/>
      <c r="BQ17" s="318"/>
      <c r="BR17" s="318"/>
      <c r="BS17" s="318"/>
      <c r="BT17" s="318"/>
      <c r="BU17" s="318"/>
      <c r="BV17" s="318"/>
      <c r="BW17" s="318"/>
      <c r="BX17" s="318"/>
      <c r="BY17" s="318"/>
      <c r="BZ17" s="318"/>
      <c r="CA17" s="318"/>
      <c r="CB17" s="318"/>
      <c r="CC17" s="318"/>
      <c r="CD17" s="318"/>
      <c r="CE17" s="318"/>
      <c r="CF17" s="318"/>
      <c r="CG17" s="318"/>
      <c r="CH17" s="318"/>
      <c r="CI17" s="318"/>
      <c r="CJ17" s="318"/>
      <c r="CK17" s="318"/>
      <c r="CL17" s="318"/>
      <c r="CM17" s="318"/>
      <c r="CN17" s="318"/>
      <c r="CO17" s="318"/>
      <c r="CP17" s="318"/>
      <c r="CQ17" s="318"/>
      <c r="CR17" s="318"/>
      <c r="CS17" s="318"/>
      <c r="CT17" s="318"/>
      <c r="CU17" s="318"/>
      <c r="CV17" s="318"/>
      <c r="CW17" s="318"/>
      <c r="CX17" s="318"/>
      <c r="CY17" s="318"/>
      <c r="CZ17" s="318"/>
      <c r="DA17" s="318"/>
      <c r="DB17" s="318"/>
      <c r="DC17" s="318"/>
      <c r="DD17" s="318"/>
      <c r="DE17" s="318"/>
      <c r="DF17" s="318"/>
      <c r="DG17" s="318"/>
      <c r="DH17" s="318"/>
      <c r="DI17" s="318"/>
      <c r="DJ17" s="318"/>
      <c r="DK17" s="318"/>
      <c r="DL17" s="318"/>
      <c r="DM17" s="318"/>
      <c r="DN17" s="318"/>
      <c r="DO17" s="318"/>
      <c r="DP17" s="318"/>
      <c r="DQ17" s="318"/>
      <c r="DR17" s="318"/>
      <c r="DS17" s="318"/>
      <c r="DT17" s="318"/>
      <c r="DU17" s="318"/>
      <c r="DV17" s="318"/>
      <c r="DW17" s="318"/>
      <c r="DX17" s="318"/>
      <c r="DY17" s="318"/>
      <c r="DZ17" s="318"/>
      <c r="EA17" s="318"/>
      <c r="EB17" s="318"/>
      <c r="EC17" s="318"/>
      <c r="ED17" s="318"/>
      <c r="EE17" s="318"/>
      <c r="EF17" s="318"/>
      <c r="EG17" s="318"/>
      <c r="EH17" s="318"/>
      <c r="EI17" s="318"/>
      <c r="EJ17" s="318"/>
    </row>
    <row r="18" spans="1:140" ht="25.5" customHeight="1">
      <c r="A18" s="189" t="s">
        <v>8525</v>
      </c>
      <c r="B18" s="189" t="s">
        <v>8526</v>
      </c>
      <c r="C18" s="189" t="s">
        <v>8498</v>
      </c>
      <c r="D18" s="317"/>
      <c r="E18" s="317"/>
      <c r="F18" s="318"/>
      <c r="G18" s="318"/>
      <c r="H18" s="318"/>
      <c r="I18" s="318"/>
      <c r="J18" s="318"/>
      <c r="K18" s="318"/>
      <c r="L18" s="318"/>
      <c r="M18" s="318"/>
      <c r="N18" s="318"/>
      <c r="O18" s="318"/>
      <c r="P18" s="318"/>
      <c r="Q18" s="318"/>
      <c r="R18" s="318"/>
      <c r="S18" s="318"/>
      <c r="T18" s="318"/>
      <c r="U18" s="318"/>
      <c r="V18" s="318"/>
      <c r="W18" s="318"/>
      <c r="X18" s="318"/>
      <c r="Y18" s="318"/>
      <c r="Z18" s="318"/>
      <c r="AA18" s="318"/>
      <c r="AB18" s="318"/>
      <c r="AC18" s="318"/>
      <c r="AD18" s="318"/>
      <c r="AE18" s="318"/>
      <c r="AF18" s="318"/>
      <c r="AG18" s="318"/>
      <c r="AH18" s="318"/>
      <c r="AI18" s="318"/>
      <c r="AJ18" s="318"/>
      <c r="AK18" s="318"/>
      <c r="AL18" s="318"/>
      <c r="AM18" s="318"/>
      <c r="AN18" s="318"/>
      <c r="AO18" s="318"/>
      <c r="AP18" s="318"/>
      <c r="AQ18" s="318"/>
      <c r="AR18" s="318"/>
      <c r="AS18" s="318"/>
      <c r="AT18" s="318"/>
      <c r="AU18" s="318"/>
      <c r="AV18" s="318"/>
      <c r="AW18" s="318"/>
      <c r="AX18" s="318"/>
      <c r="AY18" s="318"/>
      <c r="AZ18" s="318"/>
      <c r="BA18" s="318"/>
      <c r="BB18" s="318"/>
      <c r="BC18" s="318"/>
      <c r="BD18" s="318"/>
      <c r="BE18" s="318"/>
      <c r="BF18" s="318"/>
      <c r="BG18" s="318"/>
      <c r="BH18" s="318"/>
      <c r="BI18" s="318"/>
      <c r="BJ18" s="318"/>
      <c r="BK18" s="318"/>
      <c r="BL18" s="318"/>
      <c r="BM18" s="318"/>
      <c r="BN18" s="318"/>
      <c r="BO18" s="318"/>
      <c r="BP18" s="318"/>
      <c r="BQ18" s="318"/>
      <c r="BR18" s="318"/>
      <c r="BS18" s="318"/>
      <c r="BT18" s="318"/>
      <c r="BU18" s="318"/>
      <c r="BV18" s="318"/>
      <c r="BW18" s="318"/>
      <c r="BX18" s="318"/>
      <c r="BY18" s="318"/>
      <c r="BZ18" s="318"/>
      <c r="CA18" s="318"/>
      <c r="CB18" s="318"/>
      <c r="CC18" s="318"/>
      <c r="CD18" s="318"/>
      <c r="CE18" s="318"/>
      <c r="CF18" s="318"/>
      <c r="CG18" s="318"/>
      <c r="CH18" s="318"/>
      <c r="CI18" s="318"/>
      <c r="CJ18" s="318"/>
      <c r="CK18" s="318"/>
      <c r="CL18" s="318"/>
      <c r="CM18" s="318"/>
      <c r="CN18" s="318"/>
      <c r="CO18" s="318"/>
      <c r="CP18" s="318"/>
      <c r="CQ18" s="318"/>
      <c r="CR18" s="318"/>
      <c r="CS18" s="318"/>
      <c r="CT18" s="318"/>
      <c r="CU18" s="318"/>
      <c r="CV18" s="318"/>
      <c r="CW18" s="318"/>
      <c r="CX18" s="318"/>
      <c r="CY18" s="318"/>
      <c r="CZ18" s="318"/>
      <c r="DA18" s="318"/>
      <c r="DB18" s="318"/>
      <c r="DC18" s="318"/>
      <c r="DD18" s="318"/>
      <c r="DE18" s="318"/>
      <c r="DF18" s="318"/>
      <c r="DG18" s="318"/>
      <c r="DH18" s="318"/>
      <c r="DI18" s="318"/>
      <c r="DJ18" s="318"/>
      <c r="DK18" s="318"/>
      <c r="DL18" s="318"/>
      <c r="DM18" s="318"/>
      <c r="DN18" s="318"/>
      <c r="DO18" s="318"/>
      <c r="DP18" s="318"/>
      <c r="DQ18" s="318"/>
      <c r="DR18" s="318"/>
      <c r="DS18" s="318"/>
      <c r="DT18" s="318"/>
      <c r="DU18" s="318"/>
      <c r="DV18" s="318"/>
      <c r="DW18" s="318"/>
      <c r="DX18" s="318"/>
      <c r="DY18" s="318"/>
      <c r="DZ18" s="318"/>
      <c r="EA18" s="318"/>
      <c r="EB18" s="318"/>
      <c r="EC18" s="318"/>
      <c r="ED18" s="318"/>
      <c r="EE18" s="318"/>
      <c r="EF18" s="318"/>
      <c r="EG18" s="318"/>
      <c r="EH18" s="318"/>
      <c r="EI18" s="318"/>
      <c r="EJ18" s="318"/>
    </row>
    <row r="19" spans="1:140" ht="25.5" hidden="1" customHeight="1">
      <c r="A19" s="189" t="s">
        <v>8527</v>
      </c>
      <c r="B19" s="189" t="s">
        <v>8528</v>
      </c>
      <c r="C19" s="189" t="s">
        <v>8491</v>
      </c>
      <c r="D19" s="317"/>
      <c r="E19" s="317"/>
      <c r="F19" s="318"/>
      <c r="G19" s="318"/>
      <c r="H19" s="318"/>
      <c r="I19" s="318"/>
      <c r="J19" s="318"/>
      <c r="K19" s="318"/>
      <c r="L19" s="318"/>
      <c r="M19" s="318"/>
      <c r="N19" s="318"/>
      <c r="O19" s="318"/>
      <c r="P19" s="318"/>
      <c r="Q19" s="318"/>
      <c r="R19" s="318"/>
      <c r="S19" s="318"/>
      <c r="T19" s="318"/>
      <c r="U19" s="318"/>
      <c r="V19" s="318"/>
      <c r="W19" s="318"/>
      <c r="X19" s="318"/>
      <c r="Y19" s="318"/>
      <c r="Z19" s="318"/>
      <c r="AA19" s="318"/>
      <c r="AB19" s="318"/>
      <c r="AC19" s="318"/>
      <c r="AD19" s="318"/>
      <c r="AE19" s="318"/>
      <c r="AF19" s="318"/>
      <c r="AG19" s="318"/>
      <c r="AH19" s="318"/>
      <c r="AI19" s="318"/>
      <c r="AJ19" s="318"/>
      <c r="AK19" s="318"/>
      <c r="AL19" s="318"/>
      <c r="AM19" s="318"/>
      <c r="AN19" s="318"/>
      <c r="AO19" s="318"/>
      <c r="AP19" s="318"/>
      <c r="AQ19" s="318"/>
      <c r="AR19" s="318"/>
      <c r="AS19" s="318"/>
      <c r="AT19" s="318"/>
      <c r="AU19" s="318"/>
      <c r="AV19" s="318"/>
      <c r="AW19" s="318"/>
      <c r="AX19" s="318"/>
      <c r="AY19" s="318"/>
      <c r="AZ19" s="318"/>
      <c r="BA19" s="318"/>
      <c r="BB19" s="318"/>
      <c r="BC19" s="318"/>
      <c r="BD19" s="318"/>
      <c r="BE19" s="318"/>
      <c r="BF19" s="318"/>
      <c r="BG19" s="318"/>
      <c r="BH19" s="318"/>
      <c r="BI19" s="318"/>
      <c r="BJ19" s="318"/>
      <c r="BK19" s="318"/>
      <c r="BL19" s="318"/>
      <c r="BM19" s="318"/>
      <c r="BN19" s="318"/>
      <c r="BO19" s="318"/>
      <c r="BP19" s="318"/>
      <c r="BQ19" s="318"/>
      <c r="BR19" s="318"/>
      <c r="BS19" s="318"/>
      <c r="BT19" s="318"/>
      <c r="BU19" s="318"/>
      <c r="BV19" s="318"/>
      <c r="BW19" s="318"/>
      <c r="BX19" s="318"/>
      <c r="BY19" s="318"/>
      <c r="BZ19" s="318"/>
      <c r="CA19" s="318"/>
      <c r="CB19" s="318"/>
      <c r="CC19" s="318"/>
      <c r="CD19" s="318"/>
      <c r="CE19" s="318"/>
      <c r="CF19" s="318"/>
      <c r="CG19" s="318"/>
      <c r="CH19" s="318"/>
      <c r="CI19" s="318"/>
      <c r="CJ19" s="318"/>
      <c r="CK19" s="318"/>
      <c r="CL19" s="318"/>
      <c r="CM19" s="318"/>
      <c r="CN19" s="318"/>
      <c r="CO19" s="318"/>
      <c r="CP19" s="318"/>
      <c r="CQ19" s="318"/>
      <c r="CR19" s="318"/>
      <c r="CS19" s="318"/>
      <c r="CT19" s="318"/>
      <c r="CU19" s="318"/>
      <c r="CV19" s="318"/>
      <c r="CW19" s="318"/>
      <c r="CX19" s="318"/>
      <c r="CY19" s="318"/>
      <c r="CZ19" s="318"/>
      <c r="DA19" s="318"/>
      <c r="DB19" s="318"/>
      <c r="DC19" s="318"/>
      <c r="DD19" s="318"/>
      <c r="DE19" s="318"/>
      <c r="DF19" s="318"/>
      <c r="DG19" s="318"/>
      <c r="DH19" s="318"/>
      <c r="DI19" s="318"/>
      <c r="DJ19" s="318"/>
      <c r="DK19" s="318"/>
      <c r="DL19" s="318"/>
      <c r="DM19" s="318"/>
      <c r="DN19" s="318"/>
      <c r="DO19" s="318"/>
      <c r="DP19" s="318"/>
      <c r="DQ19" s="318"/>
      <c r="DR19" s="318"/>
      <c r="DS19" s="318"/>
      <c r="DT19" s="318"/>
      <c r="DU19" s="318"/>
      <c r="DV19" s="318"/>
      <c r="DW19" s="318"/>
      <c r="DX19" s="318"/>
      <c r="DY19" s="318"/>
      <c r="DZ19" s="318"/>
      <c r="EA19" s="318"/>
      <c r="EB19" s="318"/>
      <c r="EC19" s="318"/>
      <c r="ED19" s="318"/>
      <c r="EE19" s="318"/>
      <c r="EF19" s="318"/>
      <c r="EG19" s="318"/>
      <c r="EH19" s="318"/>
      <c r="EI19" s="318"/>
      <c r="EJ19" s="318"/>
    </row>
    <row r="20" spans="1:140" ht="25.5" customHeight="1">
      <c r="A20" s="189" t="s">
        <v>8529</v>
      </c>
      <c r="B20" s="189" t="s">
        <v>8530</v>
      </c>
      <c r="C20" s="189" t="s">
        <v>8519</v>
      </c>
      <c r="D20" s="317" t="s">
        <v>8520</v>
      </c>
      <c r="E20" s="317"/>
      <c r="F20" s="318"/>
      <c r="G20" s="318"/>
      <c r="H20" s="318"/>
      <c r="I20" s="318"/>
      <c r="J20" s="318"/>
      <c r="K20" s="318"/>
      <c r="L20" s="318"/>
      <c r="M20" s="318"/>
      <c r="N20" s="318"/>
      <c r="O20" s="318"/>
      <c r="P20" s="318"/>
      <c r="Q20" s="318"/>
      <c r="R20" s="318"/>
      <c r="S20" s="318"/>
      <c r="T20" s="318"/>
      <c r="U20" s="318"/>
      <c r="V20" s="318"/>
      <c r="W20" s="318"/>
      <c r="X20" s="318"/>
      <c r="Y20" s="318"/>
      <c r="Z20" s="318"/>
      <c r="AA20" s="318"/>
      <c r="AB20" s="318"/>
      <c r="AC20" s="318"/>
      <c r="AD20" s="318"/>
      <c r="AE20" s="318"/>
      <c r="AF20" s="318"/>
      <c r="AG20" s="318"/>
      <c r="AH20" s="318"/>
      <c r="AI20" s="318"/>
      <c r="AJ20" s="318"/>
      <c r="AK20" s="318"/>
      <c r="AL20" s="318"/>
      <c r="AM20" s="318"/>
      <c r="AN20" s="318"/>
      <c r="AO20" s="318"/>
      <c r="AP20" s="318"/>
      <c r="AQ20" s="318"/>
      <c r="AR20" s="318"/>
      <c r="AS20" s="318"/>
      <c r="AT20" s="318"/>
      <c r="AU20" s="318"/>
      <c r="AV20" s="318"/>
      <c r="AW20" s="318"/>
      <c r="AX20" s="318"/>
      <c r="AY20" s="318"/>
      <c r="AZ20" s="318"/>
      <c r="BA20" s="318"/>
      <c r="BB20" s="318"/>
      <c r="BC20" s="318"/>
      <c r="BD20" s="318"/>
      <c r="BE20" s="318"/>
      <c r="BF20" s="318"/>
      <c r="BG20" s="318"/>
      <c r="BH20" s="318"/>
      <c r="BI20" s="318"/>
      <c r="BJ20" s="318"/>
      <c r="BK20" s="318"/>
      <c r="BL20" s="318"/>
      <c r="BM20" s="318"/>
      <c r="BN20" s="318"/>
      <c r="BO20" s="318"/>
      <c r="BP20" s="318"/>
      <c r="BQ20" s="318"/>
      <c r="BR20" s="318"/>
      <c r="BS20" s="318"/>
      <c r="BT20" s="318"/>
      <c r="BU20" s="318"/>
      <c r="BV20" s="318"/>
      <c r="BW20" s="318"/>
      <c r="BX20" s="318"/>
      <c r="BY20" s="318"/>
      <c r="BZ20" s="318"/>
      <c r="CA20" s="318"/>
      <c r="CB20" s="318"/>
      <c r="CC20" s="318"/>
      <c r="CD20" s="318"/>
      <c r="CE20" s="318"/>
      <c r="CF20" s="318"/>
      <c r="CG20" s="318"/>
      <c r="CH20" s="318"/>
      <c r="CI20" s="318"/>
      <c r="CJ20" s="318"/>
      <c r="CK20" s="318"/>
      <c r="CL20" s="318"/>
      <c r="CM20" s="318"/>
      <c r="CN20" s="318"/>
      <c r="CO20" s="318"/>
      <c r="CP20" s="318"/>
      <c r="CQ20" s="318"/>
      <c r="CR20" s="318"/>
      <c r="CS20" s="318"/>
      <c r="CT20" s="318"/>
      <c r="CU20" s="318"/>
      <c r="CV20" s="318"/>
      <c r="CW20" s="318"/>
      <c r="CX20" s="318"/>
      <c r="CY20" s="318"/>
      <c r="CZ20" s="318"/>
      <c r="DA20" s="318"/>
      <c r="DB20" s="318"/>
      <c r="DC20" s="318"/>
      <c r="DD20" s="318"/>
      <c r="DE20" s="318"/>
      <c r="DF20" s="318"/>
      <c r="DG20" s="318"/>
      <c r="DH20" s="318"/>
      <c r="DI20" s="318"/>
      <c r="DJ20" s="318"/>
      <c r="DK20" s="318"/>
      <c r="DL20" s="318"/>
      <c r="DM20" s="318"/>
      <c r="DN20" s="318"/>
      <c r="DO20" s="318"/>
      <c r="DP20" s="318"/>
      <c r="DQ20" s="318"/>
      <c r="DR20" s="318"/>
      <c r="DS20" s="318"/>
      <c r="DT20" s="318"/>
      <c r="DU20" s="318"/>
      <c r="DV20" s="318"/>
      <c r="DW20" s="318"/>
      <c r="DX20" s="318"/>
      <c r="DY20" s="318"/>
      <c r="DZ20" s="318"/>
      <c r="EA20" s="318"/>
      <c r="EB20" s="318"/>
      <c r="EC20" s="318"/>
      <c r="ED20" s="318"/>
      <c r="EE20" s="318"/>
      <c r="EF20" s="318"/>
      <c r="EG20" s="318"/>
      <c r="EH20" s="318"/>
      <c r="EI20" s="318"/>
      <c r="EJ20" s="318"/>
    </row>
    <row r="21" spans="1:140" ht="25.5" hidden="1" customHeight="1">
      <c r="A21" s="189" t="s">
        <v>8531</v>
      </c>
      <c r="B21" s="189" t="s">
        <v>8532</v>
      </c>
      <c r="C21" s="189" t="s">
        <v>8491</v>
      </c>
      <c r="D21" s="317"/>
      <c r="E21" s="317"/>
      <c r="F21" s="318"/>
      <c r="G21" s="318"/>
      <c r="H21" s="318"/>
      <c r="I21" s="318"/>
      <c r="J21" s="318"/>
      <c r="K21" s="318"/>
      <c r="L21" s="318"/>
      <c r="M21" s="318"/>
      <c r="N21" s="318"/>
      <c r="O21" s="318"/>
      <c r="P21" s="318"/>
      <c r="Q21" s="318"/>
      <c r="R21" s="318"/>
      <c r="S21" s="318"/>
      <c r="T21" s="318"/>
      <c r="U21" s="318"/>
      <c r="V21" s="318"/>
      <c r="W21" s="318"/>
      <c r="X21" s="318"/>
      <c r="Y21" s="318"/>
      <c r="Z21" s="318"/>
      <c r="AA21" s="318"/>
      <c r="AB21" s="318"/>
      <c r="AC21" s="318"/>
      <c r="AD21" s="318"/>
      <c r="AE21" s="318"/>
      <c r="AF21" s="318"/>
      <c r="AG21" s="318"/>
      <c r="AH21" s="318"/>
      <c r="AI21" s="318"/>
      <c r="AJ21" s="318"/>
      <c r="AK21" s="318"/>
      <c r="AL21" s="318"/>
      <c r="AM21" s="318"/>
      <c r="AN21" s="318"/>
      <c r="AO21" s="318"/>
      <c r="AP21" s="318"/>
      <c r="AQ21" s="318"/>
      <c r="AR21" s="318"/>
      <c r="AS21" s="318"/>
      <c r="AT21" s="318"/>
      <c r="AU21" s="318"/>
      <c r="AV21" s="318"/>
      <c r="AW21" s="318"/>
      <c r="AX21" s="318"/>
      <c r="AY21" s="318"/>
      <c r="AZ21" s="318"/>
      <c r="BA21" s="318"/>
      <c r="BB21" s="318"/>
      <c r="BC21" s="318"/>
      <c r="BD21" s="318"/>
      <c r="BE21" s="318"/>
      <c r="BF21" s="318"/>
      <c r="BG21" s="318"/>
      <c r="BH21" s="318"/>
      <c r="BI21" s="318"/>
      <c r="BJ21" s="318"/>
      <c r="BK21" s="318"/>
      <c r="BL21" s="318"/>
      <c r="BM21" s="318"/>
      <c r="BN21" s="318"/>
      <c r="BO21" s="318"/>
      <c r="BP21" s="318"/>
      <c r="BQ21" s="318"/>
      <c r="BR21" s="318"/>
      <c r="BS21" s="318"/>
      <c r="BT21" s="318"/>
      <c r="BU21" s="318"/>
      <c r="BV21" s="318"/>
      <c r="BW21" s="318"/>
      <c r="BX21" s="318"/>
      <c r="BY21" s="318"/>
      <c r="BZ21" s="318"/>
      <c r="CA21" s="318"/>
      <c r="CB21" s="318"/>
      <c r="CC21" s="318"/>
      <c r="CD21" s="318"/>
      <c r="CE21" s="318"/>
      <c r="CF21" s="318"/>
      <c r="CG21" s="318"/>
      <c r="CH21" s="318"/>
      <c r="CI21" s="318"/>
      <c r="CJ21" s="318"/>
      <c r="CK21" s="318"/>
      <c r="CL21" s="318"/>
      <c r="CM21" s="318"/>
      <c r="CN21" s="318"/>
      <c r="CO21" s="318"/>
      <c r="CP21" s="318"/>
      <c r="CQ21" s="318"/>
      <c r="CR21" s="318"/>
      <c r="CS21" s="318"/>
      <c r="CT21" s="318"/>
      <c r="CU21" s="318"/>
      <c r="CV21" s="318"/>
      <c r="CW21" s="318"/>
      <c r="CX21" s="318"/>
      <c r="CY21" s="318"/>
      <c r="CZ21" s="318"/>
      <c r="DA21" s="318"/>
      <c r="DB21" s="318"/>
      <c r="DC21" s="318"/>
      <c r="DD21" s="318"/>
      <c r="DE21" s="318"/>
      <c r="DF21" s="318"/>
      <c r="DG21" s="318"/>
      <c r="DH21" s="318"/>
      <c r="DI21" s="318"/>
      <c r="DJ21" s="318"/>
      <c r="DK21" s="318"/>
      <c r="DL21" s="318"/>
      <c r="DM21" s="318"/>
      <c r="DN21" s="318"/>
      <c r="DO21" s="318"/>
      <c r="DP21" s="318"/>
      <c r="DQ21" s="318"/>
      <c r="DR21" s="318"/>
      <c r="DS21" s="318"/>
      <c r="DT21" s="318"/>
      <c r="DU21" s="318"/>
      <c r="DV21" s="318"/>
      <c r="DW21" s="318"/>
      <c r="DX21" s="318"/>
      <c r="DY21" s="318"/>
      <c r="DZ21" s="318"/>
      <c r="EA21" s="318"/>
      <c r="EB21" s="318"/>
      <c r="EC21" s="318"/>
      <c r="ED21" s="318"/>
      <c r="EE21" s="318"/>
      <c r="EF21" s="318"/>
      <c r="EG21" s="318"/>
      <c r="EH21" s="318"/>
      <c r="EI21" s="318"/>
      <c r="EJ21" s="318"/>
    </row>
    <row r="22" spans="1:140" ht="25.5" customHeight="1">
      <c r="A22" s="189" t="s">
        <v>8533</v>
      </c>
      <c r="B22" s="189" t="s">
        <v>8534</v>
      </c>
      <c r="C22" s="189" t="s">
        <v>8498</v>
      </c>
      <c r="D22" s="317"/>
      <c r="E22" s="317"/>
      <c r="F22" s="318"/>
      <c r="G22" s="318"/>
      <c r="H22" s="318"/>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8"/>
      <c r="AI22" s="318"/>
      <c r="AJ22" s="318"/>
      <c r="AK22" s="318"/>
      <c r="AL22" s="318"/>
      <c r="AM22" s="318"/>
      <c r="AN22" s="318"/>
      <c r="AO22" s="318"/>
      <c r="AP22" s="318"/>
      <c r="AQ22" s="318"/>
      <c r="AR22" s="318"/>
      <c r="AS22" s="318"/>
      <c r="AT22" s="318"/>
      <c r="AU22" s="318"/>
      <c r="AV22" s="318"/>
      <c r="AW22" s="318"/>
      <c r="AX22" s="318"/>
      <c r="AY22" s="318"/>
      <c r="AZ22" s="318"/>
      <c r="BA22" s="318"/>
      <c r="BB22" s="318"/>
      <c r="BC22" s="318"/>
      <c r="BD22" s="318"/>
      <c r="BE22" s="318"/>
      <c r="BF22" s="318"/>
      <c r="BG22" s="318"/>
      <c r="BH22" s="318"/>
      <c r="BI22" s="318"/>
      <c r="BJ22" s="318"/>
      <c r="BK22" s="318"/>
      <c r="BL22" s="318"/>
      <c r="BM22" s="318"/>
      <c r="BN22" s="318"/>
      <c r="BO22" s="318"/>
      <c r="BP22" s="318"/>
      <c r="BQ22" s="318"/>
      <c r="BR22" s="318"/>
      <c r="BS22" s="318"/>
      <c r="BT22" s="318"/>
      <c r="BU22" s="318"/>
      <c r="BV22" s="318"/>
      <c r="BW22" s="318"/>
      <c r="BX22" s="318"/>
      <c r="BY22" s="318"/>
      <c r="BZ22" s="318"/>
      <c r="CA22" s="318"/>
      <c r="CB22" s="318"/>
      <c r="CC22" s="318"/>
      <c r="CD22" s="318"/>
      <c r="CE22" s="318"/>
      <c r="CF22" s="318"/>
      <c r="CG22" s="318"/>
      <c r="CH22" s="318"/>
      <c r="CI22" s="318"/>
      <c r="CJ22" s="318"/>
      <c r="CK22" s="318"/>
      <c r="CL22" s="318"/>
      <c r="CM22" s="318"/>
      <c r="CN22" s="318"/>
      <c r="CO22" s="318"/>
      <c r="CP22" s="318"/>
      <c r="CQ22" s="318"/>
      <c r="CR22" s="318"/>
      <c r="CS22" s="318"/>
      <c r="CT22" s="318"/>
      <c r="CU22" s="318"/>
      <c r="CV22" s="318"/>
      <c r="CW22" s="318"/>
      <c r="CX22" s="318"/>
      <c r="CY22" s="318"/>
      <c r="CZ22" s="318"/>
      <c r="DA22" s="318"/>
      <c r="DB22" s="318"/>
      <c r="DC22" s="318"/>
      <c r="DD22" s="318"/>
      <c r="DE22" s="318"/>
      <c r="DF22" s="318"/>
      <c r="DG22" s="318"/>
      <c r="DH22" s="318"/>
      <c r="DI22" s="318"/>
      <c r="DJ22" s="318"/>
      <c r="DK22" s="318"/>
      <c r="DL22" s="318"/>
      <c r="DM22" s="318"/>
      <c r="DN22" s="318"/>
      <c r="DO22" s="318"/>
      <c r="DP22" s="318"/>
      <c r="DQ22" s="318"/>
      <c r="DR22" s="318"/>
      <c r="DS22" s="318"/>
      <c r="DT22" s="318"/>
      <c r="DU22" s="318"/>
      <c r="DV22" s="318"/>
      <c r="DW22" s="318"/>
      <c r="DX22" s="318"/>
      <c r="DY22" s="318"/>
      <c r="DZ22" s="318"/>
      <c r="EA22" s="318"/>
      <c r="EB22" s="318"/>
      <c r="EC22" s="318"/>
      <c r="ED22" s="318"/>
      <c r="EE22" s="318"/>
      <c r="EF22" s="318"/>
      <c r="EG22" s="318"/>
      <c r="EH22" s="318"/>
      <c r="EI22" s="318"/>
      <c r="EJ22" s="318"/>
    </row>
    <row r="23" spans="1:140" ht="25.5" customHeight="1">
      <c r="A23" s="189" t="s">
        <v>8535</v>
      </c>
      <c r="B23" s="189" t="s">
        <v>8536</v>
      </c>
      <c r="C23" s="189" t="s">
        <v>8498</v>
      </c>
      <c r="D23" s="317"/>
      <c r="E23" s="317"/>
      <c r="F23" s="318"/>
      <c r="G23" s="318"/>
      <c r="H23" s="318"/>
      <c r="I23" s="318"/>
      <c r="J23" s="318"/>
      <c r="K23" s="318"/>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318"/>
      <c r="AN23" s="318"/>
      <c r="AO23" s="318"/>
      <c r="AP23" s="318"/>
      <c r="AQ23" s="318"/>
      <c r="AR23" s="318"/>
      <c r="AS23" s="318"/>
      <c r="AT23" s="318"/>
      <c r="AU23" s="318"/>
      <c r="AV23" s="318"/>
      <c r="AW23" s="318"/>
      <c r="AX23" s="318"/>
      <c r="AY23" s="318"/>
      <c r="AZ23" s="318"/>
      <c r="BA23" s="318"/>
      <c r="BB23" s="318"/>
      <c r="BC23" s="318"/>
      <c r="BD23" s="318"/>
      <c r="BE23" s="318"/>
      <c r="BF23" s="318"/>
      <c r="BG23" s="318"/>
      <c r="BH23" s="318"/>
      <c r="BI23" s="318"/>
      <c r="BJ23" s="318"/>
      <c r="BK23" s="318"/>
      <c r="BL23" s="318"/>
      <c r="BM23" s="318"/>
      <c r="BN23" s="318"/>
      <c r="BO23" s="318"/>
      <c r="BP23" s="318"/>
      <c r="BQ23" s="318"/>
      <c r="BR23" s="318"/>
      <c r="BS23" s="318"/>
      <c r="BT23" s="318"/>
      <c r="BU23" s="318"/>
      <c r="BV23" s="318"/>
      <c r="BW23" s="318"/>
      <c r="BX23" s="318"/>
      <c r="BY23" s="318"/>
      <c r="BZ23" s="318"/>
      <c r="CA23" s="318"/>
      <c r="CB23" s="318"/>
      <c r="CC23" s="318"/>
      <c r="CD23" s="318"/>
      <c r="CE23" s="318"/>
      <c r="CF23" s="318"/>
      <c r="CG23" s="318"/>
      <c r="CH23" s="318"/>
      <c r="CI23" s="318"/>
      <c r="CJ23" s="318"/>
      <c r="CK23" s="318"/>
      <c r="CL23" s="318"/>
      <c r="CM23" s="318"/>
      <c r="CN23" s="318"/>
      <c r="CO23" s="318"/>
      <c r="CP23" s="318"/>
      <c r="CQ23" s="318"/>
      <c r="CR23" s="318"/>
      <c r="CS23" s="318"/>
      <c r="CT23" s="318"/>
      <c r="CU23" s="318"/>
      <c r="CV23" s="318"/>
      <c r="CW23" s="318"/>
      <c r="CX23" s="318"/>
      <c r="CY23" s="318"/>
      <c r="CZ23" s="318"/>
      <c r="DA23" s="318"/>
      <c r="DB23" s="318"/>
      <c r="DC23" s="318"/>
      <c r="DD23" s="318"/>
      <c r="DE23" s="318"/>
      <c r="DF23" s="318"/>
      <c r="DG23" s="318"/>
      <c r="DH23" s="318"/>
      <c r="DI23" s="318"/>
      <c r="DJ23" s="318"/>
      <c r="DK23" s="318"/>
      <c r="DL23" s="318"/>
      <c r="DM23" s="318"/>
      <c r="DN23" s="318"/>
      <c r="DO23" s="318"/>
      <c r="DP23" s="318"/>
      <c r="DQ23" s="318"/>
      <c r="DR23" s="318"/>
      <c r="DS23" s="318"/>
      <c r="DT23" s="318"/>
      <c r="DU23" s="318"/>
      <c r="DV23" s="318"/>
      <c r="DW23" s="318"/>
      <c r="DX23" s="318"/>
      <c r="DY23" s="318"/>
      <c r="DZ23" s="318"/>
      <c r="EA23" s="318"/>
      <c r="EB23" s="318"/>
      <c r="EC23" s="318"/>
      <c r="ED23" s="318"/>
      <c r="EE23" s="318"/>
      <c r="EF23" s="318"/>
      <c r="EG23" s="318"/>
      <c r="EH23" s="318"/>
      <c r="EI23" s="318"/>
      <c r="EJ23" s="318"/>
    </row>
    <row r="24" spans="1:140" ht="25.5" customHeight="1">
      <c r="A24" s="189" t="s">
        <v>8537</v>
      </c>
      <c r="B24" s="189" t="s">
        <v>8538</v>
      </c>
      <c r="C24" s="189" t="s">
        <v>8498</v>
      </c>
      <c r="D24" s="317"/>
      <c r="E24" s="317"/>
      <c r="F24" s="318"/>
      <c r="G24" s="318"/>
      <c r="H24" s="318"/>
      <c r="I24" s="318"/>
      <c r="J24" s="318"/>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318"/>
      <c r="AN24" s="318"/>
      <c r="AO24" s="318"/>
      <c r="AP24" s="318"/>
      <c r="AQ24" s="318"/>
      <c r="AR24" s="318"/>
      <c r="AS24" s="318"/>
      <c r="AT24" s="318"/>
      <c r="AU24" s="318"/>
      <c r="AV24" s="318"/>
      <c r="AW24" s="318"/>
      <c r="AX24" s="318"/>
      <c r="AY24" s="318"/>
      <c r="AZ24" s="318"/>
      <c r="BA24" s="318"/>
      <c r="BB24" s="318"/>
      <c r="BC24" s="318"/>
      <c r="BD24" s="318"/>
      <c r="BE24" s="318"/>
      <c r="BF24" s="318"/>
      <c r="BG24" s="318"/>
      <c r="BH24" s="318"/>
      <c r="BI24" s="318"/>
      <c r="BJ24" s="318"/>
      <c r="BK24" s="318"/>
      <c r="BL24" s="318"/>
      <c r="BM24" s="318"/>
      <c r="BN24" s="318"/>
      <c r="BO24" s="318"/>
      <c r="BP24" s="318"/>
      <c r="BQ24" s="318"/>
      <c r="BR24" s="318"/>
      <c r="BS24" s="318"/>
      <c r="BT24" s="318"/>
      <c r="BU24" s="318"/>
      <c r="BV24" s="318"/>
      <c r="BW24" s="318"/>
      <c r="BX24" s="318"/>
      <c r="BY24" s="318"/>
      <c r="BZ24" s="318"/>
      <c r="CA24" s="318"/>
      <c r="CB24" s="318"/>
      <c r="CC24" s="318"/>
      <c r="CD24" s="318"/>
      <c r="CE24" s="318"/>
      <c r="CF24" s="318"/>
      <c r="CG24" s="318"/>
      <c r="CH24" s="318"/>
      <c r="CI24" s="318"/>
      <c r="CJ24" s="318"/>
      <c r="CK24" s="318"/>
      <c r="CL24" s="318"/>
      <c r="CM24" s="318"/>
      <c r="CN24" s="318"/>
      <c r="CO24" s="318"/>
      <c r="CP24" s="318"/>
      <c r="CQ24" s="318"/>
      <c r="CR24" s="318"/>
      <c r="CS24" s="318"/>
      <c r="CT24" s="318"/>
      <c r="CU24" s="318"/>
      <c r="CV24" s="318"/>
      <c r="CW24" s="318"/>
      <c r="CX24" s="318"/>
      <c r="CY24" s="318"/>
      <c r="CZ24" s="318"/>
      <c r="DA24" s="318"/>
      <c r="DB24" s="318"/>
      <c r="DC24" s="318"/>
      <c r="DD24" s="318"/>
      <c r="DE24" s="318"/>
      <c r="DF24" s="318"/>
      <c r="DG24" s="318"/>
      <c r="DH24" s="318"/>
      <c r="DI24" s="318"/>
      <c r="DJ24" s="318"/>
      <c r="DK24" s="318"/>
      <c r="DL24" s="318"/>
      <c r="DM24" s="318"/>
      <c r="DN24" s="318"/>
      <c r="DO24" s="318"/>
      <c r="DP24" s="318"/>
      <c r="DQ24" s="318"/>
      <c r="DR24" s="318"/>
      <c r="DS24" s="318"/>
      <c r="DT24" s="318"/>
      <c r="DU24" s="318"/>
      <c r="DV24" s="318"/>
      <c r="DW24" s="318"/>
      <c r="DX24" s="318"/>
      <c r="DY24" s="318"/>
      <c r="DZ24" s="318"/>
      <c r="EA24" s="318"/>
      <c r="EB24" s="318"/>
      <c r="EC24" s="318"/>
      <c r="ED24" s="318"/>
      <c r="EE24" s="318"/>
      <c r="EF24" s="318"/>
      <c r="EG24" s="318"/>
      <c r="EH24" s="318"/>
      <c r="EI24" s="318"/>
      <c r="EJ24" s="318"/>
    </row>
    <row r="25" spans="1:140" ht="25.5" customHeight="1">
      <c r="A25" s="189" t="s">
        <v>8539</v>
      </c>
      <c r="B25" s="189" t="s">
        <v>8540</v>
      </c>
      <c r="C25" s="189" t="s">
        <v>8498</v>
      </c>
      <c r="D25" s="317"/>
      <c r="E25" s="317"/>
      <c r="F25" s="318"/>
      <c r="G25" s="318"/>
      <c r="H25" s="318"/>
      <c r="I25" s="318"/>
      <c r="J25" s="318"/>
      <c r="K25" s="318"/>
      <c r="L25" s="318"/>
      <c r="M25" s="318"/>
      <c r="N25" s="318"/>
      <c r="O25" s="318"/>
      <c r="P25" s="318"/>
      <c r="Q25" s="318"/>
      <c r="R25" s="318"/>
      <c r="S25" s="318"/>
      <c r="T25" s="318"/>
      <c r="U25" s="318"/>
      <c r="V25" s="318"/>
      <c r="W25" s="318"/>
      <c r="X25" s="318"/>
      <c r="Y25" s="318"/>
      <c r="Z25" s="318"/>
      <c r="AA25" s="318"/>
      <c r="AB25" s="318"/>
      <c r="AC25" s="318"/>
      <c r="AD25" s="318"/>
      <c r="AE25" s="318"/>
      <c r="AF25" s="318"/>
      <c r="AG25" s="318"/>
      <c r="AH25" s="318"/>
      <c r="AI25" s="318"/>
      <c r="AJ25" s="318"/>
      <c r="AK25" s="318"/>
      <c r="AL25" s="318"/>
      <c r="AM25" s="318"/>
      <c r="AN25" s="318"/>
      <c r="AO25" s="318"/>
      <c r="AP25" s="318"/>
      <c r="AQ25" s="318"/>
      <c r="AR25" s="318"/>
      <c r="AS25" s="318"/>
      <c r="AT25" s="318"/>
      <c r="AU25" s="318"/>
      <c r="AV25" s="318"/>
      <c r="AW25" s="318"/>
      <c r="AX25" s="318"/>
      <c r="AY25" s="318"/>
      <c r="AZ25" s="318"/>
      <c r="BA25" s="318"/>
      <c r="BB25" s="318"/>
      <c r="BC25" s="318"/>
      <c r="BD25" s="318"/>
      <c r="BE25" s="318"/>
      <c r="BF25" s="318"/>
      <c r="BG25" s="318"/>
      <c r="BH25" s="318"/>
      <c r="BI25" s="318"/>
      <c r="BJ25" s="318"/>
      <c r="BK25" s="318"/>
      <c r="BL25" s="318"/>
      <c r="BM25" s="318"/>
      <c r="BN25" s="318"/>
      <c r="BO25" s="318"/>
      <c r="BP25" s="318"/>
      <c r="BQ25" s="318"/>
      <c r="BR25" s="318"/>
      <c r="BS25" s="318"/>
      <c r="BT25" s="318"/>
      <c r="BU25" s="318"/>
      <c r="BV25" s="318"/>
      <c r="BW25" s="318"/>
      <c r="BX25" s="318"/>
      <c r="BY25" s="318"/>
      <c r="BZ25" s="318"/>
      <c r="CA25" s="318"/>
      <c r="CB25" s="318"/>
      <c r="CC25" s="318"/>
      <c r="CD25" s="318"/>
      <c r="CE25" s="318"/>
      <c r="CF25" s="318"/>
      <c r="CG25" s="318"/>
      <c r="CH25" s="318"/>
      <c r="CI25" s="318"/>
      <c r="CJ25" s="318"/>
      <c r="CK25" s="318"/>
      <c r="CL25" s="318"/>
      <c r="CM25" s="318"/>
      <c r="CN25" s="318"/>
      <c r="CO25" s="318"/>
      <c r="CP25" s="318"/>
      <c r="CQ25" s="318"/>
      <c r="CR25" s="318"/>
      <c r="CS25" s="318"/>
      <c r="CT25" s="318"/>
      <c r="CU25" s="318"/>
      <c r="CV25" s="318"/>
      <c r="CW25" s="318"/>
      <c r="CX25" s="318"/>
      <c r="CY25" s="318"/>
      <c r="CZ25" s="318"/>
      <c r="DA25" s="318"/>
      <c r="DB25" s="318"/>
      <c r="DC25" s="318"/>
      <c r="DD25" s="318"/>
      <c r="DE25" s="318"/>
      <c r="DF25" s="318"/>
      <c r="DG25" s="318"/>
      <c r="DH25" s="318"/>
      <c r="DI25" s="318"/>
      <c r="DJ25" s="318"/>
      <c r="DK25" s="318"/>
      <c r="DL25" s="318"/>
      <c r="DM25" s="318"/>
      <c r="DN25" s="318"/>
      <c r="DO25" s="318"/>
      <c r="DP25" s="318"/>
      <c r="DQ25" s="318"/>
      <c r="DR25" s="318"/>
      <c r="DS25" s="318"/>
      <c r="DT25" s="318"/>
      <c r="DU25" s="318"/>
      <c r="DV25" s="318"/>
      <c r="DW25" s="318"/>
      <c r="DX25" s="318"/>
      <c r="DY25" s="318"/>
      <c r="DZ25" s="318"/>
      <c r="EA25" s="318"/>
      <c r="EB25" s="318"/>
      <c r="EC25" s="318"/>
      <c r="ED25" s="318"/>
      <c r="EE25" s="318"/>
      <c r="EF25" s="318"/>
      <c r="EG25" s="318"/>
      <c r="EH25" s="318"/>
      <c r="EI25" s="318"/>
      <c r="EJ25" s="318"/>
    </row>
    <row r="26" spans="1:140" ht="25.5" customHeight="1">
      <c r="A26" s="189" t="s">
        <v>8541</v>
      </c>
      <c r="B26" s="189" t="s">
        <v>8542</v>
      </c>
      <c r="C26" s="189" t="s">
        <v>8498</v>
      </c>
      <c r="D26" s="317"/>
      <c r="E26" s="317"/>
      <c r="F26" s="318"/>
      <c r="G26" s="318"/>
      <c r="H26" s="318"/>
      <c r="I26" s="318"/>
      <c r="J26" s="318"/>
      <c r="K26" s="318"/>
      <c r="L26" s="318"/>
      <c r="M26" s="318"/>
      <c r="N26" s="318"/>
      <c r="O26" s="318"/>
      <c r="P26" s="318"/>
      <c r="Q26" s="318"/>
      <c r="R26" s="318"/>
      <c r="S26" s="318"/>
      <c r="T26" s="318"/>
      <c r="U26" s="318"/>
      <c r="V26" s="318"/>
      <c r="W26" s="318"/>
      <c r="X26" s="318"/>
      <c r="Y26" s="318"/>
      <c r="Z26" s="318"/>
      <c r="AA26" s="318"/>
      <c r="AB26" s="318"/>
      <c r="AC26" s="318"/>
      <c r="AD26" s="318"/>
      <c r="AE26" s="318"/>
      <c r="AF26" s="318"/>
      <c r="AG26" s="318"/>
      <c r="AH26" s="318"/>
      <c r="AI26" s="318"/>
      <c r="AJ26" s="318"/>
      <c r="AK26" s="318"/>
      <c r="AL26" s="318"/>
      <c r="AM26" s="318"/>
      <c r="AN26" s="318"/>
      <c r="AO26" s="318"/>
      <c r="AP26" s="318"/>
      <c r="AQ26" s="318"/>
      <c r="AR26" s="318"/>
      <c r="AS26" s="318"/>
      <c r="AT26" s="318"/>
      <c r="AU26" s="318"/>
      <c r="AV26" s="318"/>
      <c r="AW26" s="318"/>
      <c r="AX26" s="318"/>
      <c r="AY26" s="318"/>
      <c r="AZ26" s="318"/>
      <c r="BA26" s="318"/>
      <c r="BB26" s="318"/>
      <c r="BC26" s="318"/>
      <c r="BD26" s="318"/>
      <c r="BE26" s="318"/>
      <c r="BF26" s="318"/>
      <c r="BG26" s="318"/>
      <c r="BH26" s="318"/>
      <c r="BI26" s="318"/>
      <c r="BJ26" s="318"/>
      <c r="BK26" s="318"/>
      <c r="BL26" s="318"/>
      <c r="BM26" s="318"/>
      <c r="BN26" s="318"/>
      <c r="BO26" s="318"/>
      <c r="BP26" s="318"/>
      <c r="BQ26" s="318"/>
      <c r="BR26" s="318"/>
      <c r="BS26" s="318"/>
      <c r="BT26" s="318"/>
      <c r="BU26" s="318"/>
      <c r="BV26" s="318"/>
      <c r="BW26" s="318"/>
      <c r="BX26" s="318"/>
      <c r="BY26" s="318"/>
      <c r="BZ26" s="318"/>
      <c r="CA26" s="318"/>
      <c r="CB26" s="318"/>
      <c r="CC26" s="318"/>
      <c r="CD26" s="318"/>
      <c r="CE26" s="318"/>
      <c r="CF26" s="318"/>
      <c r="CG26" s="318"/>
      <c r="CH26" s="318"/>
      <c r="CI26" s="318"/>
      <c r="CJ26" s="318"/>
      <c r="CK26" s="318"/>
      <c r="CL26" s="318"/>
      <c r="CM26" s="318"/>
      <c r="CN26" s="318"/>
      <c r="CO26" s="318"/>
      <c r="CP26" s="318"/>
      <c r="CQ26" s="318"/>
      <c r="CR26" s="318"/>
      <c r="CS26" s="318"/>
      <c r="CT26" s="318"/>
      <c r="CU26" s="318"/>
      <c r="CV26" s="318"/>
      <c r="CW26" s="318"/>
      <c r="CX26" s="318"/>
      <c r="CY26" s="318"/>
      <c r="CZ26" s="318"/>
      <c r="DA26" s="318"/>
      <c r="DB26" s="318"/>
      <c r="DC26" s="318"/>
      <c r="DD26" s="318"/>
      <c r="DE26" s="318"/>
      <c r="DF26" s="318"/>
      <c r="DG26" s="318"/>
      <c r="DH26" s="318"/>
      <c r="DI26" s="318"/>
      <c r="DJ26" s="318"/>
      <c r="DK26" s="318"/>
      <c r="DL26" s="318"/>
      <c r="DM26" s="318"/>
      <c r="DN26" s="318"/>
      <c r="DO26" s="318"/>
      <c r="DP26" s="318"/>
      <c r="DQ26" s="318"/>
      <c r="DR26" s="318"/>
      <c r="DS26" s="318"/>
      <c r="DT26" s="318"/>
      <c r="DU26" s="318"/>
      <c r="DV26" s="318"/>
      <c r="DW26" s="318"/>
      <c r="DX26" s="318"/>
      <c r="DY26" s="318"/>
      <c r="DZ26" s="318"/>
      <c r="EA26" s="318"/>
      <c r="EB26" s="318"/>
      <c r="EC26" s="318"/>
      <c r="ED26" s="318"/>
      <c r="EE26" s="318"/>
      <c r="EF26" s="318"/>
      <c r="EG26" s="318"/>
      <c r="EH26" s="318"/>
      <c r="EI26" s="318"/>
      <c r="EJ26" s="318"/>
    </row>
    <row r="27" spans="1:140" ht="25.5" customHeight="1">
      <c r="A27" s="189" t="s">
        <v>8543</v>
      </c>
      <c r="B27" s="189" t="s">
        <v>8544</v>
      </c>
      <c r="C27" s="189" t="s">
        <v>8498</v>
      </c>
      <c r="D27" s="317"/>
      <c r="E27" s="317"/>
      <c r="F27" s="318"/>
      <c r="G27" s="318"/>
      <c r="H27" s="318"/>
      <c r="I27" s="318"/>
      <c r="J27" s="318"/>
      <c r="K27" s="318"/>
      <c r="L27" s="318"/>
      <c r="M27" s="318"/>
      <c r="N27" s="318"/>
      <c r="O27" s="318"/>
      <c r="P27" s="318"/>
      <c r="Q27" s="318"/>
      <c r="R27" s="318"/>
      <c r="S27" s="318"/>
      <c r="T27" s="318"/>
      <c r="U27" s="318"/>
      <c r="V27" s="318"/>
      <c r="W27" s="318"/>
      <c r="X27" s="318"/>
      <c r="Y27" s="318"/>
      <c r="Z27" s="318"/>
      <c r="AA27" s="318"/>
      <c r="AB27" s="318"/>
      <c r="AC27" s="318"/>
      <c r="AD27" s="318"/>
      <c r="AE27" s="318"/>
      <c r="AF27" s="318"/>
      <c r="AG27" s="318"/>
      <c r="AH27" s="318"/>
      <c r="AI27" s="318"/>
      <c r="AJ27" s="318"/>
      <c r="AK27" s="318"/>
      <c r="AL27" s="318"/>
      <c r="AM27" s="318"/>
      <c r="AN27" s="318"/>
      <c r="AO27" s="318"/>
      <c r="AP27" s="318"/>
      <c r="AQ27" s="318"/>
      <c r="AR27" s="318"/>
      <c r="AS27" s="318"/>
      <c r="AT27" s="318"/>
      <c r="AU27" s="318"/>
      <c r="AV27" s="318"/>
      <c r="AW27" s="318"/>
      <c r="AX27" s="318"/>
      <c r="AY27" s="318"/>
      <c r="AZ27" s="318"/>
      <c r="BA27" s="318"/>
      <c r="BB27" s="318"/>
      <c r="BC27" s="318"/>
      <c r="BD27" s="318"/>
      <c r="BE27" s="318"/>
      <c r="BF27" s="318"/>
      <c r="BG27" s="318"/>
      <c r="BH27" s="318"/>
      <c r="BI27" s="318"/>
      <c r="BJ27" s="318"/>
      <c r="BK27" s="318"/>
      <c r="BL27" s="318"/>
      <c r="BM27" s="318"/>
      <c r="BN27" s="318"/>
      <c r="BO27" s="318"/>
      <c r="BP27" s="318"/>
      <c r="BQ27" s="318"/>
      <c r="BR27" s="318"/>
      <c r="BS27" s="318"/>
      <c r="BT27" s="318"/>
      <c r="BU27" s="318"/>
      <c r="BV27" s="318"/>
      <c r="BW27" s="318"/>
      <c r="BX27" s="318"/>
      <c r="BY27" s="318"/>
      <c r="BZ27" s="318"/>
      <c r="CA27" s="318"/>
      <c r="CB27" s="318"/>
      <c r="CC27" s="318"/>
      <c r="CD27" s="318"/>
      <c r="CE27" s="318"/>
      <c r="CF27" s="318"/>
      <c r="CG27" s="318"/>
      <c r="CH27" s="318"/>
      <c r="CI27" s="318"/>
      <c r="CJ27" s="318"/>
      <c r="CK27" s="318"/>
      <c r="CL27" s="318"/>
      <c r="CM27" s="318"/>
      <c r="CN27" s="318"/>
      <c r="CO27" s="318"/>
      <c r="CP27" s="318"/>
      <c r="CQ27" s="318"/>
      <c r="CR27" s="318"/>
      <c r="CS27" s="318"/>
      <c r="CT27" s="318"/>
      <c r="CU27" s="318"/>
      <c r="CV27" s="318"/>
      <c r="CW27" s="318"/>
      <c r="CX27" s="318"/>
      <c r="CY27" s="318"/>
      <c r="CZ27" s="318"/>
      <c r="DA27" s="318"/>
      <c r="DB27" s="318"/>
      <c r="DC27" s="318"/>
      <c r="DD27" s="318"/>
      <c r="DE27" s="318"/>
      <c r="DF27" s="318"/>
      <c r="DG27" s="318"/>
      <c r="DH27" s="318"/>
      <c r="DI27" s="318"/>
      <c r="DJ27" s="318"/>
      <c r="DK27" s="318"/>
      <c r="DL27" s="318"/>
      <c r="DM27" s="318"/>
      <c r="DN27" s="318"/>
      <c r="DO27" s="318"/>
      <c r="DP27" s="318"/>
      <c r="DQ27" s="318"/>
      <c r="DR27" s="318"/>
      <c r="DS27" s="318"/>
      <c r="DT27" s="318"/>
      <c r="DU27" s="318"/>
      <c r="DV27" s="318"/>
      <c r="DW27" s="318"/>
      <c r="DX27" s="318"/>
      <c r="DY27" s="318"/>
      <c r="DZ27" s="318"/>
      <c r="EA27" s="318"/>
      <c r="EB27" s="318"/>
      <c r="EC27" s="318"/>
      <c r="ED27" s="318"/>
      <c r="EE27" s="318"/>
      <c r="EF27" s="318"/>
      <c r="EG27" s="318"/>
      <c r="EH27" s="318"/>
      <c r="EI27" s="318"/>
      <c r="EJ27" s="318"/>
    </row>
    <row r="28" spans="1:140" ht="25.5" customHeight="1">
      <c r="A28" s="189" t="s">
        <v>8545</v>
      </c>
      <c r="B28" s="189" t="s">
        <v>8546</v>
      </c>
      <c r="C28" s="189" t="s">
        <v>8498</v>
      </c>
      <c r="D28" s="317"/>
      <c r="E28" s="317"/>
      <c r="F28" s="318"/>
      <c r="G28" s="318"/>
      <c r="H28" s="318"/>
      <c r="I28" s="318"/>
      <c r="J28" s="318"/>
      <c r="K28" s="318"/>
      <c r="L28" s="318"/>
      <c r="M28" s="318"/>
      <c r="N28" s="318"/>
      <c r="O28" s="318"/>
      <c r="P28" s="318"/>
      <c r="Q28" s="318"/>
      <c r="R28" s="318"/>
      <c r="S28" s="318"/>
      <c r="T28" s="318"/>
      <c r="U28" s="318"/>
      <c r="V28" s="318"/>
      <c r="W28" s="318"/>
      <c r="X28" s="318"/>
      <c r="Y28" s="318"/>
      <c r="Z28" s="318"/>
      <c r="AA28" s="318"/>
      <c r="AB28" s="318"/>
      <c r="AC28" s="318"/>
      <c r="AD28" s="318"/>
      <c r="AE28" s="318"/>
      <c r="AF28" s="318"/>
      <c r="AG28" s="318"/>
      <c r="AH28" s="318"/>
      <c r="AI28" s="318"/>
      <c r="AJ28" s="318"/>
      <c r="AK28" s="318"/>
      <c r="AL28" s="318"/>
      <c r="AM28" s="318"/>
      <c r="AN28" s="318"/>
      <c r="AO28" s="318"/>
      <c r="AP28" s="318"/>
      <c r="AQ28" s="318"/>
      <c r="AR28" s="318"/>
      <c r="AS28" s="318"/>
      <c r="AT28" s="318"/>
      <c r="AU28" s="318"/>
      <c r="AV28" s="318"/>
      <c r="AW28" s="318"/>
      <c r="AX28" s="318"/>
      <c r="AY28" s="318"/>
      <c r="AZ28" s="318"/>
      <c r="BA28" s="318"/>
      <c r="BB28" s="318"/>
      <c r="BC28" s="318"/>
      <c r="BD28" s="318"/>
      <c r="BE28" s="318"/>
      <c r="BF28" s="318"/>
      <c r="BG28" s="318"/>
      <c r="BH28" s="318"/>
      <c r="BI28" s="318"/>
      <c r="BJ28" s="318"/>
      <c r="BK28" s="318"/>
      <c r="BL28" s="318"/>
      <c r="BM28" s="318"/>
      <c r="BN28" s="318"/>
      <c r="BO28" s="318"/>
      <c r="BP28" s="318"/>
      <c r="BQ28" s="318"/>
      <c r="BR28" s="318"/>
      <c r="BS28" s="318"/>
      <c r="BT28" s="318"/>
      <c r="BU28" s="318"/>
      <c r="BV28" s="318"/>
      <c r="BW28" s="318"/>
      <c r="BX28" s="318"/>
      <c r="BY28" s="318"/>
      <c r="BZ28" s="318"/>
      <c r="CA28" s="318"/>
      <c r="CB28" s="318"/>
      <c r="CC28" s="318"/>
      <c r="CD28" s="318"/>
      <c r="CE28" s="318"/>
      <c r="CF28" s="318"/>
      <c r="CG28" s="318"/>
      <c r="CH28" s="318"/>
      <c r="CI28" s="318"/>
      <c r="CJ28" s="318"/>
      <c r="CK28" s="318"/>
      <c r="CL28" s="318"/>
      <c r="CM28" s="318"/>
      <c r="CN28" s="318"/>
      <c r="CO28" s="318"/>
      <c r="CP28" s="318"/>
      <c r="CQ28" s="318"/>
      <c r="CR28" s="318"/>
      <c r="CS28" s="318"/>
      <c r="CT28" s="318"/>
      <c r="CU28" s="318"/>
      <c r="CV28" s="318"/>
      <c r="CW28" s="318"/>
      <c r="CX28" s="318"/>
      <c r="CY28" s="318"/>
      <c r="CZ28" s="318"/>
      <c r="DA28" s="318"/>
      <c r="DB28" s="318"/>
      <c r="DC28" s="318"/>
      <c r="DD28" s="318"/>
      <c r="DE28" s="318"/>
      <c r="DF28" s="318"/>
      <c r="DG28" s="318"/>
      <c r="DH28" s="318"/>
      <c r="DI28" s="318"/>
      <c r="DJ28" s="318"/>
      <c r="DK28" s="318"/>
      <c r="DL28" s="318"/>
      <c r="DM28" s="318"/>
      <c r="DN28" s="318"/>
      <c r="DO28" s="318"/>
      <c r="DP28" s="318"/>
      <c r="DQ28" s="318"/>
      <c r="DR28" s="318"/>
      <c r="DS28" s="318"/>
      <c r="DT28" s="318"/>
      <c r="DU28" s="318"/>
      <c r="DV28" s="318"/>
      <c r="DW28" s="318"/>
      <c r="DX28" s="318"/>
      <c r="DY28" s="318"/>
      <c r="DZ28" s="318"/>
      <c r="EA28" s="318"/>
      <c r="EB28" s="318"/>
      <c r="EC28" s="318"/>
      <c r="ED28" s="318"/>
      <c r="EE28" s="318"/>
      <c r="EF28" s="318"/>
      <c r="EG28" s="318"/>
      <c r="EH28" s="318"/>
      <c r="EI28" s="318"/>
      <c r="EJ28" s="318"/>
    </row>
    <row r="29" spans="1:140" ht="25.5" customHeight="1">
      <c r="A29" s="189" t="s">
        <v>8547</v>
      </c>
      <c r="B29" s="189" t="s">
        <v>8548</v>
      </c>
      <c r="C29" s="189" t="s">
        <v>8498</v>
      </c>
      <c r="D29" s="317"/>
      <c r="E29" s="317"/>
      <c r="F29" s="318"/>
      <c r="G29" s="318"/>
      <c r="H29" s="318"/>
      <c r="I29" s="318"/>
      <c r="J29" s="318"/>
      <c r="K29" s="318"/>
      <c r="L29" s="318"/>
      <c r="M29" s="318"/>
      <c r="N29" s="318"/>
      <c r="O29" s="318"/>
      <c r="P29" s="318"/>
      <c r="Q29" s="318"/>
      <c r="R29" s="318"/>
      <c r="S29" s="318"/>
      <c r="T29" s="318"/>
      <c r="U29" s="318"/>
      <c r="V29" s="318"/>
      <c r="W29" s="318"/>
      <c r="X29" s="318"/>
      <c r="Y29" s="318"/>
      <c r="Z29" s="318"/>
      <c r="AA29" s="318"/>
      <c r="AB29" s="318"/>
      <c r="AC29" s="318"/>
      <c r="AD29" s="318"/>
      <c r="AE29" s="318"/>
      <c r="AF29" s="318"/>
      <c r="AG29" s="318"/>
      <c r="AH29" s="318"/>
      <c r="AI29" s="318"/>
      <c r="AJ29" s="318"/>
      <c r="AK29" s="318"/>
      <c r="AL29" s="318"/>
      <c r="AM29" s="318"/>
      <c r="AN29" s="318"/>
      <c r="AO29" s="318"/>
      <c r="AP29" s="318"/>
      <c r="AQ29" s="318"/>
      <c r="AR29" s="318"/>
      <c r="AS29" s="318"/>
      <c r="AT29" s="318"/>
      <c r="AU29" s="318"/>
      <c r="AV29" s="318"/>
      <c r="AW29" s="318"/>
      <c r="AX29" s="318"/>
      <c r="AY29" s="318"/>
      <c r="AZ29" s="318"/>
      <c r="BA29" s="318"/>
      <c r="BB29" s="318"/>
      <c r="BC29" s="318"/>
      <c r="BD29" s="318"/>
      <c r="BE29" s="318"/>
      <c r="BF29" s="318"/>
      <c r="BG29" s="318"/>
      <c r="BH29" s="318"/>
      <c r="BI29" s="318"/>
      <c r="BJ29" s="318"/>
      <c r="BK29" s="318"/>
      <c r="BL29" s="318"/>
      <c r="BM29" s="318"/>
      <c r="BN29" s="318"/>
      <c r="BO29" s="318"/>
      <c r="BP29" s="318"/>
      <c r="BQ29" s="318"/>
      <c r="BR29" s="318"/>
      <c r="BS29" s="318"/>
      <c r="BT29" s="318"/>
      <c r="BU29" s="318"/>
      <c r="BV29" s="318"/>
      <c r="BW29" s="318"/>
      <c r="BX29" s="318"/>
      <c r="BY29" s="318"/>
      <c r="BZ29" s="318"/>
      <c r="CA29" s="318"/>
      <c r="CB29" s="318"/>
      <c r="CC29" s="318"/>
      <c r="CD29" s="318"/>
      <c r="CE29" s="318"/>
      <c r="CF29" s="318"/>
      <c r="CG29" s="318"/>
      <c r="CH29" s="318"/>
      <c r="CI29" s="318"/>
      <c r="CJ29" s="318"/>
      <c r="CK29" s="318"/>
      <c r="CL29" s="318"/>
      <c r="CM29" s="318"/>
      <c r="CN29" s="318"/>
      <c r="CO29" s="318"/>
      <c r="CP29" s="318"/>
      <c r="CQ29" s="318"/>
      <c r="CR29" s="318"/>
      <c r="CS29" s="318"/>
      <c r="CT29" s="318"/>
      <c r="CU29" s="318"/>
      <c r="CV29" s="318"/>
      <c r="CW29" s="318"/>
      <c r="CX29" s="318"/>
      <c r="CY29" s="318"/>
      <c r="CZ29" s="318"/>
      <c r="DA29" s="318"/>
      <c r="DB29" s="318"/>
      <c r="DC29" s="318"/>
      <c r="DD29" s="318"/>
      <c r="DE29" s="318"/>
      <c r="DF29" s="318"/>
      <c r="DG29" s="318"/>
      <c r="DH29" s="318"/>
      <c r="DI29" s="318"/>
      <c r="DJ29" s="318"/>
      <c r="DK29" s="318"/>
      <c r="DL29" s="318"/>
      <c r="DM29" s="318"/>
      <c r="DN29" s="318"/>
      <c r="DO29" s="318"/>
      <c r="DP29" s="318"/>
      <c r="DQ29" s="318"/>
      <c r="DR29" s="318"/>
      <c r="DS29" s="318"/>
      <c r="DT29" s="318"/>
      <c r="DU29" s="318"/>
      <c r="DV29" s="318"/>
      <c r="DW29" s="318"/>
      <c r="DX29" s="318"/>
      <c r="DY29" s="318"/>
      <c r="DZ29" s="318"/>
      <c r="EA29" s="318"/>
      <c r="EB29" s="318"/>
      <c r="EC29" s="318"/>
      <c r="ED29" s="318"/>
      <c r="EE29" s="318"/>
      <c r="EF29" s="318"/>
      <c r="EG29" s="318"/>
      <c r="EH29" s="318"/>
      <c r="EI29" s="318"/>
      <c r="EJ29" s="318"/>
    </row>
    <row r="30" spans="1:140" ht="25.5" hidden="1" customHeight="1">
      <c r="A30" s="189" t="s">
        <v>8549</v>
      </c>
      <c r="B30" s="189" t="s">
        <v>8550</v>
      </c>
      <c r="C30" s="189" t="s">
        <v>8491</v>
      </c>
      <c r="D30" s="317"/>
      <c r="E30" s="317"/>
      <c r="F30" s="318"/>
      <c r="G30" s="318"/>
      <c r="H30" s="318"/>
      <c r="I30" s="318"/>
      <c r="J30" s="318"/>
      <c r="K30" s="318"/>
      <c r="L30" s="318"/>
      <c r="M30" s="318"/>
      <c r="N30" s="318"/>
      <c r="O30" s="318"/>
      <c r="P30" s="318"/>
      <c r="Q30" s="318"/>
      <c r="R30" s="318"/>
      <c r="S30" s="318"/>
      <c r="T30" s="318"/>
      <c r="U30" s="318"/>
      <c r="V30" s="318"/>
      <c r="W30" s="318"/>
      <c r="X30" s="318"/>
      <c r="Y30" s="318"/>
      <c r="Z30" s="318"/>
      <c r="AA30" s="318"/>
      <c r="AB30" s="318"/>
      <c r="AC30" s="318"/>
      <c r="AD30" s="318"/>
      <c r="AE30" s="318"/>
      <c r="AF30" s="318"/>
      <c r="AG30" s="318"/>
      <c r="AH30" s="318"/>
      <c r="AI30" s="318"/>
      <c r="AJ30" s="318"/>
      <c r="AK30" s="318"/>
      <c r="AL30" s="318"/>
      <c r="AM30" s="318"/>
      <c r="AN30" s="318"/>
      <c r="AO30" s="318"/>
      <c r="AP30" s="318"/>
      <c r="AQ30" s="318"/>
      <c r="AR30" s="318"/>
      <c r="AS30" s="318"/>
      <c r="AT30" s="318"/>
      <c r="AU30" s="318"/>
      <c r="AV30" s="318"/>
      <c r="AW30" s="318"/>
      <c r="AX30" s="318"/>
      <c r="AY30" s="318"/>
      <c r="AZ30" s="318"/>
      <c r="BA30" s="318"/>
      <c r="BB30" s="318"/>
      <c r="BC30" s="318"/>
      <c r="BD30" s="318"/>
      <c r="BE30" s="318"/>
      <c r="BF30" s="318"/>
      <c r="BG30" s="318"/>
      <c r="BH30" s="318"/>
      <c r="BI30" s="318"/>
      <c r="BJ30" s="318"/>
      <c r="BK30" s="318"/>
      <c r="BL30" s="318"/>
      <c r="BM30" s="318"/>
      <c r="BN30" s="318"/>
      <c r="BO30" s="318"/>
      <c r="BP30" s="318"/>
      <c r="BQ30" s="318"/>
      <c r="BR30" s="318"/>
      <c r="BS30" s="318"/>
      <c r="BT30" s="318"/>
      <c r="BU30" s="318"/>
      <c r="BV30" s="318"/>
      <c r="BW30" s="318"/>
      <c r="BX30" s="318"/>
      <c r="BY30" s="318"/>
      <c r="BZ30" s="318"/>
      <c r="CA30" s="318"/>
      <c r="CB30" s="318"/>
      <c r="CC30" s="318"/>
      <c r="CD30" s="318"/>
      <c r="CE30" s="318"/>
      <c r="CF30" s="318"/>
      <c r="CG30" s="318"/>
      <c r="CH30" s="318"/>
      <c r="CI30" s="318"/>
      <c r="CJ30" s="318"/>
      <c r="CK30" s="318"/>
      <c r="CL30" s="318"/>
      <c r="CM30" s="318"/>
      <c r="CN30" s="318"/>
      <c r="CO30" s="318"/>
      <c r="CP30" s="318"/>
      <c r="CQ30" s="318"/>
      <c r="CR30" s="318"/>
      <c r="CS30" s="318"/>
      <c r="CT30" s="318"/>
      <c r="CU30" s="318"/>
      <c r="CV30" s="318"/>
      <c r="CW30" s="318"/>
      <c r="CX30" s="318"/>
      <c r="CY30" s="318"/>
      <c r="CZ30" s="318"/>
      <c r="DA30" s="318"/>
      <c r="DB30" s="318"/>
      <c r="DC30" s="318"/>
      <c r="DD30" s="318"/>
      <c r="DE30" s="318"/>
      <c r="DF30" s="318"/>
      <c r="DG30" s="318"/>
      <c r="DH30" s="318"/>
      <c r="DI30" s="318"/>
      <c r="DJ30" s="318"/>
      <c r="DK30" s="318"/>
      <c r="DL30" s="318"/>
      <c r="DM30" s="318"/>
      <c r="DN30" s="318"/>
      <c r="DO30" s="318"/>
      <c r="DP30" s="318"/>
      <c r="DQ30" s="318"/>
      <c r="DR30" s="318"/>
      <c r="DS30" s="318"/>
      <c r="DT30" s="318"/>
      <c r="DU30" s="318"/>
      <c r="DV30" s="318"/>
      <c r="DW30" s="318"/>
      <c r="DX30" s="318"/>
      <c r="DY30" s="318"/>
      <c r="DZ30" s="318"/>
      <c r="EA30" s="318"/>
      <c r="EB30" s="318"/>
      <c r="EC30" s="318"/>
      <c r="ED30" s="318"/>
      <c r="EE30" s="318"/>
      <c r="EF30" s="318"/>
      <c r="EG30" s="318"/>
      <c r="EH30" s="318"/>
      <c r="EI30" s="318"/>
      <c r="EJ30" s="318"/>
    </row>
    <row r="31" spans="1:140" ht="25.5" customHeight="1">
      <c r="A31" s="189" t="s">
        <v>8551</v>
      </c>
      <c r="B31" s="189" t="s">
        <v>8552</v>
      </c>
      <c r="C31" s="189" t="s">
        <v>8498</v>
      </c>
      <c r="D31" s="317"/>
      <c r="E31" s="317"/>
      <c r="F31" s="318"/>
      <c r="G31" s="318"/>
      <c r="H31" s="318"/>
      <c r="I31" s="318"/>
      <c r="J31" s="318"/>
      <c r="K31" s="318"/>
      <c r="L31" s="318"/>
      <c r="M31" s="318"/>
      <c r="N31" s="318"/>
      <c r="O31" s="318"/>
      <c r="P31" s="318"/>
      <c r="Q31" s="318"/>
      <c r="R31" s="318"/>
      <c r="S31" s="318"/>
      <c r="T31" s="318"/>
      <c r="U31" s="318"/>
      <c r="V31" s="318"/>
      <c r="W31" s="318"/>
      <c r="X31" s="318"/>
      <c r="Y31" s="318"/>
      <c r="Z31" s="318"/>
      <c r="AA31" s="318"/>
      <c r="AB31" s="318"/>
      <c r="AC31" s="318"/>
      <c r="AD31" s="318"/>
      <c r="AE31" s="318"/>
      <c r="AF31" s="318"/>
      <c r="AG31" s="318"/>
      <c r="AH31" s="318"/>
      <c r="AI31" s="318"/>
      <c r="AJ31" s="318"/>
      <c r="AK31" s="318"/>
      <c r="AL31" s="318"/>
      <c r="AM31" s="318"/>
      <c r="AN31" s="318"/>
      <c r="AO31" s="318"/>
      <c r="AP31" s="318"/>
      <c r="AQ31" s="318"/>
      <c r="AR31" s="318"/>
      <c r="AS31" s="318"/>
      <c r="AT31" s="318"/>
      <c r="AU31" s="318"/>
      <c r="AV31" s="318"/>
      <c r="AW31" s="318"/>
      <c r="AX31" s="318"/>
      <c r="AY31" s="318"/>
      <c r="AZ31" s="318"/>
      <c r="BA31" s="318"/>
      <c r="BB31" s="318"/>
      <c r="BC31" s="318"/>
      <c r="BD31" s="318"/>
      <c r="BE31" s="318"/>
      <c r="BF31" s="318"/>
      <c r="BG31" s="318"/>
      <c r="BH31" s="318"/>
      <c r="BI31" s="318"/>
      <c r="BJ31" s="318"/>
      <c r="BK31" s="318"/>
      <c r="BL31" s="318"/>
      <c r="BM31" s="318"/>
      <c r="BN31" s="318"/>
      <c r="BO31" s="318"/>
      <c r="BP31" s="318"/>
      <c r="BQ31" s="318"/>
      <c r="BR31" s="318"/>
      <c r="BS31" s="318"/>
      <c r="BT31" s="318"/>
      <c r="BU31" s="318"/>
      <c r="BV31" s="318"/>
      <c r="BW31" s="318"/>
      <c r="BX31" s="318"/>
      <c r="BY31" s="318"/>
      <c r="BZ31" s="318"/>
      <c r="CA31" s="318"/>
      <c r="CB31" s="318"/>
      <c r="CC31" s="318"/>
      <c r="CD31" s="318"/>
      <c r="CE31" s="318"/>
      <c r="CF31" s="318"/>
      <c r="CG31" s="318"/>
      <c r="CH31" s="318"/>
      <c r="CI31" s="318"/>
      <c r="CJ31" s="318"/>
      <c r="CK31" s="318"/>
      <c r="CL31" s="318"/>
      <c r="CM31" s="318"/>
      <c r="CN31" s="318"/>
      <c r="CO31" s="318"/>
      <c r="CP31" s="318"/>
      <c r="CQ31" s="318"/>
      <c r="CR31" s="318"/>
      <c r="CS31" s="318"/>
      <c r="CT31" s="318"/>
      <c r="CU31" s="318"/>
      <c r="CV31" s="318"/>
      <c r="CW31" s="318"/>
      <c r="CX31" s="318"/>
      <c r="CY31" s="318"/>
      <c r="CZ31" s="318"/>
      <c r="DA31" s="318"/>
      <c r="DB31" s="318"/>
      <c r="DC31" s="318"/>
      <c r="DD31" s="318"/>
      <c r="DE31" s="318"/>
      <c r="DF31" s="318"/>
      <c r="DG31" s="318"/>
      <c r="DH31" s="318"/>
      <c r="DI31" s="318"/>
      <c r="DJ31" s="318"/>
      <c r="DK31" s="318"/>
      <c r="DL31" s="318"/>
      <c r="DM31" s="318"/>
      <c r="DN31" s="318"/>
      <c r="DO31" s="318"/>
      <c r="DP31" s="318"/>
      <c r="DQ31" s="318"/>
      <c r="DR31" s="318"/>
      <c r="DS31" s="318"/>
      <c r="DT31" s="318"/>
      <c r="DU31" s="318"/>
      <c r="DV31" s="318"/>
      <c r="DW31" s="318"/>
      <c r="DX31" s="318"/>
      <c r="DY31" s="318"/>
      <c r="DZ31" s="318"/>
      <c r="EA31" s="318"/>
      <c r="EB31" s="318"/>
      <c r="EC31" s="318"/>
      <c r="ED31" s="318"/>
      <c r="EE31" s="318"/>
      <c r="EF31" s="318"/>
      <c r="EG31" s="318"/>
      <c r="EH31" s="318"/>
      <c r="EI31" s="318"/>
      <c r="EJ31" s="318"/>
    </row>
    <row r="32" spans="1:140" ht="25.5" hidden="1" customHeight="1">
      <c r="A32" s="189" t="s">
        <v>8553</v>
      </c>
      <c r="B32" s="189" t="s">
        <v>8554</v>
      </c>
      <c r="C32" s="189" t="s">
        <v>8491</v>
      </c>
      <c r="D32" s="317"/>
      <c r="E32" s="317"/>
      <c r="F32" s="318"/>
      <c r="G32" s="318"/>
      <c r="H32" s="318"/>
      <c r="I32" s="318"/>
      <c r="J32" s="318"/>
      <c r="K32" s="318"/>
      <c r="L32" s="318"/>
      <c r="M32" s="318"/>
      <c r="N32" s="318"/>
      <c r="O32" s="318"/>
      <c r="P32" s="318"/>
      <c r="Q32" s="318"/>
      <c r="R32" s="318"/>
      <c r="S32" s="318"/>
      <c r="T32" s="318"/>
      <c r="U32" s="318"/>
      <c r="V32" s="318"/>
      <c r="W32" s="318"/>
      <c r="X32" s="318"/>
      <c r="Y32" s="318"/>
      <c r="Z32" s="318"/>
      <c r="AA32" s="318"/>
      <c r="AB32" s="318"/>
      <c r="AC32" s="318"/>
      <c r="AD32" s="318"/>
      <c r="AE32" s="318"/>
      <c r="AF32" s="318"/>
      <c r="AG32" s="318"/>
      <c r="AH32" s="318"/>
      <c r="AI32" s="318"/>
      <c r="AJ32" s="318"/>
      <c r="AK32" s="318"/>
      <c r="AL32" s="318"/>
      <c r="AM32" s="318"/>
      <c r="AN32" s="318"/>
      <c r="AO32" s="318"/>
      <c r="AP32" s="318"/>
      <c r="AQ32" s="318"/>
      <c r="AR32" s="318"/>
      <c r="AS32" s="318"/>
      <c r="AT32" s="318"/>
      <c r="AU32" s="318"/>
      <c r="AV32" s="318"/>
      <c r="AW32" s="318"/>
      <c r="AX32" s="318"/>
      <c r="AY32" s="318"/>
      <c r="AZ32" s="318"/>
      <c r="BA32" s="318"/>
      <c r="BB32" s="318"/>
      <c r="BC32" s="318"/>
      <c r="BD32" s="318"/>
      <c r="BE32" s="318"/>
      <c r="BF32" s="318"/>
      <c r="BG32" s="318"/>
      <c r="BH32" s="318"/>
      <c r="BI32" s="318"/>
      <c r="BJ32" s="318"/>
      <c r="BK32" s="318"/>
      <c r="BL32" s="318"/>
      <c r="BM32" s="318"/>
      <c r="BN32" s="318"/>
      <c r="BO32" s="318"/>
      <c r="BP32" s="318"/>
      <c r="BQ32" s="318"/>
      <c r="BR32" s="318"/>
      <c r="BS32" s="318"/>
      <c r="BT32" s="318"/>
      <c r="BU32" s="318"/>
      <c r="BV32" s="318"/>
      <c r="BW32" s="318"/>
      <c r="BX32" s="318"/>
      <c r="BY32" s="318"/>
      <c r="BZ32" s="318"/>
      <c r="CA32" s="318"/>
      <c r="CB32" s="318"/>
      <c r="CC32" s="318"/>
      <c r="CD32" s="318"/>
      <c r="CE32" s="318"/>
      <c r="CF32" s="318"/>
      <c r="CG32" s="318"/>
      <c r="CH32" s="318"/>
      <c r="CI32" s="318"/>
      <c r="CJ32" s="318"/>
      <c r="CK32" s="318"/>
      <c r="CL32" s="318"/>
      <c r="CM32" s="318"/>
      <c r="CN32" s="318"/>
      <c r="CO32" s="318"/>
      <c r="CP32" s="318"/>
      <c r="CQ32" s="318"/>
      <c r="CR32" s="318"/>
      <c r="CS32" s="318"/>
      <c r="CT32" s="318"/>
      <c r="CU32" s="318"/>
      <c r="CV32" s="318"/>
      <c r="CW32" s="318"/>
      <c r="CX32" s="318"/>
      <c r="CY32" s="318"/>
      <c r="CZ32" s="318"/>
      <c r="DA32" s="318"/>
      <c r="DB32" s="318"/>
      <c r="DC32" s="318"/>
      <c r="DD32" s="318"/>
      <c r="DE32" s="318"/>
      <c r="DF32" s="318"/>
      <c r="DG32" s="318"/>
      <c r="DH32" s="318"/>
      <c r="DI32" s="318"/>
      <c r="DJ32" s="318"/>
      <c r="DK32" s="318"/>
      <c r="DL32" s="318"/>
      <c r="DM32" s="318"/>
      <c r="DN32" s="318"/>
      <c r="DO32" s="318"/>
      <c r="DP32" s="318"/>
      <c r="DQ32" s="318"/>
      <c r="DR32" s="318"/>
      <c r="DS32" s="318"/>
      <c r="DT32" s="318"/>
      <c r="DU32" s="318"/>
      <c r="DV32" s="318"/>
      <c r="DW32" s="318"/>
      <c r="DX32" s="318"/>
      <c r="DY32" s="318"/>
      <c r="DZ32" s="318"/>
      <c r="EA32" s="318"/>
      <c r="EB32" s="318"/>
      <c r="EC32" s="318"/>
      <c r="ED32" s="318"/>
      <c r="EE32" s="318"/>
      <c r="EF32" s="318"/>
      <c r="EG32" s="318"/>
      <c r="EH32" s="318"/>
      <c r="EI32" s="318"/>
      <c r="EJ32" s="318"/>
    </row>
    <row r="33" spans="1:140" ht="25.5" customHeight="1">
      <c r="A33" s="189" t="s">
        <v>8555</v>
      </c>
      <c r="B33" s="189" t="s">
        <v>8556</v>
      </c>
      <c r="C33" s="189" t="s">
        <v>8498</v>
      </c>
      <c r="D33" s="317"/>
      <c r="E33" s="317"/>
      <c r="F33" s="318"/>
      <c r="G33" s="318"/>
      <c r="H33" s="318"/>
      <c r="I33" s="318"/>
      <c r="J33" s="318"/>
      <c r="K33" s="318"/>
      <c r="L33" s="318"/>
      <c r="M33" s="318"/>
      <c r="N33" s="318"/>
      <c r="O33" s="318"/>
      <c r="P33" s="318"/>
      <c r="Q33" s="318"/>
      <c r="R33" s="318"/>
      <c r="S33" s="318"/>
      <c r="T33" s="318"/>
      <c r="U33" s="318"/>
      <c r="V33" s="318"/>
      <c r="W33" s="318"/>
      <c r="X33" s="318"/>
      <c r="Y33" s="318"/>
      <c r="Z33" s="318"/>
      <c r="AA33" s="318"/>
      <c r="AB33" s="318"/>
      <c r="AC33" s="318"/>
      <c r="AD33" s="318"/>
      <c r="AE33" s="318"/>
      <c r="AF33" s="318"/>
      <c r="AG33" s="318"/>
      <c r="AH33" s="318"/>
      <c r="AI33" s="318"/>
      <c r="AJ33" s="318"/>
      <c r="AK33" s="318"/>
      <c r="AL33" s="318"/>
      <c r="AM33" s="318"/>
      <c r="AN33" s="318"/>
      <c r="AO33" s="318"/>
      <c r="AP33" s="318"/>
      <c r="AQ33" s="318"/>
      <c r="AR33" s="318"/>
      <c r="AS33" s="318"/>
      <c r="AT33" s="318"/>
      <c r="AU33" s="318"/>
      <c r="AV33" s="318"/>
      <c r="AW33" s="318"/>
      <c r="AX33" s="318"/>
      <c r="AY33" s="318"/>
      <c r="AZ33" s="318"/>
      <c r="BA33" s="318"/>
      <c r="BB33" s="318"/>
      <c r="BC33" s="318"/>
      <c r="BD33" s="318"/>
      <c r="BE33" s="318"/>
      <c r="BF33" s="318"/>
      <c r="BG33" s="318"/>
      <c r="BH33" s="318"/>
      <c r="BI33" s="318"/>
      <c r="BJ33" s="318"/>
      <c r="BK33" s="318"/>
      <c r="BL33" s="318"/>
      <c r="BM33" s="318"/>
      <c r="BN33" s="318"/>
      <c r="BO33" s="318"/>
      <c r="BP33" s="318"/>
      <c r="BQ33" s="318"/>
      <c r="BR33" s="318"/>
      <c r="BS33" s="318"/>
      <c r="BT33" s="318"/>
      <c r="BU33" s="318"/>
      <c r="BV33" s="318"/>
      <c r="BW33" s="318"/>
      <c r="BX33" s="318"/>
      <c r="BY33" s="318"/>
      <c r="BZ33" s="318"/>
      <c r="CA33" s="318"/>
      <c r="CB33" s="318"/>
      <c r="CC33" s="318"/>
      <c r="CD33" s="318"/>
      <c r="CE33" s="318"/>
      <c r="CF33" s="318"/>
      <c r="CG33" s="318"/>
      <c r="CH33" s="318"/>
      <c r="CI33" s="318"/>
      <c r="CJ33" s="318"/>
      <c r="CK33" s="318"/>
      <c r="CL33" s="318"/>
      <c r="CM33" s="318"/>
      <c r="CN33" s="318"/>
      <c r="CO33" s="318"/>
      <c r="CP33" s="318"/>
      <c r="CQ33" s="318"/>
      <c r="CR33" s="318"/>
      <c r="CS33" s="318"/>
      <c r="CT33" s="318"/>
      <c r="CU33" s="318"/>
      <c r="CV33" s="318"/>
      <c r="CW33" s="318"/>
      <c r="CX33" s="318"/>
      <c r="CY33" s="318"/>
      <c r="CZ33" s="318"/>
      <c r="DA33" s="318"/>
      <c r="DB33" s="318"/>
      <c r="DC33" s="318"/>
      <c r="DD33" s="318"/>
      <c r="DE33" s="318"/>
      <c r="DF33" s="318"/>
      <c r="DG33" s="318"/>
      <c r="DH33" s="318"/>
      <c r="DI33" s="318"/>
      <c r="DJ33" s="318"/>
      <c r="DK33" s="318"/>
      <c r="DL33" s="318"/>
      <c r="DM33" s="318"/>
      <c r="DN33" s="318"/>
      <c r="DO33" s="318"/>
      <c r="DP33" s="318"/>
      <c r="DQ33" s="318"/>
      <c r="DR33" s="318"/>
      <c r="DS33" s="318"/>
      <c r="DT33" s="318"/>
      <c r="DU33" s="318"/>
      <c r="DV33" s="318"/>
      <c r="DW33" s="318"/>
      <c r="DX33" s="318"/>
      <c r="DY33" s="318"/>
      <c r="DZ33" s="318"/>
      <c r="EA33" s="318"/>
      <c r="EB33" s="318"/>
      <c r="EC33" s="318"/>
      <c r="ED33" s="318"/>
      <c r="EE33" s="318"/>
      <c r="EF33" s="318"/>
      <c r="EG33" s="318"/>
      <c r="EH33" s="318"/>
      <c r="EI33" s="318"/>
      <c r="EJ33" s="318"/>
    </row>
    <row r="34" spans="1:140" ht="25.5" customHeight="1">
      <c r="A34" s="189" t="s">
        <v>8557</v>
      </c>
      <c r="B34" s="189" t="s">
        <v>8558</v>
      </c>
      <c r="C34" s="189" t="s">
        <v>8498</v>
      </c>
      <c r="D34" s="317"/>
      <c r="E34" s="317"/>
      <c r="F34" s="318"/>
      <c r="G34" s="318"/>
      <c r="H34" s="318"/>
      <c r="I34" s="318"/>
      <c r="J34" s="318"/>
      <c r="K34" s="318"/>
      <c r="L34" s="318"/>
      <c r="M34" s="318"/>
      <c r="N34" s="318"/>
      <c r="O34" s="318"/>
      <c r="P34" s="318"/>
      <c r="Q34" s="318"/>
      <c r="R34" s="318"/>
      <c r="S34" s="318"/>
      <c r="T34" s="318"/>
      <c r="U34" s="318"/>
      <c r="V34" s="318"/>
      <c r="W34" s="318"/>
      <c r="X34" s="318"/>
      <c r="Y34" s="318"/>
      <c r="Z34" s="318"/>
      <c r="AA34" s="318"/>
      <c r="AB34" s="318"/>
      <c r="AC34" s="318"/>
      <c r="AD34" s="318"/>
      <c r="AE34" s="318"/>
      <c r="AF34" s="318"/>
      <c r="AG34" s="318"/>
      <c r="AH34" s="318"/>
      <c r="AI34" s="318"/>
      <c r="AJ34" s="318"/>
      <c r="AK34" s="318"/>
      <c r="AL34" s="318"/>
      <c r="AM34" s="318"/>
      <c r="AN34" s="318"/>
      <c r="AO34" s="318"/>
      <c r="AP34" s="318"/>
      <c r="AQ34" s="318"/>
      <c r="AR34" s="318"/>
      <c r="AS34" s="318"/>
      <c r="AT34" s="318"/>
      <c r="AU34" s="318"/>
      <c r="AV34" s="318"/>
      <c r="AW34" s="318"/>
      <c r="AX34" s="318"/>
      <c r="AY34" s="318"/>
      <c r="AZ34" s="318"/>
      <c r="BA34" s="318"/>
      <c r="BB34" s="318"/>
      <c r="BC34" s="318"/>
      <c r="BD34" s="318"/>
      <c r="BE34" s="318"/>
      <c r="BF34" s="318"/>
      <c r="BG34" s="318"/>
      <c r="BH34" s="318"/>
      <c r="BI34" s="318"/>
      <c r="BJ34" s="318"/>
      <c r="BK34" s="318"/>
      <c r="BL34" s="318"/>
      <c r="BM34" s="318"/>
      <c r="BN34" s="318"/>
      <c r="BO34" s="318"/>
      <c r="BP34" s="318"/>
      <c r="BQ34" s="318"/>
      <c r="BR34" s="318"/>
      <c r="BS34" s="318"/>
      <c r="BT34" s="318"/>
      <c r="BU34" s="318"/>
      <c r="BV34" s="318"/>
      <c r="BW34" s="318"/>
      <c r="BX34" s="318"/>
      <c r="BY34" s="318"/>
      <c r="BZ34" s="318"/>
      <c r="CA34" s="318"/>
      <c r="CB34" s="318"/>
      <c r="CC34" s="318"/>
      <c r="CD34" s="318"/>
      <c r="CE34" s="318"/>
      <c r="CF34" s="318"/>
      <c r="CG34" s="318"/>
      <c r="CH34" s="318"/>
      <c r="CI34" s="318"/>
      <c r="CJ34" s="318"/>
      <c r="CK34" s="318"/>
      <c r="CL34" s="318"/>
      <c r="CM34" s="318"/>
      <c r="CN34" s="318"/>
      <c r="CO34" s="318"/>
      <c r="CP34" s="318"/>
      <c r="CQ34" s="318"/>
      <c r="CR34" s="318"/>
      <c r="CS34" s="318"/>
      <c r="CT34" s="318"/>
      <c r="CU34" s="318"/>
      <c r="CV34" s="318"/>
      <c r="CW34" s="318"/>
      <c r="CX34" s="318"/>
      <c r="CY34" s="318"/>
      <c r="CZ34" s="318"/>
      <c r="DA34" s="318"/>
      <c r="DB34" s="318"/>
      <c r="DC34" s="318"/>
      <c r="DD34" s="318"/>
      <c r="DE34" s="318"/>
      <c r="DF34" s="318"/>
      <c r="DG34" s="318"/>
      <c r="DH34" s="318"/>
      <c r="DI34" s="318"/>
      <c r="DJ34" s="318"/>
      <c r="DK34" s="318"/>
      <c r="DL34" s="318"/>
      <c r="DM34" s="318"/>
      <c r="DN34" s="318"/>
      <c r="DO34" s="318"/>
      <c r="DP34" s="318"/>
      <c r="DQ34" s="318"/>
      <c r="DR34" s="318"/>
      <c r="DS34" s="318"/>
      <c r="DT34" s="318"/>
      <c r="DU34" s="318"/>
      <c r="DV34" s="318"/>
      <c r="DW34" s="318"/>
      <c r="DX34" s="318"/>
      <c r="DY34" s="318"/>
      <c r="DZ34" s="318"/>
      <c r="EA34" s="318"/>
      <c r="EB34" s="318"/>
      <c r="EC34" s="318"/>
      <c r="ED34" s="318"/>
      <c r="EE34" s="318"/>
      <c r="EF34" s="318"/>
      <c r="EG34" s="318"/>
      <c r="EH34" s="318"/>
      <c r="EI34" s="318"/>
      <c r="EJ34" s="318"/>
    </row>
    <row r="35" spans="1:140" ht="25.5" customHeight="1">
      <c r="A35" s="189" t="s">
        <v>8559</v>
      </c>
      <c r="B35" s="189" t="s">
        <v>8560</v>
      </c>
      <c r="C35" s="189" t="s">
        <v>8498</v>
      </c>
      <c r="D35" s="317"/>
      <c r="E35" s="317"/>
      <c r="F35" s="318"/>
      <c r="G35" s="318"/>
      <c r="H35" s="318"/>
      <c r="I35" s="318"/>
      <c r="J35" s="318"/>
      <c r="K35" s="318"/>
      <c r="L35" s="318"/>
      <c r="M35" s="318"/>
      <c r="N35" s="318"/>
      <c r="O35" s="318"/>
      <c r="P35" s="318"/>
      <c r="Q35" s="318"/>
      <c r="R35" s="318"/>
      <c r="S35" s="318"/>
      <c r="T35" s="318"/>
      <c r="U35" s="318"/>
      <c r="V35" s="318"/>
      <c r="W35" s="318"/>
      <c r="X35" s="318"/>
      <c r="Y35" s="318"/>
      <c r="Z35" s="318"/>
      <c r="AA35" s="318"/>
      <c r="AB35" s="318"/>
      <c r="AC35" s="318"/>
      <c r="AD35" s="318"/>
      <c r="AE35" s="318"/>
      <c r="AF35" s="318"/>
      <c r="AG35" s="318"/>
      <c r="AH35" s="318"/>
      <c r="AI35" s="318"/>
      <c r="AJ35" s="318"/>
      <c r="AK35" s="318"/>
      <c r="AL35" s="318"/>
      <c r="AM35" s="318"/>
      <c r="AN35" s="318"/>
      <c r="AO35" s="318"/>
      <c r="AP35" s="318"/>
      <c r="AQ35" s="318"/>
      <c r="AR35" s="318"/>
      <c r="AS35" s="318"/>
      <c r="AT35" s="318"/>
      <c r="AU35" s="318"/>
      <c r="AV35" s="318"/>
      <c r="AW35" s="318"/>
      <c r="AX35" s="318"/>
      <c r="AY35" s="318"/>
      <c r="AZ35" s="318"/>
      <c r="BA35" s="318"/>
      <c r="BB35" s="318"/>
      <c r="BC35" s="318"/>
      <c r="BD35" s="318"/>
      <c r="BE35" s="318"/>
      <c r="BF35" s="318"/>
      <c r="BG35" s="318"/>
      <c r="BH35" s="318"/>
      <c r="BI35" s="318"/>
      <c r="BJ35" s="318"/>
      <c r="BK35" s="318"/>
      <c r="BL35" s="318"/>
      <c r="BM35" s="318"/>
      <c r="BN35" s="318"/>
      <c r="BO35" s="318"/>
      <c r="BP35" s="318"/>
      <c r="BQ35" s="318"/>
      <c r="BR35" s="318"/>
      <c r="BS35" s="318"/>
      <c r="BT35" s="318"/>
      <c r="BU35" s="318"/>
      <c r="BV35" s="318"/>
      <c r="BW35" s="318"/>
      <c r="BX35" s="318"/>
      <c r="BY35" s="318"/>
      <c r="BZ35" s="318"/>
      <c r="CA35" s="318"/>
      <c r="CB35" s="318"/>
      <c r="CC35" s="318"/>
      <c r="CD35" s="318"/>
      <c r="CE35" s="318"/>
      <c r="CF35" s="318"/>
      <c r="CG35" s="318"/>
      <c r="CH35" s="318"/>
      <c r="CI35" s="318"/>
      <c r="CJ35" s="318"/>
      <c r="CK35" s="318"/>
      <c r="CL35" s="318"/>
      <c r="CM35" s="318"/>
      <c r="CN35" s="318"/>
      <c r="CO35" s="318"/>
      <c r="CP35" s="318"/>
      <c r="CQ35" s="318"/>
      <c r="CR35" s="318"/>
      <c r="CS35" s="318"/>
      <c r="CT35" s="318"/>
      <c r="CU35" s="318"/>
      <c r="CV35" s="318"/>
      <c r="CW35" s="318"/>
      <c r="CX35" s="318"/>
      <c r="CY35" s="318"/>
      <c r="CZ35" s="318"/>
      <c r="DA35" s="318"/>
      <c r="DB35" s="318"/>
      <c r="DC35" s="318"/>
      <c r="DD35" s="318"/>
      <c r="DE35" s="318"/>
      <c r="DF35" s="318"/>
      <c r="DG35" s="318"/>
      <c r="DH35" s="318"/>
      <c r="DI35" s="318"/>
      <c r="DJ35" s="318"/>
      <c r="DK35" s="318"/>
      <c r="DL35" s="318"/>
      <c r="DM35" s="318"/>
      <c r="DN35" s="318"/>
      <c r="DO35" s="318"/>
      <c r="DP35" s="318"/>
      <c r="DQ35" s="318"/>
      <c r="DR35" s="318"/>
      <c r="DS35" s="318"/>
      <c r="DT35" s="318"/>
      <c r="DU35" s="318"/>
      <c r="DV35" s="318"/>
      <c r="DW35" s="318"/>
      <c r="DX35" s="318"/>
      <c r="DY35" s="318"/>
      <c r="DZ35" s="318"/>
      <c r="EA35" s="318"/>
      <c r="EB35" s="318"/>
      <c r="EC35" s="318"/>
      <c r="ED35" s="318"/>
      <c r="EE35" s="318"/>
      <c r="EF35" s="318"/>
      <c r="EG35" s="318"/>
      <c r="EH35" s="318"/>
      <c r="EI35" s="318"/>
      <c r="EJ35" s="318"/>
    </row>
    <row r="36" spans="1:140" ht="25.5" customHeight="1">
      <c r="A36" s="189" t="s">
        <v>8561</v>
      </c>
      <c r="B36" s="189" t="s">
        <v>8562</v>
      </c>
      <c r="C36" s="189" t="s">
        <v>8498</v>
      </c>
      <c r="D36" s="317"/>
      <c r="E36" s="317"/>
      <c r="F36" s="318"/>
      <c r="G36" s="318"/>
      <c r="H36" s="318"/>
      <c r="I36" s="318"/>
      <c r="J36" s="318"/>
      <c r="K36" s="318"/>
      <c r="L36" s="318"/>
      <c r="M36" s="318"/>
      <c r="N36" s="318"/>
      <c r="O36" s="318"/>
      <c r="P36" s="318"/>
      <c r="Q36" s="318"/>
      <c r="R36" s="318"/>
      <c r="S36" s="318"/>
      <c r="T36" s="318"/>
      <c r="U36" s="318"/>
      <c r="V36" s="318"/>
      <c r="W36" s="318"/>
      <c r="X36" s="318"/>
      <c r="Y36" s="318"/>
      <c r="Z36" s="318"/>
      <c r="AA36" s="318"/>
      <c r="AB36" s="318"/>
      <c r="AC36" s="318"/>
      <c r="AD36" s="318"/>
      <c r="AE36" s="318"/>
      <c r="AF36" s="318"/>
      <c r="AG36" s="318"/>
      <c r="AH36" s="318"/>
      <c r="AI36" s="318"/>
      <c r="AJ36" s="318"/>
      <c r="AK36" s="318"/>
      <c r="AL36" s="318"/>
      <c r="AM36" s="318"/>
      <c r="AN36" s="318"/>
      <c r="AO36" s="318"/>
      <c r="AP36" s="318"/>
      <c r="AQ36" s="318"/>
      <c r="AR36" s="318"/>
      <c r="AS36" s="318"/>
      <c r="AT36" s="318"/>
      <c r="AU36" s="318"/>
      <c r="AV36" s="318"/>
      <c r="AW36" s="318"/>
      <c r="AX36" s="318"/>
      <c r="AY36" s="318"/>
      <c r="AZ36" s="318"/>
      <c r="BA36" s="318"/>
      <c r="BB36" s="318"/>
      <c r="BC36" s="318"/>
      <c r="BD36" s="318"/>
      <c r="BE36" s="318"/>
      <c r="BF36" s="318"/>
      <c r="BG36" s="318"/>
      <c r="BH36" s="318"/>
      <c r="BI36" s="318"/>
      <c r="BJ36" s="318"/>
      <c r="BK36" s="318"/>
      <c r="BL36" s="318"/>
      <c r="BM36" s="318"/>
      <c r="BN36" s="318"/>
      <c r="BO36" s="318"/>
      <c r="BP36" s="318"/>
      <c r="BQ36" s="318"/>
      <c r="BR36" s="318"/>
      <c r="BS36" s="318"/>
      <c r="BT36" s="318"/>
      <c r="BU36" s="318"/>
      <c r="BV36" s="318"/>
      <c r="BW36" s="318"/>
      <c r="BX36" s="318"/>
      <c r="BY36" s="318"/>
      <c r="BZ36" s="318"/>
      <c r="CA36" s="318"/>
      <c r="CB36" s="318"/>
      <c r="CC36" s="318"/>
      <c r="CD36" s="318"/>
      <c r="CE36" s="318"/>
      <c r="CF36" s="318"/>
      <c r="CG36" s="318"/>
      <c r="CH36" s="318"/>
      <c r="CI36" s="318"/>
      <c r="CJ36" s="318"/>
      <c r="CK36" s="318"/>
      <c r="CL36" s="318"/>
      <c r="CM36" s="318"/>
      <c r="CN36" s="318"/>
      <c r="CO36" s="318"/>
      <c r="CP36" s="318"/>
      <c r="CQ36" s="318"/>
      <c r="CR36" s="318"/>
      <c r="CS36" s="318"/>
      <c r="CT36" s="318"/>
      <c r="CU36" s="318"/>
      <c r="CV36" s="318"/>
      <c r="CW36" s="318"/>
      <c r="CX36" s="318"/>
      <c r="CY36" s="318"/>
      <c r="CZ36" s="318"/>
      <c r="DA36" s="318"/>
      <c r="DB36" s="318"/>
      <c r="DC36" s="318"/>
      <c r="DD36" s="318"/>
      <c r="DE36" s="318"/>
      <c r="DF36" s="318"/>
      <c r="DG36" s="318"/>
      <c r="DH36" s="318"/>
      <c r="DI36" s="318"/>
      <c r="DJ36" s="318"/>
      <c r="DK36" s="318"/>
      <c r="DL36" s="318"/>
      <c r="DM36" s="318"/>
      <c r="DN36" s="318"/>
      <c r="DO36" s="318"/>
      <c r="DP36" s="318"/>
      <c r="DQ36" s="318"/>
      <c r="DR36" s="318"/>
      <c r="DS36" s="318"/>
      <c r="DT36" s="318"/>
      <c r="DU36" s="318"/>
      <c r="DV36" s="318"/>
      <c r="DW36" s="318"/>
      <c r="DX36" s="318"/>
      <c r="DY36" s="318"/>
      <c r="DZ36" s="318"/>
      <c r="EA36" s="318"/>
      <c r="EB36" s="318"/>
      <c r="EC36" s="318"/>
      <c r="ED36" s="318"/>
      <c r="EE36" s="318"/>
      <c r="EF36" s="318"/>
      <c r="EG36" s="318"/>
      <c r="EH36" s="318"/>
      <c r="EI36" s="318"/>
      <c r="EJ36" s="318"/>
    </row>
    <row r="37" spans="1:140" ht="25.5" customHeight="1">
      <c r="A37" s="189" t="s">
        <v>8563</v>
      </c>
      <c r="B37" s="189" t="s">
        <v>8564</v>
      </c>
      <c r="C37" s="189" t="s">
        <v>8498</v>
      </c>
      <c r="D37" s="317"/>
      <c r="E37" s="317"/>
      <c r="F37" s="318"/>
      <c r="G37" s="318"/>
      <c r="H37" s="318"/>
      <c r="I37" s="318"/>
      <c r="J37" s="318"/>
      <c r="K37" s="318"/>
      <c r="L37" s="318"/>
      <c r="M37" s="318"/>
      <c r="N37" s="318"/>
      <c r="O37" s="318"/>
      <c r="P37" s="318"/>
      <c r="Q37" s="318"/>
      <c r="R37" s="318"/>
      <c r="S37" s="318"/>
      <c r="T37" s="318"/>
      <c r="U37" s="318"/>
      <c r="V37" s="318"/>
      <c r="W37" s="318"/>
      <c r="X37" s="318"/>
      <c r="Y37" s="318"/>
      <c r="Z37" s="318"/>
      <c r="AA37" s="318"/>
      <c r="AB37" s="318"/>
      <c r="AC37" s="318"/>
      <c r="AD37" s="318"/>
      <c r="AE37" s="318"/>
      <c r="AF37" s="318"/>
      <c r="AG37" s="318"/>
      <c r="AH37" s="318"/>
      <c r="AI37" s="318"/>
      <c r="AJ37" s="318"/>
      <c r="AK37" s="318"/>
      <c r="AL37" s="318"/>
      <c r="AM37" s="318"/>
      <c r="AN37" s="318"/>
      <c r="AO37" s="318"/>
      <c r="AP37" s="318"/>
      <c r="AQ37" s="318"/>
      <c r="AR37" s="318"/>
      <c r="AS37" s="318"/>
      <c r="AT37" s="318"/>
      <c r="AU37" s="318"/>
      <c r="AV37" s="318"/>
      <c r="AW37" s="318"/>
      <c r="AX37" s="318"/>
      <c r="AY37" s="318"/>
      <c r="AZ37" s="318"/>
      <c r="BA37" s="318"/>
      <c r="BB37" s="318"/>
      <c r="BC37" s="318"/>
      <c r="BD37" s="318"/>
      <c r="BE37" s="318"/>
      <c r="BF37" s="318"/>
      <c r="BG37" s="318"/>
      <c r="BH37" s="318"/>
      <c r="BI37" s="318"/>
      <c r="BJ37" s="318"/>
      <c r="BK37" s="318"/>
      <c r="BL37" s="318"/>
      <c r="BM37" s="318"/>
      <c r="BN37" s="318"/>
      <c r="BO37" s="318"/>
      <c r="BP37" s="318"/>
      <c r="BQ37" s="318"/>
      <c r="BR37" s="318"/>
      <c r="BS37" s="318"/>
      <c r="BT37" s="318"/>
      <c r="BU37" s="318"/>
      <c r="BV37" s="318"/>
      <c r="BW37" s="318"/>
      <c r="BX37" s="318"/>
      <c r="BY37" s="318"/>
      <c r="BZ37" s="318"/>
      <c r="CA37" s="318"/>
      <c r="CB37" s="318"/>
      <c r="CC37" s="318"/>
      <c r="CD37" s="318"/>
      <c r="CE37" s="318"/>
      <c r="CF37" s="318"/>
      <c r="CG37" s="318"/>
      <c r="CH37" s="318"/>
      <c r="CI37" s="318"/>
      <c r="CJ37" s="318"/>
      <c r="CK37" s="318"/>
      <c r="CL37" s="318"/>
      <c r="CM37" s="318"/>
      <c r="CN37" s="318"/>
      <c r="CO37" s="318"/>
      <c r="CP37" s="318"/>
      <c r="CQ37" s="318"/>
      <c r="CR37" s="318"/>
      <c r="CS37" s="318"/>
      <c r="CT37" s="318"/>
      <c r="CU37" s="318"/>
      <c r="CV37" s="318"/>
      <c r="CW37" s="318"/>
      <c r="CX37" s="318"/>
      <c r="CY37" s="318"/>
      <c r="CZ37" s="318"/>
      <c r="DA37" s="318"/>
      <c r="DB37" s="318"/>
      <c r="DC37" s="318"/>
      <c r="DD37" s="318"/>
      <c r="DE37" s="318"/>
      <c r="DF37" s="318"/>
      <c r="DG37" s="318"/>
      <c r="DH37" s="318"/>
      <c r="DI37" s="318"/>
      <c r="DJ37" s="318"/>
      <c r="DK37" s="318"/>
      <c r="DL37" s="318"/>
      <c r="DM37" s="318"/>
      <c r="DN37" s="318"/>
      <c r="DO37" s="318"/>
      <c r="DP37" s="318"/>
      <c r="DQ37" s="318"/>
      <c r="DR37" s="318"/>
      <c r="DS37" s="318"/>
      <c r="DT37" s="318"/>
      <c r="DU37" s="318"/>
      <c r="DV37" s="318"/>
      <c r="DW37" s="318"/>
      <c r="DX37" s="318"/>
      <c r="DY37" s="318"/>
      <c r="DZ37" s="318"/>
      <c r="EA37" s="318"/>
      <c r="EB37" s="318"/>
      <c r="EC37" s="318"/>
      <c r="ED37" s="318"/>
      <c r="EE37" s="318"/>
      <c r="EF37" s="318"/>
      <c r="EG37" s="318"/>
      <c r="EH37" s="318"/>
      <c r="EI37" s="318"/>
      <c r="EJ37" s="318"/>
    </row>
    <row r="38" spans="1:140" ht="25.5" customHeight="1">
      <c r="A38" s="189" t="s">
        <v>8565</v>
      </c>
      <c r="B38" s="71" t="s">
        <v>8566</v>
      </c>
      <c r="C38" s="189" t="s">
        <v>8567</v>
      </c>
      <c r="D38" s="317" t="s">
        <v>8568</v>
      </c>
      <c r="E38" s="317"/>
      <c r="F38" s="318"/>
      <c r="G38" s="318"/>
      <c r="H38" s="318"/>
      <c r="I38" s="318"/>
      <c r="J38" s="318"/>
      <c r="K38" s="318"/>
      <c r="L38" s="318"/>
      <c r="M38" s="318"/>
      <c r="N38" s="318"/>
      <c r="O38" s="318"/>
      <c r="P38" s="318"/>
      <c r="Q38" s="318"/>
      <c r="R38" s="318"/>
      <c r="S38" s="318"/>
      <c r="T38" s="318"/>
      <c r="U38" s="318"/>
      <c r="V38" s="318"/>
      <c r="W38" s="318"/>
      <c r="X38" s="318"/>
      <c r="Y38" s="318"/>
      <c r="Z38" s="318"/>
      <c r="AA38" s="318"/>
      <c r="AB38" s="318"/>
      <c r="AC38" s="318"/>
      <c r="AD38" s="318"/>
      <c r="AE38" s="318"/>
      <c r="AF38" s="318"/>
      <c r="AG38" s="318"/>
      <c r="AH38" s="318"/>
      <c r="AI38" s="318"/>
      <c r="AJ38" s="318"/>
      <c r="AK38" s="318"/>
      <c r="AL38" s="318"/>
      <c r="AM38" s="318"/>
      <c r="AN38" s="318"/>
      <c r="AO38" s="318"/>
      <c r="AP38" s="318"/>
      <c r="AQ38" s="318"/>
      <c r="AR38" s="318"/>
      <c r="AS38" s="318"/>
      <c r="AT38" s="318"/>
      <c r="AU38" s="318"/>
      <c r="AV38" s="318"/>
      <c r="AW38" s="318"/>
      <c r="AX38" s="318"/>
      <c r="AY38" s="318"/>
      <c r="AZ38" s="318"/>
      <c r="BA38" s="318"/>
      <c r="BB38" s="318"/>
      <c r="BC38" s="318"/>
      <c r="BD38" s="318"/>
      <c r="BE38" s="318"/>
      <c r="BF38" s="318"/>
      <c r="BG38" s="318"/>
      <c r="BH38" s="318"/>
      <c r="BI38" s="318"/>
      <c r="BJ38" s="318"/>
      <c r="BK38" s="318"/>
      <c r="BL38" s="318"/>
      <c r="BM38" s="318"/>
      <c r="BN38" s="318"/>
      <c r="BO38" s="318"/>
      <c r="BP38" s="318"/>
      <c r="BQ38" s="318"/>
      <c r="BR38" s="318"/>
      <c r="BS38" s="318"/>
      <c r="BT38" s="318"/>
      <c r="BU38" s="318"/>
      <c r="BV38" s="318"/>
      <c r="BW38" s="318"/>
      <c r="BX38" s="318"/>
      <c r="BY38" s="318"/>
      <c r="BZ38" s="318"/>
      <c r="CA38" s="318"/>
      <c r="CB38" s="318"/>
      <c r="CC38" s="318"/>
      <c r="CD38" s="318"/>
      <c r="CE38" s="318"/>
      <c r="CF38" s="318"/>
      <c r="CG38" s="318"/>
      <c r="CH38" s="318"/>
      <c r="CI38" s="318"/>
      <c r="CJ38" s="318"/>
      <c r="CK38" s="318"/>
      <c r="CL38" s="318"/>
      <c r="CM38" s="318"/>
      <c r="CN38" s="318"/>
      <c r="CO38" s="318"/>
      <c r="CP38" s="318"/>
      <c r="CQ38" s="318"/>
      <c r="CR38" s="318"/>
      <c r="CS38" s="318"/>
      <c r="CT38" s="318"/>
      <c r="CU38" s="318"/>
      <c r="CV38" s="318"/>
      <c r="CW38" s="318"/>
      <c r="CX38" s="318"/>
      <c r="CY38" s="318"/>
      <c r="CZ38" s="318"/>
      <c r="DA38" s="318"/>
      <c r="DB38" s="318"/>
      <c r="DC38" s="318"/>
      <c r="DD38" s="318"/>
      <c r="DE38" s="318"/>
      <c r="DF38" s="318"/>
      <c r="DG38" s="318"/>
      <c r="DH38" s="318"/>
      <c r="DI38" s="318"/>
      <c r="DJ38" s="318"/>
      <c r="DK38" s="318"/>
      <c r="DL38" s="318"/>
      <c r="DM38" s="318"/>
      <c r="DN38" s="318"/>
      <c r="DO38" s="318"/>
      <c r="DP38" s="318"/>
      <c r="DQ38" s="318"/>
      <c r="DR38" s="318"/>
      <c r="DS38" s="318"/>
      <c r="DT38" s="318"/>
      <c r="DU38" s="318"/>
      <c r="DV38" s="318"/>
      <c r="DW38" s="318"/>
      <c r="DX38" s="318"/>
      <c r="DY38" s="318"/>
      <c r="DZ38" s="318"/>
      <c r="EA38" s="318"/>
      <c r="EB38" s="318"/>
      <c r="EC38" s="318"/>
      <c r="ED38" s="318"/>
      <c r="EE38" s="318"/>
      <c r="EF38" s="318"/>
      <c r="EG38" s="318"/>
      <c r="EH38" s="318"/>
      <c r="EI38" s="318"/>
      <c r="EJ38" s="318"/>
    </row>
    <row r="39" spans="1:140" ht="25.5" hidden="1" customHeight="1">
      <c r="A39" s="189" t="s">
        <v>8569</v>
      </c>
      <c r="B39" s="189" t="s">
        <v>8570</v>
      </c>
      <c r="C39" s="189" t="s">
        <v>8491</v>
      </c>
      <c r="D39" s="317"/>
      <c r="E39" s="317"/>
      <c r="F39" s="318"/>
      <c r="G39" s="318"/>
      <c r="H39" s="318"/>
      <c r="I39" s="318"/>
      <c r="J39" s="318"/>
      <c r="K39" s="318"/>
      <c r="L39" s="318"/>
      <c r="M39" s="318"/>
      <c r="N39" s="318"/>
      <c r="O39" s="318"/>
      <c r="P39" s="318"/>
      <c r="Q39" s="318"/>
      <c r="R39" s="318"/>
      <c r="S39" s="318"/>
      <c r="T39" s="318"/>
      <c r="U39" s="318"/>
      <c r="V39" s="318"/>
      <c r="W39" s="318"/>
      <c r="X39" s="318"/>
      <c r="Y39" s="318"/>
      <c r="Z39" s="318"/>
      <c r="AA39" s="318"/>
      <c r="AB39" s="318"/>
      <c r="AC39" s="318"/>
      <c r="AD39" s="318"/>
      <c r="AE39" s="318"/>
      <c r="AF39" s="318"/>
      <c r="AG39" s="318"/>
      <c r="AH39" s="318"/>
      <c r="AI39" s="318"/>
      <c r="AJ39" s="318"/>
      <c r="AK39" s="318"/>
      <c r="AL39" s="318"/>
      <c r="AM39" s="318"/>
      <c r="AN39" s="318"/>
      <c r="AO39" s="318"/>
      <c r="AP39" s="318"/>
      <c r="AQ39" s="318"/>
      <c r="AR39" s="318"/>
      <c r="AS39" s="318"/>
      <c r="AT39" s="318"/>
      <c r="AU39" s="318"/>
      <c r="AV39" s="318"/>
      <c r="AW39" s="318"/>
      <c r="AX39" s="318"/>
      <c r="AY39" s="318"/>
      <c r="AZ39" s="318"/>
      <c r="BA39" s="318"/>
      <c r="BB39" s="318"/>
      <c r="BC39" s="318"/>
      <c r="BD39" s="318"/>
      <c r="BE39" s="318"/>
      <c r="BF39" s="318"/>
      <c r="BG39" s="318"/>
      <c r="BH39" s="318"/>
      <c r="BI39" s="318"/>
      <c r="BJ39" s="318"/>
      <c r="BK39" s="318"/>
      <c r="BL39" s="318"/>
      <c r="BM39" s="318"/>
      <c r="BN39" s="318"/>
      <c r="BO39" s="318"/>
      <c r="BP39" s="318"/>
      <c r="BQ39" s="318"/>
      <c r="BR39" s="318"/>
      <c r="BS39" s="318"/>
      <c r="BT39" s="318"/>
      <c r="BU39" s="318"/>
      <c r="BV39" s="318"/>
      <c r="BW39" s="318"/>
      <c r="BX39" s="318"/>
      <c r="BY39" s="318"/>
      <c r="BZ39" s="318"/>
      <c r="CA39" s="318"/>
      <c r="CB39" s="318"/>
      <c r="CC39" s="318"/>
      <c r="CD39" s="318"/>
      <c r="CE39" s="318"/>
      <c r="CF39" s="318"/>
      <c r="CG39" s="318"/>
      <c r="CH39" s="318"/>
      <c r="CI39" s="318"/>
      <c r="CJ39" s="318"/>
      <c r="CK39" s="318"/>
      <c r="CL39" s="318"/>
      <c r="CM39" s="318"/>
      <c r="CN39" s="318"/>
      <c r="CO39" s="318"/>
      <c r="CP39" s="318"/>
      <c r="CQ39" s="318"/>
      <c r="CR39" s="318"/>
      <c r="CS39" s="318"/>
      <c r="CT39" s="318"/>
      <c r="CU39" s="318"/>
      <c r="CV39" s="318"/>
      <c r="CW39" s="318"/>
      <c r="CX39" s="318"/>
      <c r="CY39" s="318"/>
      <c r="CZ39" s="318"/>
      <c r="DA39" s="318"/>
      <c r="DB39" s="318"/>
      <c r="DC39" s="318"/>
      <c r="DD39" s="318"/>
      <c r="DE39" s="318"/>
      <c r="DF39" s="318"/>
      <c r="DG39" s="318"/>
      <c r="DH39" s="318"/>
      <c r="DI39" s="318"/>
      <c r="DJ39" s="318"/>
      <c r="DK39" s="318"/>
      <c r="DL39" s="318"/>
      <c r="DM39" s="318"/>
      <c r="DN39" s="318"/>
      <c r="DO39" s="318"/>
      <c r="DP39" s="318"/>
      <c r="DQ39" s="318"/>
      <c r="DR39" s="318"/>
      <c r="DS39" s="318"/>
      <c r="DT39" s="318"/>
      <c r="DU39" s="318"/>
      <c r="DV39" s="318"/>
      <c r="DW39" s="318"/>
      <c r="DX39" s="318"/>
      <c r="DY39" s="318"/>
      <c r="DZ39" s="318"/>
      <c r="EA39" s="318"/>
      <c r="EB39" s="318"/>
      <c r="EC39" s="318"/>
      <c r="ED39" s="318"/>
      <c r="EE39" s="318"/>
      <c r="EF39" s="318"/>
      <c r="EG39" s="318"/>
      <c r="EH39" s="318"/>
      <c r="EI39" s="318"/>
      <c r="EJ39" s="318"/>
    </row>
    <row r="40" spans="1:140" ht="25.5" hidden="1" customHeight="1">
      <c r="A40" s="189" t="s">
        <v>8571</v>
      </c>
      <c r="B40" s="189" t="s">
        <v>8572</v>
      </c>
      <c r="C40" s="189" t="s">
        <v>8491</v>
      </c>
      <c r="D40" s="317"/>
      <c r="E40" s="317"/>
      <c r="F40" s="318"/>
      <c r="G40" s="318"/>
      <c r="H40" s="318"/>
      <c r="I40" s="318"/>
      <c r="J40" s="318"/>
      <c r="K40" s="318"/>
      <c r="L40" s="318"/>
      <c r="M40" s="318"/>
      <c r="N40" s="318"/>
      <c r="O40" s="318"/>
      <c r="P40" s="318"/>
      <c r="Q40" s="318"/>
      <c r="R40" s="318"/>
      <c r="S40" s="318"/>
      <c r="T40" s="318"/>
      <c r="U40" s="318"/>
      <c r="V40" s="318"/>
      <c r="W40" s="318"/>
      <c r="X40" s="318"/>
      <c r="Y40" s="318"/>
      <c r="Z40" s="318"/>
      <c r="AA40" s="318"/>
      <c r="AB40" s="318"/>
      <c r="AC40" s="318"/>
      <c r="AD40" s="318"/>
      <c r="AE40" s="318"/>
      <c r="AF40" s="318"/>
      <c r="AG40" s="318"/>
      <c r="AH40" s="318"/>
      <c r="AI40" s="318"/>
      <c r="AJ40" s="318"/>
      <c r="AK40" s="318"/>
      <c r="AL40" s="318"/>
      <c r="AM40" s="318"/>
      <c r="AN40" s="318"/>
      <c r="AO40" s="318"/>
      <c r="AP40" s="318"/>
      <c r="AQ40" s="318"/>
      <c r="AR40" s="318"/>
      <c r="AS40" s="318"/>
      <c r="AT40" s="318"/>
      <c r="AU40" s="318"/>
      <c r="AV40" s="318"/>
      <c r="AW40" s="318"/>
      <c r="AX40" s="318"/>
      <c r="AY40" s="318"/>
      <c r="AZ40" s="318"/>
      <c r="BA40" s="318"/>
      <c r="BB40" s="318"/>
      <c r="BC40" s="318"/>
      <c r="BD40" s="318"/>
      <c r="BE40" s="318"/>
      <c r="BF40" s="318"/>
      <c r="BG40" s="318"/>
      <c r="BH40" s="318"/>
      <c r="BI40" s="318"/>
      <c r="BJ40" s="318"/>
      <c r="BK40" s="318"/>
      <c r="BL40" s="318"/>
      <c r="BM40" s="318"/>
      <c r="BN40" s="318"/>
      <c r="BO40" s="318"/>
      <c r="BP40" s="318"/>
      <c r="BQ40" s="318"/>
      <c r="BR40" s="318"/>
      <c r="BS40" s="318"/>
      <c r="BT40" s="318"/>
      <c r="BU40" s="318"/>
      <c r="BV40" s="318"/>
      <c r="BW40" s="318"/>
      <c r="BX40" s="318"/>
      <c r="BY40" s="318"/>
      <c r="BZ40" s="318"/>
      <c r="CA40" s="318"/>
      <c r="CB40" s="318"/>
      <c r="CC40" s="318"/>
      <c r="CD40" s="318"/>
      <c r="CE40" s="318"/>
      <c r="CF40" s="318"/>
      <c r="CG40" s="318"/>
      <c r="CH40" s="318"/>
      <c r="CI40" s="318"/>
      <c r="CJ40" s="318"/>
      <c r="CK40" s="318"/>
      <c r="CL40" s="318"/>
      <c r="CM40" s="318"/>
      <c r="CN40" s="318"/>
      <c r="CO40" s="318"/>
      <c r="CP40" s="318"/>
      <c r="CQ40" s="318"/>
      <c r="CR40" s="318"/>
      <c r="CS40" s="318"/>
      <c r="CT40" s="318"/>
      <c r="CU40" s="318"/>
      <c r="CV40" s="318"/>
      <c r="CW40" s="318"/>
      <c r="CX40" s="318"/>
      <c r="CY40" s="318"/>
      <c r="CZ40" s="318"/>
      <c r="DA40" s="318"/>
      <c r="DB40" s="318"/>
      <c r="DC40" s="318"/>
      <c r="DD40" s="318"/>
      <c r="DE40" s="318"/>
      <c r="DF40" s="318"/>
      <c r="DG40" s="318"/>
      <c r="DH40" s="318"/>
      <c r="DI40" s="318"/>
      <c r="DJ40" s="318"/>
      <c r="DK40" s="318"/>
      <c r="DL40" s="318"/>
      <c r="DM40" s="318"/>
      <c r="DN40" s="318"/>
      <c r="DO40" s="318"/>
      <c r="DP40" s="318"/>
      <c r="DQ40" s="318"/>
      <c r="DR40" s="318"/>
      <c r="DS40" s="318"/>
      <c r="DT40" s="318"/>
      <c r="DU40" s="318"/>
      <c r="DV40" s="318"/>
      <c r="DW40" s="318"/>
      <c r="DX40" s="318"/>
      <c r="DY40" s="318"/>
      <c r="DZ40" s="318"/>
      <c r="EA40" s="318"/>
      <c r="EB40" s="318"/>
      <c r="EC40" s="318"/>
      <c r="ED40" s="318"/>
      <c r="EE40" s="318"/>
      <c r="EF40" s="318"/>
      <c r="EG40" s="318"/>
      <c r="EH40" s="318"/>
      <c r="EI40" s="318"/>
      <c r="EJ40" s="318"/>
    </row>
    <row r="41" spans="1:140" ht="25.5" customHeight="1">
      <c r="A41" s="189" t="s">
        <v>8573</v>
      </c>
      <c r="B41" s="189" t="s">
        <v>8574</v>
      </c>
      <c r="C41" s="189" t="s">
        <v>8498</v>
      </c>
      <c r="D41" s="317"/>
      <c r="E41" s="317"/>
      <c r="F41" s="318"/>
      <c r="G41" s="318"/>
      <c r="H41" s="318"/>
      <c r="I41" s="318"/>
      <c r="J41" s="318"/>
      <c r="K41" s="318"/>
      <c r="L41" s="318"/>
      <c r="M41" s="318"/>
      <c r="N41" s="318"/>
      <c r="O41" s="318"/>
      <c r="P41" s="318"/>
      <c r="Q41" s="318"/>
      <c r="R41" s="318"/>
      <c r="S41" s="318"/>
      <c r="T41" s="318"/>
      <c r="U41" s="318"/>
      <c r="V41" s="318"/>
      <c r="W41" s="318"/>
      <c r="X41" s="318"/>
      <c r="Y41" s="318"/>
      <c r="Z41" s="318"/>
      <c r="AA41" s="318"/>
      <c r="AB41" s="318"/>
      <c r="AC41" s="318"/>
      <c r="AD41" s="318"/>
      <c r="AE41" s="318"/>
      <c r="AF41" s="318"/>
      <c r="AG41" s="318"/>
      <c r="AH41" s="318"/>
      <c r="AI41" s="318"/>
      <c r="AJ41" s="318"/>
      <c r="AK41" s="318"/>
      <c r="AL41" s="318"/>
      <c r="AM41" s="318"/>
      <c r="AN41" s="318"/>
      <c r="AO41" s="318"/>
      <c r="AP41" s="318"/>
      <c r="AQ41" s="318"/>
      <c r="AR41" s="318"/>
      <c r="AS41" s="318"/>
      <c r="AT41" s="318"/>
      <c r="AU41" s="318"/>
      <c r="AV41" s="318"/>
      <c r="AW41" s="318"/>
      <c r="AX41" s="318"/>
      <c r="AY41" s="318"/>
      <c r="AZ41" s="318"/>
      <c r="BA41" s="318"/>
      <c r="BB41" s="318"/>
      <c r="BC41" s="318"/>
      <c r="BD41" s="318"/>
      <c r="BE41" s="318"/>
      <c r="BF41" s="318"/>
      <c r="BG41" s="318"/>
      <c r="BH41" s="318"/>
      <c r="BI41" s="318"/>
      <c r="BJ41" s="318"/>
      <c r="BK41" s="318"/>
      <c r="BL41" s="318"/>
      <c r="BM41" s="318"/>
      <c r="BN41" s="318"/>
      <c r="BO41" s="318"/>
      <c r="BP41" s="318"/>
      <c r="BQ41" s="318"/>
      <c r="BR41" s="318"/>
      <c r="BS41" s="318"/>
      <c r="BT41" s="318"/>
      <c r="BU41" s="318"/>
      <c r="BV41" s="318"/>
      <c r="BW41" s="318"/>
      <c r="BX41" s="318"/>
      <c r="BY41" s="318"/>
      <c r="BZ41" s="318"/>
      <c r="CA41" s="318"/>
      <c r="CB41" s="318"/>
      <c r="CC41" s="318"/>
      <c r="CD41" s="318"/>
      <c r="CE41" s="318"/>
      <c r="CF41" s="318"/>
      <c r="CG41" s="318"/>
      <c r="CH41" s="318"/>
      <c r="CI41" s="318"/>
      <c r="CJ41" s="318"/>
      <c r="CK41" s="318"/>
      <c r="CL41" s="318"/>
      <c r="CM41" s="318"/>
      <c r="CN41" s="318"/>
      <c r="CO41" s="318"/>
      <c r="CP41" s="318"/>
      <c r="CQ41" s="318"/>
      <c r="CR41" s="318"/>
      <c r="CS41" s="318"/>
      <c r="CT41" s="318"/>
      <c r="CU41" s="318"/>
      <c r="CV41" s="318"/>
      <c r="CW41" s="318"/>
      <c r="CX41" s="318"/>
      <c r="CY41" s="318"/>
      <c r="CZ41" s="318"/>
      <c r="DA41" s="318"/>
      <c r="DB41" s="318"/>
      <c r="DC41" s="318"/>
      <c r="DD41" s="318"/>
      <c r="DE41" s="318"/>
      <c r="DF41" s="318"/>
      <c r="DG41" s="318"/>
      <c r="DH41" s="318"/>
      <c r="DI41" s="318"/>
      <c r="DJ41" s="318"/>
      <c r="DK41" s="318"/>
      <c r="DL41" s="318"/>
      <c r="DM41" s="318"/>
      <c r="DN41" s="318"/>
      <c r="DO41" s="318"/>
      <c r="DP41" s="318"/>
      <c r="DQ41" s="318"/>
      <c r="DR41" s="318"/>
      <c r="DS41" s="318"/>
      <c r="DT41" s="318"/>
      <c r="DU41" s="318"/>
      <c r="DV41" s="318"/>
      <c r="DW41" s="318"/>
      <c r="DX41" s="318"/>
      <c r="DY41" s="318"/>
      <c r="DZ41" s="318"/>
      <c r="EA41" s="318"/>
      <c r="EB41" s="318"/>
      <c r="EC41" s="318"/>
      <c r="ED41" s="318"/>
      <c r="EE41" s="318"/>
      <c r="EF41" s="318"/>
      <c r="EG41" s="318"/>
      <c r="EH41" s="318"/>
      <c r="EI41" s="318"/>
      <c r="EJ41" s="318"/>
    </row>
    <row r="42" spans="1:140" ht="25.5" customHeight="1">
      <c r="A42" s="189" t="s">
        <v>8575</v>
      </c>
      <c r="B42" s="189" t="s">
        <v>8576</v>
      </c>
      <c r="C42" s="189" t="s">
        <v>8498</v>
      </c>
      <c r="D42" s="317"/>
      <c r="E42" s="317"/>
      <c r="F42" s="318"/>
      <c r="G42" s="318"/>
      <c r="H42" s="318"/>
      <c r="I42" s="318"/>
      <c r="J42" s="318"/>
      <c r="K42" s="318"/>
      <c r="L42" s="318"/>
      <c r="M42" s="318"/>
      <c r="N42" s="318"/>
      <c r="O42" s="318"/>
      <c r="P42" s="318"/>
      <c r="Q42" s="318"/>
      <c r="R42" s="318"/>
      <c r="S42" s="318"/>
      <c r="T42" s="318"/>
      <c r="U42" s="318"/>
      <c r="V42" s="318"/>
      <c r="W42" s="318"/>
      <c r="X42" s="318"/>
      <c r="Y42" s="318"/>
      <c r="Z42" s="318"/>
      <c r="AA42" s="318"/>
      <c r="AB42" s="318"/>
      <c r="AC42" s="318"/>
      <c r="AD42" s="318"/>
      <c r="AE42" s="318"/>
      <c r="AF42" s="318"/>
      <c r="AG42" s="318"/>
      <c r="AH42" s="318"/>
      <c r="AI42" s="318"/>
      <c r="AJ42" s="318"/>
      <c r="AK42" s="318"/>
      <c r="AL42" s="318"/>
      <c r="AM42" s="318"/>
      <c r="AN42" s="318"/>
      <c r="AO42" s="318"/>
      <c r="AP42" s="318"/>
      <c r="AQ42" s="318"/>
      <c r="AR42" s="318"/>
      <c r="AS42" s="318"/>
      <c r="AT42" s="318"/>
      <c r="AU42" s="318"/>
      <c r="AV42" s="318"/>
      <c r="AW42" s="318"/>
      <c r="AX42" s="318"/>
      <c r="AY42" s="318"/>
      <c r="AZ42" s="318"/>
      <c r="BA42" s="318"/>
      <c r="BB42" s="318"/>
      <c r="BC42" s="318"/>
      <c r="BD42" s="318"/>
      <c r="BE42" s="318"/>
      <c r="BF42" s="318"/>
      <c r="BG42" s="318"/>
      <c r="BH42" s="318"/>
      <c r="BI42" s="318"/>
      <c r="BJ42" s="318"/>
      <c r="BK42" s="318"/>
      <c r="BL42" s="318"/>
      <c r="BM42" s="318"/>
      <c r="BN42" s="318"/>
      <c r="BO42" s="318"/>
      <c r="BP42" s="318"/>
      <c r="BQ42" s="318"/>
      <c r="BR42" s="318"/>
      <c r="BS42" s="318"/>
      <c r="BT42" s="318"/>
      <c r="BU42" s="318"/>
      <c r="BV42" s="318"/>
      <c r="BW42" s="318"/>
      <c r="BX42" s="318"/>
      <c r="BY42" s="318"/>
      <c r="BZ42" s="318"/>
      <c r="CA42" s="318"/>
      <c r="CB42" s="318"/>
      <c r="CC42" s="318"/>
      <c r="CD42" s="318"/>
      <c r="CE42" s="318"/>
      <c r="CF42" s="318"/>
      <c r="CG42" s="318"/>
      <c r="CH42" s="318"/>
      <c r="CI42" s="318"/>
      <c r="CJ42" s="318"/>
      <c r="CK42" s="318"/>
      <c r="CL42" s="318"/>
      <c r="CM42" s="318"/>
      <c r="CN42" s="318"/>
      <c r="CO42" s="318"/>
      <c r="CP42" s="318"/>
      <c r="CQ42" s="318"/>
      <c r="CR42" s="318"/>
      <c r="CS42" s="318"/>
      <c r="CT42" s="318"/>
      <c r="CU42" s="318"/>
      <c r="CV42" s="318"/>
      <c r="CW42" s="318"/>
      <c r="CX42" s="318"/>
      <c r="CY42" s="318"/>
      <c r="CZ42" s="318"/>
      <c r="DA42" s="318"/>
      <c r="DB42" s="318"/>
      <c r="DC42" s="318"/>
      <c r="DD42" s="318"/>
      <c r="DE42" s="318"/>
      <c r="DF42" s="318"/>
      <c r="DG42" s="318"/>
      <c r="DH42" s="318"/>
      <c r="DI42" s="318"/>
      <c r="DJ42" s="318"/>
      <c r="DK42" s="318"/>
      <c r="DL42" s="318"/>
      <c r="DM42" s="318"/>
      <c r="DN42" s="318"/>
      <c r="DO42" s="318"/>
      <c r="DP42" s="318"/>
      <c r="DQ42" s="318"/>
      <c r="DR42" s="318"/>
      <c r="DS42" s="318"/>
      <c r="DT42" s="318"/>
      <c r="DU42" s="318"/>
      <c r="DV42" s="318"/>
      <c r="DW42" s="318"/>
      <c r="DX42" s="318"/>
      <c r="DY42" s="318"/>
      <c r="DZ42" s="318"/>
      <c r="EA42" s="318"/>
      <c r="EB42" s="318"/>
      <c r="EC42" s="318"/>
      <c r="ED42" s="318"/>
      <c r="EE42" s="318"/>
      <c r="EF42" s="318"/>
      <c r="EG42" s="318"/>
      <c r="EH42" s="318"/>
      <c r="EI42" s="318"/>
      <c r="EJ42" s="318"/>
    </row>
    <row r="43" spans="1:140" ht="25.5" hidden="1" customHeight="1">
      <c r="A43" s="189" t="s">
        <v>8577</v>
      </c>
      <c r="B43" s="189" t="s">
        <v>8578</v>
      </c>
      <c r="C43" s="189" t="s">
        <v>8491</v>
      </c>
      <c r="D43" s="317"/>
      <c r="E43" s="317"/>
      <c r="F43" s="318"/>
      <c r="G43" s="318"/>
      <c r="H43" s="318"/>
      <c r="I43" s="318"/>
      <c r="J43" s="318"/>
      <c r="K43" s="318"/>
      <c r="L43" s="318"/>
      <c r="M43" s="318"/>
      <c r="N43" s="318"/>
      <c r="O43" s="318"/>
      <c r="P43" s="318"/>
      <c r="Q43" s="318"/>
      <c r="R43" s="318"/>
      <c r="S43" s="318"/>
      <c r="T43" s="318"/>
      <c r="U43" s="318"/>
      <c r="V43" s="318"/>
      <c r="W43" s="318"/>
      <c r="X43" s="318"/>
      <c r="Y43" s="318"/>
      <c r="Z43" s="318"/>
      <c r="AA43" s="318"/>
      <c r="AB43" s="318"/>
      <c r="AC43" s="318"/>
      <c r="AD43" s="318"/>
      <c r="AE43" s="318"/>
      <c r="AF43" s="318"/>
      <c r="AG43" s="318"/>
      <c r="AH43" s="318"/>
      <c r="AI43" s="318"/>
      <c r="AJ43" s="318"/>
      <c r="AK43" s="318"/>
      <c r="AL43" s="318"/>
      <c r="AM43" s="318"/>
      <c r="AN43" s="318"/>
      <c r="AO43" s="318"/>
      <c r="AP43" s="318"/>
      <c r="AQ43" s="318"/>
      <c r="AR43" s="318"/>
      <c r="AS43" s="318"/>
      <c r="AT43" s="318"/>
      <c r="AU43" s="318"/>
      <c r="AV43" s="318"/>
      <c r="AW43" s="318"/>
      <c r="AX43" s="318"/>
      <c r="AY43" s="318"/>
      <c r="AZ43" s="318"/>
      <c r="BA43" s="318"/>
      <c r="BB43" s="318"/>
      <c r="BC43" s="318"/>
      <c r="BD43" s="318"/>
      <c r="BE43" s="318"/>
      <c r="BF43" s="318"/>
      <c r="BG43" s="318"/>
      <c r="BH43" s="318"/>
      <c r="BI43" s="318"/>
      <c r="BJ43" s="318"/>
      <c r="BK43" s="318"/>
      <c r="BL43" s="318"/>
      <c r="BM43" s="318"/>
      <c r="BN43" s="318"/>
      <c r="BO43" s="318"/>
      <c r="BP43" s="318"/>
      <c r="BQ43" s="318"/>
      <c r="BR43" s="318"/>
      <c r="BS43" s="318"/>
      <c r="BT43" s="318"/>
      <c r="BU43" s="318"/>
      <c r="BV43" s="318"/>
      <c r="BW43" s="318"/>
      <c r="BX43" s="318"/>
      <c r="BY43" s="318"/>
      <c r="BZ43" s="318"/>
      <c r="CA43" s="318"/>
      <c r="CB43" s="318"/>
      <c r="CC43" s="318"/>
      <c r="CD43" s="318"/>
      <c r="CE43" s="318"/>
      <c r="CF43" s="318"/>
      <c r="CG43" s="318"/>
      <c r="CH43" s="318"/>
      <c r="CI43" s="318"/>
      <c r="CJ43" s="318"/>
      <c r="CK43" s="318"/>
      <c r="CL43" s="318"/>
      <c r="CM43" s="318"/>
      <c r="CN43" s="318"/>
      <c r="CO43" s="318"/>
      <c r="CP43" s="318"/>
      <c r="CQ43" s="318"/>
      <c r="CR43" s="318"/>
      <c r="CS43" s="318"/>
      <c r="CT43" s="318"/>
      <c r="CU43" s="318"/>
      <c r="CV43" s="318"/>
      <c r="CW43" s="318"/>
      <c r="CX43" s="318"/>
      <c r="CY43" s="318"/>
      <c r="CZ43" s="318"/>
      <c r="DA43" s="318"/>
      <c r="DB43" s="318"/>
      <c r="DC43" s="318"/>
      <c r="DD43" s="318"/>
      <c r="DE43" s="318"/>
      <c r="DF43" s="318"/>
      <c r="DG43" s="318"/>
      <c r="DH43" s="318"/>
      <c r="DI43" s="318"/>
      <c r="DJ43" s="318"/>
      <c r="DK43" s="318"/>
      <c r="DL43" s="318"/>
      <c r="DM43" s="318"/>
      <c r="DN43" s="318"/>
      <c r="DO43" s="318"/>
      <c r="DP43" s="318"/>
      <c r="DQ43" s="318"/>
      <c r="DR43" s="318"/>
      <c r="DS43" s="318"/>
      <c r="DT43" s="318"/>
      <c r="DU43" s="318"/>
      <c r="DV43" s="318"/>
      <c r="DW43" s="318"/>
      <c r="DX43" s="318"/>
      <c r="DY43" s="318"/>
      <c r="DZ43" s="318"/>
      <c r="EA43" s="318"/>
      <c r="EB43" s="318"/>
      <c r="EC43" s="318"/>
      <c r="ED43" s="318"/>
      <c r="EE43" s="318"/>
      <c r="EF43" s="318"/>
      <c r="EG43" s="318"/>
      <c r="EH43" s="318"/>
      <c r="EI43" s="318"/>
      <c r="EJ43" s="318"/>
    </row>
    <row r="44" spans="1:140" ht="25.5" hidden="1" customHeight="1">
      <c r="A44" s="189" t="s">
        <v>8579</v>
      </c>
      <c r="B44" s="189" t="s">
        <v>8580</v>
      </c>
      <c r="C44" s="189" t="s">
        <v>8491</v>
      </c>
      <c r="D44" s="317"/>
      <c r="E44" s="317"/>
      <c r="F44" s="318"/>
      <c r="G44" s="318"/>
      <c r="H44" s="318"/>
      <c r="I44" s="318"/>
      <c r="J44" s="318"/>
      <c r="K44" s="318"/>
      <c r="L44" s="318"/>
      <c r="M44" s="318"/>
      <c r="N44" s="318"/>
      <c r="O44" s="318"/>
      <c r="P44" s="318"/>
      <c r="Q44" s="318"/>
      <c r="R44" s="318"/>
      <c r="S44" s="318"/>
      <c r="T44" s="318"/>
      <c r="U44" s="318"/>
      <c r="V44" s="318"/>
      <c r="W44" s="318"/>
      <c r="X44" s="318"/>
      <c r="Y44" s="318"/>
      <c r="Z44" s="318"/>
      <c r="AA44" s="318"/>
      <c r="AB44" s="318"/>
      <c r="AC44" s="318"/>
      <c r="AD44" s="318"/>
      <c r="AE44" s="318"/>
      <c r="AF44" s="318"/>
      <c r="AG44" s="318"/>
      <c r="AH44" s="318"/>
      <c r="AI44" s="318"/>
      <c r="AJ44" s="318"/>
      <c r="AK44" s="318"/>
      <c r="AL44" s="318"/>
      <c r="AM44" s="318"/>
      <c r="AN44" s="318"/>
      <c r="AO44" s="318"/>
      <c r="AP44" s="318"/>
      <c r="AQ44" s="318"/>
      <c r="AR44" s="318"/>
      <c r="AS44" s="318"/>
      <c r="AT44" s="318"/>
      <c r="AU44" s="318"/>
      <c r="AV44" s="318"/>
      <c r="AW44" s="318"/>
      <c r="AX44" s="318"/>
      <c r="AY44" s="318"/>
      <c r="AZ44" s="318"/>
      <c r="BA44" s="318"/>
      <c r="BB44" s="318"/>
      <c r="BC44" s="318"/>
      <c r="BD44" s="318"/>
      <c r="BE44" s="318"/>
      <c r="BF44" s="318"/>
      <c r="BG44" s="318"/>
      <c r="BH44" s="318"/>
      <c r="BI44" s="318"/>
      <c r="BJ44" s="318"/>
      <c r="BK44" s="318"/>
      <c r="BL44" s="318"/>
      <c r="BM44" s="318"/>
      <c r="BN44" s="318"/>
      <c r="BO44" s="318"/>
      <c r="BP44" s="318"/>
      <c r="BQ44" s="318"/>
      <c r="BR44" s="318"/>
      <c r="BS44" s="318"/>
      <c r="BT44" s="318"/>
      <c r="BU44" s="318"/>
      <c r="BV44" s="318"/>
      <c r="BW44" s="318"/>
      <c r="BX44" s="318"/>
      <c r="BY44" s="318"/>
      <c r="BZ44" s="318"/>
      <c r="CA44" s="318"/>
      <c r="CB44" s="318"/>
      <c r="CC44" s="318"/>
      <c r="CD44" s="318"/>
      <c r="CE44" s="318"/>
      <c r="CF44" s="318"/>
      <c r="CG44" s="318"/>
      <c r="CH44" s="318"/>
      <c r="CI44" s="318"/>
      <c r="CJ44" s="318"/>
      <c r="CK44" s="318"/>
      <c r="CL44" s="318"/>
      <c r="CM44" s="318"/>
      <c r="CN44" s="318"/>
      <c r="CO44" s="318"/>
      <c r="CP44" s="318"/>
      <c r="CQ44" s="318"/>
      <c r="CR44" s="318"/>
      <c r="CS44" s="318"/>
      <c r="CT44" s="318"/>
      <c r="CU44" s="318"/>
      <c r="CV44" s="318"/>
      <c r="CW44" s="318"/>
      <c r="CX44" s="318"/>
      <c r="CY44" s="318"/>
      <c r="CZ44" s="318"/>
      <c r="DA44" s="318"/>
      <c r="DB44" s="318"/>
      <c r="DC44" s="318"/>
      <c r="DD44" s="318"/>
      <c r="DE44" s="318"/>
      <c r="DF44" s="318"/>
      <c r="DG44" s="318"/>
      <c r="DH44" s="318"/>
      <c r="DI44" s="318"/>
      <c r="DJ44" s="318"/>
      <c r="DK44" s="318"/>
      <c r="DL44" s="318"/>
      <c r="DM44" s="318"/>
      <c r="DN44" s="318"/>
      <c r="DO44" s="318"/>
      <c r="DP44" s="318"/>
      <c r="DQ44" s="318"/>
      <c r="DR44" s="318"/>
      <c r="DS44" s="318"/>
      <c r="DT44" s="318"/>
      <c r="DU44" s="318"/>
      <c r="DV44" s="318"/>
      <c r="DW44" s="318"/>
      <c r="DX44" s="318"/>
      <c r="DY44" s="318"/>
      <c r="DZ44" s="318"/>
      <c r="EA44" s="318"/>
      <c r="EB44" s="318"/>
      <c r="EC44" s="318"/>
      <c r="ED44" s="318"/>
      <c r="EE44" s="318"/>
      <c r="EF44" s="318"/>
      <c r="EG44" s="318"/>
      <c r="EH44" s="318"/>
      <c r="EI44" s="318"/>
      <c r="EJ44" s="318"/>
    </row>
    <row r="45" spans="1:140" ht="25.5" customHeight="1">
      <c r="A45" s="189" t="s">
        <v>8581</v>
      </c>
      <c r="B45" s="189" t="s">
        <v>8582</v>
      </c>
      <c r="C45" s="189" t="s">
        <v>8498</v>
      </c>
      <c r="D45" s="317"/>
      <c r="E45" s="317"/>
      <c r="F45" s="318"/>
      <c r="G45" s="318"/>
      <c r="H45" s="318"/>
      <c r="I45" s="318"/>
      <c r="J45" s="318"/>
      <c r="K45" s="318"/>
      <c r="L45" s="318"/>
      <c r="M45" s="318"/>
      <c r="N45" s="318"/>
      <c r="O45" s="318"/>
      <c r="P45" s="318"/>
      <c r="Q45" s="318"/>
      <c r="R45" s="318"/>
      <c r="S45" s="318"/>
      <c r="T45" s="318"/>
      <c r="U45" s="318"/>
      <c r="V45" s="318"/>
      <c r="W45" s="318"/>
      <c r="X45" s="318"/>
      <c r="Y45" s="318"/>
      <c r="Z45" s="318"/>
      <c r="AA45" s="318"/>
      <c r="AB45" s="318"/>
      <c r="AC45" s="318"/>
      <c r="AD45" s="318"/>
      <c r="AE45" s="318"/>
      <c r="AF45" s="318"/>
      <c r="AG45" s="318"/>
      <c r="AH45" s="318"/>
      <c r="AI45" s="318"/>
      <c r="AJ45" s="318"/>
      <c r="AK45" s="318"/>
      <c r="AL45" s="318"/>
      <c r="AM45" s="318"/>
      <c r="AN45" s="318"/>
      <c r="AO45" s="318"/>
      <c r="AP45" s="318"/>
      <c r="AQ45" s="318"/>
      <c r="AR45" s="318"/>
      <c r="AS45" s="318"/>
      <c r="AT45" s="318"/>
      <c r="AU45" s="318"/>
      <c r="AV45" s="318"/>
      <c r="AW45" s="318"/>
      <c r="AX45" s="318"/>
      <c r="AY45" s="318"/>
      <c r="AZ45" s="318"/>
      <c r="BA45" s="318"/>
      <c r="BB45" s="318"/>
      <c r="BC45" s="318"/>
      <c r="BD45" s="318"/>
      <c r="BE45" s="318"/>
      <c r="BF45" s="318"/>
      <c r="BG45" s="318"/>
      <c r="BH45" s="318"/>
      <c r="BI45" s="318"/>
      <c r="BJ45" s="318"/>
      <c r="BK45" s="318"/>
      <c r="BL45" s="318"/>
      <c r="BM45" s="318"/>
      <c r="BN45" s="318"/>
      <c r="BO45" s="318"/>
      <c r="BP45" s="318"/>
      <c r="BQ45" s="318"/>
      <c r="BR45" s="318"/>
      <c r="BS45" s="318"/>
      <c r="BT45" s="318"/>
      <c r="BU45" s="318"/>
      <c r="BV45" s="318"/>
      <c r="BW45" s="318"/>
      <c r="BX45" s="318"/>
      <c r="BY45" s="318"/>
      <c r="BZ45" s="318"/>
      <c r="CA45" s="318"/>
      <c r="CB45" s="318"/>
      <c r="CC45" s="318"/>
      <c r="CD45" s="318"/>
      <c r="CE45" s="318"/>
      <c r="CF45" s="318"/>
      <c r="CG45" s="318"/>
      <c r="CH45" s="318"/>
      <c r="CI45" s="318"/>
      <c r="CJ45" s="318"/>
      <c r="CK45" s="318"/>
      <c r="CL45" s="318"/>
      <c r="CM45" s="318"/>
      <c r="CN45" s="318"/>
      <c r="CO45" s="318"/>
      <c r="CP45" s="318"/>
      <c r="CQ45" s="318"/>
      <c r="CR45" s="318"/>
      <c r="CS45" s="318"/>
      <c r="CT45" s="318"/>
      <c r="CU45" s="318"/>
      <c r="CV45" s="318"/>
      <c r="CW45" s="318"/>
      <c r="CX45" s="318"/>
      <c r="CY45" s="318"/>
      <c r="CZ45" s="318"/>
      <c r="DA45" s="318"/>
      <c r="DB45" s="318"/>
      <c r="DC45" s="318"/>
      <c r="DD45" s="318"/>
      <c r="DE45" s="318"/>
      <c r="DF45" s="318"/>
      <c r="DG45" s="318"/>
      <c r="DH45" s="318"/>
      <c r="DI45" s="318"/>
      <c r="DJ45" s="318"/>
      <c r="DK45" s="318"/>
      <c r="DL45" s="318"/>
      <c r="DM45" s="318"/>
      <c r="DN45" s="318"/>
      <c r="DO45" s="318"/>
      <c r="DP45" s="318"/>
      <c r="DQ45" s="318"/>
      <c r="DR45" s="318"/>
      <c r="DS45" s="318"/>
      <c r="DT45" s="318"/>
      <c r="DU45" s="318"/>
      <c r="DV45" s="318"/>
      <c r="DW45" s="318"/>
      <c r="DX45" s="318"/>
      <c r="DY45" s="318"/>
      <c r="DZ45" s="318"/>
      <c r="EA45" s="318"/>
      <c r="EB45" s="318"/>
      <c r="EC45" s="318"/>
      <c r="ED45" s="318"/>
      <c r="EE45" s="318"/>
      <c r="EF45" s="318"/>
      <c r="EG45" s="318"/>
      <c r="EH45" s="318"/>
      <c r="EI45" s="318"/>
      <c r="EJ45" s="318"/>
    </row>
    <row r="46" spans="1:140" ht="25.5" hidden="1" customHeight="1">
      <c r="A46" s="189" t="s">
        <v>8583</v>
      </c>
      <c r="B46" s="189" t="s">
        <v>8584</v>
      </c>
      <c r="C46" s="189" t="s">
        <v>8491</v>
      </c>
      <c r="D46" s="317"/>
      <c r="E46" s="317"/>
      <c r="F46" s="318"/>
      <c r="G46" s="318"/>
      <c r="H46" s="318"/>
      <c r="I46" s="318"/>
      <c r="J46" s="318"/>
      <c r="K46" s="318"/>
      <c r="L46" s="318"/>
      <c r="M46" s="318"/>
      <c r="N46" s="318"/>
      <c r="O46" s="318"/>
      <c r="P46" s="318"/>
      <c r="Q46" s="318"/>
      <c r="R46" s="318"/>
      <c r="S46" s="318"/>
      <c r="T46" s="318"/>
      <c r="U46" s="318"/>
      <c r="V46" s="318"/>
      <c r="W46" s="318"/>
      <c r="X46" s="318"/>
      <c r="Y46" s="318"/>
      <c r="Z46" s="318"/>
      <c r="AA46" s="318"/>
      <c r="AB46" s="318"/>
      <c r="AC46" s="318"/>
      <c r="AD46" s="318"/>
      <c r="AE46" s="318"/>
      <c r="AF46" s="318"/>
      <c r="AG46" s="318"/>
      <c r="AH46" s="318"/>
      <c r="AI46" s="318"/>
      <c r="AJ46" s="318"/>
      <c r="AK46" s="318"/>
      <c r="AL46" s="318"/>
      <c r="AM46" s="318"/>
      <c r="AN46" s="318"/>
      <c r="AO46" s="318"/>
      <c r="AP46" s="318"/>
      <c r="AQ46" s="318"/>
      <c r="AR46" s="318"/>
      <c r="AS46" s="318"/>
      <c r="AT46" s="318"/>
      <c r="AU46" s="318"/>
      <c r="AV46" s="318"/>
      <c r="AW46" s="318"/>
      <c r="AX46" s="318"/>
      <c r="AY46" s="318"/>
      <c r="AZ46" s="318"/>
      <c r="BA46" s="318"/>
      <c r="BB46" s="318"/>
      <c r="BC46" s="318"/>
      <c r="BD46" s="318"/>
      <c r="BE46" s="318"/>
      <c r="BF46" s="318"/>
      <c r="BG46" s="318"/>
      <c r="BH46" s="318"/>
      <c r="BI46" s="318"/>
      <c r="BJ46" s="318"/>
      <c r="BK46" s="318"/>
      <c r="BL46" s="318"/>
      <c r="BM46" s="318"/>
      <c r="BN46" s="318"/>
      <c r="BO46" s="318"/>
      <c r="BP46" s="318"/>
      <c r="BQ46" s="318"/>
      <c r="BR46" s="318"/>
      <c r="BS46" s="318"/>
      <c r="BT46" s="318"/>
      <c r="BU46" s="318"/>
      <c r="BV46" s="318"/>
      <c r="BW46" s="318"/>
      <c r="BX46" s="318"/>
      <c r="BY46" s="318"/>
      <c r="BZ46" s="318"/>
      <c r="CA46" s="318"/>
      <c r="CB46" s="318"/>
      <c r="CC46" s="318"/>
      <c r="CD46" s="318"/>
      <c r="CE46" s="318"/>
      <c r="CF46" s="318"/>
      <c r="CG46" s="318"/>
      <c r="CH46" s="318"/>
      <c r="CI46" s="318"/>
      <c r="CJ46" s="318"/>
      <c r="CK46" s="318"/>
      <c r="CL46" s="318"/>
      <c r="CM46" s="318"/>
      <c r="CN46" s="318"/>
      <c r="CO46" s="318"/>
      <c r="CP46" s="318"/>
      <c r="CQ46" s="318"/>
      <c r="CR46" s="318"/>
      <c r="CS46" s="318"/>
      <c r="CT46" s="318"/>
      <c r="CU46" s="318"/>
      <c r="CV46" s="318"/>
      <c r="CW46" s="318"/>
      <c r="CX46" s="318"/>
      <c r="CY46" s="318"/>
      <c r="CZ46" s="318"/>
      <c r="DA46" s="318"/>
      <c r="DB46" s="318"/>
      <c r="DC46" s="318"/>
      <c r="DD46" s="318"/>
      <c r="DE46" s="318"/>
      <c r="DF46" s="318"/>
      <c r="DG46" s="318"/>
      <c r="DH46" s="318"/>
      <c r="DI46" s="318"/>
      <c r="DJ46" s="318"/>
      <c r="DK46" s="318"/>
      <c r="DL46" s="318"/>
      <c r="DM46" s="318"/>
      <c r="DN46" s="318"/>
      <c r="DO46" s="318"/>
      <c r="DP46" s="318"/>
      <c r="DQ46" s="318"/>
      <c r="DR46" s="318"/>
      <c r="DS46" s="318"/>
      <c r="DT46" s="318"/>
      <c r="DU46" s="318"/>
      <c r="DV46" s="318"/>
      <c r="DW46" s="318"/>
      <c r="DX46" s="318"/>
      <c r="DY46" s="318"/>
      <c r="DZ46" s="318"/>
      <c r="EA46" s="318"/>
      <c r="EB46" s="318"/>
      <c r="EC46" s="318"/>
      <c r="ED46" s="318"/>
      <c r="EE46" s="318"/>
      <c r="EF46" s="318"/>
      <c r="EG46" s="318"/>
      <c r="EH46" s="318"/>
      <c r="EI46" s="318"/>
      <c r="EJ46" s="318"/>
    </row>
    <row r="47" spans="1:140" ht="25.5" customHeight="1">
      <c r="A47" s="189" t="s">
        <v>8585</v>
      </c>
      <c r="B47" s="189" t="s">
        <v>8586</v>
      </c>
      <c r="C47" s="189" t="s">
        <v>8498</v>
      </c>
      <c r="D47" s="317"/>
      <c r="E47" s="317"/>
      <c r="F47" s="318"/>
      <c r="G47" s="318"/>
      <c r="H47" s="318"/>
      <c r="I47" s="318"/>
      <c r="J47" s="318"/>
      <c r="K47" s="318"/>
      <c r="L47" s="318"/>
      <c r="M47" s="318"/>
      <c r="N47" s="318"/>
      <c r="O47" s="318"/>
      <c r="P47" s="318"/>
      <c r="Q47" s="318"/>
      <c r="R47" s="318"/>
      <c r="S47" s="318"/>
      <c r="T47" s="318"/>
      <c r="U47" s="318"/>
      <c r="V47" s="318"/>
      <c r="W47" s="318"/>
      <c r="X47" s="318"/>
      <c r="Y47" s="318"/>
      <c r="Z47" s="318"/>
      <c r="AA47" s="318"/>
      <c r="AB47" s="318"/>
      <c r="AC47" s="318"/>
      <c r="AD47" s="318"/>
      <c r="AE47" s="318"/>
      <c r="AF47" s="318"/>
      <c r="AG47" s="318"/>
      <c r="AH47" s="318"/>
      <c r="AI47" s="318"/>
      <c r="AJ47" s="318"/>
      <c r="AK47" s="318"/>
      <c r="AL47" s="318"/>
      <c r="AM47" s="318"/>
      <c r="AN47" s="318"/>
      <c r="AO47" s="318"/>
      <c r="AP47" s="318"/>
      <c r="AQ47" s="318"/>
      <c r="AR47" s="318"/>
      <c r="AS47" s="318"/>
      <c r="AT47" s="318"/>
      <c r="AU47" s="318"/>
      <c r="AV47" s="318"/>
      <c r="AW47" s="318"/>
      <c r="AX47" s="318"/>
      <c r="AY47" s="318"/>
      <c r="AZ47" s="318"/>
      <c r="BA47" s="318"/>
      <c r="BB47" s="318"/>
      <c r="BC47" s="318"/>
      <c r="BD47" s="318"/>
      <c r="BE47" s="318"/>
      <c r="BF47" s="318"/>
      <c r="BG47" s="318"/>
      <c r="BH47" s="318"/>
      <c r="BI47" s="318"/>
      <c r="BJ47" s="318"/>
      <c r="BK47" s="318"/>
      <c r="BL47" s="318"/>
      <c r="BM47" s="318"/>
      <c r="BN47" s="318"/>
      <c r="BO47" s="318"/>
      <c r="BP47" s="318"/>
      <c r="BQ47" s="318"/>
      <c r="BR47" s="318"/>
      <c r="BS47" s="318"/>
      <c r="BT47" s="318"/>
      <c r="BU47" s="318"/>
      <c r="BV47" s="318"/>
      <c r="BW47" s="318"/>
      <c r="BX47" s="318"/>
      <c r="BY47" s="318"/>
      <c r="BZ47" s="318"/>
      <c r="CA47" s="318"/>
      <c r="CB47" s="318"/>
      <c r="CC47" s="318"/>
      <c r="CD47" s="318"/>
      <c r="CE47" s="318"/>
      <c r="CF47" s="318"/>
      <c r="CG47" s="318"/>
      <c r="CH47" s="318"/>
      <c r="CI47" s="318"/>
      <c r="CJ47" s="318"/>
      <c r="CK47" s="318"/>
      <c r="CL47" s="318"/>
      <c r="CM47" s="318"/>
      <c r="CN47" s="318"/>
      <c r="CO47" s="318"/>
      <c r="CP47" s="318"/>
      <c r="CQ47" s="318"/>
      <c r="CR47" s="318"/>
      <c r="CS47" s="318"/>
      <c r="CT47" s="318"/>
      <c r="CU47" s="318"/>
      <c r="CV47" s="318"/>
      <c r="CW47" s="318"/>
      <c r="CX47" s="318"/>
      <c r="CY47" s="318"/>
      <c r="CZ47" s="318"/>
      <c r="DA47" s="318"/>
      <c r="DB47" s="318"/>
      <c r="DC47" s="318"/>
      <c r="DD47" s="318"/>
      <c r="DE47" s="318"/>
      <c r="DF47" s="318"/>
      <c r="DG47" s="318"/>
      <c r="DH47" s="318"/>
      <c r="DI47" s="318"/>
      <c r="DJ47" s="318"/>
      <c r="DK47" s="318"/>
      <c r="DL47" s="318"/>
      <c r="DM47" s="318"/>
      <c r="DN47" s="318"/>
      <c r="DO47" s="318"/>
      <c r="DP47" s="318"/>
      <c r="DQ47" s="318"/>
      <c r="DR47" s="318"/>
      <c r="DS47" s="318"/>
      <c r="DT47" s="318"/>
      <c r="DU47" s="318"/>
      <c r="DV47" s="318"/>
      <c r="DW47" s="318"/>
      <c r="DX47" s="318"/>
      <c r="DY47" s="318"/>
      <c r="DZ47" s="318"/>
      <c r="EA47" s="318"/>
      <c r="EB47" s="318"/>
      <c r="EC47" s="318"/>
      <c r="ED47" s="318"/>
      <c r="EE47" s="318"/>
      <c r="EF47" s="318"/>
      <c r="EG47" s="318"/>
      <c r="EH47" s="318"/>
      <c r="EI47" s="318"/>
      <c r="EJ47" s="318"/>
    </row>
    <row r="48" spans="1:140" ht="25.5" hidden="1" customHeight="1">
      <c r="A48" s="189" t="s">
        <v>8587</v>
      </c>
      <c r="B48" s="189" t="s">
        <v>8588</v>
      </c>
      <c r="C48" s="189" t="s">
        <v>8491</v>
      </c>
      <c r="D48" s="317"/>
      <c r="E48" s="317"/>
      <c r="F48" s="318"/>
      <c r="G48" s="318"/>
      <c r="H48" s="318"/>
      <c r="I48" s="318"/>
      <c r="J48" s="318"/>
      <c r="K48" s="318"/>
      <c r="L48" s="318"/>
      <c r="M48" s="318"/>
      <c r="N48" s="318"/>
      <c r="O48" s="318"/>
      <c r="P48" s="318"/>
      <c r="Q48" s="318"/>
      <c r="R48" s="318"/>
      <c r="S48" s="318"/>
      <c r="T48" s="318"/>
      <c r="U48" s="318"/>
      <c r="V48" s="318"/>
      <c r="W48" s="318"/>
      <c r="X48" s="318"/>
      <c r="Y48" s="318"/>
      <c r="Z48" s="318"/>
      <c r="AA48" s="318"/>
      <c r="AB48" s="318"/>
      <c r="AC48" s="318"/>
      <c r="AD48" s="318"/>
      <c r="AE48" s="318"/>
      <c r="AF48" s="318"/>
      <c r="AG48" s="318"/>
      <c r="AH48" s="318"/>
      <c r="AI48" s="318"/>
      <c r="AJ48" s="318"/>
      <c r="AK48" s="318"/>
      <c r="AL48" s="318"/>
      <c r="AM48" s="318"/>
      <c r="AN48" s="318"/>
      <c r="AO48" s="318"/>
      <c r="AP48" s="318"/>
      <c r="AQ48" s="318"/>
      <c r="AR48" s="318"/>
      <c r="AS48" s="318"/>
      <c r="AT48" s="318"/>
      <c r="AU48" s="318"/>
      <c r="AV48" s="318"/>
      <c r="AW48" s="318"/>
      <c r="AX48" s="318"/>
      <c r="AY48" s="318"/>
      <c r="AZ48" s="318"/>
      <c r="BA48" s="318"/>
      <c r="BB48" s="318"/>
      <c r="BC48" s="318"/>
      <c r="BD48" s="318"/>
      <c r="BE48" s="318"/>
      <c r="BF48" s="318"/>
      <c r="BG48" s="318"/>
      <c r="BH48" s="318"/>
      <c r="BI48" s="318"/>
      <c r="BJ48" s="318"/>
      <c r="BK48" s="318"/>
      <c r="BL48" s="318"/>
      <c r="BM48" s="318"/>
      <c r="BN48" s="318"/>
      <c r="BO48" s="318"/>
      <c r="BP48" s="318"/>
      <c r="BQ48" s="318"/>
      <c r="BR48" s="318"/>
      <c r="BS48" s="318"/>
      <c r="BT48" s="318"/>
      <c r="BU48" s="318"/>
      <c r="BV48" s="318"/>
      <c r="BW48" s="318"/>
      <c r="BX48" s="318"/>
      <c r="BY48" s="318"/>
      <c r="BZ48" s="318"/>
      <c r="CA48" s="318"/>
      <c r="CB48" s="318"/>
      <c r="CC48" s="318"/>
      <c r="CD48" s="318"/>
      <c r="CE48" s="318"/>
      <c r="CF48" s="318"/>
      <c r="CG48" s="318"/>
      <c r="CH48" s="318"/>
      <c r="CI48" s="318"/>
      <c r="CJ48" s="318"/>
      <c r="CK48" s="318"/>
      <c r="CL48" s="318"/>
      <c r="CM48" s="318"/>
      <c r="CN48" s="318"/>
      <c r="CO48" s="318"/>
      <c r="CP48" s="318"/>
      <c r="CQ48" s="318"/>
      <c r="CR48" s="318"/>
      <c r="CS48" s="318"/>
      <c r="CT48" s="318"/>
      <c r="CU48" s="318"/>
      <c r="CV48" s="318"/>
      <c r="CW48" s="318"/>
      <c r="CX48" s="318"/>
      <c r="CY48" s="318"/>
      <c r="CZ48" s="318"/>
      <c r="DA48" s="318"/>
      <c r="DB48" s="318"/>
      <c r="DC48" s="318"/>
      <c r="DD48" s="318"/>
      <c r="DE48" s="318"/>
      <c r="DF48" s="318"/>
      <c r="DG48" s="318"/>
      <c r="DH48" s="318"/>
      <c r="DI48" s="318"/>
      <c r="DJ48" s="318"/>
      <c r="DK48" s="318"/>
      <c r="DL48" s="318"/>
      <c r="DM48" s="318"/>
      <c r="DN48" s="318"/>
      <c r="DO48" s="318"/>
      <c r="DP48" s="318"/>
      <c r="DQ48" s="318"/>
      <c r="DR48" s="318"/>
      <c r="DS48" s="318"/>
      <c r="DT48" s="318"/>
      <c r="DU48" s="318"/>
      <c r="DV48" s="318"/>
      <c r="DW48" s="318"/>
      <c r="DX48" s="318"/>
      <c r="DY48" s="318"/>
      <c r="DZ48" s="318"/>
      <c r="EA48" s="318"/>
      <c r="EB48" s="318"/>
      <c r="EC48" s="318"/>
      <c r="ED48" s="318"/>
      <c r="EE48" s="318"/>
      <c r="EF48" s="318"/>
      <c r="EG48" s="318"/>
      <c r="EH48" s="318"/>
      <c r="EI48" s="318"/>
      <c r="EJ48" s="318"/>
    </row>
    <row r="49" spans="1:140" ht="25.5" hidden="1" customHeight="1">
      <c r="A49" s="189" t="s">
        <v>8589</v>
      </c>
      <c r="B49" s="189" t="s">
        <v>8590</v>
      </c>
      <c r="C49" s="189" t="s">
        <v>8491</v>
      </c>
      <c r="D49" s="317"/>
      <c r="E49" s="317"/>
      <c r="F49" s="318"/>
      <c r="G49" s="318"/>
      <c r="H49" s="318"/>
      <c r="I49" s="318"/>
      <c r="J49" s="318"/>
      <c r="K49" s="318"/>
      <c r="L49" s="318"/>
      <c r="M49" s="318"/>
      <c r="N49" s="318"/>
      <c r="O49" s="318"/>
      <c r="P49" s="318"/>
      <c r="Q49" s="318"/>
      <c r="R49" s="318"/>
      <c r="S49" s="318"/>
      <c r="T49" s="318"/>
      <c r="U49" s="318"/>
      <c r="V49" s="318"/>
      <c r="W49" s="318"/>
      <c r="X49" s="318"/>
      <c r="Y49" s="318"/>
      <c r="Z49" s="318"/>
      <c r="AA49" s="318"/>
      <c r="AB49" s="318"/>
      <c r="AC49" s="318"/>
      <c r="AD49" s="318"/>
      <c r="AE49" s="318"/>
      <c r="AF49" s="318"/>
      <c r="AG49" s="318"/>
      <c r="AH49" s="318"/>
      <c r="AI49" s="318"/>
      <c r="AJ49" s="318"/>
      <c r="AK49" s="318"/>
      <c r="AL49" s="318"/>
      <c r="AM49" s="318"/>
      <c r="AN49" s="318"/>
      <c r="AO49" s="318"/>
      <c r="AP49" s="318"/>
      <c r="AQ49" s="318"/>
      <c r="AR49" s="318"/>
      <c r="AS49" s="318"/>
      <c r="AT49" s="318"/>
      <c r="AU49" s="318"/>
      <c r="AV49" s="318"/>
      <c r="AW49" s="318"/>
      <c r="AX49" s="318"/>
      <c r="AY49" s="318"/>
      <c r="AZ49" s="318"/>
      <c r="BA49" s="318"/>
      <c r="BB49" s="318"/>
      <c r="BC49" s="318"/>
      <c r="BD49" s="318"/>
      <c r="BE49" s="318"/>
      <c r="BF49" s="318"/>
      <c r="BG49" s="318"/>
      <c r="BH49" s="318"/>
      <c r="BI49" s="318"/>
      <c r="BJ49" s="318"/>
      <c r="BK49" s="318"/>
      <c r="BL49" s="318"/>
      <c r="BM49" s="318"/>
      <c r="BN49" s="318"/>
      <c r="BO49" s="318"/>
      <c r="BP49" s="318"/>
      <c r="BQ49" s="318"/>
      <c r="BR49" s="318"/>
      <c r="BS49" s="318"/>
      <c r="BT49" s="318"/>
      <c r="BU49" s="318"/>
      <c r="BV49" s="318"/>
      <c r="BW49" s="318"/>
      <c r="BX49" s="318"/>
      <c r="BY49" s="318"/>
      <c r="BZ49" s="318"/>
      <c r="CA49" s="318"/>
      <c r="CB49" s="318"/>
      <c r="CC49" s="318"/>
      <c r="CD49" s="318"/>
      <c r="CE49" s="318"/>
      <c r="CF49" s="318"/>
      <c r="CG49" s="318"/>
      <c r="CH49" s="318"/>
      <c r="CI49" s="318"/>
      <c r="CJ49" s="318"/>
      <c r="CK49" s="318"/>
      <c r="CL49" s="318"/>
      <c r="CM49" s="318"/>
      <c r="CN49" s="318"/>
      <c r="CO49" s="318"/>
      <c r="CP49" s="318"/>
      <c r="CQ49" s="318"/>
      <c r="CR49" s="318"/>
      <c r="CS49" s="318"/>
      <c r="CT49" s="318"/>
      <c r="CU49" s="318"/>
      <c r="CV49" s="318"/>
      <c r="CW49" s="318"/>
      <c r="CX49" s="318"/>
      <c r="CY49" s="318"/>
      <c r="CZ49" s="318"/>
      <c r="DA49" s="318"/>
      <c r="DB49" s="318"/>
      <c r="DC49" s="318"/>
      <c r="DD49" s="318"/>
      <c r="DE49" s="318"/>
      <c r="DF49" s="318"/>
      <c r="DG49" s="318"/>
      <c r="DH49" s="318"/>
      <c r="DI49" s="318"/>
      <c r="DJ49" s="318"/>
      <c r="DK49" s="318"/>
      <c r="DL49" s="318"/>
      <c r="DM49" s="318"/>
      <c r="DN49" s="318"/>
      <c r="DO49" s="318"/>
      <c r="DP49" s="318"/>
      <c r="DQ49" s="318"/>
      <c r="DR49" s="318"/>
      <c r="DS49" s="318"/>
      <c r="DT49" s="318"/>
      <c r="DU49" s="318"/>
      <c r="DV49" s="318"/>
      <c r="DW49" s="318"/>
      <c r="DX49" s="318"/>
      <c r="DY49" s="318"/>
      <c r="DZ49" s="318"/>
      <c r="EA49" s="318"/>
      <c r="EB49" s="318"/>
      <c r="EC49" s="318"/>
      <c r="ED49" s="318"/>
      <c r="EE49" s="318"/>
      <c r="EF49" s="318"/>
      <c r="EG49" s="318"/>
      <c r="EH49" s="318"/>
      <c r="EI49" s="318"/>
      <c r="EJ49" s="318"/>
    </row>
    <row r="50" spans="1:140" ht="25.5" customHeight="1">
      <c r="A50" s="189" t="s">
        <v>8591</v>
      </c>
      <c r="B50" s="189" t="s">
        <v>8592</v>
      </c>
      <c r="C50" s="189" t="s">
        <v>8498</v>
      </c>
      <c r="D50" s="317"/>
      <c r="E50" s="317"/>
      <c r="F50" s="318"/>
      <c r="G50" s="318"/>
      <c r="H50" s="318"/>
      <c r="I50" s="318"/>
      <c r="J50" s="318"/>
      <c r="K50" s="318"/>
      <c r="L50" s="318"/>
      <c r="M50" s="318"/>
      <c r="N50" s="318"/>
      <c r="O50" s="318"/>
      <c r="P50" s="318"/>
      <c r="Q50" s="318"/>
      <c r="R50" s="318"/>
      <c r="S50" s="318"/>
      <c r="T50" s="318"/>
      <c r="U50" s="318"/>
      <c r="V50" s="318"/>
      <c r="W50" s="318"/>
      <c r="X50" s="318"/>
      <c r="Y50" s="318"/>
      <c r="Z50" s="318"/>
      <c r="AA50" s="318"/>
      <c r="AB50" s="318"/>
      <c r="AC50" s="318"/>
      <c r="AD50" s="318"/>
      <c r="AE50" s="318"/>
      <c r="AF50" s="318"/>
      <c r="AG50" s="318"/>
      <c r="AH50" s="318"/>
      <c r="AI50" s="318"/>
      <c r="AJ50" s="318"/>
      <c r="AK50" s="318"/>
      <c r="AL50" s="318"/>
      <c r="AM50" s="318"/>
      <c r="AN50" s="318"/>
      <c r="AO50" s="318"/>
      <c r="AP50" s="318"/>
      <c r="AQ50" s="318"/>
      <c r="AR50" s="318"/>
      <c r="AS50" s="318"/>
      <c r="AT50" s="318"/>
      <c r="AU50" s="318"/>
      <c r="AV50" s="318"/>
      <c r="AW50" s="318"/>
      <c r="AX50" s="318"/>
      <c r="AY50" s="318"/>
      <c r="AZ50" s="318"/>
      <c r="BA50" s="318"/>
      <c r="BB50" s="318"/>
      <c r="BC50" s="318"/>
      <c r="BD50" s="318"/>
      <c r="BE50" s="318"/>
      <c r="BF50" s="318"/>
      <c r="BG50" s="318"/>
      <c r="BH50" s="318"/>
      <c r="BI50" s="318"/>
      <c r="BJ50" s="318"/>
      <c r="BK50" s="318"/>
      <c r="BL50" s="318"/>
      <c r="BM50" s="318"/>
      <c r="BN50" s="318"/>
      <c r="BO50" s="318"/>
      <c r="BP50" s="318"/>
      <c r="BQ50" s="318"/>
      <c r="BR50" s="318"/>
      <c r="BS50" s="318"/>
      <c r="BT50" s="318"/>
      <c r="BU50" s="318"/>
      <c r="BV50" s="318"/>
      <c r="BW50" s="318"/>
      <c r="BX50" s="318"/>
      <c r="BY50" s="318"/>
      <c r="BZ50" s="318"/>
      <c r="CA50" s="318"/>
      <c r="CB50" s="318"/>
      <c r="CC50" s="318"/>
      <c r="CD50" s="318"/>
      <c r="CE50" s="318"/>
      <c r="CF50" s="318"/>
      <c r="CG50" s="318"/>
      <c r="CH50" s="318"/>
      <c r="CI50" s="318"/>
      <c r="CJ50" s="318"/>
      <c r="CK50" s="318"/>
      <c r="CL50" s="318"/>
      <c r="CM50" s="318"/>
      <c r="CN50" s="318"/>
      <c r="CO50" s="318"/>
      <c r="CP50" s="318"/>
      <c r="CQ50" s="318"/>
      <c r="CR50" s="318"/>
      <c r="CS50" s="318"/>
      <c r="CT50" s="318"/>
      <c r="CU50" s="318"/>
      <c r="CV50" s="318"/>
      <c r="CW50" s="318"/>
      <c r="CX50" s="318"/>
      <c r="CY50" s="318"/>
      <c r="CZ50" s="318"/>
      <c r="DA50" s="318"/>
      <c r="DB50" s="318"/>
      <c r="DC50" s="318"/>
      <c r="DD50" s="318"/>
      <c r="DE50" s="318"/>
      <c r="DF50" s="318"/>
      <c r="DG50" s="318"/>
      <c r="DH50" s="318"/>
      <c r="DI50" s="318"/>
      <c r="DJ50" s="318"/>
      <c r="DK50" s="318"/>
      <c r="DL50" s="318"/>
      <c r="DM50" s="318"/>
      <c r="DN50" s="318"/>
      <c r="DO50" s="318"/>
      <c r="DP50" s="318"/>
      <c r="DQ50" s="318"/>
      <c r="DR50" s="318"/>
      <c r="DS50" s="318"/>
      <c r="DT50" s="318"/>
      <c r="DU50" s="318"/>
      <c r="DV50" s="318"/>
      <c r="DW50" s="318"/>
      <c r="DX50" s="318"/>
      <c r="DY50" s="318"/>
      <c r="DZ50" s="318"/>
      <c r="EA50" s="318"/>
      <c r="EB50" s="318"/>
      <c r="EC50" s="318"/>
      <c r="ED50" s="318"/>
      <c r="EE50" s="318"/>
      <c r="EF50" s="318"/>
      <c r="EG50" s="318"/>
      <c r="EH50" s="318"/>
      <c r="EI50" s="318"/>
      <c r="EJ50" s="318"/>
    </row>
    <row r="51" spans="1:140" ht="25.5" customHeight="1">
      <c r="A51" s="189" t="s">
        <v>8593</v>
      </c>
      <c r="B51" s="189" t="s">
        <v>8594</v>
      </c>
      <c r="C51" s="189" t="s">
        <v>8498</v>
      </c>
      <c r="D51" s="317"/>
      <c r="E51" s="317"/>
      <c r="F51" s="318"/>
      <c r="G51" s="318"/>
      <c r="H51" s="318"/>
      <c r="I51" s="318"/>
      <c r="J51" s="318"/>
      <c r="K51" s="318"/>
      <c r="L51" s="318"/>
      <c r="M51" s="318"/>
      <c r="N51" s="318"/>
      <c r="O51" s="318"/>
      <c r="P51" s="318"/>
      <c r="Q51" s="318"/>
      <c r="R51" s="318"/>
      <c r="S51" s="318"/>
      <c r="T51" s="318"/>
      <c r="U51" s="318"/>
      <c r="V51" s="318"/>
      <c r="W51" s="318"/>
      <c r="X51" s="318"/>
      <c r="Y51" s="318"/>
      <c r="Z51" s="318"/>
      <c r="AA51" s="318"/>
      <c r="AB51" s="318"/>
      <c r="AC51" s="318"/>
      <c r="AD51" s="318"/>
      <c r="AE51" s="318"/>
      <c r="AF51" s="318"/>
      <c r="AG51" s="318"/>
      <c r="AH51" s="318"/>
      <c r="AI51" s="318"/>
      <c r="AJ51" s="318"/>
      <c r="AK51" s="318"/>
      <c r="AL51" s="318"/>
      <c r="AM51" s="318"/>
      <c r="AN51" s="318"/>
      <c r="AO51" s="318"/>
      <c r="AP51" s="318"/>
      <c r="AQ51" s="318"/>
      <c r="AR51" s="318"/>
      <c r="AS51" s="318"/>
      <c r="AT51" s="318"/>
      <c r="AU51" s="318"/>
      <c r="AV51" s="318"/>
      <c r="AW51" s="318"/>
      <c r="AX51" s="318"/>
      <c r="AY51" s="318"/>
      <c r="AZ51" s="318"/>
      <c r="BA51" s="318"/>
      <c r="BB51" s="318"/>
      <c r="BC51" s="318"/>
      <c r="BD51" s="318"/>
      <c r="BE51" s="318"/>
      <c r="BF51" s="318"/>
      <c r="BG51" s="318"/>
      <c r="BH51" s="318"/>
      <c r="BI51" s="318"/>
      <c r="BJ51" s="318"/>
      <c r="BK51" s="318"/>
      <c r="BL51" s="318"/>
      <c r="BM51" s="318"/>
      <c r="BN51" s="318"/>
      <c r="BO51" s="318"/>
      <c r="BP51" s="318"/>
      <c r="BQ51" s="318"/>
      <c r="BR51" s="318"/>
      <c r="BS51" s="318"/>
      <c r="BT51" s="318"/>
      <c r="BU51" s="318"/>
      <c r="BV51" s="318"/>
      <c r="BW51" s="318"/>
      <c r="BX51" s="318"/>
      <c r="BY51" s="318"/>
      <c r="BZ51" s="318"/>
      <c r="CA51" s="318"/>
      <c r="CB51" s="318"/>
      <c r="CC51" s="318"/>
      <c r="CD51" s="318"/>
      <c r="CE51" s="318"/>
      <c r="CF51" s="318"/>
      <c r="CG51" s="318"/>
      <c r="CH51" s="318"/>
      <c r="CI51" s="318"/>
      <c r="CJ51" s="318"/>
      <c r="CK51" s="318"/>
      <c r="CL51" s="318"/>
      <c r="CM51" s="318"/>
      <c r="CN51" s="318"/>
      <c r="CO51" s="318"/>
      <c r="CP51" s="318"/>
      <c r="CQ51" s="318"/>
      <c r="CR51" s="318"/>
      <c r="CS51" s="318"/>
      <c r="CT51" s="318"/>
      <c r="CU51" s="318"/>
      <c r="CV51" s="318"/>
      <c r="CW51" s="318"/>
      <c r="CX51" s="318"/>
      <c r="CY51" s="318"/>
      <c r="CZ51" s="318"/>
      <c r="DA51" s="318"/>
      <c r="DB51" s="318"/>
      <c r="DC51" s="318"/>
      <c r="DD51" s="318"/>
      <c r="DE51" s="318"/>
      <c r="DF51" s="318"/>
      <c r="DG51" s="318"/>
      <c r="DH51" s="318"/>
      <c r="DI51" s="318"/>
      <c r="DJ51" s="318"/>
      <c r="DK51" s="318"/>
      <c r="DL51" s="318"/>
      <c r="DM51" s="318"/>
      <c r="DN51" s="318"/>
      <c r="DO51" s="318"/>
      <c r="DP51" s="318"/>
      <c r="DQ51" s="318"/>
      <c r="DR51" s="318"/>
      <c r="DS51" s="318"/>
      <c r="DT51" s="318"/>
      <c r="DU51" s="318"/>
      <c r="DV51" s="318"/>
      <c r="DW51" s="318"/>
      <c r="DX51" s="318"/>
      <c r="DY51" s="318"/>
      <c r="DZ51" s="318"/>
      <c r="EA51" s="318"/>
      <c r="EB51" s="318"/>
      <c r="EC51" s="318"/>
      <c r="ED51" s="318"/>
      <c r="EE51" s="318"/>
      <c r="EF51" s="318"/>
      <c r="EG51" s="318"/>
      <c r="EH51" s="318"/>
      <c r="EI51" s="318"/>
      <c r="EJ51" s="318"/>
    </row>
    <row r="52" spans="1:140" ht="25.5" customHeight="1">
      <c r="A52" s="189" t="s">
        <v>8595</v>
      </c>
      <c r="B52" s="189" t="s">
        <v>8596</v>
      </c>
      <c r="C52" s="189" t="s">
        <v>8498</v>
      </c>
      <c r="D52" s="317"/>
      <c r="E52" s="317"/>
      <c r="F52" s="318"/>
      <c r="G52" s="318"/>
      <c r="H52" s="318"/>
      <c r="I52" s="318"/>
      <c r="J52" s="318"/>
      <c r="K52" s="318"/>
      <c r="L52" s="318"/>
      <c r="M52" s="318"/>
      <c r="N52" s="318"/>
      <c r="O52" s="318"/>
      <c r="P52" s="318"/>
      <c r="Q52" s="318"/>
      <c r="R52" s="318"/>
      <c r="S52" s="318"/>
      <c r="T52" s="318"/>
      <c r="U52" s="318"/>
      <c r="V52" s="318"/>
      <c r="W52" s="318"/>
      <c r="X52" s="318"/>
      <c r="Y52" s="318"/>
      <c r="Z52" s="318"/>
      <c r="AA52" s="318"/>
      <c r="AB52" s="318"/>
      <c r="AC52" s="318"/>
      <c r="AD52" s="318"/>
      <c r="AE52" s="318"/>
      <c r="AF52" s="318"/>
      <c r="AG52" s="318"/>
      <c r="AH52" s="318"/>
      <c r="AI52" s="318"/>
      <c r="AJ52" s="318"/>
      <c r="AK52" s="318"/>
      <c r="AL52" s="318"/>
      <c r="AM52" s="318"/>
      <c r="AN52" s="318"/>
      <c r="AO52" s="318"/>
      <c r="AP52" s="318"/>
      <c r="AQ52" s="318"/>
      <c r="AR52" s="318"/>
      <c r="AS52" s="318"/>
      <c r="AT52" s="318"/>
      <c r="AU52" s="318"/>
      <c r="AV52" s="318"/>
      <c r="AW52" s="318"/>
      <c r="AX52" s="318"/>
      <c r="AY52" s="318"/>
      <c r="AZ52" s="318"/>
      <c r="BA52" s="318"/>
      <c r="BB52" s="318"/>
      <c r="BC52" s="318"/>
      <c r="BD52" s="318"/>
      <c r="BE52" s="318"/>
      <c r="BF52" s="318"/>
      <c r="BG52" s="318"/>
      <c r="BH52" s="318"/>
      <c r="BI52" s="318"/>
      <c r="BJ52" s="318"/>
      <c r="BK52" s="318"/>
      <c r="BL52" s="318"/>
      <c r="BM52" s="318"/>
      <c r="BN52" s="318"/>
      <c r="BO52" s="318"/>
      <c r="BP52" s="318"/>
      <c r="BQ52" s="318"/>
      <c r="BR52" s="318"/>
      <c r="BS52" s="318"/>
      <c r="BT52" s="318"/>
      <c r="BU52" s="318"/>
      <c r="BV52" s="318"/>
      <c r="BW52" s="318"/>
      <c r="BX52" s="318"/>
      <c r="BY52" s="318"/>
      <c r="BZ52" s="318"/>
      <c r="CA52" s="318"/>
      <c r="CB52" s="318"/>
      <c r="CC52" s="318"/>
      <c r="CD52" s="318"/>
      <c r="CE52" s="318"/>
      <c r="CF52" s="318"/>
      <c r="CG52" s="318"/>
      <c r="CH52" s="318"/>
      <c r="CI52" s="318"/>
      <c r="CJ52" s="318"/>
      <c r="CK52" s="318"/>
      <c r="CL52" s="318"/>
      <c r="CM52" s="318"/>
      <c r="CN52" s="318"/>
      <c r="CO52" s="318"/>
      <c r="CP52" s="318"/>
      <c r="CQ52" s="318"/>
      <c r="CR52" s="318"/>
      <c r="CS52" s="318"/>
      <c r="CT52" s="318"/>
      <c r="CU52" s="318"/>
      <c r="CV52" s="318"/>
      <c r="CW52" s="318"/>
      <c r="CX52" s="318"/>
      <c r="CY52" s="318"/>
      <c r="CZ52" s="318"/>
      <c r="DA52" s="318"/>
      <c r="DB52" s="318"/>
      <c r="DC52" s="318"/>
      <c r="DD52" s="318"/>
      <c r="DE52" s="318"/>
      <c r="DF52" s="318"/>
      <c r="DG52" s="318"/>
      <c r="DH52" s="318"/>
      <c r="DI52" s="318"/>
      <c r="DJ52" s="318"/>
      <c r="DK52" s="318"/>
      <c r="DL52" s="318"/>
      <c r="DM52" s="318"/>
      <c r="DN52" s="318"/>
      <c r="DO52" s="318"/>
      <c r="DP52" s="318"/>
      <c r="DQ52" s="318"/>
      <c r="DR52" s="318"/>
      <c r="DS52" s="318"/>
      <c r="DT52" s="318"/>
      <c r="DU52" s="318"/>
      <c r="DV52" s="318"/>
      <c r="DW52" s="318"/>
      <c r="DX52" s="318"/>
      <c r="DY52" s="318"/>
      <c r="DZ52" s="318"/>
      <c r="EA52" s="318"/>
      <c r="EB52" s="318"/>
      <c r="EC52" s="318"/>
      <c r="ED52" s="318"/>
      <c r="EE52" s="318"/>
      <c r="EF52" s="318"/>
      <c r="EG52" s="318"/>
      <c r="EH52" s="318"/>
      <c r="EI52" s="318"/>
      <c r="EJ52" s="318"/>
    </row>
    <row r="53" spans="1:140" ht="25.5" customHeight="1">
      <c r="A53" s="189" t="s">
        <v>8597</v>
      </c>
      <c r="B53" s="189" t="s">
        <v>8598</v>
      </c>
      <c r="C53" s="189" t="s">
        <v>8498</v>
      </c>
      <c r="D53" s="317"/>
      <c r="E53" s="317"/>
      <c r="F53" s="318"/>
      <c r="G53" s="318"/>
      <c r="H53" s="318"/>
      <c r="I53" s="318"/>
      <c r="J53" s="318"/>
      <c r="K53" s="318"/>
      <c r="L53" s="318"/>
      <c r="M53" s="318"/>
      <c r="N53" s="318"/>
      <c r="O53" s="318"/>
      <c r="P53" s="318"/>
      <c r="Q53" s="318"/>
      <c r="R53" s="318"/>
      <c r="S53" s="318"/>
      <c r="T53" s="318"/>
      <c r="U53" s="318"/>
      <c r="V53" s="318"/>
      <c r="W53" s="318"/>
      <c r="X53" s="318"/>
      <c r="Y53" s="318"/>
      <c r="Z53" s="318"/>
      <c r="AA53" s="318"/>
      <c r="AB53" s="318"/>
      <c r="AC53" s="318"/>
      <c r="AD53" s="318"/>
      <c r="AE53" s="318"/>
      <c r="AF53" s="318"/>
      <c r="AG53" s="318"/>
      <c r="AH53" s="318"/>
      <c r="AI53" s="318"/>
      <c r="AJ53" s="318"/>
      <c r="AK53" s="318"/>
      <c r="AL53" s="318"/>
      <c r="AM53" s="318"/>
      <c r="AN53" s="318"/>
      <c r="AO53" s="318"/>
      <c r="AP53" s="318"/>
      <c r="AQ53" s="318"/>
      <c r="AR53" s="318"/>
      <c r="AS53" s="318"/>
      <c r="AT53" s="318"/>
      <c r="AU53" s="318"/>
      <c r="AV53" s="318"/>
      <c r="AW53" s="318"/>
      <c r="AX53" s="318"/>
      <c r="AY53" s="318"/>
      <c r="AZ53" s="318"/>
      <c r="BA53" s="318"/>
      <c r="BB53" s="318"/>
      <c r="BC53" s="318"/>
      <c r="BD53" s="318"/>
      <c r="BE53" s="318"/>
      <c r="BF53" s="318"/>
      <c r="BG53" s="318"/>
      <c r="BH53" s="318"/>
      <c r="BI53" s="318"/>
      <c r="BJ53" s="318"/>
      <c r="BK53" s="318"/>
      <c r="BL53" s="318"/>
      <c r="BM53" s="318"/>
      <c r="BN53" s="318"/>
      <c r="BO53" s="318"/>
      <c r="BP53" s="318"/>
      <c r="BQ53" s="318"/>
      <c r="BR53" s="318"/>
      <c r="BS53" s="318"/>
      <c r="BT53" s="318"/>
      <c r="BU53" s="318"/>
      <c r="BV53" s="318"/>
      <c r="BW53" s="318"/>
      <c r="BX53" s="318"/>
      <c r="BY53" s="318"/>
      <c r="BZ53" s="318"/>
      <c r="CA53" s="318"/>
      <c r="CB53" s="318"/>
      <c r="CC53" s="318"/>
      <c r="CD53" s="318"/>
      <c r="CE53" s="318"/>
      <c r="CF53" s="318"/>
      <c r="CG53" s="318"/>
      <c r="CH53" s="318"/>
      <c r="CI53" s="318"/>
      <c r="CJ53" s="318"/>
      <c r="CK53" s="318"/>
      <c r="CL53" s="318"/>
      <c r="CM53" s="318"/>
      <c r="CN53" s="318"/>
      <c r="CO53" s="318"/>
      <c r="CP53" s="318"/>
      <c r="CQ53" s="318"/>
      <c r="CR53" s="318"/>
      <c r="CS53" s="318"/>
      <c r="CT53" s="318"/>
      <c r="CU53" s="318"/>
      <c r="CV53" s="318"/>
      <c r="CW53" s="318"/>
      <c r="CX53" s="318"/>
      <c r="CY53" s="318"/>
      <c r="CZ53" s="318"/>
      <c r="DA53" s="318"/>
      <c r="DB53" s="318"/>
      <c r="DC53" s="318"/>
      <c r="DD53" s="318"/>
      <c r="DE53" s="318"/>
      <c r="DF53" s="318"/>
      <c r="DG53" s="318"/>
      <c r="DH53" s="318"/>
      <c r="DI53" s="318"/>
      <c r="DJ53" s="318"/>
      <c r="DK53" s="318"/>
      <c r="DL53" s="318"/>
      <c r="DM53" s="318"/>
      <c r="DN53" s="318"/>
      <c r="DO53" s="318"/>
      <c r="DP53" s="318"/>
      <c r="DQ53" s="318"/>
      <c r="DR53" s="318"/>
      <c r="DS53" s="318"/>
      <c r="DT53" s="318"/>
      <c r="DU53" s="318"/>
      <c r="DV53" s="318"/>
      <c r="DW53" s="318"/>
      <c r="DX53" s="318"/>
      <c r="DY53" s="318"/>
      <c r="DZ53" s="318"/>
      <c r="EA53" s="318"/>
      <c r="EB53" s="318"/>
      <c r="EC53" s="318"/>
      <c r="ED53" s="318"/>
      <c r="EE53" s="318"/>
      <c r="EF53" s="318"/>
      <c r="EG53" s="318"/>
      <c r="EH53" s="318"/>
      <c r="EI53" s="318"/>
      <c r="EJ53" s="318"/>
    </row>
    <row r="54" spans="1:140" ht="25.5" customHeight="1">
      <c r="A54" s="189" t="s">
        <v>8599</v>
      </c>
      <c r="B54" s="189" t="s">
        <v>8600</v>
      </c>
      <c r="C54" s="189" t="s">
        <v>8498</v>
      </c>
      <c r="D54" s="317"/>
      <c r="E54" s="317"/>
      <c r="F54" s="318"/>
      <c r="G54" s="318"/>
      <c r="H54" s="318"/>
      <c r="I54" s="318"/>
      <c r="J54" s="318"/>
      <c r="K54" s="318"/>
      <c r="L54" s="318"/>
      <c r="M54" s="318"/>
      <c r="N54" s="318"/>
      <c r="O54" s="318"/>
      <c r="P54" s="318"/>
      <c r="Q54" s="318"/>
      <c r="R54" s="318"/>
      <c r="S54" s="318"/>
      <c r="T54" s="318"/>
      <c r="U54" s="318"/>
      <c r="V54" s="318"/>
      <c r="W54" s="318"/>
      <c r="X54" s="318"/>
      <c r="Y54" s="318"/>
      <c r="Z54" s="318"/>
      <c r="AA54" s="318"/>
      <c r="AB54" s="318"/>
      <c r="AC54" s="318"/>
      <c r="AD54" s="318"/>
      <c r="AE54" s="318"/>
      <c r="AF54" s="318"/>
      <c r="AG54" s="318"/>
      <c r="AH54" s="318"/>
      <c r="AI54" s="318"/>
      <c r="AJ54" s="318"/>
      <c r="AK54" s="318"/>
      <c r="AL54" s="318"/>
      <c r="AM54" s="318"/>
      <c r="AN54" s="318"/>
      <c r="AO54" s="318"/>
      <c r="AP54" s="318"/>
      <c r="AQ54" s="318"/>
      <c r="AR54" s="318"/>
      <c r="AS54" s="318"/>
      <c r="AT54" s="318"/>
      <c r="AU54" s="318"/>
      <c r="AV54" s="318"/>
      <c r="AW54" s="318"/>
      <c r="AX54" s="318"/>
      <c r="AY54" s="318"/>
      <c r="AZ54" s="318"/>
      <c r="BA54" s="318"/>
      <c r="BB54" s="318"/>
      <c r="BC54" s="318"/>
      <c r="BD54" s="318"/>
      <c r="BE54" s="318"/>
      <c r="BF54" s="318"/>
      <c r="BG54" s="318"/>
      <c r="BH54" s="318"/>
      <c r="BI54" s="318"/>
      <c r="BJ54" s="318"/>
      <c r="BK54" s="318"/>
      <c r="BL54" s="318"/>
      <c r="BM54" s="318"/>
      <c r="BN54" s="318"/>
      <c r="BO54" s="318"/>
      <c r="BP54" s="318"/>
      <c r="BQ54" s="318"/>
      <c r="BR54" s="318"/>
      <c r="BS54" s="318"/>
      <c r="BT54" s="318"/>
      <c r="BU54" s="318"/>
      <c r="BV54" s="318"/>
      <c r="BW54" s="318"/>
      <c r="BX54" s="318"/>
      <c r="BY54" s="318"/>
      <c r="BZ54" s="318"/>
      <c r="CA54" s="318"/>
      <c r="CB54" s="318"/>
      <c r="CC54" s="318"/>
      <c r="CD54" s="318"/>
      <c r="CE54" s="318"/>
      <c r="CF54" s="318"/>
      <c r="CG54" s="318"/>
      <c r="CH54" s="318"/>
      <c r="CI54" s="318"/>
      <c r="CJ54" s="318"/>
      <c r="CK54" s="318"/>
      <c r="CL54" s="318"/>
      <c r="CM54" s="318"/>
      <c r="CN54" s="318"/>
      <c r="CO54" s="318"/>
      <c r="CP54" s="318"/>
      <c r="CQ54" s="318"/>
      <c r="CR54" s="318"/>
      <c r="CS54" s="318"/>
      <c r="CT54" s="318"/>
      <c r="CU54" s="318"/>
      <c r="CV54" s="318"/>
      <c r="CW54" s="318"/>
      <c r="CX54" s="318"/>
      <c r="CY54" s="318"/>
      <c r="CZ54" s="318"/>
      <c r="DA54" s="318"/>
      <c r="DB54" s="318"/>
      <c r="DC54" s="318"/>
      <c r="DD54" s="318"/>
      <c r="DE54" s="318"/>
      <c r="DF54" s="318"/>
      <c r="DG54" s="318"/>
      <c r="DH54" s="318"/>
      <c r="DI54" s="318"/>
      <c r="DJ54" s="318"/>
      <c r="DK54" s="318"/>
      <c r="DL54" s="318"/>
      <c r="DM54" s="318"/>
      <c r="DN54" s="318"/>
      <c r="DO54" s="318"/>
      <c r="DP54" s="318"/>
      <c r="DQ54" s="318"/>
      <c r="DR54" s="318"/>
      <c r="DS54" s="318"/>
      <c r="DT54" s="318"/>
      <c r="DU54" s="318"/>
      <c r="DV54" s="318"/>
      <c r="DW54" s="318"/>
      <c r="DX54" s="318"/>
      <c r="DY54" s="318"/>
      <c r="DZ54" s="318"/>
      <c r="EA54" s="318"/>
      <c r="EB54" s="318"/>
      <c r="EC54" s="318"/>
      <c r="ED54" s="318"/>
      <c r="EE54" s="318"/>
      <c r="EF54" s="318"/>
      <c r="EG54" s="318"/>
      <c r="EH54" s="318"/>
      <c r="EI54" s="318"/>
      <c r="EJ54" s="318"/>
    </row>
    <row r="55" spans="1:140" ht="25.5" hidden="1" customHeight="1">
      <c r="A55" s="189" t="s">
        <v>8601</v>
      </c>
      <c r="B55" s="189" t="s">
        <v>8602</v>
      </c>
      <c r="C55" s="189" t="s">
        <v>8491</v>
      </c>
      <c r="D55" s="317"/>
      <c r="E55" s="317"/>
      <c r="F55" s="318"/>
      <c r="G55" s="318"/>
      <c r="H55" s="318"/>
      <c r="I55" s="318"/>
      <c r="J55" s="318"/>
      <c r="K55" s="318"/>
      <c r="L55" s="318"/>
      <c r="M55" s="318"/>
      <c r="N55" s="318"/>
      <c r="O55" s="318"/>
      <c r="P55" s="318"/>
      <c r="Q55" s="318"/>
      <c r="R55" s="318"/>
      <c r="S55" s="318"/>
      <c r="T55" s="318"/>
      <c r="U55" s="318"/>
      <c r="V55" s="318"/>
      <c r="W55" s="318"/>
      <c r="X55" s="318"/>
      <c r="Y55" s="318"/>
      <c r="Z55" s="318"/>
      <c r="AA55" s="318"/>
      <c r="AB55" s="318"/>
      <c r="AC55" s="318"/>
      <c r="AD55" s="318"/>
      <c r="AE55" s="318"/>
      <c r="AF55" s="318"/>
      <c r="AG55" s="318"/>
      <c r="AH55" s="318"/>
      <c r="AI55" s="318"/>
      <c r="AJ55" s="318"/>
      <c r="AK55" s="318"/>
      <c r="AL55" s="318"/>
      <c r="AM55" s="318"/>
      <c r="AN55" s="318"/>
      <c r="AO55" s="318"/>
      <c r="AP55" s="318"/>
      <c r="AQ55" s="318"/>
      <c r="AR55" s="318"/>
      <c r="AS55" s="318"/>
      <c r="AT55" s="318"/>
      <c r="AU55" s="318"/>
      <c r="AV55" s="318"/>
      <c r="AW55" s="318"/>
      <c r="AX55" s="318"/>
      <c r="AY55" s="318"/>
      <c r="AZ55" s="318"/>
      <c r="BA55" s="318"/>
      <c r="BB55" s="318"/>
      <c r="BC55" s="318"/>
      <c r="BD55" s="318"/>
      <c r="BE55" s="318"/>
      <c r="BF55" s="318"/>
      <c r="BG55" s="318"/>
      <c r="BH55" s="318"/>
      <c r="BI55" s="318"/>
      <c r="BJ55" s="318"/>
      <c r="BK55" s="318"/>
      <c r="BL55" s="318"/>
      <c r="BM55" s="318"/>
      <c r="BN55" s="318"/>
      <c r="BO55" s="318"/>
      <c r="BP55" s="318"/>
      <c r="BQ55" s="318"/>
      <c r="BR55" s="318"/>
      <c r="BS55" s="318"/>
      <c r="BT55" s="318"/>
      <c r="BU55" s="318"/>
      <c r="BV55" s="318"/>
      <c r="BW55" s="318"/>
      <c r="BX55" s="318"/>
      <c r="BY55" s="318"/>
      <c r="BZ55" s="318"/>
      <c r="CA55" s="318"/>
      <c r="CB55" s="318"/>
      <c r="CC55" s="318"/>
      <c r="CD55" s="318"/>
      <c r="CE55" s="318"/>
      <c r="CF55" s="318"/>
      <c r="CG55" s="318"/>
      <c r="CH55" s="318"/>
      <c r="CI55" s="318"/>
      <c r="CJ55" s="318"/>
      <c r="CK55" s="318"/>
      <c r="CL55" s="318"/>
      <c r="CM55" s="318"/>
      <c r="CN55" s="318"/>
      <c r="CO55" s="318"/>
      <c r="CP55" s="318"/>
      <c r="CQ55" s="318"/>
      <c r="CR55" s="318"/>
      <c r="CS55" s="318"/>
      <c r="CT55" s="318"/>
      <c r="CU55" s="318"/>
      <c r="CV55" s="318"/>
      <c r="CW55" s="318"/>
      <c r="CX55" s="318"/>
      <c r="CY55" s="318"/>
      <c r="CZ55" s="318"/>
      <c r="DA55" s="318"/>
      <c r="DB55" s="318"/>
      <c r="DC55" s="318"/>
      <c r="DD55" s="318"/>
      <c r="DE55" s="318"/>
      <c r="DF55" s="318"/>
      <c r="DG55" s="318"/>
      <c r="DH55" s="318"/>
      <c r="DI55" s="318"/>
      <c r="DJ55" s="318"/>
      <c r="DK55" s="318"/>
      <c r="DL55" s="318"/>
      <c r="DM55" s="318"/>
      <c r="DN55" s="318"/>
      <c r="DO55" s="318"/>
      <c r="DP55" s="318"/>
      <c r="DQ55" s="318"/>
      <c r="DR55" s="318"/>
      <c r="DS55" s="318"/>
      <c r="DT55" s="318"/>
      <c r="DU55" s="318"/>
      <c r="DV55" s="318"/>
      <c r="DW55" s="318"/>
      <c r="DX55" s="318"/>
      <c r="DY55" s="318"/>
      <c r="DZ55" s="318"/>
      <c r="EA55" s="318"/>
      <c r="EB55" s="318"/>
      <c r="EC55" s="318"/>
      <c r="ED55" s="318"/>
      <c r="EE55" s="318"/>
      <c r="EF55" s="318"/>
      <c r="EG55" s="318"/>
      <c r="EH55" s="318"/>
      <c r="EI55" s="318"/>
      <c r="EJ55" s="318"/>
    </row>
    <row r="56" spans="1:140" ht="25.5" customHeight="1">
      <c r="A56" s="189" t="s">
        <v>8603</v>
      </c>
      <c r="B56" s="189" t="s">
        <v>8604</v>
      </c>
      <c r="C56" s="189" t="s">
        <v>8498</v>
      </c>
      <c r="D56" s="317"/>
      <c r="E56" s="317"/>
      <c r="F56" s="318"/>
      <c r="G56" s="318"/>
      <c r="H56" s="318"/>
      <c r="I56" s="318"/>
      <c r="J56" s="318"/>
      <c r="K56" s="318"/>
      <c r="L56" s="318"/>
      <c r="M56" s="318"/>
      <c r="N56" s="318"/>
      <c r="O56" s="318"/>
      <c r="P56" s="318"/>
      <c r="Q56" s="318"/>
      <c r="R56" s="318"/>
      <c r="S56" s="318"/>
      <c r="T56" s="318"/>
      <c r="U56" s="318"/>
      <c r="V56" s="318"/>
      <c r="W56" s="318"/>
      <c r="X56" s="318"/>
      <c r="Y56" s="318"/>
      <c r="Z56" s="318"/>
      <c r="AA56" s="318"/>
      <c r="AB56" s="318"/>
      <c r="AC56" s="318"/>
      <c r="AD56" s="318"/>
      <c r="AE56" s="318"/>
      <c r="AF56" s="318"/>
      <c r="AG56" s="318"/>
      <c r="AH56" s="318"/>
      <c r="AI56" s="318"/>
      <c r="AJ56" s="318"/>
      <c r="AK56" s="318"/>
      <c r="AL56" s="318"/>
      <c r="AM56" s="318"/>
      <c r="AN56" s="318"/>
      <c r="AO56" s="318"/>
      <c r="AP56" s="318"/>
      <c r="AQ56" s="318"/>
      <c r="AR56" s="318"/>
      <c r="AS56" s="318"/>
      <c r="AT56" s="318"/>
      <c r="AU56" s="318"/>
      <c r="AV56" s="318"/>
      <c r="AW56" s="318"/>
      <c r="AX56" s="318"/>
      <c r="AY56" s="318"/>
      <c r="AZ56" s="318"/>
      <c r="BA56" s="318"/>
      <c r="BB56" s="318"/>
      <c r="BC56" s="318"/>
      <c r="BD56" s="318"/>
      <c r="BE56" s="318"/>
      <c r="BF56" s="318"/>
      <c r="BG56" s="318"/>
      <c r="BH56" s="318"/>
      <c r="BI56" s="318"/>
      <c r="BJ56" s="318"/>
      <c r="BK56" s="318"/>
      <c r="BL56" s="318"/>
      <c r="BM56" s="318"/>
      <c r="BN56" s="318"/>
      <c r="BO56" s="318"/>
      <c r="BP56" s="318"/>
      <c r="BQ56" s="318"/>
      <c r="BR56" s="318"/>
      <c r="BS56" s="318"/>
      <c r="BT56" s="318"/>
      <c r="BU56" s="318"/>
      <c r="BV56" s="318"/>
      <c r="BW56" s="318"/>
      <c r="BX56" s="318"/>
      <c r="BY56" s="318"/>
      <c r="BZ56" s="318"/>
      <c r="CA56" s="318"/>
      <c r="CB56" s="318"/>
      <c r="CC56" s="318"/>
      <c r="CD56" s="318"/>
      <c r="CE56" s="318"/>
      <c r="CF56" s="318"/>
      <c r="CG56" s="318"/>
      <c r="CH56" s="318"/>
      <c r="CI56" s="318"/>
      <c r="CJ56" s="318"/>
      <c r="CK56" s="318"/>
      <c r="CL56" s="318"/>
      <c r="CM56" s="318"/>
      <c r="CN56" s="318"/>
      <c r="CO56" s="318"/>
      <c r="CP56" s="318"/>
      <c r="CQ56" s="318"/>
      <c r="CR56" s="318"/>
      <c r="CS56" s="318"/>
      <c r="CT56" s="318"/>
      <c r="CU56" s="318"/>
      <c r="CV56" s="318"/>
      <c r="CW56" s="318"/>
      <c r="CX56" s="318"/>
      <c r="CY56" s="318"/>
      <c r="CZ56" s="318"/>
      <c r="DA56" s="318"/>
      <c r="DB56" s="318"/>
      <c r="DC56" s="318"/>
      <c r="DD56" s="318"/>
      <c r="DE56" s="318"/>
      <c r="DF56" s="318"/>
      <c r="DG56" s="318"/>
      <c r="DH56" s="318"/>
      <c r="DI56" s="318"/>
      <c r="DJ56" s="318"/>
      <c r="DK56" s="318"/>
      <c r="DL56" s="318"/>
      <c r="DM56" s="318"/>
      <c r="DN56" s="318"/>
      <c r="DO56" s="318"/>
      <c r="DP56" s="318"/>
      <c r="DQ56" s="318"/>
      <c r="DR56" s="318"/>
      <c r="DS56" s="318"/>
      <c r="DT56" s="318"/>
      <c r="DU56" s="318"/>
      <c r="DV56" s="318"/>
      <c r="DW56" s="318"/>
      <c r="DX56" s="318"/>
      <c r="DY56" s="318"/>
      <c r="DZ56" s="318"/>
      <c r="EA56" s="318"/>
      <c r="EB56" s="318"/>
      <c r="EC56" s="318"/>
      <c r="ED56" s="318"/>
      <c r="EE56" s="318"/>
      <c r="EF56" s="318"/>
      <c r="EG56" s="318"/>
      <c r="EH56" s="318"/>
      <c r="EI56" s="318"/>
      <c r="EJ56" s="318"/>
    </row>
    <row r="57" spans="1:140" ht="25.5" customHeight="1">
      <c r="A57" s="189" t="s">
        <v>8605</v>
      </c>
      <c r="B57" s="189" t="s">
        <v>8606</v>
      </c>
      <c r="C57" s="189" t="s">
        <v>8498</v>
      </c>
      <c r="D57" s="317"/>
      <c r="E57" s="317"/>
      <c r="F57" s="318"/>
      <c r="G57" s="318"/>
      <c r="H57" s="318"/>
      <c r="I57" s="318"/>
      <c r="J57" s="318"/>
      <c r="K57" s="318"/>
      <c r="L57" s="318"/>
      <c r="M57" s="318"/>
      <c r="N57" s="318"/>
      <c r="O57" s="318"/>
      <c r="P57" s="318"/>
      <c r="Q57" s="318"/>
      <c r="R57" s="318"/>
      <c r="S57" s="318"/>
      <c r="T57" s="318"/>
      <c r="U57" s="318"/>
      <c r="V57" s="318"/>
      <c r="W57" s="318"/>
      <c r="X57" s="318"/>
      <c r="Y57" s="318"/>
      <c r="Z57" s="318"/>
      <c r="AA57" s="318"/>
      <c r="AB57" s="318"/>
      <c r="AC57" s="318"/>
      <c r="AD57" s="318"/>
      <c r="AE57" s="318"/>
      <c r="AF57" s="318"/>
      <c r="AG57" s="318"/>
      <c r="AH57" s="318"/>
      <c r="AI57" s="318"/>
      <c r="AJ57" s="318"/>
      <c r="AK57" s="318"/>
      <c r="AL57" s="318"/>
      <c r="AM57" s="318"/>
      <c r="AN57" s="318"/>
      <c r="AO57" s="318"/>
      <c r="AP57" s="318"/>
      <c r="AQ57" s="318"/>
      <c r="AR57" s="318"/>
      <c r="AS57" s="318"/>
      <c r="AT57" s="318"/>
      <c r="AU57" s="318"/>
      <c r="AV57" s="318"/>
      <c r="AW57" s="318"/>
      <c r="AX57" s="318"/>
      <c r="AY57" s="318"/>
      <c r="AZ57" s="318"/>
      <c r="BA57" s="318"/>
      <c r="BB57" s="318"/>
      <c r="BC57" s="318"/>
      <c r="BD57" s="318"/>
      <c r="BE57" s="318"/>
      <c r="BF57" s="318"/>
      <c r="BG57" s="318"/>
      <c r="BH57" s="318"/>
      <c r="BI57" s="318"/>
      <c r="BJ57" s="318"/>
      <c r="BK57" s="318"/>
      <c r="BL57" s="318"/>
      <c r="BM57" s="318"/>
      <c r="BN57" s="318"/>
      <c r="BO57" s="318"/>
      <c r="BP57" s="318"/>
      <c r="BQ57" s="318"/>
      <c r="BR57" s="318"/>
      <c r="BS57" s="318"/>
      <c r="BT57" s="318"/>
      <c r="BU57" s="318"/>
      <c r="BV57" s="318"/>
      <c r="BW57" s="318"/>
      <c r="BX57" s="318"/>
      <c r="BY57" s="318"/>
      <c r="BZ57" s="318"/>
      <c r="CA57" s="318"/>
      <c r="CB57" s="318"/>
      <c r="CC57" s="318"/>
      <c r="CD57" s="318"/>
      <c r="CE57" s="318"/>
      <c r="CF57" s="318"/>
      <c r="CG57" s="318"/>
      <c r="CH57" s="318"/>
      <c r="CI57" s="318"/>
      <c r="CJ57" s="318"/>
      <c r="CK57" s="318"/>
      <c r="CL57" s="318"/>
      <c r="CM57" s="318"/>
      <c r="CN57" s="318"/>
      <c r="CO57" s="318"/>
      <c r="CP57" s="318"/>
      <c r="CQ57" s="318"/>
      <c r="CR57" s="318"/>
      <c r="CS57" s="318"/>
      <c r="CT57" s="318"/>
      <c r="CU57" s="318"/>
      <c r="CV57" s="318"/>
      <c r="CW57" s="318"/>
      <c r="CX57" s="318"/>
      <c r="CY57" s="318"/>
      <c r="CZ57" s="318"/>
      <c r="DA57" s="318"/>
      <c r="DB57" s="318"/>
      <c r="DC57" s="318"/>
      <c r="DD57" s="318"/>
      <c r="DE57" s="318"/>
      <c r="DF57" s="318"/>
      <c r="DG57" s="318"/>
      <c r="DH57" s="318"/>
      <c r="DI57" s="318"/>
      <c r="DJ57" s="318"/>
      <c r="DK57" s="318"/>
      <c r="DL57" s="318"/>
      <c r="DM57" s="318"/>
      <c r="DN57" s="318"/>
      <c r="DO57" s="318"/>
      <c r="DP57" s="318"/>
      <c r="DQ57" s="318"/>
      <c r="DR57" s="318"/>
      <c r="DS57" s="318"/>
      <c r="DT57" s="318"/>
      <c r="DU57" s="318"/>
      <c r="DV57" s="318"/>
      <c r="DW57" s="318"/>
      <c r="DX57" s="318"/>
      <c r="DY57" s="318"/>
      <c r="DZ57" s="318"/>
      <c r="EA57" s="318"/>
      <c r="EB57" s="318"/>
      <c r="EC57" s="318"/>
      <c r="ED57" s="318"/>
      <c r="EE57" s="318"/>
      <c r="EF57" s="318"/>
      <c r="EG57" s="318"/>
      <c r="EH57" s="318"/>
      <c r="EI57" s="318"/>
      <c r="EJ57" s="318"/>
    </row>
    <row r="58" spans="1:140" ht="25.5" customHeight="1">
      <c r="A58" s="189" t="s">
        <v>8607</v>
      </c>
      <c r="B58" s="189" t="s">
        <v>8608</v>
      </c>
      <c r="C58" s="189" t="s">
        <v>8498</v>
      </c>
      <c r="D58" s="317"/>
      <c r="E58" s="317"/>
      <c r="F58" s="318"/>
      <c r="G58" s="318"/>
      <c r="H58" s="318"/>
      <c r="I58" s="318"/>
      <c r="J58" s="318"/>
      <c r="K58" s="318"/>
      <c r="L58" s="318"/>
      <c r="M58" s="318"/>
      <c r="N58" s="318"/>
      <c r="O58" s="318"/>
      <c r="P58" s="318"/>
      <c r="Q58" s="318"/>
      <c r="R58" s="318"/>
      <c r="S58" s="318"/>
      <c r="T58" s="318"/>
      <c r="U58" s="318"/>
      <c r="V58" s="318"/>
      <c r="W58" s="318"/>
      <c r="X58" s="318"/>
      <c r="Y58" s="318"/>
      <c r="Z58" s="318"/>
      <c r="AA58" s="318"/>
      <c r="AB58" s="318"/>
      <c r="AC58" s="318"/>
      <c r="AD58" s="318"/>
      <c r="AE58" s="318"/>
      <c r="AF58" s="318"/>
      <c r="AG58" s="318"/>
      <c r="AH58" s="318"/>
      <c r="AI58" s="318"/>
      <c r="AJ58" s="318"/>
      <c r="AK58" s="318"/>
      <c r="AL58" s="318"/>
      <c r="AM58" s="318"/>
      <c r="AN58" s="318"/>
      <c r="AO58" s="318"/>
      <c r="AP58" s="318"/>
      <c r="AQ58" s="318"/>
      <c r="AR58" s="318"/>
      <c r="AS58" s="318"/>
      <c r="AT58" s="318"/>
      <c r="AU58" s="318"/>
      <c r="AV58" s="318"/>
      <c r="AW58" s="318"/>
      <c r="AX58" s="318"/>
      <c r="AY58" s="318"/>
      <c r="AZ58" s="318"/>
      <c r="BA58" s="318"/>
      <c r="BB58" s="318"/>
      <c r="BC58" s="318"/>
      <c r="BD58" s="318"/>
      <c r="BE58" s="318"/>
      <c r="BF58" s="318"/>
      <c r="BG58" s="318"/>
      <c r="BH58" s="318"/>
      <c r="BI58" s="318"/>
      <c r="BJ58" s="318"/>
      <c r="BK58" s="318"/>
      <c r="BL58" s="318"/>
      <c r="BM58" s="318"/>
      <c r="BN58" s="318"/>
      <c r="BO58" s="318"/>
      <c r="BP58" s="318"/>
      <c r="BQ58" s="318"/>
      <c r="BR58" s="318"/>
      <c r="BS58" s="318"/>
      <c r="BT58" s="318"/>
      <c r="BU58" s="318"/>
      <c r="BV58" s="318"/>
      <c r="BW58" s="318"/>
      <c r="BX58" s="318"/>
      <c r="BY58" s="318"/>
      <c r="BZ58" s="318"/>
      <c r="CA58" s="318"/>
      <c r="CB58" s="318"/>
      <c r="CC58" s="318"/>
      <c r="CD58" s="318"/>
      <c r="CE58" s="318"/>
      <c r="CF58" s="318"/>
      <c r="CG58" s="318"/>
      <c r="CH58" s="318"/>
      <c r="CI58" s="318"/>
      <c r="CJ58" s="318"/>
      <c r="CK58" s="318"/>
      <c r="CL58" s="318"/>
      <c r="CM58" s="318"/>
      <c r="CN58" s="318"/>
      <c r="CO58" s="318"/>
      <c r="CP58" s="318"/>
      <c r="CQ58" s="318"/>
      <c r="CR58" s="318"/>
      <c r="CS58" s="318"/>
      <c r="CT58" s="318"/>
      <c r="CU58" s="318"/>
      <c r="CV58" s="318"/>
      <c r="CW58" s="318"/>
      <c r="CX58" s="318"/>
      <c r="CY58" s="318"/>
      <c r="CZ58" s="318"/>
      <c r="DA58" s="318"/>
      <c r="DB58" s="318"/>
      <c r="DC58" s="318"/>
      <c r="DD58" s="318"/>
      <c r="DE58" s="318"/>
      <c r="DF58" s="318"/>
      <c r="DG58" s="318"/>
      <c r="DH58" s="318"/>
      <c r="DI58" s="318"/>
      <c r="DJ58" s="318"/>
      <c r="DK58" s="318"/>
      <c r="DL58" s="318"/>
      <c r="DM58" s="318"/>
      <c r="DN58" s="318"/>
      <c r="DO58" s="318"/>
      <c r="DP58" s="318"/>
      <c r="DQ58" s="318"/>
      <c r="DR58" s="318"/>
      <c r="DS58" s="318"/>
      <c r="DT58" s="318"/>
      <c r="DU58" s="318"/>
      <c r="DV58" s="318"/>
      <c r="DW58" s="318"/>
      <c r="DX58" s="318"/>
      <c r="DY58" s="318"/>
      <c r="DZ58" s="318"/>
      <c r="EA58" s="318"/>
      <c r="EB58" s="318"/>
      <c r="EC58" s="318"/>
      <c r="ED58" s="318"/>
      <c r="EE58" s="318"/>
      <c r="EF58" s="318"/>
      <c r="EG58" s="318"/>
      <c r="EH58" s="318"/>
      <c r="EI58" s="318"/>
      <c r="EJ58" s="318"/>
    </row>
    <row r="59" spans="1:140" ht="25.5" customHeight="1">
      <c r="A59" s="189" t="s">
        <v>8609</v>
      </c>
      <c r="B59" s="189" t="s">
        <v>8610</v>
      </c>
      <c r="C59" s="189" t="s">
        <v>8498</v>
      </c>
      <c r="D59" s="317"/>
      <c r="E59" s="317"/>
      <c r="F59" s="318"/>
      <c r="G59" s="318"/>
      <c r="H59" s="318"/>
      <c r="I59" s="318"/>
      <c r="J59" s="318"/>
      <c r="K59" s="318"/>
      <c r="L59" s="318"/>
      <c r="M59" s="318"/>
      <c r="N59" s="318"/>
      <c r="O59" s="318"/>
      <c r="P59" s="318"/>
      <c r="Q59" s="318"/>
      <c r="R59" s="318"/>
      <c r="S59" s="318"/>
      <c r="T59" s="318"/>
      <c r="U59" s="318"/>
      <c r="V59" s="318"/>
      <c r="W59" s="318"/>
      <c r="X59" s="318"/>
      <c r="Y59" s="318"/>
      <c r="Z59" s="318"/>
      <c r="AA59" s="318"/>
      <c r="AB59" s="318"/>
      <c r="AC59" s="318"/>
      <c r="AD59" s="318"/>
      <c r="AE59" s="318"/>
      <c r="AF59" s="318"/>
      <c r="AG59" s="318"/>
      <c r="AH59" s="318"/>
      <c r="AI59" s="318"/>
      <c r="AJ59" s="318"/>
      <c r="AK59" s="318"/>
      <c r="AL59" s="318"/>
      <c r="AM59" s="318"/>
      <c r="AN59" s="318"/>
      <c r="AO59" s="318"/>
      <c r="AP59" s="318"/>
      <c r="AQ59" s="318"/>
      <c r="AR59" s="318"/>
      <c r="AS59" s="318"/>
      <c r="AT59" s="318"/>
      <c r="AU59" s="318"/>
      <c r="AV59" s="318"/>
      <c r="AW59" s="318"/>
      <c r="AX59" s="318"/>
      <c r="AY59" s="318"/>
      <c r="AZ59" s="318"/>
      <c r="BA59" s="318"/>
      <c r="BB59" s="318"/>
      <c r="BC59" s="318"/>
      <c r="BD59" s="318"/>
      <c r="BE59" s="318"/>
      <c r="BF59" s="318"/>
      <c r="BG59" s="318"/>
      <c r="BH59" s="318"/>
      <c r="BI59" s="318"/>
      <c r="BJ59" s="318"/>
      <c r="BK59" s="318"/>
      <c r="BL59" s="318"/>
      <c r="BM59" s="318"/>
      <c r="BN59" s="318"/>
      <c r="BO59" s="318"/>
      <c r="BP59" s="318"/>
      <c r="BQ59" s="318"/>
      <c r="BR59" s="318"/>
      <c r="BS59" s="318"/>
      <c r="BT59" s="318"/>
      <c r="BU59" s="318"/>
      <c r="BV59" s="318"/>
      <c r="BW59" s="318"/>
      <c r="BX59" s="318"/>
      <c r="BY59" s="318"/>
      <c r="BZ59" s="318"/>
      <c r="CA59" s="318"/>
      <c r="CB59" s="318"/>
      <c r="CC59" s="318"/>
      <c r="CD59" s="318"/>
      <c r="CE59" s="318"/>
      <c r="CF59" s="318"/>
      <c r="CG59" s="318"/>
      <c r="CH59" s="318"/>
      <c r="CI59" s="318"/>
      <c r="CJ59" s="318"/>
      <c r="CK59" s="318"/>
      <c r="CL59" s="318"/>
      <c r="CM59" s="318"/>
      <c r="CN59" s="318"/>
      <c r="CO59" s="318"/>
      <c r="CP59" s="318"/>
      <c r="CQ59" s="318"/>
      <c r="CR59" s="318"/>
      <c r="CS59" s="318"/>
      <c r="CT59" s="318"/>
      <c r="CU59" s="318"/>
      <c r="CV59" s="318"/>
      <c r="CW59" s="318"/>
      <c r="CX59" s="318"/>
      <c r="CY59" s="318"/>
      <c r="CZ59" s="318"/>
      <c r="DA59" s="318"/>
      <c r="DB59" s="318"/>
      <c r="DC59" s="318"/>
      <c r="DD59" s="318"/>
      <c r="DE59" s="318"/>
      <c r="DF59" s="318"/>
      <c r="DG59" s="318"/>
      <c r="DH59" s="318"/>
      <c r="DI59" s="318"/>
      <c r="DJ59" s="318"/>
      <c r="DK59" s="318"/>
      <c r="DL59" s="318"/>
      <c r="DM59" s="318"/>
      <c r="DN59" s="318"/>
      <c r="DO59" s="318"/>
      <c r="DP59" s="318"/>
      <c r="DQ59" s="318"/>
      <c r="DR59" s="318"/>
      <c r="DS59" s="318"/>
      <c r="DT59" s="318"/>
      <c r="DU59" s="318"/>
      <c r="DV59" s="318"/>
      <c r="DW59" s="318"/>
      <c r="DX59" s="318"/>
      <c r="DY59" s="318"/>
      <c r="DZ59" s="318"/>
      <c r="EA59" s="318"/>
      <c r="EB59" s="318"/>
      <c r="EC59" s="318"/>
      <c r="ED59" s="318"/>
      <c r="EE59" s="318"/>
      <c r="EF59" s="318"/>
      <c r="EG59" s="318"/>
      <c r="EH59" s="318"/>
      <c r="EI59" s="318"/>
      <c r="EJ59" s="318"/>
    </row>
    <row r="60" spans="1:140" ht="25.5" hidden="1" customHeight="1">
      <c r="A60" s="189" t="s">
        <v>8611</v>
      </c>
      <c r="B60" s="189" t="s">
        <v>8612</v>
      </c>
      <c r="C60" s="189" t="s">
        <v>8491</v>
      </c>
      <c r="D60" s="317"/>
      <c r="E60" s="317"/>
      <c r="F60" s="318"/>
      <c r="G60" s="318"/>
      <c r="H60" s="318"/>
      <c r="I60" s="318"/>
      <c r="J60" s="318"/>
      <c r="K60" s="318"/>
      <c r="L60" s="318"/>
      <c r="M60" s="318"/>
      <c r="N60" s="318"/>
      <c r="O60" s="318"/>
      <c r="P60" s="318"/>
      <c r="Q60" s="318"/>
      <c r="R60" s="318"/>
      <c r="S60" s="318"/>
      <c r="T60" s="318"/>
      <c r="U60" s="318"/>
      <c r="V60" s="318"/>
      <c r="W60" s="318"/>
      <c r="X60" s="318"/>
      <c r="Y60" s="318"/>
      <c r="Z60" s="318"/>
      <c r="AA60" s="318"/>
      <c r="AB60" s="318"/>
      <c r="AC60" s="318"/>
      <c r="AD60" s="318"/>
      <c r="AE60" s="318"/>
      <c r="AF60" s="318"/>
      <c r="AG60" s="318"/>
      <c r="AH60" s="318"/>
      <c r="AI60" s="318"/>
      <c r="AJ60" s="318"/>
      <c r="AK60" s="318"/>
      <c r="AL60" s="318"/>
      <c r="AM60" s="318"/>
      <c r="AN60" s="318"/>
      <c r="AO60" s="318"/>
      <c r="AP60" s="318"/>
      <c r="AQ60" s="318"/>
      <c r="AR60" s="318"/>
      <c r="AS60" s="318"/>
      <c r="AT60" s="318"/>
      <c r="AU60" s="318"/>
      <c r="AV60" s="318"/>
      <c r="AW60" s="318"/>
      <c r="AX60" s="318"/>
      <c r="AY60" s="318"/>
      <c r="AZ60" s="318"/>
      <c r="BA60" s="318"/>
      <c r="BB60" s="318"/>
      <c r="BC60" s="318"/>
      <c r="BD60" s="318"/>
      <c r="BE60" s="318"/>
      <c r="BF60" s="318"/>
      <c r="BG60" s="318"/>
      <c r="BH60" s="318"/>
      <c r="BI60" s="318"/>
      <c r="BJ60" s="318"/>
      <c r="BK60" s="318"/>
      <c r="BL60" s="318"/>
      <c r="BM60" s="318"/>
      <c r="BN60" s="318"/>
      <c r="BO60" s="318"/>
      <c r="BP60" s="318"/>
      <c r="BQ60" s="318"/>
      <c r="BR60" s="318"/>
      <c r="BS60" s="318"/>
      <c r="BT60" s="318"/>
      <c r="BU60" s="318"/>
      <c r="BV60" s="318"/>
      <c r="BW60" s="318"/>
      <c r="BX60" s="318"/>
      <c r="BY60" s="318"/>
      <c r="BZ60" s="318"/>
      <c r="CA60" s="318"/>
      <c r="CB60" s="318"/>
      <c r="CC60" s="318"/>
      <c r="CD60" s="318"/>
      <c r="CE60" s="318"/>
      <c r="CF60" s="318"/>
      <c r="CG60" s="318"/>
      <c r="CH60" s="318"/>
      <c r="CI60" s="318"/>
      <c r="CJ60" s="318"/>
      <c r="CK60" s="318"/>
      <c r="CL60" s="318"/>
      <c r="CM60" s="318"/>
      <c r="CN60" s="318"/>
      <c r="CO60" s="318"/>
      <c r="CP60" s="318"/>
      <c r="CQ60" s="318"/>
      <c r="CR60" s="318"/>
      <c r="CS60" s="318"/>
      <c r="CT60" s="318"/>
      <c r="CU60" s="318"/>
      <c r="CV60" s="318"/>
      <c r="CW60" s="318"/>
      <c r="CX60" s="318"/>
      <c r="CY60" s="318"/>
      <c r="CZ60" s="318"/>
      <c r="DA60" s="318"/>
      <c r="DB60" s="318"/>
      <c r="DC60" s="318"/>
      <c r="DD60" s="318"/>
      <c r="DE60" s="318"/>
      <c r="DF60" s="318"/>
      <c r="DG60" s="318"/>
      <c r="DH60" s="318"/>
      <c r="DI60" s="318"/>
      <c r="DJ60" s="318"/>
      <c r="DK60" s="318"/>
      <c r="DL60" s="318"/>
      <c r="DM60" s="318"/>
      <c r="DN60" s="318"/>
      <c r="DO60" s="318"/>
      <c r="DP60" s="318"/>
      <c r="DQ60" s="318"/>
      <c r="DR60" s="318"/>
      <c r="DS60" s="318"/>
      <c r="DT60" s="318"/>
      <c r="DU60" s="318"/>
      <c r="DV60" s="318"/>
      <c r="DW60" s="318"/>
      <c r="DX60" s="318"/>
      <c r="DY60" s="318"/>
      <c r="DZ60" s="318"/>
      <c r="EA60" s="318"/>
      <c r="EB60" s="318"/>
      <c r="EC60" s="318"/>
      <c r="ED60" s="318"/>
      <c r="EE60" s="318"/>
      <c r="EF60" s="318"/>
      <c r="EG60" s="318"/>
      <c r="EH60" s="318"/>
      <c r="EI60" s="318"/>
      <c r="EJ60" s="318"/>
    </row>
    <row r="61" spans="1:140" ht="25.5" hidden="1" customHeight="1">
      <c r="A61" s="189" t="s">
        <v>8613</v>
      </c>
      <c r="B61" s="189" t="s">
        <v>8614</v>
      </c>
      <c r="C61" s="189" t="s">
        <v>8491</v>
      </c>
      <c r="D61" s="317"/>
      <c r="E61" s="317"/>
      <c r="F61" s="318"/>
      <c r="G61" s="318"/>
      <c r="H61" s="318"/>
      <c r="I61" s="318"/>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8"/>
      <c r="AG61" s="318"/>
      <c r="AH61" s="318"/>
      <c r="AI61" s="318"/>
      <c r="AJ61" s="318"/>
      <c r="AK61" s="318"/>
      <c r="AL61" s="318"/>
      <c r="AM61" s="318"/>
      <c r="AN61" s="318"/>
      <c r="AO61" s="318"/>
      <c r="AP61" s="318"/>
      <c r="AQ61" s="318"/>
      <c r="AR61" s="318"/>
      <c r="AS61" s="318"/>
      <c r="AT61" s="318"/>
      <c r="AU61" s="318"/>
      <c r="AV61" s="318"/>
      <c r="AW61" s="318"/>
      <c r="AX61" s="318"/>
      <c r="AY61" s="318"/>
      <c r="AZ61" s="318"/>
      <c r="BA61" s="318"/>
      <c r="BB61" s="318"/>
      <c r="BC61" s="318"/>
      <c r="BD61" s="318"/>
      <c r="BE61" s="318"/>
      <c r="BF61" s="318"/>
      <c r="BG61" s="318"/>
      <c r="BH61" s="318"/>
      <c r="BI61" s="318"/>
      <c r="BJ61" s="318"/>
      <c r="BK61" s="318"/>
      <c r="BL61" s="318"/>
      <c r="BM61" s="318"/>
      <c r="BN61" s="318"/>
      <c r="BO61" s="318"/>
      <c r="BP61" s="318"/>
      <c r="BQ61" s="318"/>
      <c r="BR61" s="318"/>
      <c r="BS61" s="318"/>
      <c r="BT61" s="318"/>
      <c r="BU61" s="318"/>
      <c r="BV61" s="318"/>
      <c r="BW61" s="318"/>
      <c r="BX61" s="318"/>
      <c r="BY61" s="318"/>
      <c r="BZ61" s="318"/>
      <c r="CA61" s="318"/>
      <c r="CB61" s="318"/>
      <c r="CC61" s="318"/>
      <c r="CD61" s="318"/>
      <c r="CE61" s="318"/>
      <c r="CF61" s="318"/>
      <c r="CG61" s="318"/>
      <c r="CH61" s="318"/>
      <c r="CI61" s="318"/>
      <c r="CJ61" s="318"/>
      <c r="CK61" s="318"/>
      <c r="CL61" s="318"/>
      <c r="CM61" s="318"/>
      <c r="CN61" s="318"/>
      <c r="CO61" s="318"/>
      <c r="CP61" s="318"/>
      <c r="CQ61" s="318"/>
      <c r="CR61" s="318"/>
      <c r="CS61" s="318"/>
      <c r="CT61" s="318"/>
      <c r="CU61" s="318"/>
      <c r="CV61" s="318"/>
      <c r="CW61" s="318"/>
      <c r="CX61" s="318"/>
      <c r="CY61" s="318"/>
      <c r="CZ61" s="318"/>
      <c r="DA61" s="318"/>
      <c r="DB61" s="318"/>
      <c r="DC61" s="318"/>
      <c r="DD61" s="318"/>
      <c r="DE61" s="318"/>
      <c r="DF61" s="318"/>
      <c r="DG61" s="318"/>
      <c r="DH61" s="318"/>
      <c r="DI61" s="318"/>
      <c r="DJ61" s="318"/>
      <c r="DK61" s="318"/>
      <c r="DL61" s="318"/>
      <c r="DM61" s="318"/>
      <c r="DN61" s="318"/>
      <c r="DO61" s="318"/>
      <c r="DP61" s="318"/>
      <c r="DQ61" s="318"/>
      <c r="DR61" s="318"/>
      <c r="DS61" s="318"/>
      <c r="DT61" s="318"/>
      <c r="DU61" s="318"/>
      <c r="DV61" s="318"/>
      <c r="DW61" s="318"/>
      <c r="DX61" s="318"/>
      <c r="DY61" s="318"/>
      <c r="DZ61" s="318"/>
      <c r="EA61" s="318"/>
      <c r="EB61" s="318"/>
      <c r="EC61" s="318"/>
      <c r="ED61" s="318"/>
      <c r="EE61" s="318"/>
      <c r="EF61" s="318"/>
      <c r="EG61" s="318"/>
      <c r="EH61" s="318"/>
      <c r="EI61" s="318"/>
      <c r="EJ61" s="318"/>
    </row>
    <row r="62" spans="1:140" ht="25.5" customHeight="1">
      <c r="A62" s="189" t="s">
        <v>8615</v>
      </c>
      <c r="B62" s="189" t="s">
        <v>8616</v>
      </c>
      <c r="C62" s="189" t="s">
        <v>8498</v>
      </c>
      <c r="D62" s="317"/>
      <c r="E62" s="317"/>
      <c r="F62" s="318"/>
      <c r="G62" s="318"/>
      <c r="H62" s="318"/>
      <c r="I62" s="318"/>
      <c r="J62" s="318"/>
      <c r="K62" s="318"/>
      <c r="L62" s="318"/>
      <c r="M62" s="318"/>
      <c r="N62" s="318"/>
      <c r="O62" s="318"/>
      <c r="P62" s="318"/>
      <c r="Q62" s="318"/>
      <c r="R62" s="318"/>
      <c r="S62" s="318"/>
      <c r="T62" s="318"/>
      <c r="U62" s="318"/>
      <c r="V62" s="318"/>
      <c r="W62" s="318"/>
      <c r="X62" s="318"/>
      <c r="Y62" s="318"/>
      <c r="Z62" s="318"/>
      <c r="AA62" s="318"/>
      <c r="AB62" s="318"/>
      <c r="AC62" s="318"/>
      <c r="AD62" s="318"/>
      <c r="AE62" s="318"/>
      <c r="AF62" s="318"/>
      <c r="AG62" s="318"/>
      <c r="AH62" s="318"/>
      <c r="AI62" s="318"/>
      <c r="AJ62" s="318"/>
      <c r="AK62" s="318"/>
      <c r="AL62" s="318"/>
      <c r="AM62" s="318"/>
      <c r="AN62" s="318"/>
      <c r="AO62" s="318"/>
      <c r="AP62" s="318"/>
      <c r="AQ62" s="318"/>
      <c r="AR62" s="318"/>
      <c r="AS62" s="318"/>
      <c r="AT62" s="318"/>
      <c r="AU62" s="318"/>
      <c r="AV62" s="318"/>
      <c r="AW62" s="318"/>
      <c r="AX62" s="318"/>
      <c r="AY62" s="318"/>
      <c r="AZ62" s="318"/>
      <c r="BA62" s="318"/>
      <c r="BB62" s="318"/>
      <c r="BC62" s="318"/>
      <c r="BD62" s="318"/>
      <c r="BE62" s="318"/>
      <c r="BF62" s="318"/>
      <c r="BG62" s="318"/>
      <c r="BH62" s="318"/>
      <c r="BI62" s="318"/>
      <c r="BJ62" s="318"/>
      <c r="BK62" s="318"/>
      <c r="BL62" s="318"/>
      <c r="BM62" s="318"/>
      <c r="BN62" s="318"/>
      <c r="BO62" s="318"/>
      <c r="BP62" s="318"/>
      <c r="BQ62" s="318"/>
      <c r="BR62" s="318"/>
      <c r="BS62" s="318"/>
      <c r="BT62" s="318"/>
      <c r="BU62" s="318"/>
      <c r="BV62" s="318"/>
      <c r="BW62" s="318"/>
      <c r="BX62" s="318"/>
      <c r="BY62" s="318"/>
      <c r="BZ62" s="318"/>
      <c r="CA62" s="318"/>
      <c r="CB62" s="318"/>
      <c r="CC62" s="318"/>
      <c r="CD62" s="318"/>
      <c r="CE62" s="318"/>
      <c r="CF62" s="318"/>
      <c r="CG62" s="318"/>
      <c r="CH62" s="318"/>
      <c r="CI62" s="318"/>
      <c r="CJ62" s="318"/>
      <c r="CK62" s="318"/>
      <c r="CL62" s="318"/>
      <c r="CM62" s="318"/>
      <c r="CN62" s="318"/>
      <c r="CO62" s="318"/>
      <c r="CP62" s="318"/>
      <c r="CQ62" s="318"/>
      <c r="CR62" s="318"/>
      <c r="CS62" s="318"/>
      <c r="CT62" s="318"/>
      <c r="CU62" s="318"/>
      <c r="CV62" s="318"/>
      <c r="CW62" s="318"/>
      <c r="CX62" s="318"/>
      <c r="CY62" s="318"/>
      <c r="CZ62" s="318"/>
      <c r="DA62" s="318"/>
      <c r="DB62" s="318"/>
      <c r="DC62" s="318"/>
      <c r="DD62" s="318"/>
      <c r="DE62" s="318"/>
      <c r="DF62" s="318"/>
      <c r="DG62" s="318"/>
      <c r="DH62" s="318"/>
      <c r="DI62" s="318"/>
      <c r="DJ62" s="318"/>
      <c r="DK62" s="318"/>
      <c r="DL62" s="318"/>
      <c r="DM62" s="318"/>
      <c r="DN62" s="318"/>
      <c r="DO62" s="318"/>
      <c r="DP62" s="318"/>
      <c r="DQ62" s="318"/>
      <c r="DR62" s="318"/>
      <c r="DS62" s="318"/>
      <c r="DT62" s="318"/>
      <c r="DU62" s="318"/>
      <c r="DV62" s="318"/>
      <c r="DW62" s="318"/>
      <c r="DX62" s="318"/>
      <c r="DY62" s="318"/>
      <c r="DZ62" s="318"/>
      <c r="EA62" s="318"/>
      <c r="EB62" s="318"/>
      <c r="EC62" s="318"/>
      <c r="ED62" s="318"/>
      <c r="EE62" s="318"/>
      <c r="EF62" s="318"/>
      <c r="EG62" s="318"/>
      <c r="EH62" s="318"/>
      <c r="EI62" s="318"/>
      <c r="EJ62" s="318"/>
    </row>
    <row r="63" spans="1:140" ht="25.5" customHeight="1">
      <c r="A63" s="189" t="s">
        <v>8617</v>
      </c>
      <c r="B63" s="189" t="s">
        <v>8618</v>
      </c>
      <c r="C63" s="189" t="s">
        <v>8498</v>
      </c>
      <c r="D63" s="317"/>
      <c r="E63" s="317"/>
      <c r="F63" s="318"/>
      <c r="G63" s="318"/>
      <c r="H63" s="318"/>
      <c r="I63" s="318"/>
      <c r="J63" s="318"/>
      <c r="K63" s="318"/>
      <c r="L63" s="318"/>
      <c r="M63" s="318"/>
      <c r="N63" s="318"/>
      <c r="O63" s="318"/>
      <c r="P63" s="318"/>
      <c r="Q63" s="318"/>
      <c r="R63" s="318"/>
      <c r="S63" s="318"/>
      <c r="T63" s="318"/>
      <c r="U63" s="318"/>
      <c r="V63" s="318"/>
      <c r="W63" s="318"/>
      <c r="X63" s="318"/>
      <c r="Y63" s="318"/>
      <c r="Z63" s="318"/>
      <c r="AA63" s="318"/>
      <c r="AB63" s="318"/>
      <c r="AC63" s="318"/>
      <c r="AD63" s="318"/>
      <c r="AE63" s="318"/>
      <c r="AF63" s="318"/>
      <c r="AG63" s="318"/>
      <c r="AH63" s="318"/>
      <c r="AI63" s="318"/>
      <c r="AJ63" s="318"/>
      <c r="AK63" s="318"/>
      <c r="AL63" s="318"/>
      <c r="AM63" s="318"/>
      <c r="AN63" s="318"/>
      <c r="AO63" s="318"/>
      <c r="AP63" s="318"/>
      <c r="AQ63" s="318"/>
      <c r="AR63" s="318"/>
      <c r="AS63" s="318"/>
      <c r="AT63" s="318"/>
      <c r="AU63" s="318"/>
      <c r="AV63" s="318"/>
      <c r="AW63" s="318"/>
      <c r="AX63" s="318"/>
      <c r="AY63" s="318"/>
      <c r="AZ63" s="318"/>
      <c r="BA63" s="318"/>
      <c r="BB63" s="318"/>
      <c r="BC63" s="318"/>
      <c r="BD63" s="318"/>
      <c r="BE63" s="318"/>
      <c r="BF63" s="318"/>
      <c r="BG63" s="318"/>
      <c r="BH63" s="318"/>
      <c r="BI63" s="318"/>
      <c r="BJ63" s="318"/>
      <c r="BK63" s="318"/>
      <c r="BL63" s="318"/>
      <c r="BM63" s="318"/>
      <c r="BN63" s="318"/>
      <c r="BO63" s="318"/>
      <c r="BP63" s="318"/>
      <c r="BQ63" s="318"/>
      <c r="BR63" s="318"/>
      <c r="BS63" s="318"/>
      <c r="BT63" s="318"/>
      <c r="BU63" s="318"/>
      <c r="BV63" s="318"/>
      <c r="BW63" s="318"/>
      <c r="BX63" s="318"/>
      <c r="BY63" s="318"/>
      <c r="BZ63" s="318"/>
      <c r="CA63" s="318"/>
      <c r="CB63" s="318"/>
      <c r="CC63" s="318"/>
      <c r="CD63" s="318"/>
      <c r="CE63" s="318"/>
      <c r="CF63" s="318"/>
      <c r="CG63" s="318"/>
      <c r="CH63" s="318"/>
      <c r="CI63" s="318"/>
      <c r="CJ63" s="318"/>
      <c r="CK63" s="318"/>
      <c r="CL63" s="318"/>
      <c r="CM63" s="318"/>
      <c r="CN63" s="318"/>
      <c r="CO63" s="318"/>
      <c r="CP63" s="318"/>
      <c r="CQ63" s="318"/>
      <c r="CR63" s="318"/>
      <c r="CS63" s="318"/>
      <c r="CT63" s="318"/>
      <c r="CU63" s="318"/>
      <c r="CV63" s="318"/>
      <c r="CW63" s="318"/>
      <c r="CX63" s="318"/>
      <c r="CY63" s="318"/>
      <c r="CZ63" s="318"/>
      <c r="DA63" s="318"/>
      <c r="DB63" s="318"/>
      <c r="DC63" s="318"/>
      <c r="DD63" s="318"/>
      <c r="DE63" s="318"/>
      <c r="DF63" s="318"/>
      <c r="DG63" s="318"/>
      <c r="DH63" s="318"/>
      <c r="DI63" s="318"/>
      <c r="DJ63" s="318"/>
      <c r="DK63" s="318"/>
      <c r="DL63" s="318"/>
      <c r="DM63" s="318"/>
      <c r="DN63" s="318"/>
      <c r="DO63" s="318"/>
      <c r="DP63" s="318"/>
      <c r="DQ63" s="318"/>
      <c r="DR63" s="318"/>
      <c r="DS63" s="318"/>
      <c r="DT63" s="318"/>
      <c r="DU63" s="318"/>
      <c r="DV63" s="318"/>
      <c r="DW63" s="318"/>
      <c r="DX63" s="318"/>
      <c r="DY63" s="318"/>
      <c r="DZ63" s="318"/>
      <c r="EA63" s="318"/>
      <c r="EB63" s="318"/>
      <c r="EC63" s="318"/>
      <c r="ED63" s="318"/>
      <c r="EE63" s="318"/>
      <c r="EF63" s="318"/>
      <c r="EG63" s="318"/>
      <c r="EH63" s="318"/>
      <c r="EI63" s="318"/>
      <c r="EJ63" s="318"/>
    </row>
    <row r="64" spans="1:140" ht="25.5" customHeight="1">
      <c r="A64" s="189" t="s">
        <v>8619</v>
      </c>
      <c r="B64" s="189" t="s">
        <v>8620</v>
      </c>
      <c r="C64" s="189" t="s">
        <v>8498</v>
      </c>
      <c r="D64" s="317"/>
      <c r="E64" s="317"/>
      <c r="F64" s="318"/>
      <c r="G64" s="318"/>
      <c r="H64" s="318"/>
      <c r="I64" s="318"/>
      <c r="J64" s="318"/>
      <c r="K64" s="318"/>
      <c r="L64" s="318"/>
      <c r="M64" s="318"/>
      <c r="N64" s="318"/>
      <c r="O64" s="318"/>
      <c r="P64" s="318"/>
      <c r="Q64" s="318"/>
      <c r="R64" s="318"/>
      <c r="S64" s="318"/>
      <c r="T64" s="318"/>
      <c r="U64" s="318"/>
      <c r="V64" s="318"/>
      <c r="W64" s="318"/>
      <c r="X64" s="318"/>
      <c r="Y64" s="318"/>
      <c r="Z64" s="318"/>
      <c r="AA64" s="318"/>
      <c r="AB64" s="318"/>
      <c r="AC64" s="318"/>
      <c r="AD64" s="318"/>
      <c r="AE64" s="318"/>
      <c r="AF64" s="318"/>
      <c r="AG64" s="318"/>
      <c r="AH64" s="318"/>
      <c r="AI64" s="318"/>
      <c r="AJ64" s="318"/>
      <c r="AK64" s="318"/>
      <c r="AL64" s="318"/>
      <c r="AM64" s="318"/>
      <c r="AN64" s="318"/>
      <c r="AO64" s="318"/>
      <c r="AP64" s="318"/>
      <c r="AQ64" s="318"/>
      <c r="AR64" s="318"/>
      <c r="AS64" s="318"/>
      <c r="AT64" s="318"/>
      <c r="AU64" s="318"/>
      <c r="AV64" s="318"/>
      <c r="AW64" s="318"/>
      <c r="AX64" s="318"/>
      <c r="AY64" s="318"/>
      <c r="AZ64" s="318"/>
      <c r="BA64" s="318"/>
      <c r="BB64" s="318"/>
      <c r="BC64" s="318"/>
      <c r="BD64" s="318"/>
      <c r="BE64" s="318"/>
      <c r="BF64" s="318"/>
      <c r="BG64" s="318"/>
      <c r="BH64" s="318"/>
      <c r="BI64" s="318"/>
      <c r="BJ64" s="318"/>
      <c r="BK64" s="318"/>
      <c r="BL64" s="318"/>
      <c r="BM64" s="318"/>
      <c r="BN64" s="318"/>
      <c r="BO64" s="318"/>
      <c r="BP64" s="318"/>
      <c r="BQ64" s="318"/>
      <c r="BR64" s="318"/>
      <c r="BS64" s="318"/>
      <c r="BT64" s="318"/>
      <c r="BU64" s="318"/>
      <c r="BV64" s="318"/>
      <c r="BW64" s="318"/>
      <c r="BX64" s="318"/>
      <c r="BY64" s="318"/>
      <c r="BZ64" s="318"/>
      <c r="CA64" s="318"/>
      <c r="CB64" s="318"/>
      <c r="CC64" s="318"/>
      <c r="CD64" s="318"/>
      <c r="CE64" s="318"/>
      <c r="CF64" s="318"/>
      <c r="CG64" s="318"/>
      <c r="CH64" s="318"/>
      <c r="CI64" s="318"/>
      <c r="CJ64" s="318"/>
      <c r="CK64" s="318"/>
      <c r="CL64" s="318"/>
      <c r="CM64" s="318"/>
      <c r="CN64" s="318"/>
      <c r="CO64" s="318"/>
      <c r="CP64" s="318"/>
      <c r="CQ64" s="318"/>
      <c r="CR64" s="318"/>
      <c r="CS64" s="318"/>
      <c r="CT64" s="318"/>
      <c r="CU64" s="318"/>
      <c r="CV64" s="318"/>
      <c r="CW64" s="318"/>
      <c r="CX64" s="318"/>
      <c r="CY64" s="318"/>
      <c r="CZ64" s="318"/>
      <c r="DA64" s="318"/>
      <c r="DB64" s="318"/>
      <c r="DC64" s="318"/>
      <c r="DD64" s="318"/>
      <c r="DE64" s="318"/>
      <c r="DF64" s="318"/>
      <c r="DG64" s="318"/>
      <c r="DH64" s="318"/>
      <c r="DI64" s="318"/>
      <c r="DJ64" s="318"/>
      <c r="DK64" s="318"/>
      <c r="DL64" s="318"/>
      <c r="DM64" s="318"/>
      <c r="DN64" s="318"/>
      <c r="DO64" s="318"/>
      <c r="DP64" s="318"/>
      <c r="DQ64" s="318"/>
      <c r="DR64" s="318"/>
      <c r="DS64" s="318"/>
      <c r="DT64" s="318"/>
      <c r="DU64" s="318"/>
      <c r="DV64" s="318"/>
      <c r="DW64" s="318"/>
      <c r="DX64" s="318"/>
      <c r="DY64" s="318"/>
      <c r="DZ64" s="318"/>
      <c r="EA64" s="318"/>
      <c r="EB64" s="318"/>
      <c r="EC64" s="318"/>
      <c r="ED64" s="318"/>
      <c r="EE64" s="318"/>
      <c r="EF64" s="318"/>
      <c r="EG64" s="318"/>
      <c r="EH64" s="318"/>
      <c r="EI64" s="318"/>
      <c r="EJ64" s="318"/>
    </row>
    <row r="65" spans="1:140" ht="25.5" hidden="1" customHeight="1">
      <c r="A65" s="189" t="s">
        <v>8621</v>
      </c>
      <c r="B65" s="189" t="s">
        <v>8622</v>
      </c>
      <c r="C65" s="189" t="s">
        <v>8491</v>
      </c>
      <c r="D65" s="317"/>
      <c r="E65" s="317"/>
      <c r="F65" s="318"/>
      <c r="G65" s="318"/>
      <c r="H65" s="318"/>
      <c r="I65" s="318"/>
      <c r="J65" s="318"/>
      <c r="K65" s="318"/>
      <c r="L65" s="318"/>
      <c r="M65" s="318"/>
      <c r="N65" s="318"/>
      <c r="O65" s="318"/>
      <c r="P65" s="318"/>
      <c r="Q65" s="318"/>
      <c r="R65" s="318"/>
      <c r="S65" s="318"/>
      <c r="T65" s="318"/>
      <c r="U65" s="318"/>
      <c r="V65" s="318"/>
      <c r="W65" s="318"/>
      <c r="X65" s="318"/>
      <c r="Y65" s="318"/>
      <c r="Z65" s="318"/>
      <c r="AA65" s="318"/>
      <c r="AB65" s="318"/>
      <c r="AC65" s="318"/>
      <c r="AD65" s="318"/>
      <c r="AE65" s="318"/>
      <c r="AF65" s="318"/>
      <c r="AG65" s="318"/>
      <c r="AH65" s="318"/>
      <c r="AI65" s="318"/>
      <c r="AJ65" s="318"/>
      <c r="AK65" s="318"/>
      <c r="AL65" s="318"/>
      <c r="AM65" s="318"/>
      <c r="AN65" s="318"/>
      <c r="AO65" s="318"/>
      <c r="AP65" s="318"/>
      <c r="AQ65" s="318"/>
      <c r="AR65" s="318"/>
      <c r="AS65" s="318"/>
      <c r="AT65" s="318"/>
      <c r="AU65" s="318"/>
      <c r="AV65" s="318"/>
      <c r="AW65" s="318"/>
      <c r="AX65" s="318"/>
      <c r="AY65" s="318"/>
      <c r="AZ65" s="318"/>
      <c r="BA65" s="318"/>
      <c r="BB65" s="318"/>
      <c r="BC65" s="318"/>
      <c r="BD65" s="318"/>
      <c r="BE65" s="318"/>
      <c r="BF65" s="318"/>
      <c r="BG65" s="318"/>
      <c r="BH65" s="318"/>
      <c r="BI65" s="318"/>
      <c r="BJ65" s="318"/>
      <c r="BK65" s="318"/>
      <c r="BL65" s="318"/>
      <c r="BM65" s="318"/>
      <c r="BN65" s="318"/>
      <c r="BO65" s="318"/>
      <c r="BP65" s="318"/>
      <c r="BQ65" s="318"/>
      <c r="BR65" s="318"/>
      <c r="BS65" s="318"/>
      <c r="BT65" s="318"/>
      <c r="BU65" s="318"/>
      <c r="BV65" s="318"/>
      <c r="BW65" s="318"/>
      <c r="BX65" s="318"/>
      <c r="BY65" s="318"/>
      <c r="BZ65" s="318"/>
      <c r="CA65" s="318"/>
      <c r="CB65" s="318"/>
      <c r="CC65" s="318"/>
      <c r="CD65" s="318"/>
      <c r="CE65" s="318"/>
      <c r="CF65" s="318"/>
      <c r="CG65" s="318"/>
      <c r="CH65" s="318"/>
      <c r="CI65" s="318"/>
      <c r="CJ65" s="318"/>
      <c r="CK65" s="318"/>
      <c r="CL65" s="318"/>
      <c r="CM65" s="318"/>
      <c r="CN65" s="318"/>
      <c r="CO65" s="318"/>
      <c r="CP65" s="318"/>
      <c r="CQ65" s="318"/>
      <c r="CR65" s="318"/>
      <c r="CS65" s="318"/>
      <c r="CT65" s="318"/>
      <c r="CU65" s="318"/>
      <c r="CV65" s="318"/>
      <c r="CW65" s="318"/>
      <c r="CX65" s="318"/>
      <c r="CY65" s="318"/>
      <c r="CZ65" s="318"/>
      <c r="DA65" s="318"/>
      <c r="DB65" s="318"/>
      <c r="DC65" s="318"/>
      <c r="DD65" s="318"/>
      <c r="DE65" s="318"/>
      <c r="DF65" s="318"/>
      <c r="DG65" s="318"/>
      <c r="DH65" s="318"/>
      <c r="DI65" s="318"/>
      <c r="DJ65" s="318"/>
      <c r="DK65" s="318"/>
      <c r="DL65" s="318"/>
      <c r="DM65" s="318"/>
      <c r="DN65" s="318"/>
      <c r="DO65" s="318"/>
      <c r="DP65" s="318"/>
      <c r="DQ65" s="318"/>
      <c r="DR65" s="318"/>
      <c r="DS65" s="318"/>
      <c r="DT65" s="318"/>
      <c r="DU65" s="318"/>
      <c r="DV65" s="318"/>
      <c r="DW65" s="318"/>
      <c r="DX65" s="318"/>
      <c r="DY65" s="318"/>
      <c r="DZ65" s="318"/>
      <c r="EA65" s="318"/>
      <c r="EB65" s="318"/>
      <c r="EC65" s="318"/>
      <c r="ED65" s="318"/>
      <c r="EE65" s="318"/>
      <c r="EF65" s="318"/>
      <c r="EG65" s="318"/>
      <c r="EH65" s="318"/>
      <c r="EI65" s="318"/>
      <c r="EJ65" s="318"/>
    </row>
    <row r="66" spans="1:140" ht="25.5" customHeight="1">
      <c r="A66" s="189" t="s">
        <v>8623</v>
      </c>
      <c r="B66" s="189" t="s">
        <v>8624</v>
      </c>
      <c r="C66" s="189" t="s">
        <v>8498</v>
      </c>
      <c r="D66" s="317"/>
      <c r="E66" s="317"/>
      <c r="F66" s="318"/>
      <c r="G66" s="318"/>
      <c r="H66" s="318"/>
      <c r="I66" s="318"/>
      <c r="J66" s="318"/>
      <c r="K66" s="318"/>
      <c r="L66" s="318"/>
      <c r="M66" s="318"/>
      <c r="N66" s="318"/>
      <c r="O66" s="318"/>
      <c r="P66" s="318"/>
      <c r="Q66" s="318"/>
      <c r="R66" s="318"/>
      <c r="S66" s="318"/>
      <c r="T66" s="318"/>
      <c r="U66" s="318"/>
      <c r="V66" s="318"/>
      <c r="W66" s="318"/>
      <c r="X66" s="318"/>
      <c r="Y66" s="318"/>
      <c r="Z66" s="318"/>
      <c r="AA66" s="318"/>
      <c r="AB66" s="318"/>
      <c r="AC66" s="318"/>
      <c r="AD66" s="318"/>
      <c r="AE66" s="318"/>
      <c r="AF66" s="318"/>
      <c r="AG66" s="318"/>
      <c r="AH66" s="318"/>
      <c r="AI66" s="318"/>
      <c r="AJ66" s="318"/>
      <c r="AK66" s="318"/>
      <c r="AL66" s="318"/>
      <c r="AM66" s="318"/>
      <c r="AN66" s="318"/>
      <c r="AO66" s="318"/>
      <c r="AP66" s="318"/>
      <c r="AQ66" s="318"/>
      <c r="AR66" s="318"/>
      <c r="AS66" s="318"/>
      <c r="AT66" s="318"/>
      <c r="AU66" s="318"/>
      <c r="AV66" s="318"/>
      <c r="AW66" s="318"/>
      <c r="AX66" s="318"/>
      <c r="AY66" s="318"/>
      <c r="AZ66" s="318"/>
      <c r="BA66" s="318"/>
      <c r="BB66" s="318"/>
      <c r="BC66" s="318"/>
      <c r="BD66" s="318"/>
      <c r="BE66" s="318"/>
      <c r="BF66" s="318"/>
      <c r="BG66" s="318"/>
      <c r="BH66" s="318"/>
      <c r="BI66" s="318"/>
      <c r="BJ66" s="318"/>
      <c r="BK66" s="318"/>
      <c r="BL66" s="318"/>
      <c r="BM66" s="318"/>
      <c r="BN66" s="318"/>
      <c r="BO66" s="318"/>
      <c r="BP66" s="318"/>
      <c r="BQ66" s="318"/>
      <c r="BR66" s="318"/>
      <c r="BS66" s="318"/>
      <c r="BT66" s="318"/>
      <c r="BU66" s="318"/>
      <c r="BV66" s="318"/>
      <c r="BW66" s="318"/>
      <c r="BX66" s="318"/>
      <c r="BY66" s="318"/>
      <c r="BZ66" s="318"/>
      <c r="CA66" s="318"/>
      <c r="CB66" s="318"/>
      <c r="CC66" s="318"/>
      <c r="CD66" s="318"/>
      <c r="CE66" s="318"/>
      <c r="CF66" s="318"/>
      <c r="CG66" s="318"/>
      <c r="CH66" s="318"/>
      <c r="CI66" s="318"/>
      <c r="CJ66" s="318"/>
      <c r="CK66" s="318"/>
      <c r="CL66" s="318"/>
      <c r="CM66" s="318"/>
      <c r="CN66" s="318"/>
      <c r="CO66" s="318"/>
      <c r="CP66" s="318"/>
      <c r="CQ66" s="318"/>
      <c r="CR66" s="318"/>
      <c r="CS66" s="318"/>
      <c r="CT66" s="318"/>
      <c r="CU66" s="318"/>
      <c r="CV66" s="318"/>
      <c r="CW66" s="318"/>
      <c r="CX66" s="318"/>
      <c r="CY66" s="318"/>
      <c r="CZ66" s="318"/>
      <c r="DA66" s="318"/>
      <c r="DB66" s="318"/>
      <c r="DC66" s="318"/>
      <c r="DD66" s="318"/>
      <c r="DE66" s="318"/>
      <c r="DF66" s="318"/>
      <c r="DG66" s="318"/>
      <c r="DH66" s="318"/>
      <c r="DI66" s="318"/>
      <c r="DJ66" s="318"/>
      <c r="DK66" s="318"/>
      <c r="DL66" s="318"/>
      <c r="DM66" s="318"/>
      <c r="DN66" s="318"/>
      <c r="DO66" s="318"/>
      <c r="DP66" s="318"/>
      <c r="DQ66" s="318"/>
      <c r="DR66" s="318"/>
      <c r="DS66" s="318"/>
      <c r="DT66" s="318"/>
      <c r="DU66" s="318"/>
      <c r="DV66" s="318"/>
      <c r="DW66" s="318"/>
      <c r="DX66" s="318"/>
      <c r="DY66" s="318"/>
      <c r="DZ66" s="318"/>
      <c r="EA66" s="318"/>
      <c r="EB66" s="318"/>
      <c r="EC66" s="318"/>
      <c r="ED66" s="318"/>
      <c r="EE66" s="318"/>
      <c r="EF66" s="318"/>
      <c r="EG66" s="318"/>
      <c r="EH66" s="318"/>
      <c r="EI66" s="318"/>
      <c r="EJ66" s="318"/>
    </row>
    <row r="67" spans="1:140" ht="25.5" customHeight="1">
      <c r="A67" s="189" t="s">
        <v>8625</v>
      </c>
      <c r="B67" s="189" t="s">
        <v>8626</v>
      </c>
      <c r="C67" s="189" t="s">
        <v>8498</v>
      </c>
      <c r="D67" s="317"/>
      <c r="E67" s="317"/>
      <c r="F67" s="318"/>
      <c r="G67" s="318"/>
      <c r="H67" s="318"/>
      <c r="I67" s="318"/>
      <c r="J67" s="318"/>
      <c r="K67" s="318"/>
      <c r="L67" s="318"/>
      <c r="M67" s="318"/>
      <c r="N67" s="318"/>
      <c r="O67" s="318"/>
      <c r="P67" s="318"/>
      <c r="Q67" s="318"/>
      <c r="R67" s="318"/>
      <c r="S67" s="318"/>
      <c r="T67" s="318"/>
      <c r="U67" s="318"/>
      <c r="V67" s="318"/>
      <c r="W67" s="318"/>
      <c r="X67" s="318"/>
      <c r="Y67" s="318"/>
      <c r="Z67" s="318"/>
      <c r="AA67" s="318"/>
      <c r="AB67" s="318"/>
      <c r="AC67" s="318"/>
      <c r="AD67" s="318"/>
      <c r="AE67" s="318"/>
      <c r="AF67" s="318"/>
      <c r="AG67" s="318"/>
      <c r="AH67" s="318"/>
      <c r="AI67" s="318"/>
      <c r="AJ67" s="318"/>
      <c r="AK67" s="318"/>
      <c r="AL67" s="318"/>
      <c r="AM67" s="318"/>
      <c r="AN67" s="318"/>
      <c r="AO67" s="318"/>
      <c r="AP67" s="318"/>
      <c r="AQ67" s="318"/>
      <c r="AR67" s="318"/>
      <c r="AS67" s="318"/>
      <c r="AT67" s="318"/>
      <c r="AU67" s="318"/>
      <c r="AV67" s="318"/>
      <c r="AW67" s="318"/>
      <c r="AX67" s="318"/>
      <c r="AY67" s="318"/>
      <c r="AZ67" s="318"/>
      <c r="BA67" s="318"/>
      <c r="BB67" s="318"/>
      <c r="BC67" s="318"/>
      <c r="BD67" s="318"/>
      <c r="BE67" s="318"/>
      <c r="BF67" s="318"/>
      <c r="BG67" s="318"/>
      <c r="BH67" s="318"/>
      <c r="BI67" s="318"/>
      <c r="BJ67" s="318"/>
      <c r="BK67" s="318"/>
      <c r="BL67" s="318"/>
      <c r="BM67" s="318"/>
      <c r="BN67" s="318"/>
      <c r="BO67" s="318"/>
      <c r="BP67" s="318"/>
      <c r="BQ67" s="318"/>
      <c r="BR67" s="318"/>
      <c r="BS67" s="318"/>
      <c r="BT67" s="318"/>
      <c r="BU67" s="318"/>
      <c r="BV67" s="318"/>
      <c r="BW67" s="318"/>
      <c r="BX67" s="318"/>
      <c r="BY67" s="318"/>
      <c r="BZ67" s="318"/>
      <c r="CA67" s="318"/>
      <c r="CB67" s="318"/>
      <c r="CC67" s="318"/>
      <c r="CD67" s="318"/>
      <c r="CE67" s="318"/>
      <c r="CF67" s="318"/>
      <c r="CG67" s="318"/>
      <c r="CH67" s="318"/>
      <c r="CI67" s="318"/>
      <c r="CJ67" s="318"/>
      <c r="CK67" s="318"/>
      <c r="CL67" s="318"/>
      <c r="CM67" s="318"/>
      <c r="CN67" s="318"/>
      <c r="CO67" s="318"/>
      <c r="CP67" s="318"/>
      <c r="CQ67" s="318"/>
      <c r="CR67" s="318"/>
      <c r="CS67" s="318"/>
      <c r="CT67" s="318"/>
      <c r="CU67" s="318"/>
      <c r="CV67" s="318"/>
      <c r="CW67" s="318"/>
      <c r="CX67" s="318"/>
      <c r="CY67" s="318"/>
      <c r="CZ67" s="318"/>
      <c r="DA67" s="318"/>
      <c r="DB67" s="318"/>
      <c r="DC67" s="318"/>
      <c r="DD67" s="318"/>
      <c r="DE67" s="318"/>
      <c r="DF67" s="318"/>
      <c r="DG67" s="318"/>
      <c r="DH67" s="318"/>
      <c r="DI67" s="318"/>
      <c r="DJ67" s="318"/>
      <c r="DK67" s="318"/>
      <c r="DL67" s="318"/>
      <c r="DM67" s="318"/>
      <c r="DN67" s="318"/>
      <c r="DO67" s="318"/>
      <c r="DP67" s="318"/>
      <c r="DQ67" s="318"/>
      <c r="DR67" s="318"/>
      <c r="DS67" s="318"/>
      <c r="DT67" s="318"/>
      <c r="DU67" s="318"/>
      <c r="DV67" s="318"/>
      <c r="DW67" s="318"/>
      <c r="DX67" s="318"/>
      <c r="DY67" s="318"/>
      <c r="DZ67" s="318"/>
      <c r="EA67" s="318"/>
      <c r="EB67" s="318"/>
      <c r="EC67" s="318"/>
      <c r="ED67" s="318"/>
      <c r="EE67" s="318"/>
      <c r="EF67" s="318"/>
      <c r="EG67" s="318"/>
      <c r="EH67" s="318"/>
      <c r="EI67" s="318"/>
      <c r="EJ67" s="318"/>
    </row>
    <row r="68" spans="1:140" ht="25.5" customHeight="1">
      <c r="A68" s="189" t="s">
        <v>8627</v>
      </c>
      <c r="B68" s="189" t="s">
        <v>8628</v>
      </c>
      <c r="C68" s="189" t="s">
        <v>8498</v>
      </c>
      <c r="D68" s="317"/>
      <c r="E68" s="317"/>
      <c r="F68" s="318"/>
      <c r="G68" s="318"/>
      <c r="H68" s="318"/>
      <c r="I68" s="318"/>
      <c r="J68" s="318"/>
      <c r="K68" s="318"/>
      <c r="L68" s="318"/>
      <c r="M68" s="318"/>
      <c r="N68" s="318"/>
      <c r="O68" s="318"/>
      <c r="P68" s="318"/>
      <c r="Q68" s="318"/>
      <c r="R68" s="318"/>
      <c r="S68" s="318"/>
      <c r="T68" s="318"/>
      <c r="U68" s="318"/>
      <c r="V68" s="318"/>
      <c r="W68" s="318"/>
      <c r="X68" s="318"/>
      <c r="Y68" s="318"/>
      <c r="Z68" s="318"/>
      <c r="AA68" s="318"/>
      <c r="AB68" s="318"/>
      <c r="AC68" s="318"/>
      <c r="AD68" s="318"/>
      <c r="AE68" s="318"/>
      <c r="AF68" s="318"/>
      <c r="AG68" s="318"/>
      <c r="AH68" s="318"/>
      <c r="AI68" s="318"/>
      <c r="AJ68" s="318"/>
      <c r="AK68" s="318"/>
      <c r="AL68" s="318"/>
      <c r="AM68" s="318"/>
      <c r="AN68" s="318"/>
      <c r="AO68" s="318"/>
      <c r="AP68" s="318"/>
      <c r="AQ68" s="318"/>
      <c r="AR68" s="318"/>
      <c r="AS68" s="318"/>
      <c r="AT68" s="318"/>
      <c r="AU68" s="318"/>
      <c r="AV68" s="318"/>
      <c r="AW68" s="318"/>
      <c r="AX68" s="318"/>
      <c r="AY68" s="318"/>
      <c r="AZ68" s="318"/>
      <c r="BA68" s="318"/>
      <c r="BB68" s="318"/>
      <c r="BC68" s="318"/>
      <c r="BD68" s="318"/>
      <c r="BE68" s="318"/>
      <c r="BF68" s="318"/>
      <c r="BG68" s="318"/>
      <c r="BH68" s="318"/>
      <c r="BI68" s="318"/>
      <c r="BJ68" s="318"/>
      <c r="BK68" s="318"/>
      <c r="BL68" s="318"/>
      <c r="BM68" s="318"/>
      <c r="BN68" s="318"/>
      <c r="BO68" s="318"/>
      <c r="BP68" s="318"/>
      <c r="BQ68" s="318"/>
      <c r="BR68" s="318"/>
      <c r="BS68" s="318"/>
      <c r="BT68" s="318"/>
      <c r="BU68" s="318"/>
      <c r="BV68" s="318"/>
      <c r="BW68" s="318"/>
      <c r="BX68" s="318"/>
      <c r="BY68" s="318"/>
      <c r="BZ68" s="318"/>
      <c r="CA68" s="318"/>
      <c r="CB68" s="318"/>
      <c r="CC68" s="318"/>
      <c r="CD68" s="318"/>
      <c r="CE68" s="318"/>
      <c r="CF68" s="318"/>
      <c r="CG68" s="318"/>
      <c r="CH68" s="318"/>
      <c r="CI68" s="318"/>
      <c r="CJ68" s="318"/>
      <c r="CK68" s="318"/>
      <c r="CL68" s="318"/>
      <c r="CM68" s="318"/>
      <c r="CN68" s="318"/>
      <c r="CO68" s="318"/>
      <c r="CP68" s="318"/>
      <c r="CQ68" s="318"/>
      <c r="CR68" s="318"/>
      <c r="CS68" s="318"/>
      <c r="CT68" s="318"/>
      <c r="CU68" s="318"/>
      <c r="CV68" s="318"/>
      <c r="CW68" s="318"/>
      <c r="CX68" s="318"/>
      <c r="CY68" s="318"/>
      <c r="CZ68" s="318"/>
      <c r="DA68" s="318"/>
      <c r="DB68" s="318"/>
      <c r="DC68" s="318"/>
      <c r="DD68" s="318"/>
      <c r="DE68" s="318"/>
      <c r="DF68" s="318"/>
      <c r="DG68" s="318"/>
      <c r="DH68" s="318"/>
      <c r="DI68" s="318"/>
      <c r="DJ68" s="318"/>
      <c r="DK68" s="318"/>
      <c r="DL68" s="318"/>
      <c r="DM68" s="318"/>
      <c r="DN68" s="318"/>
      <c r="DO68" s="318"/>
      <c r="DP68" s="318"/>
      <c r="DQ68" s="318"/>
      <c r="DR68" s="318"/>
      <c r="DS68" s="318"/>
      <c r="DT68" s="318"/>
      <c r="DU68" s="318"/>
      <c r="DV68" s="318"/>
      <c r="DW68" s="318"/>
      <c r="DX68" s="318"/>
      <c r="DY68" s="318"/>
      <c r="DZ68" s="318"/>
      <c r="EA68" s="318"/>
      <c r="EB68" s="318"/>
      <c r="EC68" s="318"/>
      <c r="ED68" s="318"/>
      <c r="EE68" s="318"/>
      <c r="EF68" s="318"/>
      <c r="EG68" s="318"/>
      <c r="EH68" s="318"/>
      <c r="EI68" s="318"/>
      <c r="EJ68" s="318"/>
    </row>
    <row r="69" spans="1:140" ht="25.5" customHeight="1">
      <c r="A69" s="189" t="s">
        <v>8629</v>
      </c>
      <c r="B69" s="189" t="s">
        <v>8630</v>
      </c>
      <c r="C69" s="189" t="s">
        <v>8498</v>
      </c>
      <c r="D69" s="317"/>
      <c r="E69" s="317"/>
      <c r="F69" s="318"/>
      <c r="G69" s="318"/>
      <c r="H69" s="318"/>
      <c r="I69" s="318"/>
      <c r="J69" s="318"/>
      <c r="K69" s="318"/>
      <c r="L69" s="318"/>
      <c r="M69" s="318"/>
      <c r="N69" s="318"/>
      <c r="O69" s="318"/>
      <c r="P69" s="318"/>
      <c r="Q69" s="318"/>
      <c r="R69" s="318"/>
      <c r="S69" s="318"/>
      <c r="T69" s="318"/>
      <c r="U69" s="318"/>
      <c r="V69" s="318"/>
      <c r="W69" s="318"/>
      <c r="X69" s="318"/>
      <c r="Y69" s="318"/>
      <c r="Z69" s="318"/>
      <c r="AA69" s="318"/>
      <c r="AB69" s="318"/>
      <c r="AC69" s="318"/>
      <c r="AD69" s="318"/>
      <c r="AE69" s="318"/>
      <c r="AF69" s="318"/>
      <c r="AG69" s="318"/>
      <c r="AH69" s="318"/>
      <c r="AI69" s="318"/>
      <c r="AJ69" s="318"/>
      <c r="AK69" s="318"/>
      <c r="AL69" s="318"/>
      <c r="AM69" s="318"/>
      <c r="AN69" s="318"/>
      <c r="AO69" s="318"/>
      <c r="AP69" s="318"/>
      <c r="AQ69" s="318"/>
      <c r="AR69" s="318"/>
      <c r="AS69" s="318"/>
      <c r="AT69" s="318"/>
      <c r="AU69" s="318"/>
      <c r="AV69" s="318"/>
      <c r="AW69" s="318"/>
      <c r="AX69" s="318"/>
      <c r="AY69" s="318"/>
      <c r="AZ69" s="318"/>
      <c r="BA69" s="318"/>
      <c r="BB69" s="318"/>
      <c r="BC69" s="318"/>
      <c r="BD69" s="318"/>
      <c r="BE69" s="318"/>
      <c r="BF69" s="318"/>
      <c r="BG69" s="318"/>
      <c r="BH69" s="318"/>
      <c r="BI69" s="318"/>
      <c r="BJ69" s="318"/>
      <c r="BK69" s="318"/>
      <c r="BL69" s="318"/>
      <c r="BM69" s="318"/>
      <c r="BN69" s="318"/>
      <c r="BO69" s="318"/>
      <c r="BP69" s="318"/>
      <c r="BQ69" s="318"/>
      <c r="BR69" s="318"/>
      <c r="BS69" s="318"/>
      <c r="BT69" s="318"/>
      <c r="BU69" s="318"/>
      <c r="BV69" s="318"/>
      <c r="BW69" s="318"/>
      <c r="BX69" s="318"/>
      <c r="BY69" s="318"/>
      <c r="BZ69" s="318"/>
      <c r="CA69" s="318"/>
      <c r="CB69" s="318"/>
      <c r="CC69" s="318"/>
      <c r="CD69" s="318"/>
      <c r="CE69" s="318"/>
      <c r="CF69" s="318"/>
      <c r="CG69" s="318"/>
      <c r="CH69" s="318"/>
      <c r="CI69" s="318"/>
      <c r="CJ69" s="318"/>
      <c r="CK69" s="318"/>
      <c r="CL69" s="318"/>
      <c r="CM69" s="318"/>
      <c r="CN69" s="318"/>
      <c r="CO69" s="318"/>
      <c r="CP69" s="318"/>
      <c r="CQ69" s="318"/>
      <c r="CR69" s="318"/>
      <c r="CS69" s="318"/>
      <c r="CT69" s="318"/>
      <c r="CU69" s="318"/>
      <c r="CV69" s="318"/>
      <c r="CW69" s="318"/>
      <c r="CX69" s="318"/>
      <c r="CY69" s="318"/>
      <c r="CZ69" s="318"/>
      <c r="DA69" s="318"/>
      <c r="DB69" s="318"/>
      <c r="DC69" s="318"/>
      <c r="DD69" s="318"/>
      <c r="DE69" s="318"/>
      <c r="DF69" s="318"/>
      <c r="DG69" s="318"/>
      <c r="DH69" s="318"/>
      <c r="DI69" s="318"/>
      <c r="DJ69" s="318"/>
      <c r="DK69" s="318"/>
      <c r="DL69" s="318"/>
      <c r="DM69" s="318"/>
      <c r="DN69" s="318"/>
      <c r="DO69" s="318"/>
      <c r="DP69" s="318"/>
      <c r="DQ69" s="318"/>
      <c r="DR69" s="318"/>
      <c r="DS69" s="318"/>
      <c r="DT69" s="318"/>
      <c r="DU69" s="318"/>
      <c r="DV69" s="318"/>
      <c r="DW69" s="318"/>
      <c r="DX69" s="318"/>
      <c r="DY69" s="318"/>
      <c r="DZ69" s="318"/>
      <c r="EA69" s="318"/>
      <c r="EB69" s="318"/>
      <c r="EC69" s="318"/>
      <c r="ED69" s="318"/>
      <c r="EE69" s="318"/>
      <c r="EF69" s="318"/>
      <c r="EG69" s="318"/>
      <c r="EH69" s="318"/>
      <c r="EI69" s="318"/>
      <c r="EJ69" s="318"/>
    </row>
    <row r="70" spans="1:140" ht="25.5" customHeight="1">
      <c r="A70" s="189" t="s">
        <v>8631</v>
      </c>
      <c r="B70" s="189" t="s">
        <v>8632</v>
      </c>
      <c r="C70" s="189" t="s">
        <v>8498</v>
      </c>
      <c r="D70" s="317"/>
      <c r="E70" s="317"/>
      <c r="F70" s="318"/>
      <c r="G70" s="318"/>
      <c r="H70" s="318"/>
      <c r="I70" s="318"/>
      <c r="J70" s="318"/>
      <c r="K70" s="318"/>
      <c r="L70" s="318"/>
      <c r="M70" s="318"/>
      <c r="N70" s="318"/>
      <c r="O70" s="318"/>
      <c r="P70" s="318"/>
      <c r="Q70" s="318"/>
      <c r="R70" s="318"/>
      <c r="S70" s="318"/>
      <c r="T70" s="318"/>
      <c r="U70" s="318"/>
      <c r="V70" s="318"/>
      <c r="W70" s="318"/>
      <c r="X70" s="318"/>
      <c r="Y70" s="318"/>
      <c r="Z70" s="318"/>
      <c r="AA70" s="318"/>
      <c r="AB70" s="318"/>
      <c r="AC70" s="318"/>
      <c r="AD70" s="318"/>
      <c r="AE70" s="318"/>
      <c r="AF70" s="318"/>
      <c r="AG70" s="318"/>
      <c r="AH70" s="318"/>
      <c r="AI70" s="318"/>
      <c r="AJ70" s="318"/>
      <c r="AK70" s="318"/>
      <c r="AL70" s="318"/>
      <c r="AM70" s="318"/>
      <c r="AN70" s="318"/>
      <c r="AO70" s="318"/>
      <c r="AP70" s="318"/>
      <c r="AQ70" s="318"/>
      <c r="AR70" s="318"/>
      <c r="AS70" s="318"/>
      <c r="AT70" s="318"/>
      <c r="AU70" s="318"/>
      <c r="AV70" s="318"/>
      <c r="AW70" s="318"/>
      <c r="AX70" s="318"/>
      <c r="AY70" s="318"/>
      <c r="AZ70" s="318"/>
      <c r="BA70" s="318"/>
      <c r="BB70" s="318"/>
      <c r="BC70" s="318"/>
      <c r="BD70" s="318"/>
      <c r="BE70" s="318"/>
      <c r="BF70" s="318"/>
      <c r="BG70" s="318"/>
      <c r="BH70" s="318"/>
      <c r="BI70" s="318"/>
      <c r="BJ70" s="318"/>
      <c r="BK70" s="318"/>
      <c r="BL70" s="318"/>
      <c r="BM70" s="318"/>
      <c r="BN70" s="318"/>
      <c r="BO70" s="318"/>
      <c r="BP70" s="318"/>
      <c r="BQ70" s="318"/>
      <c r="BR70" s="318"/>
      <c r="BS70" s="318"/>
      <c r="BT70" s="318"/>
      <c r="BU70" s="318"/>
      <c r="BV70" s="318"/>
      <c r="BW70" s="318"/>
      <c r="BX70" s="318"/>
      <c r="BY70" s="318"/>
      <c r="BZ70" s="318"/>
      <c r="CA70" s="318"/>
      <c r="CB70" s="318"/>
      <c r="CC70" s="318"/>
      <c r="CD70" s="318"/>
      <c r="CE70" s="318"/>
      <c r="CF70" s="318"/>
      <c r="CG70" s="318"/>
      <c r="CH70" s="318"/>
      <c r="CI70" s="318"/>
      <c r="CJ70" s="318"/>
      <c r="CK70" s="318"/>
      <c r="CL70" s="318"/>
      <c r="CM70" s="318"/>
      <c r="CN70" s="318"/>
      <c r="CO70" s="318"/>
      <c r="CP70" s="318"/>
      <c r="CQ70" s="318"/>
      <c r="CR70" s="318"/>
      <c r="CS70" s="318"/>
      <c r="CT70" s="318"/>
      <c r="CU70" s="318"/>
      <c r="CV70" s="318"/>
      <c r="CW70" s="318"/>
      <c r="CX70" s="318"/>
      <c r="CY70" s="318"/>
      <c r="CZ70" s="318"/>
      <c r="DA70" s="318"/>
      <c r="DB70" s="318"/>
      <c r="DC70" s="318"/>
      <c r="DD70" s="318"/>
      <c r="DE70" s="318"/>
      <c r="DF70" s="318"/>
      <c r="DG70" s="318"/>
      <c r="DH70" s="318"/>
      <c r="DI70" s="318"/>
      <c r="DJ70" s="318"/>
      <c r="DK70" s="318"/>
      <c r="DL70" s="318"/>
      <c r="DM70" s="318"/>
      <c r="DN70" s="318"/>
      <c r="DO70" s="318"/>
      <c r="DP70" s="318"/>
      <c r="DQ70" s="318"/>
      <c r="DR70" s="318"/>
      <c r="DS70" s="318"/>
      <c r="DT70" s="318"/>
      <c r="DU70" s="318"/>
      <c r="DV70" s="318"/>
      <c r="DW70" s="318"/>
      <c r="DX70" s="318"/>
      <c r="DY70" s="318"/>
      <c r="DZ70" s="318"/>
      <c r="EA70" s="318"/>
      <c r="EB70" s="318"/>
      <c r="EC70" s="318"/>
      <c r="ED70" s="318"/>
      <c r="EE70" s="318"/>
      <c r="EF70" s="318"/>
      <c r="EG70" s="318"/>
      <c r="EH70" s="318"/>
      <c r="EI70" s="318"/>
      <c r="EJ70" s="318"/>
    </row>
    <row r="71" spans="1:140" ht="25.5" customHeight="1">
      <c r="A71" s="189" t="s">
        <v>8633</v>
      </c>
      <c r="B71" s="189" t="s">
        <v>8634</v>
      </c>
      <c r="C71" s="189" t="s">
        <v>8498</v>
      </c>
      <c r="D71" s="317"/>
      <c r="E71" s="317"/>
      <c r="F71" s="318"/>
      <c r="G71" s="318"/>
      <c r="H71" s="318"/>
      <c r="I71" s="318"/>
      <c r="J71" s="318"/>
      <c r="K71" s="318"/>
      <c r="L71" s="318"/>
      <c r="M71" s="318"/>
      <c r="N71" s="318"/>
      <c r="O71" s="318"/>
      <c r="P71" s="318"/>
      <c r="Q71" s="318"/>
      <c r="R71" s="318"/>
      <c r="S71" s="318"/>
      <c r="T71" s="318"/>
      <c r="U71" s="318"/>
      <c r="V71" s="318"/>
      <c r="W71" s="318"/>
      <c r="X71" s="318"/>
      <c r="Y71" s="318"/>
      <c r="Z71" s="318"/>
      <c r="AA71" s="318"/>
      <c r="AB71" s="318"/>
      <c r="AC71" s="318"/>
      <c r="AD71" s="318"/>
      <c r="AE71" s="318"/>
      <c r="AF71" s="318"/>
      <c r="AG71" s="318"/>
      <c r="AH71" s="318"/>
      <c r="AI71" s="318"/>
      <c r="AJ71" s="318"/>
      <c r="AK71" s="318"/>
      <c r="AL71" s="318"/>
      <c r="AM71" s="318"/>
      <c r="AN71" s="318"/>
      <c r="AO71" s="318"/>
      <c r="AP71" s="318"/>
      <c r="AQ71" s="318"/>
      <c r="AR71" s="318"/>
      <c r="AS71" s="318"/>
      <c r="AT71" s="318"/>
      <c r="AU71" s="318"/>
      <c r="AV71" s="318"/>
      <c r="AW71" s="318"/>
      <c r="AX71" s="318"/>
      <c r="AY71" s="318"/>
      <c r="AZ71" s="318"/>
      <c r="BA71" s="318"/>
      <c r="BB71" s="318"/>
      <c r="BC71" s="318"/>
      <c r="BD71" s="318"/>
      <c r="BE71" s="318"/>
      <c r="BF71" s="318"/>
      <c r="BG71" s="318"/>
      <c r="BH71" s="318"/>
      <c r="BI71" s="318"/>
      <c r="BJ71" s="318"/>
      <c r="BK71" s="318"/>
      <c r="BL71" s="318"/>
      <c r="BM71" s="318"/>
      <c r="BN71" s="318"/>
      <c r="BO71" s="318"/>
      <c r="BP71" s="318"/>
      <c r="BQ71" s="318"/>
      <c r="BR71" s="318"/>
      <c r="BS71" s="318"/>
      <c r="BT71" s="318"/>
      <c r="BU71" s="318"/>
      <c r="BV71" s="318"/>
      <c r="BW71" s="318"/>
      <c r="BX71" s="318"/>
      <c r="BY71" s="318"/>
      <c r="BZ71" s="318"/>
      <c r="CA71" s="318"/>
      <c r="CB71" s="318"/>
      <c r="CC71" s="318"/>
      <c r="CD71" s="318"/>
      <c r="CE71" s="318"/>
      <c r="CF71" s="318"/>
      <c r="CG71" s="318"/>
      <c r="CH71" s="318"/>
      <c r="CI71" s="318"/>
      <c r="CJ71" s="318"/>
      <c r="CK71" s="318"/>
      <c r="CL71" s="318"/>
      <c r="CM71" s="318"/>
      <c r="CN71" s="318"/>
      <c r="CO71" s="318"/>
      <c r="CP71" s="318"/>
      <c r="CQ71" s="318"/>
      <c r="CR71" s="318"/>
      <c r="CS71" s="318"/>
      <c r="CT71" s="318"/>
      <c r="CU71" s="318"/>
      <c r="CV71" s="318"/>
      <c r="CW71" s="318"/>
      <c r="CX71" s="318"/>
      <c r="CY71" s="318"/>
      <c r="CZ71" s="318"/>
      <c r="DA71" s="318"/>
      <c r="DB71" s="318"/>
      <c r="DC71" s="318"/>
      <c r="DD71" s="318"/>
      <c r="DE71" s="318"/>
      <c r="DF71" s="318"/>
      <c r="DG71" s="318"/>
      <c r="DH71" s="318"/>
      <c r="DI71" s="318"/>
      <c r="DJ71" s="318"/>
      <c r="DK71" s="318"/>
      <c r="DL71" s="318"/>
      <c r="DM71" s="318"/>
      <c r="DN71" s="318"/>
      <c r="DO71" s="318"/>
      <c r="DP71" s="318"/>
      <c r="DQ71" s="318"/>
      <c r="DR71" s="318"/>
      <c r="DS71" s="318"/>
      <c r="DT71" s="318"/>
      <c r="DU71" s="318"/>
      <c r="DV71" s="318"/>
      <c r="DW71" s="318"/>
      <c r="DX71" s="318"/>
      <c r="DY71" s="318"/>
      <c r="DZ71" s="318"/>
      <c r="EA71" s="318"/>
      <c r="EB71" s="318"/>
      <c r="EC71" s="318"/>
      <c r="ED71" s="318"/>
      <c r="EE71" s="318"/>
      <c r="EF71" s="318"/>
      <c r="EG71" s="318"/>
      <c r="EH71" s="318"/>
      <c r="EI71" s="318"/>
      <c r="EJ71" s="318"/>
    </row>
    <row r="72" spans="1:140" ht="25.5" customHeight="1">
      <c r="A72" s="189" t="s">
        <v>8635</v>
      </c>
      <c r="B72" s="189" t="s">
        <v>8636</v>
      </c>
      <c r="C72" s="189" t="s">
        <v>8498</v>
      </c>
      <c r="D72" s="317"/>
      <c r="E72" s="317"/>
      <c r="F72" s="318"/>
      <c r="G72" s="318"/>
      <c r="H72" s="318"/>
      <c r="I72" s="318"/>
      <c r="J72" s="318"/>
      <c r="K72" s="318"/>
      <c r="L72" s="318"/>
      <c r="M72" s="318"/>
      <c r="N72" s="318"/>
      <c r="O72" s="318"/>
      <c r="P72" s="318"/>
      <c r="Q72" s="318"/>
      <c r="R72" s="318"/>
      <c r="S72" s="318"/>
      <c r="T72" s="318"/>
      <c r="U72" s="318"/>
      <c r="V72" s="318"/>
      <c r="W72" s="318"/>
      <c r="X72" s="318"/>
      <c r="Y72" s="318"/>
      <c r="Z72" s="318"/>
      <c r="AA72" s="318"/>
      <c r="AB72" s="318"/>
      <c r="AC72" s="318"/>
      <c r="AD72" s="318"/>
      <c r="AE72" s="318"/>
      <c r="AF72" s="318"/>
      <c r="AG72" s="318"/>
      <c r="AH72" s="318"/>
      <c r="AI72" s="318"/>
      <c r="AJ72" s="318"/>
      <c r="AK72" s="318"/>
      <c r="AL72" s="318"/>
      <c r="AM72" s="318"/>
      <c r="AN72" s="318"/>
      <c r="AO72" s="318"/>
      <c r="AP72" s="318"/>
      <c r="AQ72" s="318"/>
      <c r="AR72" s="318"/>
      <c r="AS72" s="318"/>
      <c r="AT72" s="318"/>
      <c r="AU72" s="318"/>
      <c r="AV72" s="318"/>
      <c r="AW72" s="318"/>
      <c r="AX72" s="318"/>
      <c r="AY72" s="318"/>
      <c r="AZ72" s="318"/>
      <c r="BA72" s="318"/>
      <c r="BB72" s="318"/>
      <c r="BC72" s="318"/>
      <c r="BD72" s="318"/>
      <c r="BE72" s="318"/>
      <c r="BF72" s="318"/>
      <c r="BG72" s="318"/>
      <c r="BH72" s="318"/>
      <c r="BI72" s="318"/>
      <c r="BJ72" s="318"/>
      <c r="BK72" s="318"/>
      <c r="BL72" s="318"/>
      <c r="BM72" s="318"/>
      <c r="BN72" s="318"/>
      <c r="BO72" s="318"/>
      <c r="BP72" s="318"/>
      <c r="BQ72" s="318"/>
      <c r="BR72" s="318"/>
      <c r="BS72" s="318"/>
      <c r="BT72" s="318"/>
      <c r="BU72" s="318"/>
      <c r="BV72" s="318"/>
      <c r="BW72" s="318"/>
      <c r="BX72" s="318"/>
      <c r="BY72" s="318"/>
      <c r="BZ72" s="318"/>
      <c r="CA72" s="318"/>
      <c r="CB72" s="318"/>
      <c r="CC72" s="318"/>
      <c r="CD72" s="318"/>
      <c r="CE72" s="318"/>
      <c r="CF72" s="318"/>
      <c r="CG72" s="318"/>
      <c r="CH72" s="318"/>
      <c r="CI72" s="318"/>
      <c r="CJ72" s="318"/>
      <c r="CK72" s="318"/>
      <c r="CL72" s="318"/>
      <c r="CM72" s="318"/>
      <c r="CN72" s="318"/>
      <c r="CO72" s="318"/>
      <c r="CP72" s="318"/>
      <c r="CQ72" s="318"/>
      <c r="CR72" s="318"/>
      <c r="CS72" s="318"/>
      <c r="CT72" s="318"/>
      <c r="CU72" s="318"/>
      <c r="CV72" s="318"/>
      <c r="CW72" s="318"/>
      <c r="CX72" s="318"/>
      <c r="CY72" s="318"/>
      <c r="CZ72" s="318"/>
      <c r="DA72" s="318"/>
      <c r="DB72" s="318"/>
      <c r="DC72" s="318"/>
      <c r="DD72" s="318"/>
      <c r="DE72" s="318"/>
      <c r="DF72" s="318"/>
      <c r="DG72" s="318"/>
      <c r="DH72" s="318"/>
      <c r="DI72" s="318"/>
      <c r="DJ72" s="318"/>
      <c r="DK72" s="318"/>
      <c r="DL72" s="318"/>
      <c r="DM72" s="318"/>
      <c r="DN72" s="318"/>
      <c r="DO72" s="318"/>
      <c r="DP72" s="318"/>
      <c r="DQ72" s="318"/>
      <c r="DR72" s="318"/>
      <c r="DS72" s="318"/>
      <c r="DT72" s="318"/>
      <c r="DU72" s="318"/>
      <c r="DV72" s="318"/>
      <c r="DW72" s="318"/>
      <c r="DX72" s="318"/>
      <c r="DY72" s="318"/>
      <c r="DZ72" s="318"/>
      <c r="EA72" s="318"/>
      <c r="EB72" s="318"/>
      <c r="EC72" s="318"/>
      <c r="ED72" s="318"/>
      <c r="EE72" s="318"/>
      <c r="EF72" s="318"/>
      <c r="EG72" s="318"/>
      <c r="EH72" s="318"/>
      <c r="EI72" s="318"/>
      <c r="EJ72" s="318"/>
    </row>
    <row r="73" spans="1:140" ht="25.5" customHeight="1">
      <c r="A73" s="189" t="s">
        <v>8637</v>
      </c>
      <c r="B73" s="189" t="s">
        <v>8638</v>
      </c>
      <c r="C73" s="189" t="s">
        <v>8498</v>
      </c>
      <c r="D73" s="317"/>
      <c r="E73" s="317"/>
      <c r="F73" s="318"/>
      <c r="G73" s="318"/>
      <c r="H73" s="318"/>
      <c r="I73" s="318"/>
      <c r="J73" s="318"/>
      <c r="K73" s="318"/>
      <c r="L73" s="318"/>
      <c r="M73" s="318"/>
      <c r="N73" s="318"/>
      <c r="O73" s="318"/>
      <c r="P73" s="318"/>
      <c r="Q73" s="318"/>
      <c r="R73" s="318"/>
      <c r="S73" s="318"/>
      <c r="T73" s="318"/>
      <c r="U73" s="318"/>
      <c r="V73" s="318"/>
      <c r="W73" s="318"/>
      <c r="X73" s="318"/>
      <c r="Y73" s="318"/>
      <c r="Z73" s="318"/>
      <c r="AA73" s="318"/>
      <c r="AB73" s="318"/>
      <c r="AC73" s="318"/>
      <c r="AD73" s="318"/>
      <c r="AE73" s="318"/>
      <c r="AF73" s="318"/>
      <c r="AG73" s="318"/>
      <c r="AH73" s="318"/>
      <c r="AI73" s="318"/>
      <c r="AJ73" s="318"/>
      <c r="AK73" s="318"/>
      <c r="AL73" s="318"/>
      <c r="AM73" s="318"/>
      <c r="AN73" s="318"/>
      <c r="AO73" s="318"/>
      <c r="AP73" s="318"/>
      <c r="AQ73" s="318"/>
      <c r="AR73" s="318"/>
      <c r="AS73" s="318"/>
      <c r="AT73" s="318"/>
      <c r="AU73" s="318"/>
      <c r="AV73" s="318"/>
      <c r="AW73" s="318"/>
      <c r="AX73" s="318"/>
      <c r="AY73" s="318"/>
      <c r="AZ73" s="318"/>
      <c r="BA73" s="318"/>
      <c r="BB73" s="318"/>
      <c r="BC73" s="318"/>
      <c r="BD73" s="318"/>
      <c r="BE73" s="318"/>
      <c r="BF73" s="318"/>
      <c r="BG73" s="318"/>
      <c r="BH73" s="318"/>
      <c r="BI73" s="318"/>
      <c r="BJ73" s="318"/>
      <c r="BK73" s="318"/>
      <c r="BL73" s="318"/>
      <c r="BM73" s="318"/>
      <c r="BN73" s="318"/>
      <c r="BO73" s="318"/>
      <c r="BP73" s="318"/>
      <c r="BQ73" s="318"/>
      <c r="BR73" s="318"/>
      <c r="BS73" s="318"/>
      <c r="BT73" s="318"/>
      <c r="BU73" s="318"/>
      <c r="BV73" s="318"/>
      <c r="BW73" s="318"/>
      <c r="BX73" s="318"/>
      <c r="BY73" s="318"/>
      <c r="BZ73" s="318"/>
      <c r="CA73" s="318"/>
      <c r="CB73" s="318"/>
      <c r="CC73" s="318"/>
      <c r="CD73" s="318"/>
      <c r="CE73" s="318"/>
      <c r="CF73" s="318"/>
      <c r="CG73" s="318"/>
      <c r="CH73" s="318"/>
      <c r="CI73" s="318"/>
      <c r="CJ73" s="318"/>
      <c r="CK73" s="318"/>
      <c r="CL73" s="318"/>
      <c r="CM73" s="318"/>
      <c r="CN73" s="318"/>
      <c r="CO73" s="318"/>
      <c r="CP73" s="318"/>
      <c r="CQ73" s="318"/>
      <c r="CR73" s="318"/>
      <c r="CS73" s="318"/>
      <c r="CT73" s="318"/>
      <c r="CU73" s="318"/>
      <c r="CV73" s="318"/>
      <c r="CW73" s="318"/>
      <c r="CX73" s="318"/>
      <c r="CY73" s="318"/>
      <c r="CZ73" s="318"/>
      <c r="DA73" s="318"/>
      <c r="DB73" s="318"/>
      <c r="DC73" s="318"/>
      <c r="DD73" s="318"/>
      <c r="DE73" s="318"/>
      <c r="DF73" s="318"/>
      <c r="DG73" s="318"/>
      <c r="DH73" s="318"/>
      <c r="DI73" s="318"/>
      <c r="DJ73" s="318"/>
      <c r="DK73" s="318"/>
      <c r="DL73" s="318"/>
      <c r="DM73" s="318"/>
      <c r="DN73" s="318"/>
      <c r="DO73" s="318"/>
      <c r="DP73" s="318"/>
      <c r="DQ73" s="318"/>
      <c r="DR73" s="318"/>
      <c r="DS73" s="318"/>
      <c r="DT73" s="318"/>
      <c r="DU73" s="318"/>
      <c r="DV73" s="318"/>
      <c r="DW73" s="318"/>
      <c r="DX73" s="318"/>
      <c r="DY73" s="318"/>
      <c r="DZ73" s="318"/>
      <c r="EA73" s="318"/>
      <c r="EB73" s="318"/>
      <c r="EC73" s="318"/>
      <c r="ED73" s="318"/>
      <c r="EE73" s="318"/>
      <c r="EF73" s="318"/>
      <c r="EG73" s="318"/>
      <c r="EH73" s="318"/>
      <c r="EI73" s="318"/>
      <c r="EJ73" s="318"/>
    </row>
    <row r="74" spans="1:140" ht="25.5" customHeight="1">
      <c r="A74" s="189" t="s">
        <v>8639</v>
      </c>
      <c r="B74" s="189" t="s">
        <v>8640</v>
      </c>
      <c r="C74" s="189" t="s">
        <v>8498</v>
      </c>
      <c r="D74" s="317"/>
      <c r="E74" s="317"/>
      <c r="F74" s="318"/>
      <c r="G74" s="318"/>
      <c r="H74" s="318"/>
      <c r="I74" s="318"/>
      <c r="J74" s="318"/>
      <c r="K74" s="318"/>
      <c r="L74" s="318"/>
      <c r="M74" s="318"/>
      <c r="N74" s="318"/>
      <c r="O74" s="318"/>
      <c r="P74" s="318"/>
      <c r="Q74" s="318"/>
      <c r="R74" s="318"/>
      <c r="S74" s="318"/>
      <c r="T74" s="318"/>
      <c r="U74" s="318"/>
      <c r="V74" s="318"/>
      <c r="W74" s="318"/>
      <c r="X74" s="318"/>
      <c r="Y74" s="318"/>
      <c r="Z74" s="318"/>
      <c r="AA74" s="318"/>
      <c r="AB74" s="318"/>
      <c r="AC74" s="318"/>
      <c r="AD74" s="318"/>
      <c r="AE74" s="318"/>
      <c r="AF74" s="318"/>
      <c r="AG74" s="318"/>
      <c r="AH74" s="318"/>
      <c r="AI74" s="318"/>
      <c r="AJ74" s="318"/>
      <c r="AK74" s="318"/>
      <c r="AL74" s="318"/>
      <c r="AM74" s="318"/>
      <c r="AN74" s="318"/>
      <c r="AO74" s="318"/>
      <c r="AP74" s="318"/>
      <c r="AQ74" s="318"/>
      <c r="AR74" s="318"/>
      <c r="AS74" s="318"/>
      <c r="AT74" s="318"/>
      <c r="AU74" s="318"/>
      <c r="AV74" s="318"/>
      <c r="AW74" s="318"/>
      <c r="AX74" s="318"/>
      <c r="AY74" s="318"/>
      <c r="AZ74" s="318"/>
      <c r="BA74" s="318"/>
      <c r="BB74" s="318"/>
      <c r="BC74" s="318"/>
      <c r="BD74" s="318"/>
      <c r="BE74" s="318"/>
      <c r="BF74" s="318"/>
      <c r="BG74" s="318"/>
      <c r="BH74" s="318"/>
      <c r="BI74" s="318"/>
      <c r="BJ74" s="318"/>
      <c r="BK74" s="318"/>
      <c r="BL74" s="318"/>
      <c r="BM74" s="318"/>
      <c r="BN74" s="318"/>
      <c r="BO74" s="318"/>
      <c r="BP74" s="318"/>
      <c r="BQ74" s="318"/>
      <c r="BR74" s="318"/>
      <c r="BS74" s="318"/>
      <c r="BT74" s="318"/>
      <c r="BU74" s="318"/>
      <c r="BV74" s="318"/>
      <c r="BW74" s="318"/>
      <c r="BX74" s="318"/>
      <c r="BY74" s="318"/>
      <c r="BZ74" s="318"/>
      <c r="CA74" s="318"/>
      <c r="CB74" s="318"/>
      <c r="CC74" s="318"/>
      <c r="CD74" s="318"/>
      <c r="CE74" s="318"/>
      <c r="CF74" s="318"/>
      <c r="CG74" s="318"/>
      <c r="CH74" s="318"/>
      <c r="CI74" s="318"/>
      <c r="CJ74" s="318"/>
      <c r="CK74" s="318"/>
      <c r="CL74" s="318"/>
      <c r="CM74" s="318"/>
      <c r="CN74" s="318"/>
      <c r="CO74" s="318"/>
      <c r="CP74" s="318"/>
      <c r="CQ74" s="318"/>
      <c r="CR74" s="318"/>
      <c r="CS74" s="318"/>
      <c r="CT74" s="318"/>
      <c r="CU74" s="318"/>
      <c r="CV74" s="318"/>
      <c r="CW74" s="318"/>
      <c r="CX74" s="318"/>
      <c r="CY74" s="318"/>
      <c r="CZ74" s="318"/>
      <c r="DA74" s="318"/>
      <c r="DB74" s="318"/>
      <c r="DC74" s="318"/>
      <c r="DD74" s="318"/>
      <c r="DE74" s="318"/>
      <c r="DF74" s="318"/>
      <c r="DG74" s="318"/>
      <c r="DH74" s="318"/>
      <c r="DI74" s="318"/>
      <c r="DJ74" s="318"/>
      <c r="DK74" s="318"/>
      <c r="DL74" s="318"/>
      <c r="DM74" s="318"/>
      <c r="DN74" s="318"/>
      <c r="DO74" s="318"/>
      <c r="DP74" s="318"/>
      <c r="DQ74" s="318"/>
      <c r="DR74" s="318"/>
      <c r="DS74" s="318"/>
      <c r="DT74" s="318"/>
      <c r="DU74" s="318"/>
      <c r="DV74" s="318"/>
      <c r="DW74" s="318"/>
      <c r="DX74" s="318"/>
      <c r="DY74" s="318"/>
      <c r="DZ74" s="318"/>
      <c r="EA74" s="318"/>
      <c r="EB74" s="318"/>
      <c r="EC74" s="318"/>
      <c r="ED74" s="318"/>
      <c r="EE74" s="318"/>
      <c r="EF74" s="318"/>
      <c r="EG74" s="318"/>
      <c r="EH74" s="318"/>
      <c r="EI74" s="318"/>
      <c r="EJ74" s="318"/>
    </row>
    <row r="75" spans="1:140" ht="25.5" customHeight="1">
      <c r="A75" s="189" t="s">
        <v>8641</v>
      </c>
      <c r="B75" s="189" t="s">
        <v>8642</v>
      </c>
      <c r="C75" s="189" t="s">
        <v>8498</v>
      </c>
      <c r="D75" s="317"/>
      <c r="E75" s="317"/>
      <c r="F75" s="318"/>
      <c r="G75" s="318"/>
      <c r="H75" s="318"/>
      <c r="I75" s="318"/>
      <c r="J75" s="318"/>
      <c r="K75" s="318"/>
      <c r="L75" s="318"/>
      <c r="M75" s="318"/>
      <c r="N75" s="318"/>
      <c r="O75" s="318"/>
      <c r="P75" s="318"/>
      <c r="Q75" s="318"/>
      <c r="R75" s="318"/>
      <c r="S75" s="318"/>
      <c r="T75" s="318"/>
      <c r="U75" s="318"/>
      <c r="V75" s="318"/>
      <c r="W75" s="318"/>
      <c r="X75" s="318"/>
      <c r="Y75" s="318"/>
      <c r="Z75" s="318"/>
      <c r="AA75" s="318"/>
      <c r="AB75" s="318"/>
      <c r="AC75" s="318"/>
      <c r="AD75" s="318"/>
      <c r="AE75" s="318"/>
      <c r="AF75" s="318"/>
      <c r="AG75" s="318"/>
      <c r="AH75" s="318"/>
      <c r="AI75" s="318"/>
      <c r="AJ75" s="318"/>
      <c r="AK75" s="318"/>
      <c r="AL75" s="318"/>
      <c r="AM75" s="318"/>
      <c r="AN75" s="318"/>
      <c r="AO75" s="318"/>
      <c r="AP75" s="318"/>
      <c r="AQ75" s="318"/>
      <c r="AR75" s="318"/>
      <c r="AS75" s="318"/>
      <c r="AT75" s="318"/>
      <c r="AU75" s="318"/>
      <c r="AV75" s="318"/>
      <c r="AW75" s="318"/>
      <c r="AX75" s="318"/>
      <c r="AY75" s="318"/>
      <c r="AZ75" s="318"/>
      <c r="BA75" s="318"/>
      <c r="BB75" s="318"/>
      <c r="BC75" s="318"/>
      <c r="BD75" s="318"/>
      <c r="BE75" s="318"/>
      <c r="BF75" s="318"/>
      <c r="BG75" s="318"/>
      <c r="BH75" s="318"/>
      <c r="BI75" s="318"/>
      <c r="BJ75" s="318"/>
      <c r="BK75" s="318"/>
      <c r="BL75" s="318"/>
      <c r="BM75" s="318"/>
      <c r="BN75" s="318"/>
      <c r="BO75" s="318"/>
      <c r="BP75" s="318"/>
      <c r="BQ75" s="318"/>
      <c r="BR75" s="318"/>
      <c r="BS75" s="318"/>
      <c r="BT75" s="318"/>
      <c r="BU75" s="318"/>
      <c r="BV75" s="318"/>
      <c r="BW75" s="318"/>
      <c r="BX75" s="318"/>
      <c r="BY75" s="318"/>
      <c r="BZ75" s="318"/>
      <c r="CA75" s="318"/>
      <c r="CB75" s="318"/>
      <c r="CC75" s="318"/>
      <c r="CD75" s="318"/>
      <c r="CE75" s="318"/>
      <c r="CF75" s="318"/>
      <c r="CG75" s="318"/>
      <c r="CH75" s="318"/>
      <c r="CI75" s="318"/>
      <c r="CJ75" s="318"/>
      <c r="CK75" s="318"/>
      <c r="CL75" s="318"/>
      <c r="CM75" s="318"/>
      <c r="CN75" s="318"/>
      <c r="CO75" s="318"/>
      <c r="CP75" s="318"/>
      <c r="CQ75" s="318"/>
      <c r="CR75" s="318"/>
      <c r="CS75" s="318"/>
      <c r="CT75" s="318"/>
      <c r="CU75" s="318"/>
      <c r="CV75" s="318"/>
      <c r="CW75" s="318"/>
      <c r="CX75" s="318"/>
      <c r="CY75" s="318"/>
      <c r="CZ75" s="318"/>
      <c r="DA75" s="318"/>
      <c r="DB75" s="318"/>
      <c r="DC75" s="318"/>
      <c r="DD75" s="318"/>
      <c r="DE75" s="318"/>
      <c r="DF75" s="318"/>
      <c r="DG75" s="318"/>
      <c r="DH75" s="318"/>
      <c r="DI75" s="318"/>
      <c r="DJ75" s="318"/>
      <c r="DK75" s="318"/>
      <c r="DL75" s="318"/>
      <c r="DM75" s="318"/>
      <c r="DN75" s="318"/>
      <c r="DO75" s="318"/>
      <c r="DP75" s="318"/>
      <c r="DQ75" s="318"/>
      <c r="DR75" s="318"/>
      <c r="DS75" s="318"/>
      <c r="DT75" s="318"/>
      <c r="DU75" s="318"/>
      <c r="DV75" s="318"/>
      <c r="DW75" s="318"/>
      <c r="DX75" s="318"/>
      <c r="DY75" s="318"/>
      <c r="DZ75" s="318"/>
      <c r="EA75" s="318"/>
      <c r="EB75" s="318"/>
      <c r="EC75" s="318"/>
      <c r="ED75" s="318"/>
      <c r="EE75" s="318"/>
      <c r="EF75" s="318"/>
      <c r="EG75" s="318"/>
      <c r="EH75" s="318"/>
      <c r="EI75" s="318"/>
      <c r="EJ75" s="318"/>
    </row>
    <row r="76" spans="1:140" ht="25.5" customHeight="1">
      <c r="A76" s="189" t="s">
        <v>8643</v>
      </c>
      <c r="B76" s="189" t="s">
        <v>8644</v>
      </c>
      <c r="C76" s="189" t="s">
        <v>8498</v>
      </c>
      <c r="D76" s="317"/>
      <c r="E76" s="317"/>
      <c r="F76" s="318"/>
      <c r="G76" s="318"/>
      <c r="H76" s="318"/>
      <c r="I76" s="318"/>
      <c r="J76" s="318"/>
      <c r="K76" s="318"/>
      <c r="L76" s="318"/>
      <c r="M76" s="318"/>
      <c r="N76" s="318"/>
      <c r="O76" s="318"/>
      <c r="P76" s="318"/>
      <c r="Q76" s="318"/>
      <c r="R76" s="318"/>
      <c r="S76" s="318"/>
      <c r="T76" s="318"/>
      <c r="U76" s="318"/>
      <c r="V76" s="318"/>
      <c r="W76" s="318"/>
      <c r="X76" s="318"/>
      <c r="Y76" s="318"/>
      <c r="Z76" s="318"/>
      <c r="AA76" s="318"/>
      <c r="AB76" s="318"/>
      <c r="AC76" s="318"/>
      <c r="AD76" s="318"/>
      <c r="AE76" s="318"/>
      <c r="AF76" s="318"/>
      <c r="AG76" s="318"/>
      <c r="AH76" s="318"/>
      <c r="AI76" s="318"/>
      <c r="AJ76" s="318"/>
      <c r="AK76" s="318"/>
      <c r="AL76" s="318"/>
      <c r="AM76" s="318"/>
      <c r="AN76" s="318"/>
      <c r="AO76" s="318"/>
      <c r="AP76" s="318"/>
      <c r="AQ76" s="318"/>
      <c r="AR76" s="318"/>
      <c r="AS76" s="318"/>
      <c r="AT76" s="318"/>
      <c r="AU76" s="318"/>
      <c r="AV76" s="318"/>
      <c r="AW76" s="318"/>
      <c r="AX76" s="318"/>
      <c r="AY76" s="318"/>
      <c r="AZ76" s="318"/>
      <c r="BA76" s="318"/>
      <c r="BB76" s="318"/>
      <c r="BC76" s="318"/>
      <c r="BD76" s="318"/>
      <c r="BE76" s="318"/>
      <c r="BF76" s="318"/>
      <c r="BG76" s="318"/>
      <c r="BH76" s="318"/>
      <c r="BI76" s="318"/>
      <c r="BJ76" s="318"/>
      <c r="BK76" s="318"/>
      <c r="BL76" s="318"/>
      <c r="BM76" s="318"/>
      <c r="BN76" s="318"/>
      <c r="BO76" s="318"/>
      <c r="BP76" s="318"/>
      <c r="BQ76" s="318"/>
      <c r="BR76" s="318"/>
      <c r="BS76" s="318"/>
      <c r="BT76" s="318"/>
      <c r="BU76" s="318"/>
      <c r="BV76" s="318"/>
      <c r="BW76" s="318"/>
      <c r="BX76" s="318"/>
      <c r="BY76" s="318"/>
      <c r="BZ76" s="318"/>
      <c r="CA76" s="318"/>
      <c r="CB76" s="318"/>
      <c r="CC76" s="318"/>
      <c r="CD76" s="318"/>
      <c r="CE76" s="318"/>
      <c r="CF76" s="318"/>
      <c r="CG76" s="318"/>
      <c r="CH76" s="318"/>
      <c r="CI76" s="318"/>
      <c r="CJ76" s="318"/>
      <c r="CK76" s="318"/>
      <c r="CL76" s="318"/>
      <c r="CM76" s="318"/>
      <c r="CN76" s="318"/>
      <c r="CO76" s="318"/>
      <c r="CP76" s="318"/>
      <c r="CQ76" s="318"/>
      <c r="CR76" s="318"/>
      <c r="CS76" s="318"/>
      <c r="CT76" s="318"/>
      <c r="CU76" s="318"/>
      <c r="CV76" s="318"/>
      <c r="CW76" s="318"/>
      <c r="CX76" s="318"/>
      <c r="CY76" s="318"/>
      <c r="CZ76" s="318"/>
      <c r="DA76" s="318"/>
      <c r="DB76" s="318"/>
      <c r="DC76" s="318"/>
      <c r="DD76" s="318"/>
      <c r="DE76" s="318"/>
      <c r="DF76" s="318"/>
      <c r="DG76" s="318"/>
      <c r="DH76" s="318"/>
      <c r="DI76" s="318"/>
      <c r="DJ76" s="318"/>
      <c r="DK76" s="318"/>
      <c r="DL76" s="318"/>
      <c r="DM76" s="318"/>
      <c r="DN76" s="318"/>
      <c r="DO76" s="318"/>
      <c r="DP76" s="318"/>
      <c r="DQ76" s="318"/>
      <c r="DR76" s="318"/>
      <c r="DS76" s="318"/>
      <c r="DT76" s="318"/>
      <c r="DU76" s="318"/>
      <c r="DV76" s="318"/>
      <c r="DW76" s="318"/>
      <c r="DX76" s="318"/>
      <c r="DY76" s="318"/>
      <c r="DZ76" s="318"/>
      <c r="EA76" s="318"/>
      <c r="EB76" s="318"/>
      <c r="EC76" s="318"/>
      <c r="ED76" s="318"/>
      <c r="EE76" s="318"/>
      <c r="EF76" s="318"/>
      <c r="EG76" s="318"/>
      <c r="EH76" s="318"/>
      <c r="EI76" s="318"/>
      <c r="EJ76" s="318"/>
    </row>
    <row r="77" spans="1:140" ht="25.5" hidden="1" customHeight="1">
      <c r="A77" s="189" t="s">
        <v>8645</v>
      </c>
      <c r="B77" s="189" t="s">
        <v>8646</v>
      </c>
      <c r="C77" s="189" t="s">
        <v>8491</v>
      </c>
      <c r="D77" s="317"/>
      <c r="E77" s="317"/>
      <c r="F77" s="318"/>
      <c r="G77" s="318"/>
      <c r="H77" s="318"/>
      <c r="I77" s="318"/>
      <c r="J77" s="318"/>
      <c r="K77" s="318"/>
      <c r="L77" s="318"/>
      <c r="M77" s="318"/>
      <c r="N77" s="318"/>
      <c r="O77" s="318"/>
      <c r="P77" s="318"/>
      <c r="Q77" s="318"/>
      <c r="R77" s="318"/>
      <c r="S77" s="318"/>
      <c r="T77" s="318"/>
      <c r="U77" s="318"/>
      <c r="V77" s="318"/>
      <c r="W77" s="318"/>
      <c r="X77" s="318"/>
      <c r="Y77" s="318"/>
      <c r="Z77" s="318"/>
      <c r="AA77" s="318"/>
      <c r="AB77" s="318"/>
      <c r="AC77" s="318"/>
      <c r="AD77" s="318"/>
      <c r="AE77" s="318"/>
      <c r="AF77" s="318"/>
      <c r="AG77" s="318"/>
      <c r="AH77" s="318"/>
      <c r="AI77" s="318"/>
      <c r="AJ77" s="318"/>
      <c r="AK77" s="318"/>
      <c r="AL77" s="318"/>
      <c r="AM77" s="318"/>
      <c r="AN77" s="318"/>
      <c r="AO77" s="318"/>
      <c r="AP77" s="318"/>
      <c r="AQ77" s="318"/>
      <c r="AR77" s="318"/>
      <c r="AS77" s="318"/>
      <c r="AT77" s="318"/>
      <c r="AU77" s="318"/>
      <c r="AV77" s="318"/>
      <c r="AW77" s="318"/>
      <c r="AX77" s="318"/>
      <c r="AY77" s="318"/>
      <c r="AZ77" s="318"/>
      <c r="BA77" s="318"/>
      <c r="BB77" s="318"/>
      <c r="BC77" s="318"/>
      <c r="BD77" s="318"/>
      <c r="BE77" s="318"/>
      <c r="BF77" s="318"/>
      <c r="BG77" s="318"/>
      <c r="BH77" s="318"/>
      <c r="BI77" s="318"/>
      <c r="BJ77" s="318"/>
      <c r="BK77" s="318"/>
      <c r="BL77" s="318"/>
      <c r="BM77" s="318"/>
      <c r="BN77" s="318"/>
      <c r="BO77" s="318"/>
      <c r="BP77" s="318"/>
      <c r="BQ77" s="318"/>
      <c r="BR77" s="318"/>
      <c r="BS77" s="318"/>
      <c r="BT77" s="318"/>
      <c r="BU77" s="318"/>
      <c r="BV77" s="318"/>
      <c r="BW77" s="318"/>
      <c r="BX77" s="318"/>
      <c r="BY77" s="318"/>
      <c r="BZ77" s="318"/>
      <c r="CA77" s="318"/>
      <c r="CB77" s="318"/>
      <c r="CC77" s="318"/>
      <c r="CD77" s="318"/>
      <c r="CE77" s="318"/>
      <c r="CF77" s="318"/>
      <c r="CG77" s="318"/>
      <c r="CH77" s="318"/>
      <c r="CI77" s="318"/>
      <c r="CJ77" s="318"/>
      <c r="CK77" s="318"/>
      <c r="CL77" s="318"/>
      <c r="CM77" s="318"/>
      <c r="CN77" s="318"/>
      <c r="CO77" s="318"/>
      <c r="CP77" s="318"/>
      <c r="CQ77" s="318"/>
      <c r="CR77" s="318"/>
      <c r="CS77" s="318"/>
      <c r="CT77" s="318"/>
      <c r="CU77" s="318"/>
      <c r="CV77" s="318"/>
      <c r="CW77" s="318"/>
      <c r="CX77" s="318"/>
      <c r="CY77" s="318"/>
      <c r="CZ77" s="318"/>
      <c r="DA77" s="318"/>
      <c r="DB77" s="318"/>
      <c r="DC77" s="318"/>
      <c r="DD77" s="318"/>
      <c r="DE77" s="318"/>
      <c r="DF77" s="318"/>
      <c r="DG77" s="318"/>
      <c r="DH77" s="318"/>
      <c r="DI77" s="318"/>
      <c r="DJ77" s="318"/>
      <c r="DK77" s="318"/>
      <c r="DL77" s="318"/>
      <c r="DM77" s="318"/>
      <c r="DN77" s="318"/>
      <c r="DO77" s="318"/>
      <c r="DP77" s="318"/>
      <c r="DQ77" s="318"/>
      <c r="DR77" s="318"/>
      <c r="DS77" s="318"/>
      <c r="DT77" s="318"/>
      <c r="DU77" s="318"/>
      <c r="DV77" s="318"/>
      <c r="DW77" s="318"/>
      <c r="DX77" s="318"/>
      <c r="DY77" s="318"/>
      <c r="DZ77" s="318"/>
      <c r="EA77" s="318"/>
      <c r="EB77" s="318"/>
      <c r="EC77" s="318"/>
      <c r="ED77" s="318"/>
      <c r="EE77" s="318"/>
      <c r="EF77" s="318"/>
      <c r="EG77" s="318"/>
      <c r="EH77" s="318"/>
      <c r="EI77" s="318"/>
      <c r="EJ77" s="318"/>
    </row>
    <row r="78" spans="1:140" ht="25.5" customHeight="1">
      <c r="A78" s="189" t="s">
        <v>8647</v>
      </c>
      <c r="B78" s="189" t="s">
        <v>8648</v>
      </c>
      <c r="C78" s="189" t="s">
        <v>8498</v>
      </c>
      <c r="D78" s="317"/>
      <c r="E78" s="317"/>
      <c r="F78" s="318"/>
      <c r="G78" s="318"/>
      <c r="H78" s="318"/>
      <c r="I78" s="318"/>
      <c r="J78" s="318"/>
      <c r="K78" s="318"/>
      <c r="L78" s="318"/>
      <c r="M78" s="318"/>
      <c r="N78" s="318"/>
      <c r="O78" s="318"/>
      <c r="P78" s="318"/>
      <c r="Q78" s="318"/>
      <c r="R78" s="318"/>
      <c r="S78" s="318"/>
      <c r="T78" s="318"/>
      <c r="U78" s="318"/>
      <c r="V78" s="318"/>
      <c r="W78" s="318"/>
      <c r="X78" s="318"/>
      <c r="Y78" s="318"/>
      <c r="Z78" s="318"/>
      <c r="AA78" s="318"/>
      <c r="AB78" s="318"/>
      <c r="AC78" s="318"/>
      <c r="AD78" s="318"/>
      <c r="AE78" s="318"/>
      <c r="AF78" s="318"/>
      <c r="AG78" s="318"/>
      <c r="AH78" s="318"/>
      <c r="AI78" s="318"/>
      <c r="AJ78" s="318"/>
      <c r="AK78" s="318"/>
      <c r="AL78" s="318"/>
      <c r="AM78" s="318"/>
      <c r="AN78" s="318"/>
      <c r="AO78" s="318"/>
      <c r="AP78" s="318"/>
      <c r="AQ78" s="318"/>
      <c r="AR78" s="318"/>
      <c r="AS78" s="318"/>
      <c r="AT78" s="318"/>
      <c r="AU78" s="318"/>
      <c r="AV78" s="318"/>
      <c r="AW78" s="318"/>
      <c r="AX78" s="318"/>
      <c r="AY78" s="318"/>
      <c r="AZ78" s="318"/>
      <c r="BA78" s="318"/>
      <c r="BB78" s="318"/>
      <c r="BC78" s="318"/>
      <c r="BD78" s="318"/>
      <c r="BE78" s="318"/>
      <c r="BF78" s="318"/>
      <c r="BG78" s="318"/>
      <c r="BH78" s="318"/>
      <c r="BI78" s="318"/>
      <c r="BJ78" s="318"/>
      <c r="BK78" s="318"/>
      <c r="BL78" s="318"/>
      <c r="BM78" s="318"/>
      <c r="BN78" s="318"/>
      <c r="BO78" s="318"/>
      <c r="BP78" s="318"/>
      <c r="BQ78" s="318"/>
      <c r="BR78" s="318"/>
      <c r="BS78" s="318"/>
      <c r="BT78" s="318"/>
      <c r="BU78" s="318"/>
      <c r="BV78" s="318"/>
      <c r="BW78" s="318"/>
      <c r="BX78" s="318"/>
      <c r="BY78" s="318"/>
      <c r="BZ78" s="318"/>
      <c r="CA78" s="318"/>
      <c r="CB78" s="318"/>
      <c r="CC78" s="318"/>
      <c r="CD78" s="318"/>
      <c r="CE78" s="318"/>
      <c r="CF78" s="318"/>
      <c r="CG78" s="318"/>
      <c r="CH78" s="318"/>
      <c r="CI78" s="318"/>
      <c r="CJ78" s="318"/>
      <c r="CK78" s="318"/>
      <c r="CL78" s="318"/>
      <c r="CM78" s="318"/>
      <c r="CN78" s="318"/>
      <c r="CO78" s="318"/>
      <c r="CP78" s="318"/>
      <c r="CQ78" s="318"/>
      <c r="CR78" s="318"/>
      <c r="CS78" s="318"/>
      <c r="CT78" s="318"/>
      <c r="CU78" s="318"/>
      <c r="CV78" s="318"/>
      <c r="CW78" s="318"/>
      <c r="CX78" s="318"/>
      <c r="CY78" s="318"/>
      <c r="CZ78" s="318"/>
      <c r="DA78" s="318"/>
      <c r="DB78" s="318"/>
      <c r="DC78" s="318"/>
      <c r="DD78" s="318"/>
      <c r="DE78" s="318"/>
      <c r="DF78" s="318"/>
      <c r="DG78" s="318"/>
      <c r="DH78" s="318"/>
      <c r="DI78" s="318"/>
      <c r="DJ78" s="318"/>
      <c r="DK78" s="318"/>
      <c r="DL78" s="318"/>
      <c r="DM78" s="318"/>
      <c r="DN78" s="318"/>
      <c r="DO78" s="318"/>
      <c r="DP78" s="318"/>
      <c r="DQ78" s="318"/>
      <c r="DR78" s="318"/>
      <c r="DS78" s="318"/>
      <c r="DT78" s="318"/>
      <c r="DU78" s="318"/>
      <c r="DV78" s="318"/>
      <c r="DW78" s="318"/>
      <c r="DX78" s="318"/>
      <c r="DY78" s="318"/>
      <c r="DZ78" s="318"/>
      <c r="EA78" s="318"/>
      <c r="EB78" s="318"/>
      <c r="EC78" s="318"/>
      <c r="ED78" s="318"/>
      <c r="EE78" s="318"/>
      <c r="EF78" s="318"/>
      <c r="EG78" s="318"/>
      <c r="EH78" s="318"/>
      <c r="EI78" s="318"/>
      <c r="EJ78" s="318"/>
    </row>
    <row r="79" spans="1:140" ht="25.5" customHeight="1">
      <c r="A79" s="189" t="s">
        <v>8649</v>
      </c>
      <c r="B79" s="189" t="s">
        <v>8650</v>
      </c>
      <c r="C79" s="189" t="s">
        <v>8498</v>
      </c>
      <c r="D79" s="317"/>
      <c r="E79" s="317"/>
      <c r="F79" s="318"/>
      <c r="G79" s="318"/>
      <c r="H79" s="318"/>
      <c r="I79" s="318"/>
      <c r="J79" s="318"/>
      <c r="K79" s="318"/>
      <c r="L79" s="318"/>
      <c r="M79" s="318"/>
      <c r="N79" s="318"/>
      <c r="O79" s="318"/>
      <c r="P79" s="318"/>
      <c r="Q79" s="318"/>
      <c r="R79" s="318"/>
      <c r="S79" s="318"/>
      <c r="T79" s="318"/>
      <c r="U79" s="318"/>
      <c r="V79" s="318"/>
      <c r="W79" s="318"/>
      <c r="X79" s="318"/>
      <c r="Y79" s="318"/>
      <c r="Z79" s="318"/>
      <c r="AA79" s="318"/>
      <c r="AB79" s="318"/>
      <c r="AC79" s="318"/>
      <c r="AD79" s="318"/>
      <c r="AE79" s="318"/>
      <c r="AF79" s="318"/>
      <c r="AG79" s="318"/>
      <c r="AH79" s="318"/>
      <c r="AI79" s="318"/>
      <c r="AJ79" s="318"/>
      <c r="AK79" s="318"/>
      <c r="AL79" s="318"/>
      <c r="AM79" s="318"/>
      <c r="AN79" s="318"/>
      <c r="AO79" s="318"/>
      <c r="AP79" s="318"/>
      <c r="AQ79" s="318"/>
      <c r="AR79" s="318"/>
      <c r="AS79" s="318"/>
      <c r="AT79" s="318"/>
      <c r="AU79" s="318"/>
      <c r="AV79" s="318"/>
      <c r="AW79" s="318"/>
      <c r="AX79" s="318"/>
      <c r="AY79" s="318"/>
      <c r="AZ79" s="318"/>
      <c r="BA79" s="318"/>
      <c r="BB79" s="318"/>
      <c r="BC79" s="318"/>
      <c r="BD79" s="318"/>
      <c r="BE79" s="318"/>
      <c r="BF79" s="318"/>
      <c r="BG79" s="318"/>
      <c r="BH79" s="318"/>
      <c r="BI79" s="318"/>
      <c r="BJ79" s="318"/>
      <c r="BK79" s="318"/>
      <c r="BL79" s="318"/>
      <c r="BM79" s="318"/>
      <c r="BN79" s="318"/>
      <c r="BO79" s="318"/>
      <c r="BP79" s="318"/>
      <c r="BQ79" s="318"/>
      <c r="BR79" s="318"/>
      <c r="BS79" s="318"/>
      <c r="BT79" s="318"/>
      <c r="BU79" s="318"/>
      <c r="BV79" s="318"/>
      <c r="BW79" s="318"/>
      <c r="BX79" s="318"/>
      <c r="BY79" s="318"/>
      <c r="BZ79" s="318"/>
      <c r="CA79" s="318"/>
      <c r="CB79" s="318"/>
      <c r="CC79" s="318"/>
      <c r="CD79" s="318"/>
      <c r="CE79" s="318"/>
      <c r="CF79" s="318"/>
      <c r="CG79" s="318"/>
      <c r="CH79" s="318"/>
      <c r="CI79" s="318"/>
      <c r="CJ79" s="318"/>
      <c r="CK79" s="318"/>
      <c r="CL79" s="318"/>
      <c r="CM79" s="318"/>
      <c r="CN79" s="318"/>
      <c r="CO79" s="318"/>
      <c r="CP79" s="318"/>
      <c r="CQ79" s="318"/>
      <c r="CR79" s="318"/>
      <c r="CS79" s="318"/>
      <c r="CT79" s="318"/>
      <c r="CU79" s="318"/>
      <c r="CV79" s="318"/>
      <c r="CW79" s="318"/>
      <c r="CX79" s="318"/>
      <c r="CY79" s="318"/>
      <c r="CZ79" s="318"/>
      <c r="DA79" s="318"/>
      <c r="DB79" s="318"/>
      <c r="DC79" s="318"/>
      <c r="DD79" s="318"/>
      <c r="DE79" s="318"/>
      <c r="DF79" s="318"/>
      <c r="DG79" s="318"/>
      <c r="DH79" s="318"/>
      <c r="DI79" s="318"/>
      <c r="DJ79" s="318"/>
      <c r="DK79" s="318"/>
      <c r="DL79" s="318"/>
      <c r="DM79" s="318"/>
      <c r="DN79" s="318"/>
      <c r="DO79" s="318"/>
      <c r="DP79" s="318"/>
      <c r="DQ79" s="318"/>
      <c r="DR79" s="318"/>
      <c r="DS79" s="318"/>
      <c r="DT79" s="318"/>
      <c r="DU79" s="318"/>
      <c r="DV79" s="318"/>
      <c r="DW79" s="318"/>
      <c r="DX79" s="318"/>
      <c r="DY79" s="318"/>
      <c r="DZ79" s="318"/>
      <c r="EA79" s="318"/>
      <c r="EB79" s="318"/>
      <c r="EC79" s="318"/>
      <c r="ED79" s="318"/>
      <c r="EE79" s="318"/>
      <c r="EF79" s="318"/>
      <c r="EG79" s="318"/>
      <c r="EH79" s="318"/>
      <c r="EI79" s="318"/>
      <c r="EJ79" s="318"/>
    </row>
    <row r="80" spans="1:140" ht="25.5" customHeight="1">
      <c r="A80" s="189" t="s">
        <v>8651</v>
      </c>
      <c r="B80" s="189" t="s">
        <v>8652</v>
      </c>
      <c r="C80" s="189" t="s">
        <v>8498</v>
      </c>
      <c r="D80" s="317"/>
      <c r="E80" s="317"/>
      <c r="F80" s="318"/>
      <c r="G80" s="318"/>
      <c r="H80" s="318"/>
      <c r="I80" s="318"/>
      <c r="J80" s="318"/>
      <c r="K80" s="318"/>
      <c r="L80" s="318"/>
      <c r="M80" s="318"/>
      <c r="N80" s="318"/>
      <c r="O80" s="318"/>
      <c r="P80" s="318"/>
      <c r="Q80" s="318"/>
      <c r="R80" s="318"/>
      <c r="S80" s="318"/>
      <c r="T80" s="318"/>
      <c r="U80" s="318"/>
      <c r="V80" s="318"/>
      <c r="W80" s="318"/>
      <c r="X80" s="318"/>
      <c r="Y80" s="318"/>
      <c r="Z80" s="318"/>
      <c r="AA80" s="318"/>
      <c r="AB80" s="318"/>
      <c r="AC80" s="318"/>
      <c r="AD80" s="318"/>
      <c r="AE80" s="318"/>
      <c r="AF80" s="318"/>
      <c r="AG80" s="318"/>
      <c r="AH80" s="318"/>
      <c r="AI80" s="318"/>
      <c r="AJ80" s="318"/>
      <c r="AK80" s="318"/>
      <c r="AL80" s="318"/>
      <c r="AM80" s="318"/>
      <c r="AN80" s="318"/>
      <c r="AO80" s="318"/>
      <c r="AP80" s="318"/>
      <c r="AQ80" s="318"/>
      <c r="AR80" s="318"/>
      <c r="AS80" s="318"/>
      <c r="AT80" s="318"/>
      <c r="AU80" s="318"/>
      <c r="AV80" s="318"/>
      <c r="AW80" s="318"/>
      <c r="AX80" s="318"/>
      <c r="AY80" s="318"/>
      <c r="AZ80" s="318"/>
      <c r="BA80" s="318"/>
      <c r="BB80" s="318"/>
      <c r="BC80" s="318"/>
      <c r="BD80" s="318"/>
      <c r="BE80" s="318"/>
      <c r="BF80" s="318"/>
      <c r="BG80" s="318"/>
      <c r="BH80" s="318"/>
      <c r="BI80" s="318"/>
      <c r="BJ80" s="318"/>
      <c r="BK80" s="318"/>
      <c r="BL80" s="318"/>
      <c r="BM80" s="318"/>
      <c r="BN80" s="318"/>
      <c r="BO80" s="318"/>
      <c r="BP80" s="318"/>
      <c r="BQ80" s="318"/>
      <c r="BR80" s="318"/>
      <c r="BS80" s="318"/>
      <c r="BT80" s="318"/>
      <c r="BU80" s="318"/>
      <c r="BV80" s="318"/>
      <c r="BW80" s="318"/>
      <c r="BX80" s="318"/>
      <c r="BY80" s="318"/>
      <c r="BZ80" s="318"/>
      <c r="CA80" s="318"/>
      <c r="CB80" s="318"/>
      <c r="CC80" s="318"/>
      <c r="CD80" s="318"/>
      <c r="CE80" s="318"/>
      <c r="CF80" s="318"/>
      <c r="CG80" s="318"/>
      <c r="CH80" s="318"/>
      <c r="CI80" s="318"/>
      <c r="CJ80" s="318"/>
      <c r="CK80" s="318"/>
      <c r="CL80" s="318"/>
      <c r="CM80" s="318"/>
      <c r="CN80" s="318"/>
      <c r="CO80" s="318"/>
      <c r="CP80" s="318"/>
      <c r="CQ80" s="318"/>
      <c r="CR80" s="318"/>
      <c r="CS80" s="318"/>
      <c r="CT80" s="318"/>
      <c r="CU80" s="318"/>
      <c r="CV80" s="318"/>
      <c r="CW80" s="318"/>
      <c r="CX80" s="318"/>
      <c r="CY80" s="318"/>
      <c r="CZ80" s="318"/>
      <c r="DA80" s="318"/>
      <c r="DB80" s="318"/>
      <c r="DC80" s="318"/>
      <c r="DD80" s="318"/>
      <c r="DE80" s="318"/>
      <c r="DF80" s="318"/>
      <c r="DG80" s="318"/>
      <c r="DH80" s="318"/>
      <c r="DI80" s="318"/>
      <c r="DJ80" s="318"/>
      <c r="DK80" s="318"/>
      <c r="DL80" s="318"/>
      <c r="DM80" s="318"/>
      <c r="DN80" s="318"/>
      <c r="DO80" s="318"/>
      <c r="DP80" s="318"/>
      <c r="DQ80" s="318"/>
      <c r="DR80" s="318"/>
      <c r="DS80" s="318"/>
      <c r="DT80" s="318"/>
      <c r="DU80" s="318"/>
      <c r="DV80" s="318"/>
      <c r="DW80" s="318"/>
      <c r="DX80" s="318"/>
      <c r="DY80" s="318"/>
      <c r="DZ80" s="318"/>
      <c r="EA80" s="318"/>
      <c r="EB80" s="318"/>
      <c r="EC80" s="318"/>
      <c r="ED80" s="318"/>
      <c r="EE80" s="318"/>
      <c r="EF80" s="318"/>
      <c r="EG80" s="318"/>
      <c r="EH80" s="318"/>
      <c r="EI80" s="318"/>
      <c r="EJ80" s="318"/>
    </row>
    <row r="81" spans="1:140" ht="25.5" customHeight="1">
      <c r="A81" s="189" t="s">
        <v>8653</v>
      </c>
      <c r="B81" s="189" t="s">
        <v>8654</v>
      </c>
      <c r="C81" s="189" t="s">
        <v>8498</v>
      </c>
      <c r="D81" s="317"/>
      <c r="E81" s="317"/>
      <c r="F81" s="318"/>
      <c r="G81" s="318"/>
      <c r="H81" s="318"/>
      <c r="I81" s="318"/>
      <c r="J81" s="318"/>
      <c r="K81" s="318"/>
      <c r="L81" s="318"/>
      <c r="M81" s="318"/>
      <c r="N81" s="318"/>
      <c r="O81" s="318"/>
      <c r="P81" s="318"/>
      <c r="Q81" s="318"/>
      <c r="R81" s="318"/>
      <c r="S81" s="318"/>
      <c r="T81" s="318"/>
      <c r="U81" s="318"/>
      <c r="V81" s="318"/>
      <c r="W81" s="318"/>
      <c r="X81" s="318"/>
      <c r="Y81" s="318"/>
      <c r="Z81" s="318"/>
      <c r="AA81" s="318"/>
      <c r="AB81" s="318"/>
      <c r="AC81" s="318"/>
      <c r="AD81" s="318"/>
      <c r="AE81" s="318"/>
      <c r="AF81" s="318"/>
      <c r="AG81" s="318"/>
      <c r="AH81" s="318"/>
      <c r="AI81" s="318"/>
      <c r="AJ81" s="318"/>
      <c r="AK81" s="318"/>
      <c r="AL81" s="318"/>
      <c r="AM81" s="318"/>
      <c r="AN81" s="318"/>
      <c r="AO81" s="318"/>
      <c r="AP81" s="318"/>
      <c r="AQ81" s="318"/>
      <c r="AR81" s="318"/>
      <c r="AS81" s="318"/>
      <c r="AT81" s="318"/>
      <c r="AU81" s="318"/>
      <c r="AV81" s="318"/>
      <c r="AW81" s="318"/>
      <c r="AX81" s="318"/>
      <c r="AY81" s="318"/>
      <c r="AZ81" s="318"/>
      <c r="BA81" s="318"/>
      <c r="BB81" s="318"/>
      <c r="BC81" s="318"/>
      <c r="BD81" s="318"/>
      <c r="BE81" s="318"/>
      <c r="BF81" s="318"/>
      <c r="BG81" s="318"/>
      <c r="BH81" s="318"/>
      <c r="BI81" s="318"/>
      <c r="BJ81" s="318"/>
      <c r="BK81" s="318"/>
      <c r="BL81" s="318"/>
      <c r="BM81" s="318"/>
      <c r="BN81" s="318"/>
      <c r="BO81" s="318"/>
      <c r="BP81" s="318"/>
      <c r="BQ81" s="318"/>
      <c r="BR81" s="318"/>
      <c r="BS81" s="318"/>
      <c r="BT81" s="318"/>
      <c r="BU81" s="318"/>
      <c r="BV81" s="318"/>
      <c r="BW81" s="318"/>
      <c r="BX81" s="318"/>
      <c r="BY81" s="318"/>
      <c r="BZ81" s="318"/>
      <c r="CA81" s="318"/>
      <c r="CB81" s="318"/>
      <c r="CC81" s="318"/>
      <c r="CD81" s="318"/>
      <c r="CE81" s="318"/>
      <c r="CF81" s="318"/>
      <c r="CG81" s="318"/>
      <c r="CH81" s="318"/>
      <c r="CI81" s="318"/>
      <c r="CJ81" s="318"/>
      <c r="CK81" s="318"/>
      <c r="CL81" s="318"/>
      <c r="CM81" s="318"/>
      <c r="CN81" s="318"/>
      <c r="CO81" s="318"/>
      <c r="CP81" s="318"/>
      <c r="CQ81" s="318"/>
      <c r="CR81" s="318"/>
      <c r="CS81" s="318"/>
      <c r="CT81" s="318"/>
      <c r="CU81" s="318"/>
      <c r="CV81" s="318"/>
      <c r="CW81" s="318"/>
      <c r="CX81" s="318"/>
      <c r="CY81" s="318"/>
      <c r="CZ81" s="318"/>
      <c r="DA81" s="318"/>
      <c r="DB81" s="318"/>
      <c r="DC81" s="318"/>
      <c r="DD81" s="318"/>
      <c r="DE81" s="318"/>
      <c r="DF81" s="318"/>
      <c r="DG81" s="318"/>
      <c r="DH81" s="318"/>
      <c r="DI81" s="318"/>
      <c r="DJ81" s="318"/>
      <c r="DK81" s="318"/>
      <c r="DL81" s="318"/>
      <c r="DM81" s="318"/>
      <c r="DN81" s="318"/>
      <c r="DO81" s="318"/>
      <c r="DP81" s="318"/>
      <c r="DQ81" s="318"/>
      <c r="DR81" s="318"/>
      <c r="DS81" s="318"/>
      <c r="DT81" s="318"/>
      <c r="DU81" s="318"/>
      <c r="DV81" s="318"/>
      <c r="DW81" s="318"/>
      <c r="DX81" s="318"/>
      <c r="DY81" s="318"/>
      <c r="DZ81" s="318"/>
      <c r="EA81" s="318"/>
      <c r="EB81" s="318"/>
      <c r="EC81" s="318"/>
      <c r="ED81" s="318"/>
      <c r="EE81" s="318"/>
      <c r="EF81" s="318"/>
      <c r="EG81" s="318"/>
      <c r="EH81" s="318"/>
      <c r="EI81" s="318"/>
      <c r="EJ81" s="318"/>
    </row>
    <row r="82" spans="1:140" ht="25.5" customHeight="1">
      <c r="A82" s="189" t="s">
        <v>8655</v>
      </c>
      <c r="B82" s="189" t="s">
        <v>8656</v>
      </c>
      <c r="C82" s="189" t="s">
        <v>8498</v>
      </c>
      <c r="D82" s="317"/>
      <c r="E82" s="317"/>
      <c r="F82" s="318"/>
      <c r="G82" s="318"/>
      <c r="H82" s="318"/>
      <c r="I82" s="318"/>
      <c r="J82" s="318"/>
      <c r="K82" s="318"/>
      <c r="L82" s="318"/>
      <c r="M82" s="318"/>
      <c r="N82" s="318"/>
      <c r="O82" s="318"/>
      <c r="P82" s="318"/>
      <c r="Q82" s="318"/>
      <c r="R82" s="318"/>
      <c r="S82" s="318"/>
      <c r="T82" s="318"/>
      <c r="U82" s="318"/>
      <c r="V82" s="318"/>
      <c r="W82" s="318"/>
      <c r="X82" s="318"/>
      <c r="Y82" s="318"/>
      <c r="Z82" s="318"/>
      <c r="AA82" s="318"/>
      <c r="AB82" s="318"/>
      <c r="AC82" s="318"/>
      <c r="AD82" s="318"/>
      <c r="AE82" s="318"/>
      <c r="AF82" s="318"/>
      <c r="AG82" s="318"/>
      <c r="AH82" s="318"/>
      <c r="AI82" s="318"/>
      <c r="AJ82" s="318"/>
      <c r="AK82" s="318"/>
      <c r="AL82" s="318"/>
      <c r="AM82" s="318"/>
      <c r="AN82" s="318"/>
      <c r="AO82" s="318"/>
      <c r="AP82" s="318"/>
      <c r="AQ82" s="318"/>
      <c r="AR82" s="318"/>
      <c r="AS82" s="318"/>
      <c r="AT82" s="318"/>
      <c r="AU82" s="318"/>
      <c r="AV82" s="318"/>
      <c r="AW82" s="318"/>
      <c r="AX82" s="318"/>
      <c r="AY82" s="318"/>
      <c r="AZ82" s="318"/>
      <c r="BA82" s="318"/>
      <c r="BB82" s="318"/>
      <c r="BC82" s="318"/>
      <c r="BD82" s="318"/>
      <c r="BE82" s="318"/>
      <c r="BF82" s="318"/>
      <c r="BG82" s="318"/>
      <c r="BH82" s="318"/>
      <c r="BI82" s="318"/>
      <c r="BJ82" s="318"/>
      <c r="BK82" s="318"/>
      <c r="BL82" s="318"/>
      <c r="BM82" s="318"/>
      <c r="BN82" s="318"/>
      <c r="BO82" s="318"/>
      <c r="BP82" s="318"/>
      <c r="BQ82" s="318"/>
      <c r="BR82" s="318"/>
      <c r="BS82" s="318"/>
      <c r="BT82" s="318"/>
      <c r="BU82" s="318"/>
      <c r="BV82" s="318"/>
      <c r="BW82" s="318"/>
      <c r="BX82" s="318"/>
      <c r="BY82" s="318"/>
      <c r="BZ82" s="318"/>
      <c r="CA82" s="318"/>
      <c r="CB82" s="318"/>
      <c r="CC82" s="318"/>
      <c r="CD82" s="318"/>
      <c r="CE82" s="318"/>
      <c r="CF82" s="318"/>
      <c r="CG82" s="318"/>
      <c r="CH82" s="318"/>
      <c r="CI82" s="318"/>
      <c r="CJ82" s="318"/>
      <c r="CK82" s="318"/>
      <c r="CL82" s="318"/>
      <c r="CM82" s="318"/>
      <c r="CN82" s="318"/>
      <c r="CO82" s="318"/>
      <c r="CP82" s="318"/>
      <c r="CQ82" s="318"/>
      <c r="CR82" s="318"/>
      <c r="CS82" s="318"/>
      <c r="CT82" s="318"/>
      <c r="CU82" s="318"/>
      <c r="CV82" s="318"/>
      <c r="CW82" s="318"/>
      <c r="CX82" s="318"/>
      <c r="CY82" s="318"/>
      <c r="CZ82" s="318"/>
      <c r="DA82" s="318"/>
      <c r="DB82" s="318"/>
      <c r="DC82" s="318"/>
      <c r="DD82" s="318"/>
      <c r="DE82" s="318"/>
      <c r="DF82" s="318"/>
      <c r="DG82" s="318"/>
      <c r="DH82" s="318"/>
      <c r="DI82" s="318"/>
      <c r="DJ82" s="318"/>
      <c r="DK82" s="318"/>
      <c r="DL82" s="318"/>
      <c r="DM82" s="318"/>
      <c r="DN82" s="318"/>
      <c r="DO82" s="318"/>
      <c r="DP82" s="318"/>
      <c r="DQ82" s="318"/>
      <c r="DR82" s="318"/>
      <c r="DS82" s="318"/>
      <c r="DT82" s="318"/>
      <c r="DU82" s="318"/>
      <c r="DV82" s="318"/>
      <c r="DW82" s="318"/>
      <c r="DX82" s="318"/>
      <c r="DY82" s="318"/>
      <c r="DZ82" s="318"/>
      <c r="EA82" s="318"/>
      <c r="EB82" s="318"/>
      <c r="EC82" s="318"/>
      <c r="ED82" s="318"/>
      <c r="EE82" s="318"/>
      <c r="EF82" s="318"/>
      <c r="EG82" s="318"/>
      <c r="EH82" s="318"/>
      <c r="EI82" s="318"/>
      <c r="EJ82" s="318"/>
    </row>
    <row r="83" spans="1:140" ht="25.5" hidden="1" customHeight="1">
      <c r="A83" s="189" t="s">
        <v>8657</v>
      </c>
      <c r="B83" s="189" t="s">
        <v>8658</v>
      </c>
      <c r="C83" s="189" t="s">
        <v>8491</v>
      </c>
      <c r="D83" s="317"/>
      <c r="E83" s="317"/>
      <c r="F83" s="318"/>
      <c r="G83" s="318"/>
      <c r="H83" s="318"/>
      <c r="I83" s="318"/>
      <c r="J83" s="318"/>
      <c r="K83" s="318"/>
      <c r="L83" s="318"/>
      <c r="M83" s="318"/>
      <c r="N83" s="318"/>
      <c r="O83" s="318"/>
      <c r="P83" s="318"/>
      <c r="Q83" s="318"/>
      <c r="R83" s="318"/>
      <c r="S83" s="318"/>
      <c r="T83" s="318"/>
      <c r="U83" s="318"/>
      <c r="V83" s="318"/>
      <c r="W83" s="318"/>
      <c r="X83" s="318"/>
      <c r="Y83" s="318"/>
      <c r="Z83" s="318"/>
      <c r="AA83" s="318"/>
      <c r="AB83" s="318"/>
      <c r="AC83" s="318"/>
      <c r="AD83" s="318"/>
      <c r="AE83" s="318"/>
      <c r="AF83" s="318"/>
      <c r="AG83" s="318"/>
      <c r="AH83" s="318"/>
      <c r="AI83" s="318"/>
      <c r="AJ83" s="318"/>
      <c r="AK83" s="318"/>
      <c r="AL83" s="318"/>
      <c r="AM83" s="318"/>
      <c r="AN83" s="318"/>
      <c r="AO83" s="318"/>
      <c r="AP83" s="318"/>
      <c r="AQ83" s="318"/>
      <c r="AR83" s="318"/>
      <c r="AS83" s="318"/>
      <c r="AT83" s="318"/>
      <c r="AU83" s="318"/>
      <c r="AV83" s="318"/>
      <c r="AW83" s="318"/>
      <c r="AX83" s="318"/>
      <c r="AY83" s="318"/>
      <c r="AZ83" s="318"/>
      <c r="BA83" s="318"/>
      <c r="BB83" s="318"/>
      <c r="BC83" s="318"/>
      <c r="BD83" s="318"/>
      <c r="BE83" s="318"/>
      <c r="BF83" s="318"/>
      <c r="BG83" s="318"/>
      <c r="BH83" s="318"/>
      <c r="BI83" s="318"/>
      <c r="BJ83" s="318"/>
      <c r="BK83" s="318"/>
      <c r="BL83" s="318"/>
      <c r="BM83" s="318"/>
      <c r="BN83" s="318"/>
      <c r="BO83" s="318"/>
      <c r="BP83" s="318"/>
      <c r="BQ83" s="318"/>
      <c r="BR83" s="318"/>
      <c r="BS83" s="318"/>
      <c r="BT83" s="318"/>
      <c r="BU83" s="318"/>
      <c r="BV83" s="318"/>
      <c r="BW83" s="318"/>
      <c r="BX83" s="318"/>
      <c r="BY83" s="318"/>
      <c r="BZ83" s="318"/>
      <c r="CA83" s="318"/>
      <c r="CB83" s="318"/>
      <c r="CC83" s="318"/>
      <c r="CD83" s="318"/>
      <c r="CE83" s="318"/>
      <c r="CF83" s="318"/>
      <c r="CG83" s="318"/>
      <c r="CH83" s="318"/>
      <c r="CI83" s="318"/>
      <c r="CJ83" s="318"/>
      <c r="CK83" s="318"/>
      <c r="CL83" s="318"/>
      <c r="CM83" s="318"/>
      <c r="CN83" s="318"/>
      <c r="CO83" s="318"/>
      <c r="CP83" s="318"/>
      <c r="CQ83" s="318"/>
      <c r="CR83" s="318"/>
      <c r="CS83" s="318"/>
      <c r="CT83" s="318"/>
      <c r="CU83" s="318"/>
      <c r="CV83" s="318"/>
      <c r="CW83" s="318"/>
      <c r="CX83" s="318"/>
      <c r="CY83" s="318"/>
      <c r="CZ83" s="318"/>
      <c r="DA83" s="318"/>
      <c r="DB83" s="318"/>
      <c r="DC83" s="318"/>
      <c r="DD83" s="318"/>
      <c r="DE83" s="318"/>
      <c r="DF83" s="318"/>
      <c r="DG83" s="318"/>
      <c r="DH83" s="318"/>
      <c r="DI83" s="318"/>
      <c r="DJ83" s="318"/>
      <c r="DK83" s="318"/>
      <c r="DL83" s="318"/>
      <c r="DM83" s="318"/>
      <c r="DN83" s="318"/>
      <c r="DO83" s="318"/>
      <c r="DP83" s="318"/>
      <c r="DQ83" s="318"/>
      <c r="DR83" s="318"/>
      <c r="DS83" s="318"/>
      <c r="DT83" s="318"/>
      <c r="DU83" s="318"/>
      <c r="DV83" s="318"/>
      <c r="DW83" s="318"/>
      <c r="DX83" s="318"/>
      <c r="DY83" s="318"/>
      <c r="DZ83" s="318"/>
      <c r="EA83" s="318"/>
      <c r="EB83" s="318"/>
      <c r="EC83" s="318"/>
      <c r="ED83" s="318"/>
      <c r="EE83" s="318"/>
      <c r="EF83" s="318"/>
      <c r="EG83" s="318"/>
      <c r="EH83" s="318"/>
      <c r="EI83" s="318"/>
      <c r="EJ83" s="318"/>
    </row>
    <row r="84" spans="1:140" ht="25.5" customHeight="1">
      <c r="A84" s="189" t="s">
        <v>8659</v>
      </c>
      <c r="B84" s="71" t="s">
        <v>8660</v>
      </c>
      <c r="C84" s="189" t="s">
        <v>8567</v>
      </c>
      <c r="D84" s="317"/>
      <c r="E84" s="317"/>
      <c r="F84" s="318"/>
      <c r="G84" s="318"/>
      <c r="H84" s="318"/>
      <c r="I84" s="318"/>
      <c r="J84" s="318"/>
      <c r="K84" s="318"/>
      <c r="L84" s="318"/>
      <c r="M84" s="318"/>
      <c r="N84" s="318"/>
      <c r="O84" s="318"/>
      <c r="P84" s="318"/>
      <c r="Q84" s="318"/>
      <c r="R84" s="318"/>
      <c r="S84" s="318"/>
      <c r="T84" s="318"/>
      <c r="U84" s="318"/>
      <c r="V84" s="318"/>
      <c r="W84" s="318"/>
      <c r="X84" s="318"/>
      <c r="Y84" s="318"/>
      <c r="Z84" s="318"/>
      <c r="AA84" s="318"/>
      <c r="AB84" s="318"/>
      <c r="AC84" s="318"/>
      <c r="AD84" s="318"/>
      <c r="AE84" s="318"/>
      <c r="AF84" s="318"/>
      <c r="AG84" s="318"/>
      <c r="AH84" s="318"/>
      <c r="AI84" s="318"/>
      <c r="AJ84" s="318"/>
      <c r="AK84" s="318"/>
      <c r="AL84" s="318"/>
      <c r="AM84" s="318"/>
      <c r="AN84" s="318"/>
      <c r="AO84" s="318"/>
      <c r="AP84" s="318"/>
      <c r="AQ84" s="318"/>
      <c r="AR84" s="318"/>
      <c r="AS84" s="318"/>
      <c r="AT84" s="318"/>
      <c r="AU84" s="318"/>
      <c r="AV84" s="318"/>
      <c r="AW84" s="318"/>
      <c r="AX84" s="318"/>
      <c r="AY84" s="318"/>
      <c r="AZ84" s="318"/>
      <c r="BA84" s="318"/>
      <c r="BB84" s="318"/>
      <c r="BC84" s="318"/>
      <c r="BD84" s="318"/>
      <c r="BE84" s="318"/>
      <c r="BF84" s="318"/>
      <c r="BG84" s="318"/>
      <c r="BH84" s="318"/>
      <c r="BI84" s="318"/>
      <c r="BJ84" s="318"/>
      <c r="BK84" s="318"/>
      <c r="BL84" s="318"/>
      <c r="BM84" s="318"/>
      <c r="BN84" s="318"/>
      <c r="BO84" s="318"/>
      <c r="BP84" s="318"/>
      <c r="BQ84" s="318"/>
      <c r="BR84" s="318"/>
      <c r="BS84" s="318"/>
      <c r="BT84" s="318"/>
      <c r="BU84" s="318"/>
      <c r="BV84" s="318"/>
      <c r="BW84" s="318"/>
      <c r="BX84" s="318"/>
      <c r="BY84" s="318"/>
      <c r="BZ84" s="318"/>
      <c r="CA84" s="318"/>
      <c r="CB84" s="318"/>
      <c r="CC84" s="318"/>
      <c r="CD84" s="318"/>
      <c r="CE84" s="318"/>
      <c r="CF84" s="318"/>
      <c r="CG84" s="318"/>
      <c r="CH84" s="318"/>
      <c r="CI84" s="318"/>
      <c r="CJ84" s="318"/>
      <c r="CK84" s="318"/>
      <c r="CL84" s="318"/>
      <c r="CM84" s="318"/>
      <c r="CN84" s="318"/>
      <c r="CO84" s="318"/>
      <c r="CP84" s="318"/>
      <c r="CQ84" s="318"/>
      <c r="CR84" s="318"/>
      <c r="CS84" s="318"/>
      <c r="CT84" s="318"/>
      <c r="CU84" s="318"/>
      <c r="CV84" s="318"/>
      <c r="CW84" s="318"/>
      <c r="CX84" s="318"/>
      <c r="CY84" s="318"/>
      <c r="CZ84" s="318"/>
      <c r="DA84" s="318"/>
      <c r="DB84" s="318"/>
      <c r="DC84" s="318"/>
      <c r="DD84" s="318"/>
      <c r="DE84" s="318"/>
      <c r="DF84" s="318"/>
      <c r="DG84" s="318"/>
      <c r="DH84" s="318"/>
      <c r="DI84" s="318"/>
      <c r="DJ84" s="318"/>
      <c r="DK84" s="318"/>
      <c r="DL84" s="318"/>
      <c r="DM84" s="318"/>
      <c r="DN84" s="318"/>
      <c r="DO84" s="318"/>
      <c r="DP84" s="318"/>
      <c r="DQ84" s="318"/>
      <c r="DR84" s="318"/>
      <c r="DS84" s="318"/>
      <c r="DT84" s="318"/>
      <c r="DU84" s="318"/>
      <c r="DV84" s="318"/>
      <c r="DW84" s="318"/>
      <c r="DX84" s="318"/>
      <c r="DY84" s="318"/>
      <c r="DZ84" s="318"/>
      <c r="EA84" s="318"/>
      <c r="EB84" s="318"/>
      <c r="EC84" s="318"/>
      <c r="ED84" s="318"/>
      <c r="EE84" s="318"/>
      <c r="EF84" s="318"/>
      <c r="EG84" s="318"/>
      <c r="EH84" s="318"/>
      <c r="EI84" s="318"/>
      <c r="EJ84" s="318"/>
    </row>
    <row r="85" spans="1:140" ht="25.5" customHeight="1">
      <c r="A85" s="189" t="s">
        <v>8661</v>
      </c>
      <c r="B85" s="189" t="s">
        <v>8662</v>
      </c>
      <c r="C85" s="189" t="s">
        <v>8498</v>
      </c>
      <c r="D85" s="317"/>
      <c r="E85" s="317"/>
      <c r="F85" s="318"/>
      <c r="G85" s="318"/>
      <c r="H85" s="318"/>
      <c r="I85" s="318"/>
      <c r="J85" s="318"/>
      <c r="K85" s="318"/>
      <c r="L85" s="318"/>
      <c r="M85" s="318"/>
      <c r="N85" s="318"/>
      <c r="O85" s="318"/>
      <c r="P85" s="318"/>
      <c r="Q85" s="318"/>
      <c r="R85" s="318"/>
      <c r="S85" s="318"/>
      <c r="T85" s="318"/>
      <c r="U85" s="318"/>
      <c r="V85" s="318"/>
      <c r="W85" s="318"/>
      <c r="X85" s="318"/>
      <c r="Y85" s="318"/>
      <c r="Z85" s="318"/>
      <c r="AA85" s="318"/>
      <c r="AB85" s="318"/>
      <c r="AC85" s="318"/>
      <c r="AD85" s="318"/>
      <c r="AE85" s="318"/>
      <c r="AF85" s="318"/>
      <c r="AG85" s="318"/>
      <c r="AH85" s="318"/>
      <c r="AI85" s="318"/>
      <c r="AJ85" s="318"/>
      <c r="AK85" s="318"/>
      <c r="AL85" s="318"/>
      <c r="AM85" s="318"/>
      <c r="AN85" s="318"/>
      <c r="AO85" s="318"/>
      <c r="AP85" s="318"/>
      <c r="AQ85" s="318"/>
      <c r="AR85" s="318"/>
      <c r="AS85" s="318"/>
      <c r="AT85" s="318"/>
      <c r="AU85" s="318"/>
      <c r="AV85" s="318"/>
      <c r="AW85" s="318"/>
      <c r="AX85" s="318"/>
      <c r="AY85" s="318"/>
      <c r="AZ85" s="318"/>
      <c r="BA85" s="318"/>
      <c r="BB85" s="318"/>
      <c r="BC85" s="318"/>
      <c r="BD85" s="318"/>
      <c r="BE85" s="318"/>
      <c r="BF85" s="318"/>
      <c r="BG85" s="318"/>
      <c r="BH85" s="318"/>
      <c r="BI85" s="318"/>
      <c r="BJ85" s="318"/>
      <c r="BK85" s="318"/>
      <c r="BL85" s="318"/>
      <c r="BM85" s="318"/>
      <c r="BN85" s="318"/>
      <c r="BO85" s="318"/>
      <c r="BP85" s="318"/>
      <c r="BQ85" s="318"/>
      <c r="BR85" s="318"/>
      <c r="BS85" s="318"/>
      <c r="BT85" s="318"/>
      <c r="BU85" s="318"/>
      <c r="BV85" s="318"/>
      <c r="BW85" s="318"/>
      <c r="BX85" s="318"/>
      <c r="BY85" s="318"/>
      <c r="BZ85" s="318"/>
      <c r="CA85" s="318"/>
      <c r="CB85" s="318"/>
      <c r="CC85" s="318"/>
      <c r="CD85" s="318"/>
      <c r="CE85" s="318"/>
      <c r="CF85" s="318"/>
      <c r="CG85" s="318"/>
      <c r="CH85" s="318"/>
      <c r="CI85" s="318"/>
      <c r="CJ85" s="318"/>
      <c r="CK85" s="318"/>
      <c r="CL85" s="318"/>
      <c r="CM85" s="318"/>
      <c r="CN85" s="318"/>
      <c r="CO85" s="318"/>
      <c r="CP85" s="318"/>
      <c r="CQ85" s="318"/>
      <c r="CR85" s="318"/>
      <c r="CS85" s="318"/>
      <c r="CT85" s="318"/>
      <c r="CU85" s="318"/>
      <c r="CV85" s="318"/>
      <c r="CW85" s="318"/>
      <c r="CX85" s="318"/>
      <c r="CY85" s="318"/>
      <c r="CZ85" s="318"/>
      <c r="DA85" s="318"/>
      <c r="DB85" s="318"/>
      <c r="DC85" s="318"/>
      <c r="DD85" s="318"/>
      <c r="DE85" s="318"/>
      <c r="DF85" s="318"/>
      <c r="DG85" s="318"/>
      <c r="DH85" s="318"/>
      <c r="DI85" s="318"/>
      <c r="DJ85" s="318"/>
      <c r="DK85" s="318"/>
      <c r="DL85" s="318"/>
      <c r="DM85" s="318"/>
      <c r="DN85" s="318"/>
      <c r="DO85" s="318"/>
      <c r="DP85" s="318"/>
      <c r="DQ85" s="318"/>
      <c r="DR85" s="318"/>
      <c r="DS85" s="318"/>
      <c r="DT85" s="318"/>
      <c r="DU85" s="318"/>
      <c r="DV85" s="318"/>
      <c r="DW85" s="318"/>
      <c r="DX85" s="318"/>
      <c r="DY85" s="318"/>
      <c r="DZ85" s="318"/>
      <c r="EA85" s="318"/>
      <c r="EB85" s="318"/>
      <c r="EC85" s="318"/>
      <c r="ED85" s="318"/>
      <c r="EE85" s="318"/>
      <c r="EF85" s="318"/>
      <c r="EG85" s="318"/>
      <c r="EH85" s="318"/>
      <c r="EI85" s="318"/>
      <c r="EJ85" s="318"/>
    </row>
    <row r="86" spans="1:140" ht="25.5" customHeight="1">
      <c r="A86" s="189" t="s">
        <v>8663</v>
      </c>
      <c r="B86" s="189" t="s">
        <v>8664</v>
      </c>
      <c r="C86" s="189" t="s">
        <v>8498</v>
      </c>
      <c r="D86" s="317"/>
      <c r="E86" s="317"/>
      <c r="F86" s="318"/>
      <c r="G86" s="318"/>
      <c r="H86" s="318"/>
      <c r="I86" s="318"/>
      <c r="J86" s="318"/>
      <c r="K86" s="318"/>
      <c r="L86" s="318"/>
      <c r="M86" s="318"/>
      <c r="N86" s="318"/>
      <c r="O86" s="318"/>
      <c r="P86" s="318"/>
      <c r="Q86" s="318"/>
      <c r="R86" s="318"/>
      <c r="S86" s="318"/>
      <c r="T86" s="318"/>
      <c r="U86" s="318"/>
      <c r="V86" s="318"/>
      <c r="W86" s="318"/>
      <c r="X86" s="318"/>
      <c r="Y86" s="318"/>
      <c r="Z86" s="318"/>
      <c r="AA86" s="318"/>
      <c r="AB86" s="318"/>
      <c r="AC86" s="318"/>
      <c r="AD86" s="318"/>
      <c r="AE86" s="318"/>
      <c r="AF86" s="318"/>
      <c r="AG86" s="318"/>
      <c r="AH86" s="318"/>
      <c r="AI86" s="318"/>
      <c r="AJ86" s="318"/>
      <c r="AK86" s="318"/>
      <c r="AL86" s="318"/>
      <c r="AM86" s="318"/>
      <c r="AN86" s="318"/>
      <c r="AO86" s="318"/>
      <c r="AP86" s="318"/>
      <c r="AQ86" s="318"/>
      <c r="AR86" s="318"/>
      <c r="AS86" s="318"/>
      <c r="AT86" s="318"/>
      <c r="AU86" s="318"/>
      <c r="AV86" s="318"/>
      <c r="AW86" s="318"/>
      <c r="AX86" s="318"/>
      <c r="AY86" s="318"/>
      <c r="AZ86" s="318"/>
      <c r="BA86" s="318"/>
      <c r="BB86" s="318"/>
      <c r="BC86" s="318"/>
      <c r="BD86" s="318"/>
      <c r="BE86" s="318"/>
      <c r="BF86" s="318"/>
      <c r="BG86" s="318"/>
      <c r="BH86" s="318"/>
      <c r="BI86" s="318"/>
      <c r="BJ86" s="318"/>
      <c r="BK86" s="318"/>
      <c r="BL86" s="318"/>
      <c r="BM86" s="318"/>
      <c r="BN86" s="318"/>
      <c r="BO86" s="318"/>
      <c r="BP86" s="318"/>
      <c r="BQ86" s="318"/>
      <c r="BR86" s="318"/>
      <c r="BS86" s="318"/>
      <c r="BT86" s="318"/>
      <c r="BU86" s="318"/>
      <c r="BV86" s="318"/>
      <c r="BW86" s="318"/>
      <c r="BX86" s="318"/>
      <c r="BY86" s="318"/>
      <c r="BZ86" s="318"/>
      <c r="CA86" s="318"/>
      <c r="CB86" s="318"/>
      <c r="CC86" s="318"/>
      <c r="CD86" s="318"/>
      <c r="CE86" s="318"/>
      <c r="CF86" s="318"/>
      <c r="CG86" s="318"/>
      <c r="CH86" s="318"/>
      <c r="CI86" s="318"/>
      <c r="CJ86" s="318"/>
      <c r="CK86" s="318"/>
      <c r="CL86" s="318"/>
      <c r="CM86" s="318"/>
      <c r="CN86" s="318"/>
      <c r="CO86" s="318"/>
      <c r="CP86" s="318"/>
      <c r="CQ86" s="318"/>
      <c r="CR86" s="318"/>
      <c r="CS86" s="318"/>
      <c r="CT86" s="318"/>
      <c r="CU86" s="318"/>
      <c r="CV86" s="318"/>
      <c r="CW86" s="318"/>
      <c r="CX86" s="318"/>
      <c r="CY86" s="318"/>
      <c r="CZ86" s="318"/>
      <c r="DA86" s="318"/>
      <c r="DB86" s="318"/>
      <c r="DC86" s="318"/>
      <c r="DD86" s="318"/>
      <c r="DE86" s="318"/>
      <c r="DF86" s="318"/>
      <c r="DG86" s="318"/>
      <c r="DH86" s="318"/>
      <c r="DI86" s="318"/>
      <c r="DJ86" s="318"/>
      <c r="DK86" s="318"/>
      <c r="DL86" s="318"/>
      <c r="DM86" s="318"/>
      <c r="DN86" s="318"/>
      <c r="DO86" s="318"/>
      <c r="DP86" s="318"/>
      <c r="DQ86" s="318"/>
      <c r="DR86" s="318"/>
      <c r="DS86" s="318"/>
      <c r="DT86" s="318"/>
      <c r="DU86" s="318"/>
      <c r="DV86" s="318"/>
      <c r="DW86" s="318"/>
      <c r="DX86" s="318"/>
      <c r="DY86" s="318"/>
      <c r="DZ86" s="318"/>
      <c r="EA86" s="318"/>
      <c r="EB86" s="318"/>
      <c r="EC86" s="318"/>
      <c r="ED86" s="318"/>
      <c r="EE86" s="318"/>
      <c r="EF86" s="318"/>
      <c r="EG86" s="318"/>
      <c r="EH86" s="318"/>
      <c r="EI86" s="318"/>
      <c r="EJ86" s="318"/>
    </row>
    <row r="87" spans="1:140" ht="25.5" customHeight="1">
      <c r="A87" s="189" t="s">
        <v>8665</v>
      </c>
      <c r="B87" s="189" t="s">
        <v>8666</v>
      </c>
      <c r="C87" s="189" t="s">
        <v>8498</v>
      </c>
      <c r="D87" s="317"/>
      <c r="E87" s="317"/>
      <c r="F87" s="318"/>
      <c r="G87" s="318"/>
      <c r="H87" s="318"/>
      <c r="I87" s="318"/>
      <c r="J87" s="318"/>
      <c r="K87" s="318"/>
      <c r="L87" s="318"/>
      <c r="M87" s="318"/>
      <c r="N87" s="318"/>
      <c r="O87" s="318"/>
      <c r="P87" s="318"/>
      <c r="Q87" s="318"/>
      <c r="R87" s="318"/>
      <c r="S87" s="318"/>
      <c r="T87" s="318"/>
      <c r="U87" s="318"/>
      <c r="V87" s="318"/>
      <c r="W87" s="318"/>
      <c r="X87" s="318"/>
      <c r="Y87" s="318"/>
      <c r="Z87" s="318"/>
      <c r="AA87" s="318"/>
      <c r="AB87" s="318"/>
      <c r="AC87" s="318"/>
      <c r="AD87" s="318"/>
      <c r="AE87" s="318"/>
      <c r="AF87" s="318"/>
      <c r="AG87" s="318"/>
      <c r="AH87" s="318"/>
      <c r="AI87" s="318"/>
      <c r="AJ87" s="318"/>
      <c r="AK87" s="318"/>
      <c r="AL87" s="318"/>
      <c r="AM87" s="318"/>
      <c r="AN87" s="318"/>
      <c r="AO87" s="318"/>
      <c r="AP87" s="318"/>
      <c r="AQ87" s="318"/>
      <c r="AR87" s="318"/>
      <c r="AS87" s="318"/>
      <c r="AT87" s="318"/>
      <c r="AU87" s="318"/>
      <c r="AV87" s="318"/>
      <c r="AW87" s="318"/>
      <c r="AX87" s="318"/>
      <c r="AY87" s="318"/>
      <c r="AZ87" s="318"/>
      <c r="BA87" s="318"/>
      <c r="BB87" s="318"/>
      <c r="BC87" s="318"/>
      <c r="BD87" s="318"/>
      <c r="BE87" s="318"/>
      <c r="BF87" s="318"/>
      <c r="BG87" s="318"/>
      <c r="BH87" s="318"/>
      <c r="BI87" s="318"/>
      <c r="BJ87" s="318"/>
      <c r="BK87" s="318"/>
      <c r="BL87" s="318"/>
      <c r="BM87" s="318"/>
      <c r="BN87" s="318"/>
      <c r="BO87" s="318"/>
      <c r="BP87" s="318"/>
      <c r="BQ87" s="318"/>
      <c r="BR87" s="318"/>
      <c r="BS87" s="318"/>
      <c r="BT87" s="318"/>
      <c r="BU87" s="318"/>
      <c r="BV87" s="318"/>
      <c r="BW87" s="318"/>
      <c r="BX87" s="318"/>
      <c r="BY87" s="318"/>
      <c r="BZ87" s="318"/>
      <c r="CA87" s="318"/>
      <c r="CB87" s="318"/>
      <c r="CC87" s="318"/>
      <c r="CD87" s="318"/>
      <c r="CE87" s="318"/>
      <c r="CF87" s="318"/>
      <c r="CG87" s="318"/>
      <c r="CH87" s="318"/>
      <c r="CI87" s="318"/>
      <c r="CJ87" s="318"/>
      <c r="CK87" s="318"/>
      <c r="CL87" s="318"/>
      <c r="CM87" s="318"/>
      <c r="CN87" s="318"/>
      <c r="CO87" s="318"/>
      <c r="CP87" s="318"/>
      <c r="CQ87" s="318"/>
      <c r="CR87" s="318"/>
      <c r="CS87" s="318"/>
      <c r="CT87" s="318"/>
      <c r="CU87" s="318"/>
      <c r="CV87" s="318"/>
      <c r="CW87" s="318"/>
      <c r="CX87" s="318"/>
      <c r="CY87" s="318"/>
      <c r="CZ87" s="318"/>
      <c r="DA87" s="318"/>
      <c r="DB87" s="318"/>
      <c r="DC87" s="318"/>
      <c r="DD87" s="318"/>
      <c r="DE87" s="318"/>
      <c r="DF87" s="318"/>
      <c r="DG87" s="318"/>
      <c r="DH87" s="318"/>
      <c r="DI87" s="318"/>
      <c r="DJ87" s="318"/>
      <c r="DK87" s="318"/>
      <c r="DL87" s="318"/>
      <c r="DM87" s="318"/>
      <c r="DN87" s="318"/>
      <c r="DO87" s="318"/>
      <c r="DP87" s="318"/>
      <c r="DQ87" s="318"/>
      <c r="DR87" s="318"/>
      <c r="DS87" s="318"/>
      <c r="DT87" s="318"/>
      <c r="DU87" s="318"/>
      <c r="DV87" s="318"/>
      <c r="DW87" s="318"/>
      <c r="DX87" s="318"/>
      <c r="DY87" s="318"/>
      <c r="DZ87" s="318"/>
      <c r="EA87" s="318"/>
      <c r="EB87" s="318"/>
      <c r="EC87" s="318"/>
      <c r="ED87" s="318"/>
      <c r="EE87" s="318"/>
      <c r="EF87" s="318"/>
      <c r="EG87" s="318"/>
      <c r="EH87" s="318"/>
      <c r="EI87" s="318"/>
      <c r="EJ87" s="318"/>
    </row>
    <row r="88" spans="1:140" ht="25.5" hidden="1" customHeight="1">
      <c r="A88" s="189" t="s">
        <v>8667</v>
      </c>
      <c r="B88" s="189" t="s">
        <v>8668</v>
      </c>
      <c r="C88" s="189" t="s">
        <v>8491</v>
      </c>
      <c r="D88" s="317"/>
      <c r="E88" s="317"/>
      <c r="F88" s="318"/>
      <c r="G88" s="318"/>
      <c r="H88" s="318"/>
      <c r="I88" s="318"/>
      <c r="J88" s="318"/>
      <c r="K88" s="318"/>
      <c r="L88" s="318"/>
      <c r="M88" s="318"/>
      <c r="N88" s="318"/>
      <c r="O88" s="318"/>
      <c r="P88" s="318"/>
      <c r="Q88" s="318"/>
      <c r="R88" s="318"/>
      <c r="S88" s="318"/>
      <c r="T88" s="318"/>
      <c r="U88" s="318"/>
      <c r="V88" s="318"/>
      <c r="W88" s="318"/>
      <c r="X88" s="318"/>
      <c r="Y88" s="318"/>
      <c r="Z88" s="318"/>
      <c r="AA88" s="318"/>
      <c r="AB88" s="318"/>
      <c r="AC88" s="318"/>
      <c r="AD88" s="318"/>
      <c r="AE88" s="318"/>
      <c r="AF88" s="318"/>
      <c r="AG88" s="318"/>
      <c r="AH88" s="318"/>
      <c r="AI88" s="318"/>
      <c r="AJ88" s="318"/>
      <c r="AK88" s="318"/>
      <c r="AL88" s="318"/>
      <c r="AM88" s="318"/>
      <c r="AN88" s="318"/>
      <c r="AO88" s="318"/>
      <c r="AP88" s="318"/>
      <c r="AQ88" s="318"/>
      <c r="AR88" s="318"/>
      <c r="AS88" s="318"/>
      <c r="AT88" s="318"/>
      <c r="AU88" s="318"/>
      <c r="AV88" s="318"/>
      <c r="AW88" s="318"/>
      <c r="AX88" s="318"/>
      <c r="AY88" s="318"/>
      <c r="AZ88" s="318"/>
      <c r="BA88" s="318"/>
      <c r="BB88" s="318"/>
      <c r="BC88" s="318"/>
      <c r="BD88" s="318"/>
      <c r="BE88" s="318"/>
      <c r="BF88" s="318"/>
      <c r="BG88" s="318"/>
      <c r="BH88" s="318"/>
      <c r="BI88" s="318"/>
      <c r="BJ88" s="318"/>
      <c r="BK88" s="318"/>
      <c r="BL88" s="318"/>
      <c r="BM88" s="318"/>
      <c r="BN88" s="318"/>
      <c r="BO88" s="318"/>
      <c r="BP88" s="318"/>
      <c r="BQ88" s="318"/>
      <c r="BR88" s="318"/>
      <c r="BS88" s="318"/>
      <c r="BT88" s="318"/>
      <c r="BU88" s="318"/>
      <c r="BV88" s="318"/>
      <c r="BW88" s="318"/>
      <c r="BX88" s="318"/>
      <c r="BY88" s="318"/>
      <c r="BZ88" s="318"/>
      <c r="CA88" s="318"/>
      <c r="CB88" s="318"/>
      <c r="CC88" s="318"/>
      <c r="CD88" s="318"/>
      <c r="CE88" s="318"/>
      <c r="CF88" s="318"/>
      <c r="CG88" s="318"/>
      <c r="CH88" s="318"/>
      <c r="CI88" s="318"/>
      <c r="CJ88" s="318"/>
      <c r="CK88" s="318"/>
      <c r="CL88" s="318"/>
      <c r="CM88" s="318"/>
      <c r="CN88" s="318"/>
      <c r="CO88" s="318"/>
      <c r="CP88" s="318"/>
      <c r="CQ88" s="318"/>
      <c r="CR88" s="318"/>
      <c r="CS88" s="318"/>
      <c r="CT88" s="318"/>
      <c r="CU88" s="318"/>
      <c r="CV88" s="318"/>
      <c r="CW88" s="318"/>
      <c r="CX88" s="318"/>
      <c r="CY88" s="318"/>
      <c r="CZ88" s="318"/>
      <c r="DA88" s="318"/>
      <c r="DB88" s="318"/>
      <c r="DC88" s="318"/>
      <c r="DD88" s="318"/>
      <c r="DE88" s="318"/>
      <c r="DF88" s="318"/>
      <c r="DG88" s="318"/>
      <c r="DH88" s="318"/>
      <c r="DI88" s="318"/>
      <c r="DJ88" s="318"/>
      <c r="DK88" s="318"/>
      <c r="DL88" s="318"/>
      <c r="DM88" s="318"/>
      <c r="DN88" s="318"/>
      <c r="DO88" s="318"/>
      <c r="DP88" s="318"/>
      <c r="DQ88" s="318"/>
      <c r="DR88" s="318"/>
      <c r="DS88" s="318"/>
      <c r="DT88" s="318"/>
      <c r="DU88" s="318"/>
      <c r="DV88" s="318"/>
      <c r="DW88" s="318"/>
      <c r="DX88" s="318"/>
      <c r="DY88" s="318"/>
      <c r="DZ88" s="318"/>
      <c r="EA88" s="318"/>
      <c r="EB88" s="318"/>
      <c r="EC88" s="318"/>
      <c r="ED88" s="318"/>
      <c r="EE88" s="318"/>
      <c r="EF88" s="318"/>
      <c r="EG88" s="318"/>
      <c r="EH88" s="318"/>
      <c r="EI88" s="318"/>
      <c r="EJ88" s="318"/>
    </row>
    <row r="89" spans="1:140" ht="25.5" hidden="1" customHeight="1">
      <c r="A89" s="189" t="s">
        <v>8669</v>
      </c>
      <c r="B89" s="189" t="s">
        <v>8670</v>
      </c>
      <c r="C89" s="189" t="s">
        <v>8491</v>
      </c>
      <c r="D89" s="317"/>
      <c r="E89" s="317"/>
      <c r="F89" s="318"/>
      <c r="G89" s="318"/>
      <c r="H89" s="318"/>
      <c r="I89" s="318"/>
      <c r="J89" s="318"/>
      <c r="K89" s="318"/>
      <c r="L89" s="318"/>
      <c r="M89" s="318"/>
      <c r="N89" s="318"/>
      <c r="O89" s="318"/>
      <c r="P89" s="318"/>
      <c r="Q89" s="318"/>
      <c r="R89" s="318"/>
      <c r="S89" s="318"/>
      <c r="T89" s="318"/>
      <c r="U89" s="318"/>
      <c r="V89" s="318"/>
      <c r="W89" s="318"/>
      <c r="X89" s="318"/>
      <c r="Y89" s="318"/>
      <c r="Z89" s="318"/>
      <c r="AA89" s="318"/>
      <c r="AB89" s="318"/>
      <c r="AC89" s="318"/>
      <c r="AD89" s="318"/>
      <c r="AE89" s="318"/>
      <c r="AF89" s="318"/>
      <c r="AG89" s="318"/>
      <c r="AH89" s="318"/>
      <c r="AI89" s="318"/>
      <c r="AJ89" s="318"/>
      <c r="AK89" s="318"/>
      <c r="AL89" s="318"/>
      <c r="AM89" s="318"/>
      <c r="AN89" s="318"/>
      <c r="AO89" s="318"/>
      <c r="AP89" s="318"/>
      <c r="AQ89" s="318"/>
      <c r="AR89" s="318"/>
      <c r="AS89" s="318"/>
      <c r="AT89" s="318"/>
      <c r="AU89" s="318"/>
      <c r="AV89" s="318"/>
      <c r="AW89" s="318"/>
      <c r="AX89" s="318"/>
      <c r="AY89" s="318"/>
      <c r="AZ89" s="318"/>
      <c r="BA89" s="318"/>
      <c r="BB89" s="318"/>
      <c r="BC89" s="318"/>
      <c r="BD89" s="318"/>
      <c r="BE89" s="318"/>
      <c r="BF89" s="318"/>
      <c r="BG89" s="318"/>
      <c r="BH89" s="318"/>
      <c r="BI89" s="318"/>
      <c r="BJ89" s="318"/>
      <c r="BK89" s="318"/>
      <c r="BL89" s="318"/>
      <c r="BM89" s="318"/>
      <c r="BN89" s="318"/>
      <c r="BO89" s="318"/>
      <c r="BP89" s="318"/>
      <c r="BQ89" s="318"/>
      <c r="BR89" s="318"/>
      <c r="BS89" s="318"/>
      <c r="BT89" s="318"/>
      <c r="BU89" s="318"/>
      <c r="BV89" s="318"/>
      <c r="BW89" s="318"/>
      <c r="BX89" s="318"/>
      <c r="BY89" s="318"/>
      <c r="BZ89" s="318"/>
      <c r="CA89" s="318"/>
      <c r="CB89" s="318"/>
      <c r="CC89" s="318"/>
      <c r="CD89" s="318"/>
      <c r="CE89" s="318"/>
      <c r="CF89" s="318"/>
      <c r="CG89" s="318"/>
      <c r="CH89" s="318"/>
      <c r="CI89" s="318"/>
      <c r="CJ89" s="318"/>
      <c r="CK89" s="318"/>
      <c r="CL89" s="318"/>
      <c r="CM89" s="318"/>
      <c r="CN89" s="318"/>
      <c r="CO89" s="318"/>
      <c r="CP89" s="318"/>
      <c r="CQ89" s="318"/>
      <c r="CR89" s="318"/>
      <c r="CS89" s="318"/>
      <c r="CT89" s="318"/>
      <c r="CU89" s="318"/>
      <c r="CV89" s="318"/>
      <c r="CW89" s="318"/>
      <c r="CX89" s="318"/>
      <c r="CY89" s="318"/>
      <c r="CZ89" s="318"/>
      <c r="DA89" s="318"/>
      <c r="DB89" s="318"/>
      <c r="DC89" s="318"/>
      <c r="DD89" s="318"/>
      <c r="DE89" s="318"/>
      <c r="DF89" s="318"/>
      <c r="DG89" s="318"/>
      <c r="DH89" s="318"/>
      <c r="DI89" s="318"/>
      <c r="DJ89" s="318"/>
      <c r="DK89" s="318"/>
      <c r="DL89" s="318"/>
      <c r="DM89" s="318"/>
      <c r="DN89" s="318"/>
      <c r="DO89" s="318"/>
      <c r="DP89" s="318"/>
      <c r="DQ89" s="318"/>
      <c r="DR89" s="318"/>
      <c r="DS89" s="318"/>
      <c r="DT89" s="318"/>
      <c r="DU89" s="318"/>
      <c r="DV89" s="318"/>
      <c r="DW89" s="318"/>
      <c r="DX89" s="318"/>
      <c r="DY89" s="318"/>
      <c r="DZ89" s="318"/>
      <c r="EA89" s="318"/>
      <c r="EB89" s="318"/>
      <c r="EC89" s="318"/>
      <c r="ED89" s="318"/>
      <c r="EE89" s="318"/>
      <c r="EF89" s="318"/>
      <c r="EG89" s="318"/>
      <c r="EH89" s="318"/>
      <c r="EI89" s="318"/>
      <c r="EJ89" s="318"/>
    </row>
    <row r="90" spans="1:140" ht="25.5" hidden="1" customHeight="1">
      <c r="A90" s="189" t="s">
        <v>8671</v>
      </c>
      <c r="B90" s="189" t="s">
        <v>8672</v>
      </c>
      <c r="C90" s="189" t="s">
        <v>8491</v>
      </c>
      <c r="D90" s="317"/>
      <c r="E90" s="317"/>
      <c r="F90" s="318"/>
      <c r="G90" s="318"/>
      <c r="H90" s="318"/>
      <c r="I90" s="318"/>
      <c r="J90" s="318"/>
      <c r="K90" s="318"/>
      <c r="L90" s="318"/>
      <c r="M90" s="318"/>
      <c r="N90" s="318"/>
      <c r="O90" s="318"/>
      <c r="P90" s="318"/>
      <c r="Q90" s="318"/>
      <c r="R90" s="318"/>
      <c r="S90" s="318"/>
      <c r="T90" s="318"/>
      <c r="U90" s="318"/>
      <c r="V90" s="318"/>
      <c r="W90" s="318"/>
      <c r="X90" s="318"/>
      <c r="Y90" s="318"/>
      <c r="Z90" s="318"/>
      <c r="AA90" s="318"/>
      <c r="AB90" s="318"/>
      <c r="AC90" s="318"/>
      <c r="AD90" s="318"/>
      <c r="AE90" s="318"/>
      <c r="AF90" s="318"/>
      <c r="AG90" s="318"/>
      <c r="AH90" s="318"/>
      <c r="AI90" s="318"/>
      <c r="AJ90" s="318"/>
      <c r="AK90" s="318"/>
      <c r="AL90" s="318"/>
      <c r="AM90" s="318"/>
      <c r="AN90" s="318"/>
      <c r="AO90" s="318"/>
      <c r="AP90" s="318"/>
      <c r="AQ90" s="318"/>
      <c r="AR90" s="318"/>
      <c r="AS90" s="318"/>
      <c r="AT90" s="318"/>
      <c r="AU90" s="318"/>
      <c r="AV90" s="318"/>
      <c r="AW90" s="318"/>
      <c r="AX90" s="318"/>
      <c r="AY90" s="318"/>
      <c r="AZ90" s="318"/>
      <c r="BA90" s="318"/>
      <c r="BB90" s="318"/>
      <c r="BC90" s="318"/>
      <c r="BD90" s="318"/>
      <c r="BE90" s="318"/>
      <c r="BF90" s="318"/>
      <c r="BG90" s="318"/>
      <c r="BH90" s="318"/>
      <c r="BI90" s="318"/>
      <c r="BJ90" s="318"/>
      <c r="BK90" s="318"/>
      <c r="BL90" s="318"/>
      <c r="BM90" s="318"/>
      <c r="BN90" s="318"/>
      <c r="BO90" s="318"/>
      <c r="BP90" s="318"/>
      <c r="BQ90" s="318"/>
      <c r="BR90" s="318"/>
      <c r="BS90" s="318"/>
      <c r="BT90" s="318"/>
      <c r="BU90" s="318"/>
      <c r="BV90" s="318"/>
      <c r="BW90" s="318"/>
      <c r="BX90" s="318"/>
      <c r="BY90" s="318"/>
      <c r="BZ90" s="318"/>
      <c r="CA90" s="318"/>
      <c r="CB90" s="318"/>
      <c r="CC90" s="318"/>
      <c r="CD90" s="318"/>
      <c r="CE90" s="318"/>
      <c r="CF90" s="318"/>
      <c r="CG90" s="318"/>
      <c r="CH90" s="318"/>
      <c r="CI90" s="318"/>
      <c r="CJ90" s="318"/>
      <c r="CK90" s="318"/>
      <c r="CL90" s="318"/>
      <c r="CM90" s="318"/>
      <c r="CN90" s="318"/>
      <c r="CO90" s="318"/>
      <c r="CP90" s="318"/>
      <c r="CQ90" s="318"/>
      <c r="CR90" s="318"/>
      <c r="CS90" s="318"/>
      <c r="CT90" s="318"/>
      <c r="CU90" s="318"/>
      <c r="CV90" s="318"/>
      <c r="CW90" s="318"/>
      <c r="CX90" s="318"/>
      <c r="CY90" s="318"/>
      <c r="CZ90" s="318"/>
      <c r="DA90" s="318"/>
      <c r="DB90" s="318"/>
      <c r="DC90" s="318"/>
      <c r="DD90" s="318"/>
      <c r="DE90" s="318"/>
      <c r="DF90" s="318"/>
      <c r="DG90" s="318"/>
      <c r="DH90" s="318"/>
      <c r="DI90" s="318"/>
      <c r="DJ90" s="318"/>
      <c r="DK90" s="318"/>
      <c r="DL90" s="318"/>
      <c r="DM90" s="318"/>
      <c r="DN90" s="318"/>
      <c r="DO90" s="318"/>
      <c r="DP90" s="318"/>
      <c r="DQ90" s="318"/>
      <c r="DR90" s="318"/>
      <c r="DS90" s="318"/>
      <c r="DT90" s="318"/>
      <c r="DU90" s="318"/>
      <c r="DV90" s="318"/>
      <c r="DW90" s="318"/>
      <c r="DX90" s="318"/>
      <c r="DY90" s="318"/>
      <c r="DZ90" s="318"/>
      <c r="EA90" s="318"/>
      <c r="EB90" s="318"/>
      <c r="EC90" s="318"/>
      <c r="ED90" s="318"/>
      <c r="EE90" s="318"/>
      <c r="EF90" s="318"/>
      <c r="EG90" s="318"/>
      <c r="EH90" s="318"/>
      <c r="EI90" s="318"/>
      <c r="EJ90" s="318"/>
    </row>
    <row r="91" spans="1:140" ht="25.5" customHeight="1">
      <c r="A91" s="189" t="s">
        <v>8673</v>
      </c>
      <c r="B91" s="189" t="s">
        <v>8674</v>
      </c>
      <c r="C91" s="189" t="s">
        <v>8498</v>
      </c>
      <c r="D91" s="317"/>
      <c r="E91" s="317"/>
      <c r="F91" s="318"/>
      <c r="G91" s="318"/>
      <c r="H91" s="318"/>
      <c r="I91" s="318"/>
      <c r="J91" s="318"/>
      <c r="K91" s="318"/>
      <c r="L91" s="318"/>
      <c r="M91" s="318"/>
      <c r="N91" s="318"/>
      <c r="O91" s="318"/>
      <c r="P91" s="318"/>
      <c r="Q91" s="318"/>
      <c r="R91" s="318"/>
      <c r="S91" s="318"/>
      <c r="T91" s="318"/>
      <c r="U91" s="318"/>
      <c r="V91" s="318"/>
      <c r="W91" s="318"/>
      <c r="X91" s="318"/>
      <c r="Y91" s="318"/>
      <c r="Z91" s="318"/>
      <c r="AA91" s="318"/>
      <c r="AB91" s="318"/>
      <c r="AC91" s="318"/>
      <c r="AD91" s="318"/>
      <c r="AE91" s="318"/>
      <c r="AF91" s="318"/>
      <c r="AG91" s="318"/>
      <c r="AH91" s="318"/>
      <c r="AI91" s="318"/>
      <c r="AJ91" s="318"/>
      <c r="AK91" s="318"/>
      <c r="AL91" s="318"/>
      <c r="AM91" s="318"/>
      <c r="AN91" s="318"/>
      <c r="AO91" s="318"/>
      <c r="AP91" s="318"/>
      <c r="AQ91" s="318"/>
      <c r="AR91" s="318"/>
      <c r="AS91" s="318"/>
      <c r="AT91" s="318"/>
      <c r="AU91" s="318"/>
      <c r="AV91" s="318"/>
      <c r="AW91" s="318"/>
      <c r="AX91" s="318"/>
      <c r="AY91" s="318"/>
      <c r="AZ91" s="318"/>
      <c r="BA91" s="318"/>
      <c r="BB91" s="318"/>
      <c r="BC91" s="318"/>
      <c r="BD91" s="318"/>
      <c r="BE91" s="318"/>
      <c r="BF91" s="318"/>
      <c r="BG91" s="318"/>
      <c r="BH91" s="318"/>
      <c r="BI91" s="318"/>
      <c r="BJ91" s="318"/>
      <c r="BK91" s="318"/>
      <c r="BL91" s="318"/>
      <c r="BM91" s="318"/>
      <c r="BN91" s="318"/>
      <c r="BO91" s="318"/>
      <c r="BP91" s="318"/>
      <c r="BQ91" s="318"/>
      <c r="BR91" s="318"/>
      <c r="BS91" s="318"/>
      <c r="BT91" s="318"/>
      <c r="BU91" s="318"/>
      <c r="BV91" s="318"/>
      <c r="BW91" s="318"/>
      <c r="BX91" s="318"/>
      <c r="BY91" s="318"/>
      <c r="BZ91" s="318"/>
      <c r="CA91" s="318"/>
      <c r="CB91" s="318"/>
      <c r="CC91" s="318"/>
      <c r="CD91" s="318"/>
      <c r="CE91" s="318"/>
      <c r="CF91" s="318"/>
      <c r="CG91" s="318"/>
      <c r="CH91" s="318"/>
      <c r="CI91" s="318"/>
      <c r="CJ91" s="318"/>
      <c r="CK91" s="318"/>
      <c r="CL91" s="318"/>
      <c r="CM91" s="318"/>
      <c r="CN91" s="318"/>
      <c r="CO91" s="318"/>
      <c r="CP91" s="318"/>
      <c r="CQ91" s="318"/>
      <c r="CR91" s="318"/>
      <c r="CS91" s="318"/>
      <c r="CT91" s="318"/>
      <c r="CU91" s="318"/>
      <c r="CV91" s="318"/>
      <c r="CW91" s="318"/>
      <c r="CX91" s="318"/>
      <c r="CY91" s="318"/>
      <c r="CZ91" s="318"/>
      <c r="DA91" s="318"/>
      <c r="DB91" s="318"/>
      <c r="DC91" s="318"/>
      <c r="DD91" s="318"/>
      <c r="DE91" s="318"/>
      <c r="DF91" s="318"/>
      <c r="DG91" s="318"/>
      <c r="DH91" s="318"/>
      <c r="DI91" s="318"/>
      <c r="DJ91" s="318"/>
      <c r="DK91" s="318"/>
      <c r="DL91" s="318"/>
      <c r="DM91" s="318"/>
      <c r="DN91" s="318"/>
      <c r="DO91" s="318"/>
      <c r="DP91" s="318"/>
      <c r="DQ91" s="318"/>
      <c r="DR91" s="318"/>
      <c r="DS91" s="318"/>
      <c r="DT91" s="318"/>
      <c r="DU91" s="318"/>
      <c r="DV91" s="318"/>
      <c r="DW91" s="318"/>
      <c r="DX91" s="318"/>
      <c r="DY91" s="318"/>
      <c r="DZ91" s="318"/>
      <c r="EA91" s="318"/>
      <c r="EB91" s="318"/>
      <c r="EC91" s="318"/>
      <c r="ED91" s="318"/>
      <c r="EE91" s="318"/>
      <c r="EF91" s="318"/>
      <c r="EG91" s="318"/>
      <c r="EH91" s="318"/>
      <c r="EI91" s="318"/>
      <c r="EJ91" s="318"/>
    </row>
    <row r="92" spans="1:140" ht="25.5" hidden="1" customHeight="1">
      <c r="A92" s="189" t="s">
        <v>8675</v>
      </c>
      <c r="B92" s="189" t="s">
        <v>8676</v>
      </c>
      <c r="C92" s="189" t="s">
        <v>8491</v>
      </c>
      <c r="D92" s="317"/>
      <c r="E92" s="317"/>
      <c r="F92" s="318"/>
      <c r="G92" s="318"/>
      <c r="H92" s="318"/>
      <c r="I92" s="318"/>
      <c r="J92" s="318"/>
      <c r="K92" s="318"/>
      <c r="L92" s="318"/>
      <c r="M92" s="318"/>
      <c r="N92" s="318"/>
      <c r="O92" s="318"/>
      <c r="P92" s="318"/>
      <c r="Q92" s="318"/>
      <c r="R92" s="318"/>
      <c r="S92" s="318"/>
      <c r="T92" s="318"/>
      <c r="U92" s="318"/>
      <c r="V92" s="318"/>
      <c r="W92" s="318"/>
      <c r="X92" s="318"/>
      <c r="Y92" s="318"/>
      <c r="Z92" s="318"/>
      <c r="AA92" s="318"/>
      <c r="AB92" s="318"/>
      <c r="AC92" s="318"/>
      <c r="AD92" s="318"/>
      <c r="AE92" s="318"/>
      <c r="AF92" s="318"/>
      <c r="AG92" s="318"/>
      <c r="AH92" s="318"/>
      <c r="AI92" s="318"/>
      <c r="AJ92" s="318"/>
      <c r="AK92" s="318"/>
      <c r="AL92" s="318"/>
      <c r="AM92" s="318"/>
      <c r="AN92" s="318"/>
      <c r="AO92" s="318"/>
      <c r="AP92" s="318"/>
      <c r="AQ92" s="318"/>
      <c r="AR92" s="318"/>
      <c r="AS92" s="318"/>
      <c r="AT92" s="318"/>
      <c r="AU92" s="318"/>
      <c r="AV92" s="318"/>
      <c r="AW92" s="318"/>
      <c r="AX92" s="318"/>
      <c r="AY92" s="318"/>
      <c r="AZ92" s="318"/>
      <c r="BA92" s="318"/>
      <c r="BB92" s="318"/>
      <c r="BC92" s="318"/>
      <c r="BD92" s="318"/>
      <c r="BE92" s="318"/>
      <c r="BF92" s="318"/>
      <c r="BG92" s="318"/>
      <c r="BH92" s="318"/>
      <c r="BI92" s="318"/>
      <c r="BJ92" s="318"/>
      <c r="BK92" s="318"/>
      <c r="BL92" s="318"/>
      <c r="BM92" s="318"/>
      <c r="BN92" s="318"/>
      <c r="BO92" s="318"/>
      <c r="BP92" s="318"/>
      <c r="BQ92" s="318"/>
      <c r="BR92" s="318"/>
      <c r="BS92" s="318"/>
      <c r="BT92" s="318"/>
      <c r="BU92" s="318"/>
      <c r="BV92" s="318"/>
      <c r="BW92" s="318"/>
      <c r="BX92" s="318"/>
      <c r="BY92" s="318"/>
      <c r="BZ92" s="318"/>
      <c r="CA92" s="318"/>
      <c r="CB92" s="318"/>
      <c r="CC92" s="318"/>
      <c r="CD92" s="318"/>
      <c r="CE92" s="318"/>
      <c r="CF92" s="318"/>
      <c r="CG92" s="318"/>
      <c r="CH92" s="318"/>
      <c r="CI92" s="318"/>
      <c r="CJ92" s="318"/>
      <c r="CK92" s="318"/>
      <c r="CL92" s="318"/>
      <c r="CM92" s="318"/>
      <c r="CN92" s="318"/>
      <c r="CO92" s="318"/>
      <c r="CP92" s="318"/>
      <c r="CQ92" s="318"/>
      <c r="CR92" s="318"/>
      <c r="CS92" s="318"/>
      <c r="CT92" s="318"/>
      <c r="CU92" s="318"/>
      <c r="CV92" s="318"/>
      <c r="CW92" s="318"/>
      <c r="CX92" s="318"/>
      <c r="CY92" s="318"/>
      <c r="CZ92" s="318"/>
      <c r="DA92" s="318"/>
      <c r="DB92" s="318"/>
      <c r="DC92" s="318"/>
      <c r="DD92" s="318"/>
      <c r="DE92" s="318"/>
      <c r="DF92" s="318"/>
      <c r="DG92" s="318"/>
      <c r="DH92" s="318"/>
      <c r="DI92" s="318"/>
      <c r="DJ92" s="318"/>
      <c r="DK92" s="318"/>
      <c r="DL92" s="318"/>
      <c r="DM92" s="318"/>
      <c r="DN92" s="318"/>
      <c r="DO92" s="318"/>
      <c r="DP92" s="318"/>
      <c r="DQ92" s="318"/>
      <c r="DR92" s="318"/>
      <c r="DS92" s="318"/>
      <c r="DT92" s="318"/>
      <c r="DU92" s="318"/>
      <c r="DV92" s="318"/>
      <c r="DW92" s="318"/>
      <c r="DX92" s="318"/>
      <c r="DY92" s="318"/>
      <c r="DZ92" s="318"/>
      <c r="EA92" s="318"/>
      <c r="EB92" s="318"/>
      <c r="EC92" s="318"/>
      <c r="ED92" s="318"/>
      <c r="EE92" s="318"/>
      <c r="EF92" s="318"/>
      <c r="EG92" s="318"/>
      <c r="EH92" s="318"/>
      <c r="EI92" s="318"/>
      <c r="EJ92" s="318"/>
    </row>
    <row r="93" spans="1:140" ht="25.5" customHeight="1">
      <c r="A93" s="189" t="s">
        <v>8677</v>
      </c>
      <c r="B93" s="189" t="s">
        <v>8678</v>
      </c>
      <c r="C93" s="189" t="s">
        <v>8498</v>
      </c>
      <c r="D93" s="317"/>
      <c r="E93" s="317"/>
      <c r="F93" s="318"/>
      <c r="G93" s="318"/>
      <c r="H93" s="318"/>
      <c r="I93" s="318"/>
      <c r="J93" s="318"/>
      <c r="K93" s="318"/>
      <c r="L93" s="318"/>
      <c r="M93" s="318"/>
      <c r="N93" s="318"/>
      <c r="O93" s="318"/>
      <c r="P93" s="318"/>
      <c r="Q93" s="318"/>
      <c r="R93" s="318"/>
      <c r="S93" s="318"/>
      <c r="T93" s="318"/>
      <c r="U93" s="318"/>
      <c r="V93" s="318"/>
      <c r="W93" s="318"/>
      <c r="X93" s="318"/>
      <c r="Y93" s="318"/>
      <c r="Z93" s="318"/>
      <c r="AA93" s="318"/>
      <c r="AB93" s="318"/>
      <c r="AC93" s="318"/>
      <c r="AD93" s="318"/>
      <c r="AE93" s="318"/>
      <c r="AF93" s="318"/>
      <c r="AG93" s="318"/>
      <c r="AH93" s="318"/>
      <c r="AI93" s="318"/>
      <c r="AJ93" s="318"/>
      <c r="AK93" s="318"/>
      <c r="AL93" s="318"/>
      <c r="AM93" s="318"/>
      <c r="AN93" s="318"/>
      <c r="AO93" s="318"/>
      <c r="AP93" s="318"/>
      <c r="AQ93" s="318"/>
      <c r="AR93" s="318"/>
      <c r="AS93" s="318"/>
      <c r="AT93" s="318"/>
      <c r="AU93" s="318"/>
      <c r="AV93" s="318"/>
      <c r="AW93" s="318"/>
      <c r="AX93" s="318"/>
      <c r="AY93" s="318"/>
      <c r="AZ93" s="318"/>
      <c r="BA93" s="318"/>
      <c r="BB93" s="318"/>
      <c r="BC93" s="318"/>
      <c r="BD93" s="318"/>
      <c r="BE93" s="318"/>
      <c r="BF93" s="318"/>
      <c r="BG93" s="318"/>
      <c r="BH93" s="318"/>
      <c r="BI93" s="318"/>
      <c r="BJ93" s="318"/>
      <c r="BK93" s="318"/>
      <c r="BL93" s="318"/>
      <c r="BM93" s="318"/>
      <c r="BN93" s="318"/>
      <c r="BO93" s="318"/>
      <c r="BP93" s="318"/>
      <c r="BQ93" s="318"/>
      <c r="BR93" s="318"/>
      <c r="BS93" s="318"/>
      <c r="BT93" s="318"/>
      <c r="BU93" s="318"/>
      <c r="BV93" s="318"/>
      <c r="BW93" s="318"/>
      <c r="BX93" s="318"/>
      <c r="BY93" s="318"/>
      <c r="BZ93" s="318"/>
      <c r="CA93" s="318"/>
      <c r="CB93" s="318"/>
      <c r="CC93" s="318"/>
      <c r="CD93" s="318"/>
      <c r="CE93" s="318"/>
      <c r="CF93" s="318"/>
      <c r="CG93" s="318"/>
      <c r="CH93" s="318"/>
      <c r="CI93" s="318"/>
      <c r="CJ93" s="318"/>
      <c r="CK93" s="318"/>
      <c r="CL93" s="318"/>
      <c r="CM93" s="318"/>
      <c r="CN93" s="318"/>
      <c r="CO93" s="318"/>
      <c r="CP93" s="318"/>
      <c r="CQ93" s="318"/>
      <c r="CR93" s="318"/>
      <c r="CS93" s="318"/>
      <c r="CT93" s="318"/>
      <c r="CU93" s="318"/>
      <c r="CV93" s="318"/>
      <c r="CW93" s="318"/>
      <c r="CX93" s="318"/>
      <c r="CY93" s="318"/>
      <c r="CZ93" s="318"/>
      <c r="DA93" s="318"/>
      <c r="DB93" s="318"/>
      <c r="DC93" s="318"/>
      <c r="DD93" s="318"/>
      <c r="DE93" s="318"/>
      <c r="DF93" s="318"/>
      <c r="DG93" s="318"/>
      <c r="DH93" s="318"/>
      <c r="DI93" s="318"/>
      <c r="DJ93" s="318"/>
      <c r="DK93" s="318"/>
      <c r="DL93" s="318"/>
      <c r="DM93" s="318"/>
      <c r="DN93" s="318"/>
      <c r="DO93" s="318"/>
      <c r="DP93" s="318"/>
      <c r="DQ93" s="318"/>
      <c r="DR93" s="318"/>
      <c r="DS93" s="318"/>
      <c r="DT93" s="318"/>
      <c r="DU93" s="318"/>
      <c r="DV93" s="318"/>
      <c r="DW93" s="318"/>
      <c r="DX93" s="318"/>
      <c r="DY93" s="318"/>
      <c r="DZ93" s="318"/>
      <c r="EA93" s="318"/>
      <c r="EB93" s="318"/>
      <c r="EC93" s="318"/>
      <c r="ED93" s="318"/>
      <c r="EE93" s="318"/>
      <c r="EF93" s="318"/>
      <c r="EG93" s="318"/>
      <c r="EH93" s="318"/>
      <c r="EI93" s="318"/>
      <c r="EJ93" s="318"/>
    </row>
    <row r="94" spans="1:140" ht="25.5" hidden="1" customHeight="1">
      <c r="A94" s="189" t="s">
        <v>8679</v>
      </c>
      <c r="B94" s="189" t="s">
        <v>8680</v>
      </c>
      <c r="C94" s="189" t="s">
        <v>8491</v>
      </c>
      <c r="D94" s="317"/>
      <c r="E94" s="317"/>
      <c r="F94" s="318"/>
      <c r="G94" s="318"/>
      <c r="H94" s="318"/>
      <c r="I94" s="318"/>
      <c r="J94" s="318"/>
      <c r="K94" s="318"/>
      <c r="L94" s="318"/>
      <c r="M94" s="318"/>
      <c r="N94" s="318"/>
      <c r="O94" s="318"/>
      <c r="P94" s="318"/>
      <c r="Q94" s="318"/>
      <c r="R94" s="318"/>
      <c r="S94" s="318"/>
      <c r="T94" s="318"/>
      <c r="U94" s="318"/>
      <c r="V94" s="318"/>
      <c r="W94" s="318"/>
      <c r="X94" s="318"/>
      <c r="Y94" s="318"/>
      <c r="Z94" s="318"/>
      <c r="AA94" s="318"/>
      <c r="AB94" s="318"/>
      <c r="AC94" s="318"/>
      <c r="AD94" s="318"/>
      <c r="AE94" s="318"/>
      <c r="AF94" s="318"/>
      <c r="AG94" s="318"/>
      <c r="AH94" s="318"/>
      <c r="AI94" s="318"/>
      <c r="AJ94" s="318"/>
      <c r="AK94" s="318"/>
      <c r="AL94" s="318"/>
      <c r="AM94" s="318"/>
      <c r="AN94" s="318"/>
      <c r="AO94" s="318"/>
      <c r="AP94" s="318"/>
      <c r="AQ94" s="318"/>
      <c r="AR94" s="318"/>
      <c r="AS94" s="318"/>
      <c r="AT94" s="318"/>
      <c r="AU94" s="318"/>
      <c r="AV94" s="318"/>
      <c r="AW94" s="318"/>
      <c r="AX94" s="318"/>
      <c r="AY94" s="318"/>
      <c r="AZ94" s="318"/>
      <c r="BA94" s="318"/>
      <c r="BB94" s="318"/>
      <c r="BC94" s="318"/>
      <c r="BD94" s="318"/>
      <c r="BE94" s="318"/>
      <c r="BF94" s="318"/>
      <c r="BG94" s="318"/>
      <c r="BH94" s="318"/>
      <c r="BI94" s="318"/>
      <c r="BJ94" s="318"/>
      <c r="BK94" s="318"/>
      <c r="BL94" s="318"/>
      <c r="BM94" s="318"/>
      <c r="BN94" s="318"/>
      <c r="BO94" s="318"/>
      <c r="BP94" s="318"/>
      <c r="BQ94" s="318"/>
      <c r="BR94" s="318"/>
      <c r="BS94" s="318"/>
      <c r="BT94" s="318"/>
      <c r="BU94" s="318"/>
      <c r="BV94" s="318"/>
      <c r="BW94" s="318"/>
      <c r="BX94" s="318"/>
      <c r="BY94" s="318"/>
      <c r="BZ94" s="318"/>
      <c r="CA94" s="318"/>
      <c r="CB94" s="318"/>
      <c r="CC94" s="318"/>
      <c r="CD94" s="318"/>
      <c r="CE94" s="318"/>
      <c r="CF94" s="318"/>
      <c r="CG94" s="318"/>
      <c r="CH94" s="318"/>
      <c r="CI94" s="318"/>
      <c r="CJ94" s="318"/>
      <c r="CK94" s="318"/>
      <c r="CL94" s="318"/>
      <c r="CM94" s="318"/>
      <c r="CN94" s="318"/>
      <c r="CO94" s="318"/>
      <c r="CP94" s="318"/>
      <c r="CQ94" s="318"/>
      <c r="CR94" s="318"/>
      <c r="CS94" s="318"/>
      <c r="CT94" s="318"/>
      <c r="CU94" s="318"/>
      <c r="CV94" s="318"/>
      <c r="CW94" s="318"/>
      <c r="CX94" s="318"/>
      <c r="CY94" s="318"/>
      <c r="CZ94" s="318"/>
      <c r="DA94" s="318"/>
      <c r="DB94" s="318"/>
      <c r="DC94" s="318"/>
      <c r="DD94" s="318"/>
      <c r="DE94" s="318"/>
      <c r="DF94" s="318"/>
      <c r="DG94" s="318"/>
      <c r="DH94" s="318"/>
      <c r="DI94" s="318"/>
      <c r="DJ94" s="318"/>
      <c r="DK94" s="318"/>
      <c r="DL94" s="318"/>
      <c r="DM94" s="318"/>
      <c r="DN94" s="318"/>
      <c r="DO94" s="318"/>
      <c r="DP94" s="318"/>
      <c r="DQ94" s="318"/>
      <c r="DR94" s="318"/>
      <c r="DS94" s="318"/>
      <c r="DT94" s="318"/>
      <c r="DU94" s="318"/>
      <c r="DV94" s="318"/>
      <c r="DW94" s="318"/>
      <c r="DX94" s="318"/>
      <c r="DY94" s="318"/>
      <c r="DZ94" s="318"/>
      <c r="EA94" s="318"/>
      <c r="EB94" s="318"/>
      <c r="EC94" s="318"/>
      <c r="ED94" s="318"/>
      <c r="EE94" s="318"/>
      <c r="EF94" s="318"/>
      <c r="EG94" s="318"/>
      <c r="EH94" s="318"/>
      <c r="EI94" s="318"/>
      <c r="EJ94" s="318"/>
    </row>
    <row r="95" spans="1:140" ht="25.5" hidden="1" customHeight="1">
      <c r="A95" s="189" t="s">
        <v>8681</v>
      </c>
      <c r="B95" s="189" t="s">
        <v>8682</v>
      </c>
      <c r="C95" s="189" t="s">
        <v>8491</v>
      </c>
      <c r="D95" s="317"/>
      <c r="E95" s="317"/>
      <c r="F95" s="318"/>
      <c r="G95" s="318"/>
      <c r="H95" s="318"/>
      <c r="I95" s="318"/>
      <c r="J95" s="318"/>
      <c r="K95" s="318"/>
      <c r="L95" s="318"/>
      <c r="M95" s="318"/>
      <c r="N95" s="318"/>
      <c r="O95" s="318"/>
      <c r="P95" s="318"/>
      <c r="Q95" s="318"/>
      <c r="R95" s="318"/>
      <c r="S95" s="318"/>
      <c r="T95" s="318"/>
      <c r="U95" s="318"/>
      <c r="V95" s="318"/>
      <c r="W95" s="318"/>
      <c r="X95" s="318"/>
      <c r="Y95" s="318"/>
      <c r="Z95" s="318"/>
      <c r="AA95" s="318"/>
      <c r="AB95" s="318"/>
      <c r="AC95" s="318"/>
      <c r="AD95" s="318"/>
      <c r="AE95" s="318"/>
      <c r="AF95" s="318"/>
      <c r="AG95" s="318"/>
      <c r="AH95" s="318"/>
      <c r="AI95" s="318"/>
      <c r="AJ95" s="318"/>
      <c r="AK95" s="318"/>
      <c r="AL95" s="318"/>
      <c r="AM95" s="318"/>
      <c r="AN95" s="318"/>
      <c r="AO95" s="318"/>
      <c r="AP95" s="318"/>
      <c r="AQ95" s="318"/>
      <c r="AR95" s="318"/>
      <c r="AS95" s="318"/>
      <c r="AT95" s="318"/>
      <c r="AU95" s="318"/>
      <c r="AV95" s="318"/>
      <c r="AW95" s="318"/>
      <c r="AX95" s="318"/>
      <c r="AY95" s="318"/>
      <c r="AZ95" s="318"/>
      <c r="BA95" s="318"/>
      <c r="BB95" s="318"/>
      <c r="BC95" s="318"/>
      <c r="BD95" s="318"/>
      <c r="BE95" s="318"/>
      <c r="BF95" s="318"/>
      <c r="BG95" s="318"/>
      <c r="BH95" s="318"/>
      <c r="BI95" s="318"/>
      <c r="BJ95" s="318"/>
      <c r="BK95" s="318"/>
      <c r="BL95" s="318"/>
      <c r="BM95" s="318"/>
      <c r="BN95" s="318"/>
      <c r="BO95" s="318"/>
      <c r="BP95" s="318"/>
      <c r="BQ95" s="318"/>
      <c r="BR95" s="318"/>
      <c r="BS95" s="318"/>
      <c r="BT95" s="318"/>
      <c r="BU95" s="318"/>
      <c r="BV95" s="318"/>
      <c r="BW95" s="318"/>
      <c r="BX95" s="318"/>
      <c r="BY95" s="318"/>
      <c r="BZ95" s="318"/>
      <c r="CA95" s="318"/>
      <c r="CB95" s="318"/>
      <c r="CC95" s="318"/>
      <c r="CD95" s="318"/>
      <c r="CE95" s="318"/>
      <c r="CF95" s="318"/>
      <c r="CG95" s="318"/>
      <c r="CH95" s="318"/>
      <c r="CI95" s="318"/>
      <c r="CJ95" s="318"/>
      <c r="CK95" s="318"/>
      <c r="CL95" s="318"/>
      <c r="CM95" s="318"/>
      <c r="CN95" s="318"/>
      <c r="CO95" s="318"/>
      <c r="CP95" s="318"/>
      <c r="CQ95" s="318"/>
      <c r="CR95" s="318"/>
      <c r="CS95" s="318"/>
      <c r="CT95" s="318"/>
      <c r="CU95" s="318"/>
      <c r="CV95" s="318"/>
      <c r="CW95" s="318"/>
      <c r="CX95" s="318"/>
      <c r="CY95" s="318"/>
      <c r="CZ95" s="318"/>
      <c r="DA95" s="318"/>
      <c r="DB95" s="318"/>
      <c r="DC95" s="318"/>
      <c r="DD95" s="318"/>
      <c r="DE95" s="318"/>
      <c r="DF95" s="318"/>
      <c r="DG95" s="318"/>
      <c r="DH95" s="318"/>
      <c r="DI95" s="318"/>
      <c r="DJ95" s="318"/>
      <c r="DK95" s="318"/>
      <c r="DL95" s="318"/>
      <c r="DM95" s="318"/>
      <c r="DN95" s="318"/>
      <c r="DO95" s="318"/>
      <c r="DP95" s="318"/>
      <c r="DQ95" s="318"/>
      <c r="DR95" s="318"/>
      <c r="DS95" s="318"/>
      <c r="DT95" s="318"/>
      <c r="DU95" s="318"/>
      <c r="DV95" s="318"/>
      <c r="DW95" s="318"/>
      <c r="DX95" s="318"/>
      <c r="DY95" s="318"/>
      <c r="DZ95" s="318"/>
      <c r="EA95" s="318"/>
      <c r="EB95" s="318"/>
      <c r="EC95" s="318"/>
      <c r="ED95" s="318"/>
      <c r="EE95" s="318"/>
      <c r="EF95" s="318"/>
      <c r="EG95" s="318"/>
      <c r="EH95" s="318"/>
      <c r="EI95" s="318"/>
      <c r="EJ95" s="318"/>
    </row>
    <row r="96" spans="1:140" ht="25.5" hidden="1" customHeight="1">
      <c r="A96" s="189" t="s">
        <v>8683</v>
      </c>
      <c r="B96" s="189" t="s">
        <v>8684</v>
      </c>
      <c r="C96" s="189" t="s">
        <v>8491</v>
      </c>
      <c r="D96" s="317"/>
      <c r="E96" s="317"/>
      <c r="F96" s="318"/>
      <c r="G96" s="318"/>
      <c r="H96" s="318"/>
      <c r="I96" s="318"/>
      <c r="J96" s="318"/>
      <c r="K96" s="318"/>
      <c r="L96" s="318"/>
      <c r="M96" s="318"/>
      <c r="N96" s="318"/>
      <c r="O96" s="318"/>
      <c r="P96" s="318"/>
      <c r="Q96" s="318"/>
      <c r="R96" s="318"/>
      <c r="S96" s="318"/>
      <c r="T96" s="318"/>
      <c r="U96" s="318"/>
      <c r="V96" s="318"/>
      <c r="W96" s="318"/>
      <c r="X96" s="318"/>
      <c r="Y96" s="318"/>
      <c r="Z96" s="318"/>
      <c r="AA96" s="318"/>
      <c r="AB96" s="318"/>
      <c r="AC96" s="318"/>
      <c r="AD96" s="318"/>
      <c r="AE96" s="318"/>
      <c r="AF96" s="318"/>
      <c r="AG96" s="318"/>
      <c r="AH96" s="318"/>
      <c r="AI96" s="318"/>
      <c r="AJ96" s="318"/>
      <c r="AK96" s="318"/>
      <c r="AL96" s="318"/>
      <c r="AM96" s="318"/>
      <c r="AN96" s="318"/>
      <c r="AO96" s="318"/>
      <c r="AP96" s="318"/>
      <c r="AQ96" s="318"/>
      <c r="AR96" s="318"/>
      <c r="AS96" s="318"/>
      <c r="AT96" s="318"/>
      <c r="AU96" s="318"/>
      <c r="AV96" s="318"/>
      <c r="AW96" s="318"/>
      <c r="AX96" s="318"/>
      <c r="AY96" s="318"/>
      <c r="AZ96" s="318"/>
      <c r="BA96" s="318"/>
      <c r="BB96" s="318"/>
      <c r="BC96" s="318"/>
      <c r="BD96" s="318"/>
      <c r="BE96" s="318"/>
      <c r="BF96" s="318"/>
      <c r="BG96" s="318"/>
      <c r="BH96" s="318"/>
      <c r="BI96" s="318"/>
      <c r="BJ96" s="318"/>
      <c r="BK96" s="318"/>
      <c r="BL96" s="318"/>
      <c r="BM96" s="318"/>
      <c r="BN96" s="318"/>
      <c r="BO96" s="318"/>
      <c r="BP96" s="318"/>
      <c r="BQ96" s="318"/>
      <c r="BR96" s="318"/>
      <c r="BS96" s="318"/>
      <c r="BT96" s="318"/>
      <c r="BU96" s="318"/>
      <c r="BV96" s="318"/>
      <c r="BW96" s="318"/>
      <c r="BX96" s="318"/>
      <c r="BY96" s="318"/>
      <c r="BZ96" s="318"/>
      <c r="CA96" s="318"/>
      <c r="CB96" s="318"/>
      <c r="CC96" s="318"/>
      <c r="CD96" s="318"/>
      <c r="CE96" s="318"/>
      <c r="CF96" s="318"/>
      <c r="CG96" s="318"/>
      <c r="CH96" s="318"/>
      <c r="CI96" s="318"/>
      <c r="CJ96" s="318"/>
      <c r="CK96" s="318"/>
      <c r="CL96" s="318"/>
      <c r="CM96" s="318"/>
      <c r="CN96" s="318"/>
      <c r="CO96" s="318"/>
      <c r="CP96" s="318"/>
      <c r="CQ96" s="318"/>
      <c r="CR96" s="318"/>
      <c r="CS96" s="318"/>
      <c r="CT96" s="318"/>
      <c r="CU96" s="318"/>
      <c r="CV96" s="318"/>
      <c r="CW96" s="318"/>
      <c r="CX96" s="318"/>
      <c r="CY96" s="318"/>
      <c r="CZ96" s="318"/>
      <c r="DA96" s="318"/>
      <c r="DB96" s="318"/>
      <c r="DC96" s="318"/>
      <c r="DD96" s="318"/>
      <c r="DE96" s="318"/>
      <c r="DF96" s="318"/>
      <c r="DG96" s="318"/>
      <c r="DH96" s="318"/>
      <c r="DI96" s="318"/>
      <c r="DJ96" s="318"/>
      <c r="DK96" s="318"/>
      <c r="DL96" s="318"/>
      <c r="DM96" s="318"/>
      <c r="DN96" s="318"/>
      <c r="DO96" s="318"/>
      <c r="DP96" s="318"/>
      <c r="DQ96" s="318"/>
      <c r="DR96" s="318"/>
      <c r="DS96" s="318"/>
      <c r="DT96" s="318"/>
      <c r="DU96" s="318"/>
      <c r="DV96" s="318"/>
      <c r="DW96" s="318"/>
      <c r="DX96" s="318"/>
      <c r="DY96" s="318"/>
      <c r="DZ96" s="318"/>
      <c r="EA96" s="318"/>
      <c r="EB96" s="318"/>
      <c r="EC96" s="318"/>
      <c r="ED96" s="318"/>
      <c r="EE96" s="318"/>
      <c r="EF96" s="318"/>
      <c r="EG96" s="318"/>
      <c r="EH96" s="318"/>
      <c r="EI96" s="318"/>
      <c r="EJ96" s="318"/>
    </row>
    <row r="97" spans="1:140" ht="25.5" hidden="1" customHeight="1">
      <c r="A97" s="189" t="s">
        <v>8685</v>
      </c>
      <c r="B97" s="189" t="s">
        <v>8686</v>
      </c>
      <c r="C97" s="189" t="s">
        <v>8491</v>
      </c>
      <c r="D97" s="317"/>
      <c r="E97" s="317"/>
      <c r="F97" s="318"/>
      <c r="G97" s="318"/>
      <c r="H97" s="318"/>
      <c r="I97" s="318"/>
      <c r="J97" s="318"/>
      <c r="K97" s="318"/>
      <c r="L97" s="318"/>
      <c r="M97" s="318"/>
      <c r="N97" s="318"/>
      <c r="O97" s="318"/>
      <c r="P97" s="318"/>
      <c r="Q97" s="318"/>
      <c r="R97" s="318"/>
      <c r="S97" s="318"/>
      <c r="T97" s="318"/>
      <c r="U97" s="318"/>
      <c r="V97" s="318"/>
      <c r="W97" s="318"/>
      <c r="X97" s="318"/>
      <c r="Y97" s="318"/>
      <c r="Z97" s="318"/>
      <c r="AA97" s="318"/>
      <c r="AB97" s="318"/>
      <c r="AC97" s="318"/>
      <c r="AD97" s="318"/>
      <c r="AE97" s="318"/>
      <c r="AF97" s="318"/>
      <c r="AG97" s="318"/>
      <c r="AH97" s="318"/>
      <c r="AI97" s="318"/>
      <c r="AJ97" s="318"/>
      <c r="AK97" s="318"/>
      <c r="AL97" s="318"/>
      <c r="AM97" s="318"/>
      <c r="AN97" s="318"/>
      <c r="AO97" s="318"/>
      <c r="AP97" s="318"/>
      <c r="AQ97" s="318"/>
      <c r="AR97" s="318"/>
      <c r="AS97" s="318"/>
      <c r="AT97" s="318"/>
      <c r="AU97" s="318"/>
      <c r="AV97" s="318"/>
      <c r="AW97" s="318"/>
      <c r="AX97" s="318"/>
      <c r="AY97" s="318"/>
      <c r="AZ97" s="318"/>
      <c r="BA97" s="318"/>
      <c r="BB97" s="318"/>
      <c r="BC97" s="318"/>
      <c r="BD97" s="318"/>
      <c r="BE97" s="318"/>
      <c r="BF97" s="318"/>
      <c r="BG97" s="318"/>
      <c r="BH97" s="318"/>
      <c r="BI97" s="318"/>
      <c r="BJ97" s="318"/>
      <c r="BK97" s="318"/>
      <c r="BL97" s="318"/>
      <c r="BM97" s="318"/>
      <c r="BN97" s="318"/>
      <c r="BO97" s="318"/>
      <c r="BP97" s="318"/>
      <c r="BQ97" s="318"/>
      <c r="BR97" s="318"/>
      <c r="BS97" s="318"/>
      <c r="BT97" s="318"/>
      <c r="BU97" s="318"/>
      <c r="BV97" s="318"/>
      <c r="BW97" s="318"/>
      <c r="BX97" s="318"/>
      <c r="BY97" s="318"/>
      <c r="BZ97" s="318"/>
      <c r="CA97" s="318"/>
      <c r="CB97" s="318"/>
      <c r="CC97" s="318"/>
      <c r="CD97" s="318"/>
      <c r="CE97" s="318"/>
      <c r="CF97" s="318"/>
      <c r="CG97" s="318"/>
      <c r="CH97" s="318"/>
      <c r="CI97" s="318"/>
      <c r="CJ97" s="318"/>
      <c r="CK97" s="318"/>
      <c r="CL97" s="318"/>
      <c r="CM97" s="318"/>
      <c r="CN97" s="318"/>
      <c r="CO97" s="318"/>
      <c r="CP97" s="318"/>
      <c r="CQ97" s="318"/>
      <c r="CR97" s="318"/>
      <c r="CS97" s="318"/>
      <c r="CT97" s="318"/>
      <c r="CU97" s="318"/>
      <c r="CV97" s="318"/>
      <c r="CW97" s="318"/>
      <c r="CX97" s="318"/>
      <c r="CY97" s="318"/>
      <c r="CZ97" s="318"/>
      <c r="DA97" s="318"/>
      <c r="DB97" s="318"/>
      <c r="DC97" s="318"/>
      <c r="DD97" s="318"/>
      <c r="DE97" s="318"/>
      <c r="DF97" s="318"/>
      <c r="DG97" s="318"/>
      <c r="DH97" s="318"/>
      <c r="DI97" s="318"/>
      <c r="DJ97" s="318"/>
      <c r="DK97" s="318"/>
      <c r="DL97" s="318"/>
      <c r="DM97" s="318"/>
      <c r="DN97" s="318"/>
      <c r="DO97" s="318"/>
      <c r="DP97" s="318"/>
      <c r="DQ97" s="318"/>
      <c r="DR97" s="318"/>
      <c r="DS97" s="318"/>
      <c r="DT97" s="318"/>
      <c r="DU97" s="318"/>
      <c r="DV97" s="318"/>
      <c r="DW97" s="318"/>
      <c r="DX97" s="318"/>
      <c r="DY97" s="318"/>
      <c r="DZ97" s="318"/>
      <c r="EA97" s="318"/>
      <c r="EB97" s="318"/>
      <c r="EC97" s="318"/>
      <c r="ED97" s="318"/>
      <c r="EE97" s="318"/>
      <c r="EF97" s="318"/>
      <c r="EG97" s="318"/>
      <c r="EH97" s="318"/>
      <c r="EI97" s="318"/>
      <c r="EJ97" s="318"/>
    </row>
    <row r="98" spans="1:140" ht="25.5" customHeight="1">
      <c r="A98" s="189" t="s">
        <v>8687</v>
      </c>
      <c r="B98" s="189" t="s">
        <v>8688</v>
      </c>
      <c r="C98" s="189" t="s">
        <v>8498</v>
      </c>
      <c r="D98" s="317"/>
      <c r="E98" s="317"/>
      <c r="F98" s="318"/>
      <c r="G98" s="318"/>
      <c r="H98" s="318"/>
      <c r="I98" s="318"/>
      <c r="J98" s="318"/>
      <c r="K98" s="318"/>
      <c r="L98" s="318"/>
      <c r="M98" s="318"/>
      <c r="N98" s="318"/>
      <c r="O98" s="318"/>
      <c r="P98" s="318"/>
      <c r="Q98" s="318"/>
      <c r="R98" s="318"/>
      <c r="S98" s="318"/>
      <c r="T98" s="318"/>
      <c r="U98" s="318"/>
      <c r="V98" s="318"/>
      <c r="W98" s="318"/>
      <c r="X98" s="318"/>
      <c r="Y98" s="318"/>
      <c r="Z98" s="318"/>
      <c r="AA98" s="318"/>
      <c r="AB98" s="318"/>
      <c r="AC98" s="318"/>
      <c r="AD98" s="318"/>
      <c r="AE98" s="318"/>
      <c r="AF98" s="318"/>
      <c r="AG98" s="318"/>
      <c r="AH98" s="318"/>
      <c r="AI98" s="318"/>
      <c r="AJ98" s="318"/>
      <c r="AK98" s="318"/>
      <c r="AL98" s="318"/>
      <c r="AM98" s="318"/>
      <c r="AN98" s="318"/>
      <c r="AO98" s="318"/>
      <c r="AP98" s="318"/>
      <c r="AQ98" s="318"/>
      <c r="AR98" s="318"/>
      <c r="AS98" s="318"/>
      <c r="AT98" s="318"/>
      <c r="AU98" s="318"/>
      <c r="AV98" s="318"/>
      <c r="AW98" s="318"/>
      <c r="AX98" s="318"/>
      <c r="AY98" s="318"/>
      <c r="AZ98" s="318"/>
      <c r="BA98" s="318"/>
      <c r="BB98" s="318"/>
      <c r="BC98" s="318"/>
      <c r="BD98" s="318"/>
      <c r="BE98" s="318"/>
      <c r="BF98" s="318"/>
      <c r="BG98" s="318"/>
      <c r="BH98" s="318"/>
      <c r="BI98" s="318"/>
      <c r="BJ98" s="318"/>
      <c r="BK98" s="318"/>
      <c r="BL98" s="318"/>
      <c r="BM98" s="318"/>
      <c r="BN98" s="318"/>
      <c r="BO98" s="318"/>
      <c r="BP98" s="318"/>
      <c r="BQ98" s="318"/>
      <c r="BR98" s="318"/>
      <c r="BS98" s="318"/>
      <c r="BT98" s="318"/>
      <c r="BU98" s="318"/>
      <c r="BV98" s="318"/>
      <c r="BW98" s="318"/>
      <c r="BX98" s="318"/>
      <c r="BY98" s="318"/>
      <c r="BZ98" s="318"/>
      <c r="CA98" s="318"/>
      <c r="CB98" s="318"/>
      <c r="CC98" s="318"/>
      <c r="CD98" s="318"/>
      <c r="CE98" s="318"/>
      <c r="CF98" s="318"/>
      <c r="CG98" s="318"/>
      <c r="CH98" s="318"/>
      <c r="CI98" s="318"/>
      <c r="CJ98" s="318"/>
      <c r="CK98" s="318"/>
      <c r="CL98" s="318"/>
      <c r="CM98" s="318"/>
      <c r="CN98" s="318"/>
      <c r="CO98" s="318"/>
      <c r="CP98" s="318"/>
      <c r="CQ98" s="318"/>
      <c r="CR98" s="318"/>
      <c r="CS98" s="318"/>
      <c r="CT98" s="318"/>
      <c r="CU98" s="318"/>
      <c r="CV98" s="318"/>
      <c r="CW98" s="318"/>
      <c r="CX98" s="318"/>
      <c r="CY98" s="318"/>
      <c r="CZ98" s="318"/>
      <c r="DA98" s="318"/>
      <c r="DB98" s="318"/>
      <c r="DC98" s="318"/>
      <c r="DD98" s="318"/>
      <c r="DE98" s="318"/>
      <c r="DF98" s="318"/>
      <c r="DG98" s="318"/>
      <c r="DH98" s="318"/>
      <c r="DI98" s="318"/>
      <c r="DJ98" s="318"/>
      <c r="DK98" s="318"/>
      <c r="DL98" s="318"/>
      <c r="DM98" s="318"/>
      <c r="DN98" s="318"/>
      <c r="DO98" s="318"/>
      <c r="DP98" s="318"/>
      <c r="DQ98" s="318"/>
      <c r="DR98" s="318"/>
      <c r="DS98" s="318"/>
      <c r="DT98" s="318"/>
      <c r="DU98" s="318"/>
      <c r="DV98" s="318"/>
      <c r="DW98" s="318"/>
      <c r="DX98" s="318"/>
      <c r="DY98" s="318"/>
      <c r="DZ98" s="318"/>
      <c r="EA98" s="318"/>
      <c r="EB98" s="318"/>
      <c r="EC98" s="318"/>
      <c r="ED98" s="318"/>
      <c r="EE98" s="318"/>
      <c r="EF98" s="318"/>
      <c r="EG98" s="318"/>
      <c r="EH98" s="318"/>
      <c r="EI98" s="318"/>
      <c r="EJ98" s="318"/>
    </row>
    <row r="99" spans="1:140" ht="25.5" hidden="1" customHeight="1">
      <c r="A99" s="189" t="s">
        <v>8689</v>
      </c>
      <c r="B99" s="189" t="s">
        <v>8690</v>
      </c>
      <c r="C99" s="189" t="s">
        <v>8491</v>
      </c>
      <c r="D99" s="317"/>
      <c r="E99" s="317"/>
      <c r="F99" s="318"/>
      <c r="G99" s="318"/>
      <c r="H99" s="318"/>
      <c r="I99" s="318"/>
      <c r="J99" s="318"/>
      <c r="K99" s="318"/>
      <c r="L99" s="318"/>
      <c r="M99" s="318"/>
      <c r="N99" s="318"/>
      <c r="O99" s="318"/>
      <c r="P99" s="318"/>
      <c r="Q99" s="318"/>
      <c r="R99" s="318"/>
      <c r="S99" s="318"/>
      <c r="T99" s="318"/>
      <c r="U99" s="318"/>
      <c r="V99" s="318"/>
      <c r="W99" s="318"/>
      <c r="X99" s="318"/>
      <c r="Y99" s="318"/>
      <c r="Z99" s="318"/>
      <c r="AA99" s="318"/>
      <c r="AB99" s="318"/>
      <c r="AC99" s="318"/>
      <c r="AD99" s="318"/>
      <c r="AE99" s="318"/>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8"/>
      <c r="BC99" s="318"/>
      <c r="BD99" s="318"/>
      <c r="BE99" s="318"/>
      <c r="BF99" s="318"/>
      <c r="BG99" s="318"/>
      <c r="BH99" s="318"/>
      <c r="BI99" s="318"/>
      <c r="BJ99" s="318"/>
      <c r="BK99" s="318"/>
      <c r="BL99" s="318"/>
      <c r="BM99" s="318"/>
      <c r="BN99" s="318"/>
      <c r="BO99" s="318"/>
      <c r="BP99" s="318"/>
      <c r="BQ99" s="318"/>
      <c r="BR99" s="318"/>
      <c r="BS99" s="318"/>
      <c r="BT99" s="318"/>
      <c r="BU99" s="318"/>
      <c r="BV99" s="318"/>
      <c r="BW99" s="318"/>
      <c r="BX99" s="318"/>
      <c r="BY99" s="318"/>
      <c r="BZ99" s="318"/>
      <c r="CA99" s="318"/>
      <c r="CB99" s="318"/>
      <c r="CC99" s="318"/>
      <c r="CD99" s="318"/>
      <c r="CE99" s="318"/>
      <c r="CF99" s="318"/>
      <c r="CG99" s="318"/>
      <c r="CH99" s="318"/>
      <c r="CI99" s="318"/>
      <c r="CJ99" s="318"/>
      <c r="CK99" s="318"/>
      <c r="CL99" s="318"/>
      <c r="CM99" s="318"/>
      <c r="CN99" s="318"/>
      <c r="CO99" s="318"/>
      <c r="CP99" s="318"/>
      <c r="CQ99" s="318"/>
      <c r="CR99" s="318"/>
      <c r="CS99" s="318"/>
      <c r="CT99" s="318"/>
      <c r="CU99" s="318"/>
      <c r="CV99" s="318"/>
      <c r="CW99" s="318"/>
      <c r="CX99" s="318"/>
      <c r="CY99" s="318"/>
      <c r="CZ99" s="318"/>
      <c r="DA99" s="318"/>
      <c r="DB99" s="318"/>
      <c r="DC99" s="318"/>
      <c r="DD99" s="318"/>
      <c r="DE99" s="318"/>
      <c r="DF99" s="318"/>
      <c r="DG99" s="318"/>
      <c r="DH99" s="318"/>
      <c r="DI99" s="318"/>
      <c r="DJ99" s="318"/>
      <c r="DK99" s="318"/>
      <c r="DL99" s="318"/>
      <c r="DM99" s="318"/>
      <c r="DN99" s="318"/>
      <c r="DO99" s="318"/>
      <c r="DP99" s="318"/>
      <c r="DQ99" s="318"/>
      <c r="DR99" s="318"/>
      <c r="DS99" s="318"/>
      <c r="DT99" s="318"/>
      <c r="DU99" s="318"/>
      <c r="DV99" s="318"/>
      <c r="DW99" s="318"/>
      <c r="DX99" s="318"/>
      <c r="DY99" s="318"/>
      <c r="DZ99" s="318"/>
      <c r="EA99" s="318"/>
      <c r="EB99" s="318"/>
      <c r="EC99" s="318"/>
      <c r="ED99" s="318"/>
      <c r="EE99" s="318"/>
      <c r="EF99" s="318"/>
      <c r="EG99" s="318"/>
      <c r="EH99" s="318"/>
      <c r="EI99" s="318"/>
      <c r="EJ99" s="318"/>
    </row>
    <row r="100" spans="1:140" ht="25.5" hidden="1" customHeight="1">
      <c r="A100" s="189" t="s">
        <v>8691</v>
      </c>
      <c r="B100" s="189" t="s">
        <v>8692</v>
      </c>
      <c r="C100" s="189" t="s">
        <v>8491</v>
      </c>
      <c r="D100" s="317"/>
      <c r="E100" s="317"/>
      <c r="F100" s="318"/>
      <c r="G100" s="318"/>
      <c r="H100" s="318"/>
      <c r="I100" s="318"/>
      <c r="J100" s="318"/>
      <c r="K100" s="318"/>
      <c r="L100" s="318"/>
      <c r="M100" s="318"/>
      <c r="N100" s="318"/>
      <c r="O100" s="318"/>
      <c r="P100" s="318"/>
      <c r="Q100" s="318"/>
      <c r="R100" s="318"/>
      <c r="S100" s="318"/>
      <c r="T100" s="318"/>
      <c r="U100" s="318"/>
      <c r="V100" s="318"/>
      <c r="W100" s="318"/>
      <c r="X100" s="318"/>
      <c r="Y100" s="318"/>
      <c r="Z100" s="318"/>
      <c r="AA100" s="318"/>
      <c r="AB100" s="318"/>
      <c r="AC100" s="318"/>
      <c r="AD100" s="318"/>
      <c r="AE100" s="318"/>
      <c r="AF100" s="318"/>
      <c r="AG100" s="318"/>
      <c r="AH100" s="318"/>
      <c r="AI100" s="318"/>
      <c r="AJ100" s="318"/>
      <c r="AK100" s="318"/>
      <c r="AL100" s="318"/>
      <c r="AM100" s="318"/>
      <c r="AN100" s="318"/>
      <c r="AO100" s="318"/>
      <c r="AP100" s="318"/>
      <c r="AQ100" s="318"/>
      <c r="AR100" s="318"/>
      <c r="AS100" s="318"/>
      <c r="AT100" s="318"/>
      <c r="AU100" s="318"/>
      <c r="AV100" s="318"/>
      <c r="AW100" s="318"/>
      <c r="AX100" s="318"/>
      <c r="AY100" s="318"/>
      <c r="AZ100" s="318"/>
      <c r="BA100" s="318"/>
      <c r="BB100" s="318"/>
      <c r="BC100" s="318"/>
      <c r="BD100" s="318"/>
      <c r="BE100" s="318"/>
      <c r="BF100" s="318"/>
      <c r="BG100" s="318"/>
      <c r="BH100" s="318"/>
      <c r="BI100" s="318"/>
      <c r="BJ100" s="318"/>
      <c r="BK100" s="318"/>
      <c r="BL100" s="318"/>
      <c r="BM100" s="318"/>
      <c r="BN100" s="318"/>
      <c r="BO100" s="318"/>
      <c r="BP100" s="318"/>
      <c r="BQ100" s="318"/>
      <c r="BR100" s="318"/>
      <c r="BS100" s="318"/>
      <c r="BT100" s="318"/>
      <c r="BU100" s="318"/>
      <c r="BV100" s="318"/>
      <c r="BW100" s="318"/>
      <c r="BX100" s="318"/>
      <c r="BY100" s="318"/>
      <c r="BZ100" s="318"/>
      <c r="CA100" s="318"/>
      <c r="CB100" s="318"/>
      <c r="CC100" s="318"/>
      <c r="CD100" s="318"/>
      <c r="CE100" s="318"/>
      <c r="CF100" s="318"/>
      <c r="CG100" s="318"/>
      <c r="CH100" s="318"/>
      <c r="CI100" s="318"/>
      <c r="CJ100" s="318"/>
      <c r="CK100" s="318"/>
      <c r="CL100" s="318"/>
      <c r="CM100" s="318"/>
      <c r="CN100" s="318"/>
      <c r="CO100" s="318"/>
      <c r="CP100" s="318"/>
      <c r="CQ100" s="318"/>
      <c r="CR100" s="318"/>
      <c r="CS100" s="318"/>
      <c r="CT100" s="318"/>
      <c r="CU100" s="318"/>
      <c r="CV100" s="318"/>
      <c r="CW100" s="318"/>
      <c r="CX100" s="318"/>
      <c r="CY100" s="318"/>
      <c r="CZ100" s="318"/>
      <c r="DA100" s="318"/>
      <c r="DB100" s="318"/>
      <c r="DC100" s="318"/>
      <c r="DD100" s="318"/>
      <c r="DE100" s="318"/>
      <c r="DF100" s="318"/>
      <c r="DG100" s="318"/>
      <c r="DH100" s="318"/>
      <c r="DI100" s="318"/>
      <c r="DJ100" s="318"/>
      <c r="DK100" s="318"/>
      <c r="DL100" s="318"/>
      <c r="DM100" s="318"/>
      <c r="DN100" s="318"/>
      <c r="DO100" s="318"/>
      <c r="DP100" s="318"/>
      <c r="DQ100" s="318"/>
      <c r="DR100" s="318"/>
      <c r="DS100" s="318"/>
      <c r="DT100" s="318"/>
      <c r="DU100" s="318"/>
      <c r="DV100" s="318"/>
      <c r="DW100" s="318"/>
      <c r="DX100" s="318"/>
      <c r="DY100" s="318"/>
      <c r="DZ100" s="318"/>
      <c r="EA100" s="318"/>
      <c r="EB100" s="318"/>
      <c r="EC100" s="318"/>
      <c r="ED100" s="318"/>
      <c r="EE100" s="318"/>
      <c r="EF100" s="318"/>
      <c r="EG100" s="318"/>
      <c r="EH100" s="318"/>
      <c r="EI100" s="318"/>
      <c r="EJ100" s="318"/>
    </row>
    <row r="101" spans="1:140" ht="25.5" customHeight="1">
      <c r="A101" s="189" t="s">
        <v>8693</v>
      </c>
      <c r="B101" s="189" t="s">
        <v>8694</v>
      </c>
      <c r="C101" s="189" t="s">
        <v>8498</v>
      </c>
      <c r="D101" s="317"/>
      <c r="E101" s="317"/>
      <c r="F101" s="318"/>
      <c r="G101" s="318"/>
      <c r="H101" s="318"/>
      <c r="I101" s="318"/>
      <c r="J101" s="318"/>
      <c r="K101" s="318"/>
      <c r="L101" s="318"/>
      <c r="M101" s="318"/>
      <c r="N101" s="318"/>
      <c r="O101" s="318"/>
      <c r="P101" s="318"/>
      <c r="Q101" s="318"/>
      <c r="R101" s="318"/>
      <c r="S101" s="318"/>
      <c r="T101" s="318"/>
      <c r="U101" s="318"/>
      <c r="V101" s="318"/>
      <c r="W101" s="318"/>
      <c r="X101" s="318"/>
      <c r="Y101" s="318"/>
      <c r="Z101" s="318"/>
      <c r="AA101" s="318"/>
      <c r="AB101" s="318"/>
      <c r="AC101" s="318"/>
      <c r="AD101" s="318"/>
      <c r="AE101" s="318"/>
      <c r="AF101" s="318"/>
      <c r="AG101" s="318"/>
      <c r="AH101" s="318"/>
      <c r="AI101" s="318"/>
      <c r="AJ101" s="318"/>
      <c r="AK101" s="318"/>
      <c r="AL101" s="318"/>
      <c r="AM101" s="318"/>
      <c r="AN101" s="318"/>
      <c r="AO101" s="318"/>
      <c r="AP101" s="318"/>
      <c r="AQ101" s="318"/>
      <c r="AR101" s="318"/>
      <c r="AS101" s="318"/>
      <c r="AT101" s="318"/>
      <c r="AU101" s="318"/>
      <c r="AV101" s="318"/>
      <c r="AW101" s="318"/>
      <c r="AX101" s="318"/>
      <c r="AY101" s="318"/>
      <c r="AZ101" s="318"/>
      <c r="BA101" s="318"/>
      <c r="BB101" s="318"/>
      <c r="BC101" s="318"/>
      <c r="BD101" s="318"/>
      <c r="BE101" s="318"/>
      <c r="BF101" s="318"/>
      <c r="BG101" s="318"/>
      <c r="BH101" s="318"/>
      <c r="BI101" s="318"/>
      <c r="BJ101" s="318"/>
      <c r="BK101" s="318"/>
      <c r="BL101" s="318"/>
      <c r="BM101" s="318"/>
      <c r="BN101" s="318"/>
      <c r="BO101" s="318"/>
      <c r="BP101" s="318"/>
      <c r="BQ101" s="318"/>
      <c r="BR101" s="318"/>
      <c r="BS101" s="318"/>
      <c r="BT101" s="318"/>
      <c r="BU101" s="318"/>
      <c r="BV101" s="318"/>
      <c r="BW101" s="318"/>
      <c r="BX101" s="318"/>
      <c r="BY101" s="318"/>
      <c r="BZ101" s="318"/>
      <c r="CA101" s="318"/>
      <c r="CB101" s="318"/>
      <c r="CC101" s="318"/>
      <c r="CD101" s="318"/>
      <c r="CE101" s="318"/>
      <c r="CF101" s="318"/>
      <c r="CG101" s="318"/>
      <c r="CH101" s="318"/>
      <c r="CI101" s="318"/>
      <c r="CJ101" s="318"/>
      <c r="CK101" s="318"/>
      <c r="CL101" s="318"/>
      <c r="CM101" s="318"/>
      <c r="CN101" s="318"/>
      <c r="CO101" s="318"/>
      <c r="CP101" s="318"/>
      <c r="CQ101" s="318"/>
      <c r="CR101" s="318"/>
      <c r="CS101" s="318"/>
      <c r="CT101" s="318"/>
      <c r="CU101" s="318"/>
      <c r="CV101" s="318"/>
      <c r="CW101" s="318"/>
      <c r="CX101" s="318"/>
      <c r="CY101" s="318"/>
      <c r="CZ101" s="318"/>
      <c r="DA101" s="318"/>
      <c r="DB101" s="318"/>
      <c r="DC101" s="318"/>
      <c r="DD101" s="318"/>
      <c r="DE101" s="318"/>
      <c r="DF101" s="318"/>
      <c r="DG101" s="318"/>
      <c r="DH101" s="318"/>
      <c r="DI101" s="318"/>
      <c r="DJ101" s="318"/>
      <c r="DK101" s="318"/>
      <c r="DL101" s="318"/>
      <c r="DM101" s="318"/>
      <c r="DN101" s="318"/>
      <c r="DO101" s="318"/>
      <c r="DP101" s="318"/>
      <c r="DQ101" s="318"/>
      <c r="DR101" s="318"/>
      <c r="DS101" s="318"/>
      <c r="DT101" s="318"/>
      <c r="DU101" s="318"/>
      <c r="DV101" s="318"/>
      <c r="DW101" s="318"/>
      <c r="DX101" s="318"/>
      <c r="DY101" s="318"/>
      <c r="DZ101" s="318"/>
      <c r="EA101" s="318"/>
      <c r="EB101" s="318"/>
      <c r="EC101" s="318"/>
      <c r="ED101" s="318"/>
      <c r="EE101" s="318"/>
      <c r="EF101" s="318"/>
      <c r="EG101" s="318"/>
      <c r="EH101" s="318"/>
      <c r="EI101" s="318"/>
      <c r="EJ101" s="318"/>
    </row>
    <row r="102" spans="1:140" ht="25.5" hidden="1" customHeight="1">
      <c r="A102" s="189" t="s">
        <v>8695</v>
      </c>
      <c r="B102" s="189" t="s">
        <v>8696</v>
      </c>
      <c r="C102" s="189" t="s">
        <v>8491</v>
      </c>
      <c r="D102" s="317"/>
      <c r="E102" s="317"/>
      <c r="F102" s="318"/>
      <c r="G102" s="318"/>
      <c r="H102" s="318"/>
      <c r="I102" s="318"/>
      <c r="J102" s="318"/>
      <c r="K102" s="318"/>
      <c r="L102" s="318"/>
      <c r="M102" s="318"/>
      <c r="N102" s="318"/>
      <c r="O102" s="318"/>
      <c r="P102" s="318"/>
      <c r="Q102" s="318"/>
      <c r="R102" s="318"/>
      <c r="S102" s="318"/>
      <c r="T102" s="318"/>
      <c r="U102" s="318"/>
      <c r="V102" s="318"/>
      <c r="W102" s="318"/>
      <c r="X102" s="318"/>
      <c r="Y102" s="318"/>
      <c r="Z102" s="318"/>
      <c r="AA102" s="318"/>
      <c r="AB102" s="318"/>
      <c r="AC102" s="318"/>
      <c r="AD102" s="318"/>
      <c r="AE102" s="318"/>
      <c r="AF102" s="318"/>
      <c r="AG102" s="318"/>
      <c r="AH102" s="318"/>
      <c r="AI102" s="318"/>
      <c r="AJ102" s="318"/>
      <c r="AK102" s="318"/>
      <c r="AL102" s="318"/>
      <c r="AM102" s="318"/>
      <c r="AN102" s="318"/>
      <c r="AO102" s="318"/>
      <c r="AP102" s="318"/>
      <c r="AQ102" s="318"/>
      <c r="AR102" s="318"/>
      <c r="AS102" s="318"/>
      <c r="AT102" s="318"/>
      <c r="AU102" s="318"/>
      <c r="AV102" s="318"/>
      <c r="AW102" s="318"/>
      <c r="AX102" s="318"/>
      <c r="AY102" s="318"/>
      <c r="AZ102" s="318"/>
      <c r="BA102" s="318"/>
      <c r="BB102" s="318"/>
      <c r="BC102" s="318"/>
      <c r="BD102" s="318"/>
      <c r="BE102" s="318"/>
      <c r="BF102" s="318"/>
      <c r="BG102" s="318"/>
      <c r="BH102" s="318"/>
      <c r="BI102" s="318"/>
      <c r="BJ102" s="318"/>
      <c r="BK102" s="318"/>
      <c r="BL102" s="318"/>
      <c r="BM102" s="318"/>
      <c r="BN102" s="318"/>
      <c r="BO102" s="318"/>
      <c r="BP102" s="318"/>
      <c r="BQ102" s="318"/>
      <c r="BR102" s="318"/>
      <c r="BS102" s="318"/>
      <c r="BT102" s="318"/>
      <c r="BU102" s="318"/>
      <c r="BV102" s="318"/>
      <c r="BW102" s="318"/>
      <c r="BX102" s="318"/>
      <c r="BY102" s="318"/>
      <c r="BZ102" s="318"/>
      <c r="CA102" s="318"/>
      <c r="CB102" s="318"/>
      <c r="CC102" s="318"/>
      <c r="CD102" s="318"/>
      <c r="CE102" s="318"/>
      <c r="CF102" s="318"/>
      <c r="CG102" s="318"/>
      <c r="CH102" s="318"/>
      <c r="CI102" s="318"/>
      <c r="CJ102" s="318"/>
      <c r="CK102" s="318"/>
      <c r="CL102" s="318"/>
      <c r="CM102" s="318"/>
      <c r="CN102" s="318"/>
      <c r="CO102" s="318"/>
      <c r="CP102" s="318"/>
      <c r="CQ102" s="318"/>
      <c r="CR102" s="318"/>
      <c r="CS102" s="318"/>
      <c r="CT102" s="318"/>
      <c r="CU102" s="318"/>
      <c r="CV102" s="318"/>
      <c r="CW102" s="318"/>
      <c r="CX102" s="318"/>
      <c r="CY102" s="318"/>
      <c r="CZ102" s="318"/>
      <c r="DA102" s="318"/>
      <c r="DB102" s="318"/>
      <c r="DC102" s="318"/>
      <c r="DD102" s="318"/>
      <c r="DE102" s="318"/>
      <c r="DF102" s="318"/>
      <c r="DG102" s="318"/>
      <c r="DH102" s="318"/>
      <c r="DI102" s="318"/>
      <c r="DJ102" s="318"/>
      <c r="DK102" s="318"/>
      <c r="DL102" s="318"/>
      <c r="DM102" s="318"/>
      <c r="DN102" s="318"/>
      <c r="DO102" s="318"/>
      <c r="DP102" s="318"/>
      <c r="DQ102" s="318"/>
      <c r="DR102" s="318"/>
      <c r="DS102" s="318"/>
      <c r="DT102" s="318"/>
      <c r="DU102" s="318"/>
      <c r="DV102" s="318"/>
      <c r="DW102" s="318"/>
      <c r="DX102" s="318"/>
      <c r="DY102" s="318"/>
      <c r="DZ102" s="318"/>
      <c r="EA102" s="318"/>
      <c r="EB102" s="318"/>
      <c r="EC102" s="318"/>
      <c r="ED102" s="318"/>
      <c r="EE102" s="318"/>
      <c r="EF102" s="318"/>
      <c r="EG102" s="318"/>
      <c r="EH102" s="318"/>
      <c r="EI102" s="318"/>
      <c r="EJ102" s="318"/>
    </row>
    <row r="103" spans="1:140" ht="25.5" hidden="1" customHeight="1">
      <c r="A103" s="189" t="s">
        <v>8697</v>
      </c>
      <c r="B103" s="189" t="s">
        <v>8698</v>
      </c>
      <c r="C103" s="189" t="s">
        <v>8491</v>
      </c>
      <c r="D103" s="317"/>
      <c r="E103" s="317"/>
      <c r="F103" s="318"/>
      <c r="G103" s="318"/>
      <c r="H103" s="318"/>
      <c r="I103" s="318"/>
      <c r="J103" s="318"/>
      <c r="K103" s="318"/>
      <c r="L103" s="318"/>
      <c r="M103" s="318"/>
      <c r="N103" s="318"/>
      <c r="O103" s="318"/>
      <c r="P103" s="318"/>
      <c r="Q103" s="318"/>
      <c r="R103" s="318"/>
      <c r="S103" s="318"/>
      <c r="T103" s="318"/>
      <c r="U103" s="318"/>
      <c r="V103" s="318"/>
      <c r="W103" s="318"/>
      <c r="X103" s="318"/>
      <c r="Y103" s="318"/>
      <c r="Z103" s="318"/>
      <c r="AA103" s="318"/>
      <c r="AB103" s="318"/>
      <c r="AC103" s="318"/>
      <c r="AD103" s="318"/>
      <c r="AE103" s="318"/>
      <c r="AF103" s="318"/>
      <c r="AG103" s="318"/>
      <c r="AH103" s="318"/>
      <c r="AI103" s="318"/>
      <c r="AJ103" s="318"/>
      <c r="AK103" s="318"/>
      <c r="AL103" s="318"/>
      <c r="AM103" s="318"/>
      <c r="AN103" s="318"/>
      <c r="AO103" s="318"/>
      <c r="AP103" s="318"/>
      <c r="AQ103" s="318"/>
      <c r="AR103" s="318"/>
      <c r="AS103" s="318"/>
      <c r="AT103" s="318"/>
      <c r="AU103" s="318"/>
      <c r="AV103" s="318"/>
      <c r="AW103" s="318"/>
      <c r="AX103" s="318"/>
      <c r="AY103" s="318"/>
      <c r="AZ103" s="318"/>
      <c r="BA103" s="318"/>
      <c r="BB103" s="318"/>
      <c r="BC103" s="318"/>
      <c r="BD103" s="318"/>
      <c r="BE103" s="318"/>
      <c r="BF103" s="318"/>
      <c r="BG103" s="318"/>
      <c r="BH103" s="318"/>
      <c r="BI103" s="318"/>
      <c r="BJ103" s="318"/>
      <c r="BK103" s="318"/>
      <c r="BL103" s="318"/>
      <c r="BM103" s="318"/>
      <c r="BN103" s="318"/>
      <c r="BO103" s="318"/>
      <c r="BP103" s="318"/>
      <c r="BQ103" s="318"/>
      <c r="BR103" s="318"/>
      <c r="BS103" s="318"/>
      <c r="BT103" s="318"/>
      <c r="BU103" s="318"/>
      <c r="BV103" s="318"/>
      <c r="BW103" s="318"/>
      <c r="BX103" s="318"/>
      <c r="BY103" s="318"/>
      <c r="BZ103" s="318"/>
      <c r="CA103" s="318"/>
      <c r="CB103" s="318"/>
      <c r="CC103" s="318"/>
      <c r="CD103" s="318"/>
      <c r="CE103" s="318"/>
      <c r="CF103" s="318"/>
      <c r="CG103" s="318"/>
      <c r="CH103" s="318"/>
      <c r="CI103" s="318"/>
      <c r="CJ103" s="318"/>
      <c r="CK103" s="318"/>
      <c r="CL103" s="318"/>
      <c r="CM103" s="318"/>
      <c r="CN103" s="318"/>
      <c r="CO103" s="318"/>
      <c r="CP103" s="318"/>
      <c r="CQ103" s="318"/>
      <c r="CR103" s="318"/>
      <c r="CS103" s="318"/>
      <c r="CT103" s="318"/>
      <c r="CU103" s="318"/>
      <c r="CV103" s="318"/>
      <c r="CW103" s="318"/>
      <c r="CX103" s="318"/>
      <c r="CY103" s="318"/>
      <c r="CZ103" s="318"/>
      <c r="DA103" s="318"/>
      <c r="DB103" s="318"/>
      <c r="DC103" s="318"/>
      <c r="DD103" s="318"/>
      <c r="DE103" s="318"/>
      <c r="DF103" s="318"/>
      <c r="DG103" s="318"/>
      <c r="DH103" s="318"/>
      <c r="DI103" s="318"/>
      <c r="DJ103" s="318"/>
      <c r="DK103" s="318"/>
      <c r="DL103" s="318"/>
      <c r="DM103" s="318"/>
      <c r="DN103" s="318"/>
      <c r="DO103" s="318"/>
      <c r="DP103" s="318"/>
      <c r="DQ103" s="318"/>
      <c r="DR103" s="318"/>
      <c r="DS103" s="318"/>
      <c r="DT103" s="318"/>
      <c r="DU103" s="318"/>
      <c r="DV103" s="318"/>
      <c r="DW103" s="318"/>
      <c r="DX103" s="318"/>
      <c r="DY103" s="318"/>
      <c r="DZ103" s="318"/>
      <c r="EA103" s="318"/>
      <c r="EB103" s="318"/>
      <c r="EC103" s="318"/>
      <c r="ED103" s="318"/>
      <c r="EE103" s="318"/>
      <c r="EF103" s="318"/>
      <c r="EG103" s="318"/>
      <c r="EH103" s="318"/>
      <c r="EI103" s="318"/>
      <c r="EJ103" s="318"/>
    </row>
    <row r="104" spans="1:140" ht="25.5" hidden="1" customHeight="1">
      <c r="A104" s="189" t="s">
        <v>8699</v>
      </c>
      <c r="B104" s="189" t="s">
        <v>8700</v>
      </c>
      <c r="C104" s="189" t="s">
        <v>8491</v>
      </c>
      <c r="D104" s="317"/>
      <c r="E104" s="317"/>
      <c r="F104" s="318"/>
      <c r="G104" s="318"/>
      <c r="H104" s="318"/>
      <c r="I104" s="318"/>
      <c r="J104" s="318"/>
      <c r="K104" s="318"/>
      <c r="L104" s="318"/>
      <c r="M104" s="318"/>
      <c r="N104" s="318"/>
      <c r="O104" s="318"/>
      <c r="P104" s="318"/>
      <c r="Q104" s="318"/>
      <c r="R104" s="318"/>
      <c r="S104" s="318"/>
      <c r="T104" s="318"/>
      <c r="U104" s="318"/>
      <c r="V104" s="318"/>
      <c r="W104" s="318"/>
      <c r="X104" s="318"/>
      <c r="Y104" s="318"/>
      <c r="Z104" s="318"/>
      <c r="AA104" s="318"/>
      <c r="AB104" s="318"/>
      <c r="AC104" s="318"/>
      <c r="AD104" s="318"/>
      <c r="AE104" s="318"/>
      <c r="AF104" s="318"/>
      <c r="AG104" s="318"/>
      <c r="AH104" s="318"/>
      <c r="AI104" s="318"/>
      <c r="AJ104" s="318"/>
      <c r="AK104" s="318"/>
      <c r="AL104" s="318"/>
      <c r="AM104" s="318"/>
      <c r="AN104" s="318"/>
      <c r="AO104" s="318"/>
      <c r="AP104" s="318"/>
      <c r="AQ104" s="318"/>
      <c r="AR104" s="318"/>
      <c r="AS104" s="318"/>
      <c r="AT104" s="318"/>
      <c r="AU104" s="318"/>
      <c r="AV104" s="318"/>
      <c r="AW104" s="318"/>
      <c r="AX104" s="318"/>
      <c r="AY104" s="318"/>
      <c r="AZ104" s="318"/>
      <c r="BA104" s="318"/>
      <c r="BB104" s="318"/>
      <c r="BC104" s="318"/>
      <c r="BD104" s="318"/>
      <c r="BE104" s="318"/>
      <c r="BF104" s="318"/>
      <c r="BG104" s="318"/>
      <c r="BH104" s="318"/>
      <c r="BI104" s="318"/>
      <c r="BJ104" s="318"/>
      <c r="BK104" s="318"/>
      <c r="BL104" s="318"/>
      <c r="BM104" s="318"/>
      <c r="BN104" s="318"/>
      <c r="BO104" s="318"/>
      <c r="BP104" s="318"/>
      <c r="BQ104" s="318"/>
      <c r="BR104" s="318"/>
      <c r="BS104" s="318"/>
      <c r="BT104" s="318"/>
      <c r="BU104" s="318"/>
      <c r="BV104" s="318"/>
      <c r="BW104" s="318"/>
      <c r="BX104" s="318"/>
      <c r="BY104" s="318"/>
      <c r="BZ104" s="318"/>
      <c r="CA104" s="318"/>
      <c r="CB104" s="318"/>
      <c r="CC104" s="318"/>
      <c r="CD104" s="318"/>
      <c r="CE104" s="318"/>
      <c r="CF104" s="318"/>
      <c r="CG104" s="318"/>
      <c r="CH104" s="318"/>
      <c r="CI104" s="318"/>
      <c r="CJ104" s="318"/>
      <c r="CK104" s="318"/>
      <c r="CL104" s="318"/>
      <c r="CM104" s="318"/>
      <c r="CN104" s="318"/>
      <c r="CO104" s="318"/>
      <c r="CP104" s="318"/>
      <c r="CQ104" s="318"/>
      <c r="CR104" s="318"/>
      <c r="CS104" s="318"/>
      <c r="CT104" s="318"/>
      <c r="CU104" s="318"/>
      <c r="CV104" s="318"/>
      <c r="CW104" s="318"/>
      <c r="CX104" s="318"/>
      <c r="CY104" s="318"/>
      <c r="CZ104" s="318"/>
      <c r="DA104" s="318"/>
      <c r="DB104" s="318"/>
      <c r="DC104" s="318"/>
      <c r="DD104" s="318"/>
      <c r="DE104" s="318"/>
      <c r="DF104" s="318"/>
      <c r="DG104" s="318"/>
      <c r="DH104" s="318"/>
      <c r="DI104" s="318"/>
      <c r="DJ104" s="318"/>
      <c r="DK104" s="318"/>
      <c r="DL104" s="318"/>
      <c r="DM104" s="318"/>
      <c r="DN104" s="318"/>
      <c r="DO104" s="318"/>
      <c r="DP104" s="318"/>
      <c r="DQ104" s="318"/>
      <c r="DR104" s="318"/>
      <c r="DS104" s="318"/>
      <c r="DT104" s="318"/>
      <c r="DU104" s="318"/>
      <c r="DV104" s="318"/>
      <c r="DW104" s="318"/>
      <c r="DX104" s="318"/>
      <c r="DY104" s="318"/>
      <c r="DZ104" s="318"/>
      <c r="EA104" s="318"/>
      <c r="EB104" s="318"/>
      <c r="EC104" s="318"/>
      <c r="ED104" s="318"/>
      <c r="EE104" s="318"/>
      <c r="EF104" s="318"/>
      <c r="EG104" s="318"/>
      <c r="EH104" s="318"/>
      <c r="EI104" s="318"/>
      <c r="EJ104" s="318"/>
    </row>
    <row r="105" spans="1:140" ht="25.5" customHeight="1">
      <c r="A105" s="189" t="s">
        <v>8701</v>
      </c>
      <c r="B105" s="189" t="s">
        <v>8702</v>
      </c>
      <c r="C105" s="189" t="s">
        <v>8498</v>
      </c>
      <c r="D105" s="317"/>
      <c r="E105" s="317"/>
      <c r="F105" s="318"/>
      <c r="G105" s="318"/>
      <c r="H105" s="318"/>
      <c r="I105" s="318"/>
      <c r="J105" s="318"/>
      <c r="K105" s="318"/>
      <c r="L105" s="318"/>
      <c r="M105" s="318"/>
      <c r="N105" s="318"/>
      <c r="O105" s="318"/>
      <c r="P105" s="318"/>
      <c r="Q105" s="318"/>
      <c r="R105" s="318"/>
      <c r="S105" s="318"/>
      <c r="T105" s="318"/>
      <c r="U105" s="318"/>
      <c r="V105" s="318"/>
      <c r="W105" s="318"/>
      <c r="X105" s="318"/>
      <c r="Y105" s="318"/>
      <c r="Z105" s="318"/>
      <c r="AA105" s="318"/>
      <c r="AB105" s="318"/>
      <c r="AC105" s="318"/>
      <c r="AD105" s="318"/>
      <c r="AE105" s="318"/>
      <c r="AF105" s="318"/>
      <c r="AG105" s="318"/>
      <c r="AH105" s="318"/>
      <c r="AI105" s="318"/>
      <c r="AJ105" s="318"/>
      <c r="AK105" s="318"/>
      <c r="AL105" s="318"/>
      <c r="AM105" s="318"/>
      <c r="AN105" s="318"/>
      <c r="AO105" s="318"/>
      <c r="AP105" s="318"/>
      <c r="AQ105" s="318"/>
      <c r="AR105" s="318"/>
      <c r="AS105" s="318"/>
      <c r="AT105" s="318"/>
      <c r="AU105" s="318"/>
      <c r="AV105" s="318"/>
      <c r="AW105" s="318"/>
      <c r="AX105" s="318"/>
      <c r="AY105" s="318"/>
      <c r="AZ105" s="318"/>
      <c r="BA105" s="318"/>
      <c r="BB105" s="318"/>
      <c r="BC105" s="318"/>
      <c r="BD105" s="318"/>
      <c r="BE105" s="318"/>
      <c r="BF105" s="318"/>
      <c r="BG105" s="318"/>
      <c r="BH105" s="318"/>
      <c r="BI105" s="318"/>
      <c r="BJ105" s="318"/>
      <c r="BK105" s="318"/>
      <c r="BL105" s="318"/>
      <c r="BM105" s="318"/>
      <c r="BN105" s="318"/>
      <c r="BO105" s="318"/>
      <c r="BP105" s="318"/>
      <c r="BQ105" s="318"/>
      <c r="BR105" s="318"/>
      <c r="BS105" s="318"/>
      <c r="BT105" s="318"/>
      <c r="BU105" s="318"/>
      <c r="BV105" s="318"/>
      <c r="BW105" s="318"/>
      <c r="BX105" s="318"/>
      <c r="BY105" s="318"/>
      <c r="BZ105" s="318"/>
      <c r="CA105" s="318"/>
      <c r="CB105" s="318"/>
      <c r="CC105" s="318"/>
      <c r="CD105" s="318"/>
      <c r="CE105" s="318"/>
      <c r="CF105" s="318"/>
      <c r="CG105" s="318"/>
      <c r="CH105" s="318"/>
      <c r="CI105" s="318"/>
      <c r="CJ105" s="318"/>
      <c r="CK105" s="318"/>
      <c r="CL105" s="318"/>
      <c r="CM105" s="318"/>
      <c r="CN105" s="318"/>
      <c r="CO105" s="318"/>
      <c r="CP105" s="318"/>
      <c r="CQ105" s="318"/>
      <c r="CR105" s="318"/>
      <c r="CS105" s="318"/>
      <c r="CT105" s="318"/>
      <c r="CU105" s="318"/>
      <c r="CV105" s="318"/>
      <c r="CW105" s="318"/>
      <c r="CX105" s="318"/>
      <c r="CY105" s="318"/>
      <c r="CZ105" s="318"/>
      <c r="DA105" s="318"/>
      <c r="DB105" s="318"/>
      <c r="DC105" s="318"/>
      <c r="DD105" s="318"/>
      <c r="DE105" s="318"/>
      <c r="DF105" s="318"/>
      <c r="DG105" s="318"/>
      <c r="DH105" s="318"/>
      <c r="DI105" s="318"/>
      <c r="DJ105" s="318"/>
      <c r="DK105" s="318"/>
      <c r="DL105" s="318"/>
      <c r="DM105" s="318"/>
      <c r="DN105" s="318"/>
      <c r="DO105" s="318"/>
      <c r="DP105" s="318"/>
      <c r="DQ105" s="318"/>
      <c r="DR105" s="318"/>
      <c r="DS105" s="318"/>
      <c r="DT105" s="318"/>
      <c r="DU105" s="318"/>
      <c r="DV105" s="318"/>
      <c r="DW105" s="318"/>
      <c r="DX105" s="318"/>
      <c r="DY105" s="318"/>
      <c r="DZ105" s="318"/>
      <c r="EA105" s="318"/>
      <c r="EB105" s="318"/>
      <c r="EC105" s="318"/>
      <c r="ED105" s="318"/>
      <c r="EE105" s="318"/>
      <c r="EF105" s="318"/>
      <c r="EG105" s="318"/>
      <c r="EH105" s="318"/>
      <c r="EI105" s="318"/>
      <c r="EJ105" s="318"/>
    </row>
    <row r="106" spans="1:140" ht="25.5" customHeight="1">
      <c r="A106" s="189" t="s">
        <v>8703</v>
      </c>
      <c r="B106" s="189" t="s">
        <v>8704</v>
      </c>
      <c r="C106" s="189" t="s">
        <v>8498</v>
      </c>
      <c r="D106" s="317"/>
      <c r="E106" s="317"/>
      <c r="F106" s="318"/>
      <c r="G106" s="318"/>
      <c r="H106" s="318"/>
      <c r="I106" s="318"/>
      <c r="J106" s="318"/>
      <c r="K106" s="318"/>
      <c r="L106" s="318"/>
      <c r="M106" s="318"/>
      <c r="N106" s="318"/>
      <c r="O106" s="318"/>
      <c r="P106" s="318"/>
      <c r="Q106" s="318"/>
      <c r="R106" s="318"/>
      <c r="S106" s="318"/>
      <c r="T106" s="318"/>
      <c r="U106" s="318"/>
      <c r="V106" s="318"/>
      <c r="W106" s="318"/>
      <c r="X106" s="318"/>
      <c r="Y106" s="318"/>
      <c r="Z106" s="318"/>
      <c r="AA106" s="318"/>
      <c r="AB106" s="318"/>
      <c r="AC106" s="318"/>
      <c r="AD106" s="318"/>
      <c r="AE106" s="318"/>
      <c r="AF106" s="318"/>
      <c r="AG106" s="318"/>
      <c r="AH106" s="318"/>
      <c r="AI106" s="318"/>
      <c r="AJ106" s="318"/>
      <c r="AK106" s="318"/>
      <c r="AL106" s="318"/>
      <c r="AM106" s="318"/>
      <c r="AN106" s="318"/>
      <c r="AO106" s="318"/>
      <c r="AP106" s="318"/>
      <c r="AQ106" s="318"/>
      <c r="AR106" s="318"/>
      <c r="AS106" s="318"/>
      <c r="AT106" s="318"/>
      <c r="AU106" s="318"/>
      <c r="AV106" s="318"/>
      <c r="AW106" s="318"/>
      <c r="AX106" s="318"/>
      <c r="AY106" s="318"/>
      <c r="AZ106" s="318"/>
      <c r="BA106" s="318"/>
      <c r="BB106" s="318"/>
      <c r="BC106" s="318"/>
      <c r="BD106" s="318"/>
      <c r="BE106" s="318"/>
      <c r="BF106" s="318"/>
      <c r="BG106" s="318"/>
      <c r="BH106" s="318"/>
      <c r="BI106" s="318"/>
      <c r="BJ106" s="318"/>
      <c r="BK106" s="318"/>
      <c r="BL106" s="318"/>
      <c r="BM106" s="318"/>
      <c r="BN106" s="318"/>
      <c r="BO106" s="318"/>
      <c r="BP106" s="318"/>
      <c r="BQ106" s="318"/>
      <c r="BR106" s="318"/>
      <c r="BS106" s="318"/>
      <c r="BT106" s="318"/>
      <c r="BU106" s="318"/>
      <c r="BV106" s="318"/>
      <c r="BW106" s="318"/>
      <c r="BX106" s="318"/>
      <c r="BY106" s="318"/>
      <c r="BZ106" s="318"/>
      <c r="CA106" s="318"/>
      <c r="CB106" s="318"/>
      <c r="CC106" s="318"/>
      <c r="CD106" s="318"/>
      <c r="CE106" s="318"/>
      <c r="CF106" s="318"/>
      <c r="CG106" s="318"/>
      <c r="CH106" s="318"/>
      <c r="CI106" s="318"/>
      <c r="CJ106" s="318"/>
      <c r="CK106" s="318"/>
      <c r="CL106" s="318"/>
      <c r="CM106" s="318"/>
      <c r="CN106" s="318"/>
      <c r="CO106" s="318"/>
      <c r="CP106" s="318"/>
      <c r="CQ106" s="318"/>
      <c r="CR106" s="318"/>
      <c r="CS106" s="318"/>
      <c r="CT106" s="318"/>
      <c r="CU106" s="318"/>
      <c r="CV106" s="318"/>
      <c r="CW106" s="318"/>
      <c r="CX106" s="318"/>
      <c r="CY106" s="318"/>
      <c r="CZ106" s="318"/>
      <c r="DA106" s="318"/>
      <c r="DB106" s="318"/>
      <c r="DC106" s="318"/>
      <c r="DD106" s="318"/>
      <c r="DE106" s="318"/>
      <c r="DF106" s="318"/>
      <c r="DG106" s="318"/>
      <c r="DH106" s="318"/>
      <c r="DI106" s="318"/>
      <c r="DJ106" s="318"/>
      <c r="DK106" s="318"/>
      <c r="DL106" s="318"/>
      <c r="DM106" s="318"/>
      <c r="DN106" s="318"/>
      <c r="DO106" s="318"/>
      <c r="DP106" s="318"/>
      <c r="DQ106" s="318"/>
      <c r="DR106" s="318"/>
      <c r="DS106" s="318"/>
      <c r="DT106" s="318"/>
      <c r="DU106" s="318"/>
      <c r="DV106" s="318"/>
      <c r="DW106" s="318"/>
      <c r="DX106" s="318"/>
      <c r="DY106" s="318"/>
      <c r="DZ106" s="318"/>
      <c r="EA106" s="318"/>
      <c r="EB106" s="318"/>
      <c r="EC106" s="318"/>
      <c r="ED106" s="318"/>
      <c r="EE106" s="318"/>
      <c r="EF106" s="318"/>
      <c r="EG106" s="318"/>
      <c r="EH106" s="318"/>
      <c r="EI106" s="318"/>
      <c r="EJ106" s="318"/>
    </row>
    <row r="107" spans="1:140" ht="25.5" customHeight="1">
      <c r="A107" s="189" t="s">
        <v>8705</v>
      </c>
      <c r="B107" s="189" t="s">
        <v>8706</v>
      </c>
      <c r="C107" s="189" t="s">
        <v>8498</v>
      </c>
      <c r="D107" s="317"/>
      <c r="E107" s="317"/>
      <c r="F107" s="318"/>
      <c r="G107" s="318"/>
      <c r="H107" s="318"/>
      <c r="I107" s="318"/>
      <c r="J107" s="318"/>
      <c r="K107" s="318"/>
      <c r="L107" s="318"/>
      <c r="M107" s="318"/>
      <c r="N107" s="318"/>
      <c r="O107" s="318"/>
      <c r="P107" s="318"/>
      <c r="Q107" s="318"/>
      <c r="R107" s="318"/>
      <c r="S107" s="318"/>
      <c r="T107" s="318"/>
      <c r="U107" s="318"/>
      <c r="V107" s="318"/>
      <c r="W107" s="318"/>
      <c r="X107" s="318"/>
      <c r="Y107" s="318"/>
      <c r="Z107" s="318"/>
      <c r="AA107" s="318"/>
      <c r="AB107" s="318"/>
      <c r="AC107" s="318"/>
      <c r="AD107" s="318"/>
      <c r="AE107" s="318"/>
      <c r="AF107" s="318"/>
      <c r="AG107" s="318"/>
      <c r="AH107" s="318"/>
      <c r="AI107" s="318"/>
      <c r="AJ107" s="318"/>
      <c r="AK107" s="318"/>
      <c r="AL107" s="318"/>
      <c r="AM107" s="318"/>
      <c r="AN107" s="318"/>
      <c r="AO107" s="318"/>
      <c r="AP107" s="318"/>
      <c r="AQ107" s="318"/>
      <c r="AR107" s="318"/>
      <c r="AS107" s="318"/>
      <c r="AT107" s="318"/>
      <c r="AU107" s="318"/>
      <c r="AV107" s="318"/>
      <c r="AW107" s="318"/>
      <c r="AX107" s="318"/>
      <c r="AY107" s="318"/>
      <c r="AZ107" s="318"/>
      <c r="BA107" s="318"/>
      <c r="BB107" s="318"/>
      <c r="BC107" s="318"/>
      <c r="BD107" s="318"/>
      <c r="BE107" s="318"/>
      <c r="BF107" s="318"/>
      <c r="BG107" s="318"/>
      <c r="BH107" s="318"/>
      <c r="BI107" s="318"/>
      <c r="BJ107" s="318"/>
      <c r="BK107" s="318"/>
      <c r="BL107" s="318"/>
      <c r="BM107" s="318"/>
      <c r="BN107" s="318"/>
      <c r="BO107" s="318"/>
      <c r="BP107" s="318"/>
      <c r="BQ107" s="318"/>
      <c r="BR107" s="318"/>
      <c r="BS107" s="318"/>
      <c r="BT107" s="318"/>
      <c r="BU107" s="318"/>
      <c r="BV107" s="318"/>
      <c r="BW107" s="318"/>
      <c r="BX107" s="318"/>
      <c r="BY107" s="318"/>
      <c r="BZ107" s="318"/>
      <c r="CA107" s="318"/>
      <c r="CB107" s="318"/>
      <c r="CC107" s="318"/>
      <c r="CD107" s="318"/>
      <c r="CE107" s="318"/>
      <c r="CF107" s="318"/>
      <c r="CG107" s="318"/>
      <c r="CH107" s="318"/>
      <c r="CI107" s="318"/>
      <c r="CJ107" s="318"/>
      <c r="CK107" s="318"/>
      <c r="CL107" s="318"/>
      <c r="CM107" s="318"/>
      <c r="CN107" s="318"/>
      <c r="CO107" s="318"/>
      <c r="CP107" s="318"/>
      <c r="CQ107" s="318"/>
      <c r="CR107" s="318"/>
      <c r="CS107" s="318"/>
      <c r="CT107" s="318"/>
      <c r="CU107" s="318"/>
      <c r="CV107" s="318"/>
      <c r="CW107" s="318"/>
      <c r="CX107" s="318"/>
      <c r="CY107" s="318"/>
      <c r="CZ107" s="318"/>
      <c r="DA107" s="318"/>
      <c r="DB107" s="318"/>
      <c r="DC107" s="318"/>
      <c r="DD107" s="318"/>
      <c r="DE107" s="318"/>
      <c r="DF107" s="318"/>
      <c r="DG107" s="318"/>
      <c r="DH107" s="318"/>
      <c r="DI107" s="318"/>
      <c r="DJ107" s="318"/>
      <c r="DK107" s="318"/>
      <c r="DL107" s="318"/>
      <c r="DM107" s="318"/>
      <c r="DN107" s="318"/>
      <c r="DO107" s="318"/>
      <c r="DP107" s="318"/>
      <c r="DQ107" s="318"/>
      <c r="DR107" s="318"/>
      <c r="DS107" s="318"/>
      <c r="DT107" s="318"/>
      <c r="DU107" s="318"/>
      <c r="DV107" s="318"/>
      <c r="DW107" s="318"/>
      <c r="DX107" s="318"/>
      <c r="DY107" s="318"/>
      <c r="DZ107" s="318"/>
      <c r="EA107" s="318"/>
      <c r="EB107" s="318"/>
      <c r="EC107" s="318"/>
      <c r="ED107" s="318"/>
      <c r="EE107" s="318"/>
      <c r="EF107" s="318"/>
      <c r="EG107" s="318"/>
      <c r="EH107" s="318"/>
      <c r="EI107" s="318"/>
      <c r="EJ107" s="318"/>
    </row>
    <row r="108" spans="1:140" ht="25.5" customHeight="1">
      <c r="A108" s="189" t="s">
        <v>8707</v>
      </c>
      <c r="B108" s="189" t="s">
        <v>8708</v>
      </c>
      <c r="C108" s="189" t="s">
        <v>8498</v>
      </c>
      <c r="D108" s="317"/>
      <c r="E108" s="317"/>
      <c r="F108" s="318"/>
      <c r="G108" s="318"/>
      <c r="H108" s="318"/>
      <c r="I108" s="318"/>
      <c r="J108" s="318"/>
      <c r="K108" s="318"/>
      <c r="L108" s="318"/>
      <c r="M108" s="318"/>
      <c r="N108" s="318"/>
      <c r="O108" s="318"/>
      <c r="P108" s="318"/>
      <c r="Q108" s="318"/>
      <c r="R108" s="318"/>
      <c r="S108" s="318"/>
      <c r="T108" s="318"/>
      <c r="U108" s="318"/>
      <c r="V108" s="318"/>
      <c r="W108" s="318"/>
      <c r="X108" s="318"/>
      <c r="Y108" s="318"/>
      <c r="Z108" s="318"/>
      <c r="AA108" s="318"/>
      <c r="AB108" s="318"/>
      <c r="AC108" s="318"/>
      <c r="AD108" s="318"/>
      <c r="AE108" s="318"/>
      <c r="AF108" s="318"/>
      <c r="AG108" s="318"/>
      <c r="AH108" s="318"/>
      <c r="AI108" s="318"/>
      <c r="AJ108" s="318"/>
      <c r="AK108" s="318"/>
      <c r="AL108" s="318"/>
      <c r="AM108" s="318"/>
      <c r="AN108" s="318"/>
      <c r="AO108" s="318"/>
      <c r="AP108" s="318"/>
      <c r="AQ108" s="318"/>
      <c r="AR108" s="318"/>
      <c r="AS108" s="318"/>
      <c r="AT108" s="318"/>
      <c r="AU108" s="318"/>
      <c r="AV108" s="318"/>
      <c r="AW108" s="318"/>
      <c r="AX108" s="318"/>
      <c r="AY108" s="318"/>
      <c r="AZ108" s="318"/>
      <c r="BA108" s="318"/>
      <c r="BB108" s="318"/>
      <c r="BC108" s="318"/>
      <c r="BD108" s="318"/>
      <c r="BE108" s="318"/>
      <c r="BF108" s="318"/>
      <c r="BG108" s="318"/>
      <c r="BH108" s="318"/>
      <c r="BI108" s="318"/>
      <c r="BJ108" s="318"/>
      <c r="BK108" s="318"/>
      <c r="BL108" s="318"/>
      <c r="BM108" s="318"/>
      <c r="BN108" s="318"/>
      <c r="BO108" s="318"/>
      <c r="BP108" s="318"/>
      <c r="BQ108" s="318"/>
      <c r="BR108" s="318"/>
      <c r="BS108" s="318"/>
      <c r="BT108" s="318"/>
      <c r="BU108" s="318"/>
      <c r="BV108" s="318"/>
      <c r="BW108" s="318"/>
      <c r="BX108" s="318"/>
      <c r="BY108" s="318"/>
      <c r="BZ108" s="318"/>
      <c r="CA108" s="318"/>
      <c r="CB108" s="318"/>
      <c r="CC108" s="318"/>
      <c r="CD108" s="318"/>
      <c r="CE108" s="318"/>
      <c r="CF108" s="318"/>
      <c r="CG108" s="318"/>
      <c r="CH108" s="318"/>
      <c r="CI108" s="318"/>
      <c r="CJ108" s="318"/>
      <c r="CK108" s="318"/>
      <c r="CL108" s="318"/>
      <c r="CM108" s="318"/>
      <c r="CN108" s="318"/>
      <c r="CO108" s="318"/>
      <c r="CP108" s="318"/>
      <c r="CQ108" s="318"/>
      <c r="CR108" s="318"/>
      <c r="CS108" s="318"/>
      <c r="CT108" s="318"/>
      <c r="CU108" s="318"/>
      <c r="CV108" s="318"/>
      <c r="CW108" s="318"/>
      <c r="CX108" s="318"/>
      <c r="CY108" s="318"/>
      <c r="CZ108" s="318"/>
      <c r="DA108" s="318"/>
      <c r="DB108" s="318"/>
      <c r="DC108" s="318"/>
      <c r="DD108" s="318"/>
      <c r="DE108" s="318"/>
      <c r="DF108" s="318"/>
      <c r="DG108" s="318"/>
      <c r="DH108" s="318"/>
      <c r="DI108" s="318"/>
      <c r="DJ108" s="318"/>
      <c r="DK108" s="318"/>
      <c r="DL108" s="318"/>
      <c r="DM108" s="318"/>
      <c r="DN108" s="318"/>
      <c r="DO108" s="318"/>
      <c r="DP108" s="318"/>
      <c r="DQ108" s="318"/>
      <c r="DR108" s="318"/>
      <c r="DS108" s="318"/>
      <c r="DT108" s="318"/>
      <c r="DU108" s="318"/>
      <c r="DV108" s="318"/>
      <c r="DW108" s="318"/>
      <c r="DX108" s="318"/>
      <c r="DY108" s="318"/>
      <c r="DZ108" s="318"/>
      <c r="EA108" s="318"/>
      <c r="EB108" s="318"/>
      <c r="EC108" s="318"/>
      <c r="ED108" s="318"/>
      <c r="EE108" s="318"/>
      <c r="EF108" s="318"/>
      <c r="EG108" s="318"/>
      <c r="EH108" s="318"/>
      <c r="EI108" s="318"/>
      <c r="EJ108" s="318"/>
    </row>
    <row r="109" spans="1:140" ht="25.5" customHeight="1">
      <c r="A109" s="189" t="s">
        <v>8709</v>
      </c>
      <c r="B109" s="189" t="s">
        <v>8710</v>
      </c>
      <c r="C109" s="189" t="s">
        <v>8498</v>
      </c>
      <c r="D109" s="317"/>
      <c r="E109" s="317"/>
      <c r="F109" s="318"/>
      <c r="G109" s="318"/>
      <c r="H109" s="318"/>
      <c r="I109" s="318"/>
      <c r="J109" s="318"/>
      <c r="K109" s="318"/>
      <c r="L109" s="318"/>
      <c r="M109" s="318"/>
      <c r="N109" s="318"/>
      <c r="O109" s="318"/>
      <c r="P109" s="318"/>
      <c r="Q109" s="318"/>
      <c r="R109" s="318"/>
      <c r="S109" s="318"/>
      <c r="T109" s="318"/>
      <c r="U109" s="318"/>
      <c r="V109" s="318"/>
      <c r="W109" s="318"/>
      <c r="X109" s="318"/>
      <c r="Y109" s="318"/>
      <c r="Z109" s="318"/>
      <c r="AA109" s="318"/>
      <c r="AB109" s="318"/>
      <c r="AC109" s="318"/>
      <c r="AD109" s="318"/>
      <c r="AE109" s="318"/>
      <c r="AF109" s="318"/>
      <c r="AG109" s="318"/>
      <c r="AH109" s="318"/>
      <c r="AI109" s="318"/>
      <c r="AJ109" s="318"/>
      <c r="AK109" s="318"/>
      <c r="AL109" s="318"/>
      <c r="AM109" s="318"/>
      <c r="AN109" s="318"/>
      <c r="AO109" s="318"/>
      <c r="AP109" s="318"/>
      <c r="AQ109" s="318"/>
      <c r="AR109" s="318"/>
      <c r="AS109" s="318"/>
      <c r="AT109" s="318"/>
      <c r="AU109" s="318"/>
      <c r="AV109" s="318"/>
      <c r="AW109" s="318"/>
      <c r="AX109" s="318"/>
      <c r="AY109" s="318"/>
      <c r="AZ109" s="318"/>
      <c r="BA109" s="318"/>
      <c r="BB109" s="318"/>
      <c r="BC109" s="318"/>
      <c r="BD109" s="318"/>
      <c r="BE109" s="318"/>
      <c r="BF109" s="318"/>
      <c r="BG109" s="318"/>
      <c r="BH109" s="318"/>
      <c r="BI109" s="318"/>
      <c r="BJ109" s="318"/>
      <c r="BK109" s="318"/>
      <c r="BL109" s="318"/>
      <c r="BM109" s="318"/>
      <c r="BN109" s="318"/>
      <c r="BO109" s="318"/>
      <c r="BP109" s="318"/>
      <c r="BQ109" s="318"/>
      <c r="BR109" s="318"/>
      <c r="BS109" s="318"/>
      <c r="BT109" s="318"/>
      <c r="BU109" s="318"/>
      <c r="BV109" s="318"/>
      <c r="BW109" s="318"/>
      <c r="BX109" s="318"/>
      <c r="BY109" s="318"/>
      <c r="BZ109" s="318"/>
      <c r="CA109" s="318"/>
      <c r="CB109" s="318"/>
      <c r="CC109" s="318"/>
      <c r="CD109" s="318"/>
      <c r="CE109" s="318"/>
      <c r="CF109" s="318"/>
      <c r="CG109" s="318"/>
      <c r="CH109" s="318"/>
      <c r="CI109" s="318"/>
      <c r="CJ109" s="318"/>
      <c r="CK109" s="318"/>
      <c r="CL109" s="318"/>
      <c r="CM109" s="318"/>
      <c r="CN109" s="318"/>
      <c r="CO109" s="318"/>
      <c r="CP109" s="318"/>
      <c r="CQ109" s="318"/>
      <c r="CR109" s="318"/>
      <c r="CS109" s="318"/>
      <c r="CT109" s="318"/>
      <c r="CU109" s="318"/>
      <c r="CV109" s="318"/>
      <c r="CW109" s="318"/>
      <c r="CX109" s="318"/>
      <c r="CY109" s="318"/>
      <c r="CZ109" s="318"/>
      <c r="DA109" s="318"/>
      <c r="DB109" s="318"/>
      <c r="DC109" s="318"/>
      <c r="DD109" s="318"/>
      <c r="DE109" s="318"/>
      <c r="DF109" s="318"/>
      <c r="DG109" s="318"/>
      <c r="DH109" s="318"/>
      <c r="DI109" s="318"/>
      <c r="DJ109" s="318"/>
      <c r="DK109" s="318"/>
      <c r="DL109" s="318"/>
      <c r="DM109" s="318"/>
      <c r="DN109" s="318"/>
      <c r="DO109" s="318"/>
      <c r="DP109" s="318"/>
      <c r="DQ109" s="318"/>
      <c r="DR109" s="318"/>
      <c r="DS109" s="318"/>
      <c r="DT109" s="318"/>
      <c r="DU109" s="318"/>
      <c r="DV109" s="318"/>
      <c r="DW109" s="318"/>
      <c r="DX109" s="318"/>
      <c r="DY109" s="318"/>
      <c r="DZ109" s="318"/>
      <c r="EA109" s="318"/>
      <c r="EB109" s="318"/>
      <c r="EC109" s="318"/>
      <c r="ED109" s="318"/>
      <c r="EE109" s="318"/>
      <c r="EF109" s="318"/>
      <c r="EG109" s="318"/>
      <c r="EH109" s="318"/>
      <c r="EI109" s="318"/>
      <c r="EJ109" s="318"/>
    </row>
    <row r="110" spans="1:140" ht="25.5" customHeight="1">
      <c r="A110" s="189" t="s">
        <v>8711</v>
      </c>
      <c r="B110" s="189" t="s">
        <v>8712</v>
      </c>
      <c r="C110" s="189" t="s">
        <v>8498</v>
      </c>
      <c r="D110" s="317"/>
      <c r="E110" s="317"/>
      <c r="F110" s="318"/>
      <c r="G110" s="318"/>
      <c r="H110" s="318"/>
      <c r="I110" s="318"/>
      <c r="J110" s="318"/>
      <c r="K110" s="318"/>
      <c r="L110" s="318"/>
      <c r="M110" s="318"/>
      <c r="N110" s="318"/>
      <c r="O110" s="318"/>
      <c r="P110" s="318"/>
      <c r="Q110" s="318"/>
      <c r="R110" s="318"/>
      <c r="S110" s="318"/>
      <c r="T110" s="318"/>
      <c r="U110" s="318"/>
      <c r="V110" s="318"/>
      <c r="W110" s="318"/>
      <c r="X110" s="318"/>
      <c r="Y110" s="318"/>
      <c r="Z110" s="318"/>
      <c r="AA110" s="318"/>
      <c r="AB110" s="318"/>
      <c r="AC110" s="318"/>
      <c r="AD110" s="318"/>
      <c r="AE110" s="318"/>
      <c r="AF110" s="318"/>
      <c r="AG110" s="318"/>
      <c r="AH110" s="318"/>
      <c r="AI110" s="318"/>
      <c r="AJ110" s="318"/>
      <c r="AK110" s="318"/>
      <c r="AL110" s="318"/>
      <c r="AM110" s="318"/>
      <c r="AN110" s="318"/>
      <c r="AO110" s="318"/>
      <c r="AP110" s="318"/>
      <c r="AQ110" s="318"/>
      <c r="AR110" s="318"/>
      <c r="AS110" s="318"/>
      <c r="AT110" s="318"/>
      <c r="AU110" s="318"/>
      <c r="AV110" s="318"/>
      <c r="AW110" s="318"/>
      <c r="AX110" s="318"/>
      <c r="AY110" s="318"/>
      <c r="AZ110" s="318"/>
      <c r="BA110" s="318"/>
      <c r="BB110" s="318"/>
      <c r="BC110" s="318"/>
      <c r="BD110" s="318"/>
      <c r="BE110" s="318"/>
      <c r="BF110" s="318"/>
      <c r="BG110" s="318"/>
      <c r="BH110" s="318"/>
      <c r="BI110" s="318"/>
      <c r="BJ110" s="318"/>
      <c r="BK110" s="318"/>
      <c r="BL110" s="318"/>
      <c r="BM110" s="318"/>
      <c r="BN110" s="318"/>
      <c r="BO110" s="318"/>
      <c r="BP110" s="318"/>
      <c r="BQ110" s="318"/>
      <c r="BR110" s="318"/>
      <c r="BS110" s="318"/>
      <c r="BT110" s="318"/>
      <c r="BU110" s="318"/>
      <c r="BV110" s="318"/>
      <c r="BW110" s="318"/>
      <c r="BX110" s="318"/>
      <c r="BY110" s="318"/>
      <c r="BZ110" s="318"/>
      <c r="CA110" s="318"/>
      <c r="CB110" s="318"/>
      <c r="CC110" s="318"/>
      <c r="CD110" s="318"/>
      <c r="CE110" s="318"/>
      <c r="CF110" s="318"/>
      <c r="CG110" s="318"/>
      <c r="CH110" s="318"/>
      <c r="CI110" s="318"/>
      <c r="CJ110" s="318"/>
      <c r="CK110" s="318"/>
      <c r="CL110" s="318"/>
      <c r="CM110" s="318"/>
      <c r="CN110" s="318"/>
      <c r="CO110" s="318"/>
      <c r="CP110" s="318"/>
      <c r="CQ110" s="318"/>
      <c r="CR110" s="318"/>
      <c r="CS110" s="318"/>
      <c r="CT110" s="318"/>
      <c r="CU110" s="318"/>
      <c r="CV110" s="318"/>
      <c r="CW110" s="318"/>
      <c r="CX110" s="318"/>
      <c r="CY110" s="318"/>
      <c r="CZ110" s="318"/>
      <c r="DA110" s="318"/>
      <c r="DB110" s="318"/>
      <c r="DC110" s="318"/>
      <c r="DD110" s="318"/>
      <c r="DE110" s="318"/>
      <c r="DF110" s="318"/>
      <c r="DG110" s="318"/>
      <c r="DH110" s="318"/>
      <c r="DI110" s="318"/>
      <c r="DJ110" s="318"/>
      <c r="DK110" s="318"/>
      <c r="DL110" s="318"/>
      <c r="DM110" s="318"/>
      <c r="DN110" s="318"/>
      <c r="DO110" s="318"/>
      <c r="DP110" s="318"/>
      <c r="DQ110" s="318"/>
      <c r="DR110" s="318"/>
      <c r="DS110" s="318"/>
      <c r="DT110" s="318"/>
      <c r="DU110" s="318"/>
      <c r="DV110" s="318"/>
      <c r="DW110" s="318"/>
      <c r="DX110" s="318"/>
      <c r="DY110" s="318"/>
      <c r="DZ110" s="318"/>
      <c r="EA110" s="318"/>
      <c r="EB110" s="318"/>
      <c r="EC110" s="318"/>
      <c r="ED110" s="318"/>
      <c r="EE110" s="318"/>
      <c r="EF110" s="318"/>
      <c r="EG110" s="318"/>
      <c r="EH110" s="318"/>
      <c r="EI110" s="318"/>
      <c r="EJ110" s="318"/>
    </row>
    <row r="111" spans="1:140" ht="25.5" customHeight="1">
      <c r="A111" s="189" t="s">
        <v>8713</v>
      </c>
      <c r="B111" s="189" t="s">
        <v>8714</v>
      </c>
      <c r="C111" s="189" t="s">
        <v>8498</v>
      </c>
      <c r="D111" s="317"/>
      <c r="E111" s="317"/>
      <c r="F111" s="318"/>
      <c r="G111" s="318"/>
      <c r="H111" s="318"/>
      <c r="I111" s="318"/>
      <c r="J111" s="318"/>
      <c r="K111" s="318"/>
      <c r="L111" s="318"/>
      <c r="M111" s="318"/>
      <c r="N111" s="318"/>
      <c r="O111" s="318"/>
      <c r="P111" s="318"/>
      <c r="Q111" s="318"/>
      <c r="R111" s="318"/>
      <c r="S111" s="318"/>
      <c r="T111" s="318"/>
      <c r="U111" s="318"/>
      <c r="V111" s="318"/>
      <c r="W111" s="318"/>
      <c r="X111" s="318"/>
      <c r="Y111" s="318"/>
      <c r="Z111" s="318"/>
      <c r="AA111" s="318"/>
      <c r="AB111" s="318"/>
      <c r="AC111" s="318"/>
      <c r="AD111" s="318"/>
      <c r="AE111" s="318"/>
      <c r="AF111" s="318"/>
      <c r="AG111" s="318"/>
      <c r="AH111" s="318"/>
      <c r="AI111" s="318"/>
      <c r="AJ111" s="318"/>
      <c r="AK111" s="318"/>
      <c r="AL111" s="318"/>
      <c r="AM111" s="318"/>
      <c r="AN111" s="318"/>
      <c r="AO111" s="318"/>
      <c r="AP111" s="318"/>
      <c r="AQ111" s="318"/>
      <c r="AR111" s="318"/>
      <c r="AS111" s="318"/>
      <c r="AT111" s="318"/>
      <c r="AU111" s="318"/>
      <c r="AV111" s="318"/>
      <c r="AW111" s="318"/>
      <c r="AX111" s="318"/>
      <c r="AY111" s="318"/>
      <c r="AZ111" s="318"/>
      <c r="BA111" s="318"/>
      <c r="BB111" s="318"/>
      <c r="BC111" s="318"/>
      <c r="BD111" s="318"/>
      <c r="BE111" s="318"/>
      <c r="BF111" s="318"/>
      <c r="BG111" s="318"/>
      <c r="BH111" s="318"/>
      <c r="BI111" s="318"/>
      <c r="BJ111" s="318"/>
      <c r="BK111" s="318"/>
      <c r="BL111" s="318"/>
      <c r="BM111" s="318"/>
      <c r="BN111" s="318"/>
      <c r="BO111" s="318"/>
      <c r="BP111" s="318"/>
      <c r="BQ111" s="318"/>
      <c r="BR111" s="318"/>
      <c r="BS111" s="318"/>
      <c r="BT111" s="318"/>
      <c r="BU111" s="318"/>
      <c r="BV111" s="318"/>
      <c r="BW111" s="318"/>
      <c r="BX111" s="318"/>
      <c r="BY111" s="318"/>
      <c r="BZ111" s="318"/>
      <c r="CA111" s="318"/>
      <c r="CB111" s="318"/>
      <c r="CC111" s="318"/>
      <c r="CD111" s="318"/>
      <c r="CE111" s="318"/>
      <c r="CF111" s="318"/>
      <c r="CG111" s="318"/>
      <c r="CH111" s="318"/>
      <c r="CI111" s="318"/>
      <c r="CJ111" s="318"/>
      <c r="CK111" s="318"/>
      <c r="CL111" s="318"/>
      <c r="CM111" s="318"/>
      <c r="CN111" s="318"/>
      <c r="CO111" s="318"/>
      <c r="CP111" s="318"/>
      <c r="CQ111" s="318"/>
      <c r="CR111" s="318"/>
      <c r="CS111" s="318"/>
      <c r="CT111" s="318"/>
      <c r="CU111" s="318"/>
      <c r="CV111" s="318"/>
      <c r="CW111" s="318"/>
      <c r="CX111" s="318"/>
      <c r="CY111" s="318"/>
      <c r="CZ111" s="318"/>
      <c r="DA111" s="318"/>
      <c r="DB111" s="318"/>
      <c r="DC111" s="318"/>
      <c r="DD111" s="318"/>
      <c r="DE111" s="318"/>
      <c r="DF111" s="318"/>
      <c r="DG111" s="318"/>
      <c r="DH111" s="318"/>
      <c r="DI111" s="318"/>
      <c r="DJ111" s="318"/>
      <c r="DK111" s="318"/>
      <c r="DL111" s="318"/>
      <c r="DM111" s="318"/>
      <c r="DN111" s="318"/>
      <c r="DO111" s="318"/>
      <c r="DP111" s="318"/>
      <c r="DQ111" s="318"/>
      <c r="DR111" s="318"/>
      <c r="DS111" s="318"/>
      <c r="DT111" s="318"/>
      <c r="DU111" s="318"/>
      <c r="DV111" s="318"/>
      <c r="DW111" s="318"/>
      <c r="DX111" s="318"/>
      <c r="DY111" s="318"/>
      <c r="DZ111" s="318"/>
      <c r="EA111" s="318"/>
      <c r="EB111" s="318"/>
      <c r="EC111" s="318"/>
      <c r="ED111" s="318"/>
      <c r="EE111" s="318"/>
      <c r="EF111" s="318"/>
      <c r="EG111" s="318"/>
      <c r="EH111" s="318"/>
      <c r="EI111" s="318"/>
      <c r="EJ111" s="318"/>
    </row>
    <row r="112" spans="1:140" ht="25.5" customHeight="1">
      <c r="A112" s="189" t="s">
        <v>8715</v>
      </c>
      <c r="B112" s="189" t="s">
        <v>8716</v>
      </c>
      <c r="C112" s="189" t="s">
        <v>8498</v>
      </c>
      <c r="D112" s="317"/>
      <c r="E112" s="317"/>
      <c r="F112" s="318"/>
      <c r="G112" s="318"/>
      <c r="H112" s="318"/>
      <c r="I112" s="318"/>
      <c r="J112" s="318"/>
      <c r="K112" s="318"/>
      <c r="L112" s="318"/>
      <c r="M112" s="318"/>
      <c r="N112" s="318"/>
      <c r="O112" s="318"/>
      <c r="P112" s="318"/>
      <c r="Q112" s="318"/>
      <c r="R112" s="318"/>
      <c r="S112" s="318"/>
      <c r="T112" s="318"/>
      <c r="U112" s="318"/>
      <c r="V112" s="318"/>
      <c r="W112" s="318"/>
      <c r="X112" s="318"/>
      <c r="Y112" s="318"/>
      <c r="Z112" s="318"/>
      <c r="AA112" s="318"/>
      <c r="AB112" s="318"/>
      <c r="AC112" s="318"/>
      <c r="AD112" s="318"/>
      <c r="AE112" s="318"/>
      <c r="AF112" s="318"/>
      <c r="AG112" s="318"/>
      <c r="AH112" s="318"/>
      <c r="AI112" s="318"/>
      <c r="AJ112" s="318"/>
      <c r="AK112" s="318"/>
      <c r="AL112" s="318"/>
      <c r="AM112" s="318"/>
      <c r="AN112" s="318"/>
      <c r="AO112" s="318"/>
      <c r="AP112" s="318"/>
      <c r="AQ112" s="318"/>
      <c r="AR112" s="318"/>
      <c r="AS112" s="318"/>
      <c r="AT112" s="318"/>
      <c r="AU112" s="318"/>
      <c r="AV112" s="318"/>
      <c r="AW112" s="318"/>
      <c r="AX112" s="318"/>
      <c r="AY112" s="318"/>
      <c r="AZ112" s="318"/>
      <c r="BA112" s="318"/>
      <c r="BB112" s="318"/>
      <c r="BC112" s="318"/>
      <c r="BD112" s="318"/>
      <c r="BE112" s="318"/>
      <c r="BF112" s="318"/>
      <c r="BG112" s="318"/>
      <c r="BH112" s="318"/>
      <c r="BI112" s="318"/>
      <c r="BJ112" s="318"/>
      <c r="BK112" s="318"/>
      <c r="BL112" s="318"/>
      <c r="BM112" s="318"/>
      <c r="BN112" s="318"/>
      <c r="BO112" s="318"/>
      <c r="BP112" s="318"/>
      <c r="BQ112" s="318"/>
      <c r="BR112" s="318"/>
      <c r="BS112" s="318"/>
      <c r="BT112" s="318"/>
      <c r="BU112" s="318"/>
      <c r="BV112" s="318"/>
      <c r="BW112" s="318"/>
      <c r="BX112" s="318"/>
      <c r="BY112" s="318"/>
      <c r="BZ112" s="318"/>
      <c r="CA112" s="318"/>
      <c r="CB112" s="318"/>
      <c r="CC112" s="318"/>
      <c r="CD112" s="318"/>
      <c r="CE112" s="318"/>
      <c r="CF112" s="318"/>
      <c r="CG112" s="318"/>
      <c r="CH112" s="318"/>
      <c r="CI112" s="318"/>
      <c r="CJ112" s="318"/>
      <c r="CK112" s="318"/>
      <c r="CL112" s="318"/>
      <c r="CM112" s="318"/>
      <c r="CN112" s="318"/>
      <c r="CO112" s="318"/>
      <c r="CP112" s="318"/>
      <c r="CQ112" s="318"/>
      <c r="CR112" s="318"/>
      <c r="CS112" s="318"/>
      <c r="CT112" s="318"/>
      <c r="CU112" s="318"/>
      <c r="CV112" s="318"/>
      <c r="CW112" s="318"/>
      <c r="CX112" s="318"/>
      <c r="CY112" s="318"/>
      <c r="CZ112" s="318"/>
      <c r="DA112" s="318"/>
      <c r="DB112" s="318"/>
      <c r="DC112" s="318"/>
      <c r="DD112" s="318"/>
      <c r="DE112" s="318"/>
      <c r="DF112" s="318"/>
      <c r="DG112" s="318"/>
      <c r="DH112" s="318"/>
      <c r="DI112" s="318"/>
      <c r="DJ112" s="318"/>
      <c r="DK112" s="318"/>
      <c r="DL112" s="318"/>
      <c r="DM112" s="318"/>
      <c r="DN112" s="318"/>
      <c r="DO112" s="318"/>
      <c r="DP112" s="318"/>
      <c r="DQ112" s="318"/>
      <c r="DR112" s="318"/>
      <c r="DS112" s="318"/>
      <c r="DT112" s="318"/>
      <c r="DU112" s="318"/>
      <c r="DV112" s="318"/>
      <c r="DW112" s="318"/>
      <c r="DX112" s="318"/>
      <c r="DY112" s="318"/>
      <c r="DZ112" s="318"/>
      <c r="EA112" s="318"/>
      <c r="EB112" s="318"/>
      <c r="EC112" s="318"/>
      <c r="ED112" s="318"/>
      <c r="EE112" s="318"/>
      <c r="EF112" s="318"/>
      <c r="EG112" s="318"/>
      <c r="EH112" s="318"/>
      <c r="EI112" s="318"/>
      <c r="EJ112" s="318"/>
    </row>
    <row r="113" spans="1:140" ht="25.5" customHeight="1">
      <c r="A113" s="189" t="s">
        <v>8717</v>
      </c>
      <c r="B113" s="189" t="s">
        <v>8718</v>
      </c>
      <c r="C113" s="189" t="s">
        <v>8498</v>
      </c>
      <c r="D113" s="317"/>
      <c r="E113" s="317"/>
      <c r="F113" s="318"/>
      <c r="G113" s="318"/>
      <c r="H113" s="318"/>
      <c r="I113" s="318"/>
      <c r="J113" s="318"/>
      <c r="K113" s="318"/>
      <c r="L113" s="318"/>
      <c r="M113" s="318"/>
      <c r="N113" s="318"/>
      <c r="O113" s="318"/>
      <c r="P113" s="318"/>
      <c r="Q113" s="318"/>
      <c r="R113" s="318"/>
      <c r="S113" s="318"/>
      <c r="T113" s="318"/>
      <c r="U113" s="318"/>
      <c r="V113" s="318"/>
      <c r="W113" s="318"/>
      <c r="X113" s="318"/>
      <c r="Y113" s="318"/>
      <c r="Z113" s="318"/>
      <c r="AA113" s="318"/>
      <c r="AB113" s="318"/>
      <c r="AC113" s="318"/>
      <c r="AD113" s="318"/>
      <c r="AE113" s="318"/>
      <c r="AF113" s="318"/>
      <c r="AG113" s="318"/>
      <c r="AH113" s="318"/>
      <c r="AI113" s="318"/>
      <c r="AJ113" s="318"/>
      <c r="AK113" s="318"/>
      <c r="AL113" s="318"/>
      <c r="AM113" s="318"/>
      <c r="AN113" s="318"/>
      <c r="AO113" s="318"/>
      <c r="AP113" s="318"/>
      <c r="AQ113" s="318"/>
      <c r="AR113" s="318"/>
      <c r="AS113" s="318"/>
      <c r="AT113" s="318"/>
      <c r="AU113" s="318"/>
      <c r="AV113" s="318"/>
      <c r="AW113" s="318"/>
      <c r="AX113" s="318"/>
      <c r="AY113" s="318"/>
      <c r="AZ113" s="318"/>
      <c r="BA113" s="318"/>
      <c r="BB113" s="318"/>
      <c r="BC113" s="318"/>
      <c r="BD113" s="318"/>
      <c r="BE113" s="318"/>
      <c r="BF113" s="318"/>
      <c r="BG113" s="318"/>
      <c r="BH113" s="318"/>
      <c r="BI113" s="318"/>
      <c r="BJ113" s="318"/>
      <c r="BK113" s="318"/>
      <c r="BL113" s="318"/>
      <c r="BM113" s="318"/>
      <c r="BN113" s="318"/>
      <c r="BO113" s="318"/>
      <c r="BP113" s="318"/>
      <c r="BQ113" s="318"/>
      <c r="BR113" s="318"/>
      <c r="BS113" s="318"/>
      <c r="BT113" s="318"/>
      <c r="BU113" s="318"/>
      <c r="BV113" s="318"/>
      <c r="BW113" s="318"/>
      <c r="BX113" s="318"/>
      <c r="BY113" s="318"/>
      <c r="BZ113" s="318"/>
      <c r="CA113" s="318"/>
      <c r="CB113" s="318"/>
      <c r="CC113" s="318"/>
      <c r="CD113" s="318"/>
      <c r="CE113" s="318"/>
      <c r="CF113" s="318"/>
      <c r="CG113" s="318"/>
      <c r="CH113" s="318"/>
      <c r="CI113" s="318"/>
      <c r="CJ113" s="318"/>
      <c r="CK113" s="318"/>
      <c r="CL113" s="318"/>
      <c r="CM113" s="318"/>
      <c r="CN113" s="318"/>
      <c r="CO113" s="318"/>
      <c r="CP113" s="318"/>
      <c r="CQ113" s="318"/>
      <c r="CR113" s="318"/>
      <c r="CS113" s="318"/>
      <c r="CT113" s="318"/>
      <c r="CU113" s="318"/>
      <c r="CV113" s="318"/>
      <c r="CW113" s="318"/>
      <c r="CX113" s="318"/>
      <c r="CY113" s="318"/>
      <c r="CZ113" s="318"/>
      <c r="DA113" s="318"/>
      <c r="DB113" s="318"/>
      <c r="DC113" s="318"/>
      <c r="DD113" s="318"/>
      <c r="DE113" s="318"/>
      <c r="DF113" s="318"/>
      <c r="DG113" s="318"/>
      <c r="DH113" s="318"/>
      <c r="DI113" s="318"/>
      <c r="DJ113" s="318"/>
      <c r="DK113" s="318"/>
      <c r="DL113" s="318"/>
      <c r="DM113" s="318"/>
      <c r="DN113" s="318"/>
      <c r="DO113" s="318"/>
      <c r="DP113" s="318"/>
      <c r="DQ113" s="318"/>
      <c r="DR113" s="318"/>
      <c r="DS113" s="318"/>
      <c r="DT113" s="318"/>
      <c r="DU113" s="318"/>
      <c r="DV113" s="318"/>
      <c r="DW113" s="318"/>
      <c r="DX113" s="318"/>
      <c r="DY113" s="318"/>
      <c r="DZ113" s="318"/>
      <c r="EA113" s="318"/>
      <c r="EB113" s="318"/>
      <c r="EC113" s="318"/>
      <c r="ED113" s="318"/>
      <c r="EE113" s="318"/>
      <c r="EF113" s="318"/>
      <c r="EG113" s="318"/>
      <c r="EH113" s="318"/>
      <c r="EI113" s="318"/>
      <c r="EJ113" s="318"/>
    </row>
    <row r="114" spans="1:140" ht="25.5" customHeight="1">
      <c r="A114" s="189" t="s">
        <v>8719</v>
      </c>
      <c r="B114" s="189" t="s">
        <v>8720</v>
      </c>
      <c r="C114" s="189" t="s">
        <v>8498</v>
      </c>
      <c r="D114" s="317"/>
      <c r="E114" s="317"/>
      <c r="F114" s="318"/>
      <c r="G114" s="318"/>
      <c r="H114" s="318"/>
      <c r="I114" s="318"/>
      <c r="J114" s="318"/>
      <c r="K114" s="318"/>
      <c r="L114" s="318"/>
      <c r="M114" s="318"/>
      <c r="N114" s="318"/>
      <c r="O114" s="318"/>
      <c r="P114" s="318"/>
      <c r="Q114" s="318"/>
      <c r="R114" s="318"/>
      <c r="S114" s="318"/>
      <c r="T114" s="318"/>
      <c r="U114" s="318"/>
      <c r="V114" s="318"/>
      <c r="W114" s="318"/>
      <c r="X114" s="318"/>
      <c r="Y114" s="318"/>
      <c r="Z114" s="318"/>
      <c r="AA114" s="318"/>
      <c r="AB114" s="318"/>
      <c r="AC114" s="318"/>
      <c r="AD114" s="318"/>
      <c r="AE114" s="318"/>
      <c r="AF114" s="318"/>
      <c r="AG114" s="318"/>
      <c r="AH114" s="318"/>
      <c r="AI114" s="318"/>
      <c r="AJ114" s="318"/>
      <c r="AK114" s="318"/>
      <c r="AL114" s="318"/>
      <c r="AM114" s="318"/>
      <c r="AN114" s="318"/>
      <c r="AO114" s="318"/>
      <c r="AP114" s="318"/>
      <c r="AQ114" s="318"/>
      <c r="AR114" s="318"/>
      <c r="AS114" s="318"/>
      <c r="AT114" s="318"/>
      <c r="AU114" s="318"/>
      <c r="AV114" s="318"/>
      <c r="AW114" s="318"/>
      <c r="AX114" s="318"/>
      <c r="AY114" s="318"/>
      <c r="AZ114" s="318"/>
      <c r="BA114" s="318"/>
      <c r="BB114" s="318"/>
      <c r="BC114" s="318"/>
      <c r="BD114" s="318"/>
      <c r="BE114" s="318"/>
      <c r="BF114" s="318"/>
      <c r="BG114" s="318"/>
      <c r="BH114" s="318"/>
      <c r="BI114" s="318"/>
      <c r="BJ114" s="318"/>
      <c r="BK114" s="318"/>
      <c r="BL114" s="318"/>
      <c r="BM114" s="318"/>
      <c r="BN114" s="318"/>
      <c r="BO114" s="318"/>
      <c r="BP114" s="318"/>
      <c r="BQ114" s="318"/>
      <c r="BR114" s="318"/>
      <c r="BS114" s="318"/>
      <c r="BT114" s="318"/>
      <c r="BU114" s="318"/>
      <c r="BV114" s="318"/>
      <c r="BW114" s="318"/>
      <c r="BX114" s="318"/>
      <c r="BY114" s="318"/>
      <c r="BZ114" s="318"/>
      <c r="CA114" s="318"/>
      <c r="CB114" s="318"/>
      <c r="CC114" s="318"/>
      <c r="CD114" s="318"/>
      <c r="CE114" s="318"/>
      <c r="CF114" s="318"/>
      <c r="CG114" s="318"/>
      <c r="CH114" s="318"/>
      <c r="CI114" s="318"/>
      <c r="CJ114" s="318"/>
      <c r="CK114" s="318"/>
      <c r="CL114" s="318"/>
      <c r="CM114" s="318"/>
      <c r="CN114" s="318"/>
      <c r="CO114" s="318"/>
      <c r="CP114" s="318"/>
      <c r="CQ114" s="318"/>
      <c r="CR114" s="318"/>
      <c r="CS114" s="318"/>
      <c r="CT114" s="318"/>
      <c r="CU114" s="318"/>
      <c r="CV114" s="318"/>
      <c r="CW114" s="318"/>
      <c r="CX114" s="318"/>
      <c r="CY114" s="318"/>
      <c r="CZ114" s="318"/>
      <c r="DA114" s="318"/>
      <c r="DB114" s="318"/>
      <c r="DC114" s="318"/>
      <c r="DD114" s="318"/>
      <c r="DE114" s="318"/>
      <c r="DF114" s="318"/>
      <c r="DG114" s="318"/>
      <c r="DH114" s="318"/>
      <c r="DI114" s="318"/>
      <c r="DJ114" s="318"/>
      <c r="DK114" s="318"/>
      <c r="DL114" s="318"/>
      <c r="DM114" s="318"/>
      <c r="DN114" s="318"/>
      <c r="DO114" s="318"/>
      <c r="DP114" s="318"/>
      <c r="DQ114" s="318"/>
      <c r="DR114" s="318"/>
      <c r="DS114" s="318"/>
      <c r="DT114" s="318"/>
      <c r="DU114" s="318"/>
      <c r="DV114" s="318"/>
      <c r="DW114" s="318"/>
      <c r="DX114" s="318"/>
      <c r="DY114" s="318"/>
      <c r="DZ114" s="318"/>
      <c r="EA114" s="318"/>
      <c r="EB114" s="318"/>
      <c r="EC114" s="318"/>
      <c r="ED114" s="318"/>
      <c r="EE114" s="318"/>
      <c r="EF114" s="318"/>
      <c r="EG114" s="318"/>
      <c r="EH114" s="318"/>
      <c r="EI114" s="318"/>
      <c r="EJ114" s="318"/>
    </row>
    <row r="115" spans="1:140" ht="25.5" hidden="1" customHeight="1">
      <c r="A115" s="189" t="s">
        <v>8721</v>
      </c>
      <c r="B115" s="189" t="s">
        <v>8722</v>
      </c>
      <c r="C115" s="189" t="s">
        <v>8491</v>
      </c>
      <c r="D115" s="317"/>
      <c r="E115" s="317"/>
      <c r="F115" s="318"/>
      <c r="G115" s="318"/>
      <c r="H115" s="318"/>
      <c r="I115" s="318"/>
      <c r="J115" s="318"/>
      <c r="K115" s="318"/>
      <c r="L115" s="318"/>
      <c r="M115" s="318"/>
      <c r="N115" s="318"/>
      <c r="O115" s="318"/>
      <c r="P115" s="318"/>
      <c r="Q115" s="318"/>
      <c r="R115" s="318"/>
      <c r="S115" s="318"/>
      <c r="T115" s="318"/>
      <c r="U115" s="318"/>
      <c r="V115" s="318"/>
      <c r="W115" s="318"/>
      <c r="X115" s="318"/>
      <c r="Y115" s="318"/>
      <c r="Z115" s="318"/>
      <c r="AA115" s="318"/>
      <c r="AB115" s="318"/>
      <c r="AC115" s="318"/>
      <c r="AD115" s="318"/>
      <c r="AE115" s="318"/>
      <c r="AF115" s="318"/>
      <c r="AG115" s="318"/>
      <c r="AH115" s="318"/>
      <c r="AI115" s="318"/>
      <c r="AJ115" s="318"/>
      <c r="AK115" s="318"/>
      <c r="AL115" s="318"/>
      <c r="AM115" s="318"/>
      <c r="AN115" s="318"/>
      <c r="AO115" s="318"/>
      <c r="AP115" s="318"/>
      <c r="AQ115" s="318"/>
      <c r="AR115" s="318"/>
      <c r="AS115" s="318"/>
      <c r="AT115" s="318"/>
      <c r="AU115" s="318"/>
      <c r="AV115" s="318"/>
      <c r="AW115" s="318"/>
      <c r="AX115" s="318"/>
      <c r="AY115" s="318"/>
      <c r="AZ115" s="318"/>
      <c r="BA115" s="318"/>
      <c r="BB115" s="318"/>
      <c r="BC115" s="318"/>
      <c r="BD115" s="318"/>
      <c r="BE115" s="318"/>
      <c r="BF115" s="318"/>
      <c r="BG115" s="318"/>
      <c r="BH115" s="318"/>
      <c r="BI115" s="318"/>
      <c r="BJ115" s="318"/>
      <c r="BK115" s="318"/>
      <c r="BL115" s="318"/>
      <c r="BM115" s="318"/>
      <c r="BN115" s="318"/>
      <c r="BO115" s="318"/>
      <c r="BP115" s="318"/>
      <c r="BQ115" s="318"/>
      <c r="BR115" s="318"/>
      <c r="BS115" s="318"/>
      <c r="BT115" s="318"/>
      <c r="BU115" s="318"/>
      <c r="BV115" s="318"/>
      <c r="BW115" s="318"/>
      <c r="BX115" s="318"/>
      <c r="BY115" s="318"/>
      <c r="BZ115" s="318"/>
      <c r="CA115" s="318"/>
      <c r="CB115" s="318"/>
      <c r="CC115" s="318"/>
      <c r="CD115" s="318"/>
      <c r="CE115" s="318"/>
      <c r="CF115" s="318"/>
      <c r="CG115" s="318"/>
      <c r="CH115" s="318"/>
      <c r="CI115" s="318"/>
      <c r="CJ115" s="318"/>
      <c r="CK115" s="318"/>
      <c r="CL115" s="318"/>
      <c r="CM115" s="318"/>
      <c r="CN115" s="318"/>
      <c r="CO115" s="318"/>
      <c r="CP115" s="318"/>
      <c r="CQ115" s="318"/>
      <c r="CR115" s="318"/>
      <c r="CS115" s="318"/>
      <c r="CT115" s="318"/>
      <c r="CU115" s="318"/>
      <c r="CV115" s="318"/>
      <c r="CW115" s="318"/>
      <c r="CX115" s="318"/>
      <c r="CY115" s="318"/>
      <c r="CZ115" s="318"/>
      <c r="DA115" s="318"/>
      <c r="DB115" s="318"/>
      <c r="DC115" s="318"/>
      <c r="DD115" s="318"/>
      <c r="DE115" s="318"/>
      <c r="DF115" s="318"/>
      <c r="DG115" s="318"/>
      <c r="DH115" s="318"/>
      <c r="DI115" s="318"/>
      <c r="DJ115" s="318"/>
      <c r="DK115" s="318"/>
      <c r="DL115" s="318"/>
      <c r="DM115" s="318"/>
      <c r="DN115" s="318"/>
      <c r="DO115" s="318"/>
      <c r="DP115" s="318"/>
      <c r="DQ115" s="318"/>
      <c r="DR115" s="318"/>
      <c r="DS115" s="318"/>
      <c r="DT115" s="318"/>
      <c r="DU115" s="318"/>
      <c r="DV115" s="318"/>
      <c r="DW115" s="318"/>
      <c r="DX115" s="318"/>
      <c r="DY115" s="318"/>
      <c r="DZ115" s="318"/>
      <c r="EA115" s="318"/>
      <c r="EB115" s="318"/>
      <c r="EC115" s="318"/>
      <c r="ED115" s="318"/>
      <c r="EE115" s="318"/>
      <c r="EF115" s="318"/>
      <c r="EG115" s="318"/>
      <c r="EH115" s="318"/>
      <c r="EI115" s="318"/>
      <c r="EJ115" s="318"/>
    </row>
    <row r="116" spans="1:140" ht="25.5" customHeight="1">
      <c r="A116" s="189" t="s">
        <v>8723</v>
      </c>
      <c r="B116" s="189" t="s">
        <v>8724</v>
      </c>
      <c r="C116" s="189" t="s">
        <v>8498</v>
      </c>
      <c r="D116" s="317"/>
      <c r="E116" s="317"/>
      <c r="F116" s="318"/>
      <c r="G116" s="318"/>
      <c r="H116" s="318"/>
      <c r="I116" s="318"/>
      <c r="J116" s="318"/>
      <c r="K116" s="318"/>
      <c r="L116" s="318"/>
      <c r="M116" s="318"/>
      <c r="N116" s="318"/>
      <c r="O116" s="318"/>
      <c r="P116" s="318"/>
      <c r="Q116" s="318"/>
      <c r="R116" s="318"/>
      <c r="S116" s="318"/>
      <c r="T116" s="318"/>
      <c r="U116" s="318"/>
      <c r="V116" s="318"/>
      <c r="W116" s="318"/>
      <c r="X116" s="318"/>
      <c r="Y116" s="318"/>
      <c r="Z116" s="318"/>
      <c r="AA116" s="318"/>
      <c r="AB116" s="318"/>
      <c r="AC116" s="318"/>
      <c r="AD116" s="318"/>
      <c r="AE116" s="318"/>
      <c r="AF116" s="318"/>
      <c r="AG116" s="318"/>
      <c r="AH116" s="318"/>
      <c r="AI116" s="318"/>
      <c r="AJ116" s="318"/>
      <c r="AK116" s="318"/>
      <c r="AL116" s="318"/>
      <c r="AM116" s="318"/>
      <c r="AN116" s="318"/>
      <c r="AO116" s="318"/>
      <c r="AP116" s="318"/>
      <c r="AQ116" s="318"/>
      <c r="AR116" s="318"/>
      <c r="AS116" s="318"/>
      <c r="AT116" s="318"/>
      <c r="AU116" s="318"/>
      <c r="AV116" s="318"/>
      <c r="AW116" s="318"/>
      <c r="AX116" s="318"/>
      <c r="AY116" s="318"/>
      <c r="AZ116" s="318"/>
      <c r="BA116" s="318"/>
      <c r="BB116" s="318"/>
      <c r="BC116" s="318"/>
      <c r="BD116" s="318"/>
      <c r="BE116" s="318"/>
      <c r="BF116" s="318"/>
      <c r="BG116" s="318"/>
      <c r="BH116" s="318"/>
      <c r="BI116" s="318"/>
      <c r="BJ116" s="318"/>
      <c r="BK116" s="318"/>
      <c r="BL116" s="318"/>
      <c r="BM116" s="318"/>
      <c r="BN116" s="318"/>
      <c r="BO116" s="318"/>
      <c r="BP116" s="318"/>
      <c r="BQ116" s="318"/>
      <c r="BR116" s="318"/>
      <c r="BS116" s="318"/>
      <c r="BT116" s="318"/>
      <c r="BU116" s="318"/>
      <c r="BV116" s="318"/>
      <c r="BW116" s="318"/>
      <c r="BX116" s="318"/>
      <c r="BY116" s="318"/>
      <c r="BZ116" s="318"/>
      <c r="CA116" s="318"/>
      <c r="CB116" s="318"/>
      <c r="CC116" s="318"/>
      <c r="CD116" s="318"/>
      <c r="CE116" s="318"/>
      <c r="CF116" s="318"/>
      <c r="CG116" s="318"/>
      <c r="CH116" s="318"/>
      <c r="CI116" s="318"/>
      <c r="CJ116" s="318"/>
      <c r="CK116" s="318"/>
      <c r="CL116" s="318"/>
      <c r="CM116" s="318"/>
      <c r="CN116" s="318"/>
      <c r="CO116" s="318"/>
      <c r="CP116" s="318"/>
      <c r="CQ116" s="318"/>
      <c r="CR116" s="318"/>
      <c r="CS116" s="318"/>
      <c r="CT116" s="318"/>
      <c r="CU116" s="318"/>
      <c r="CV116" s="318"/>
      <c r="CW116" s="318"/>
      <c r="CX116" s="318"/>
      <c r="CY116" s="318"/>
      <c r="CZ116" s="318"/>
      <c r="DA116" s="318"/>
      <c r="DB116" s="318"/>
      <c r="DC116" s="318"/>
      <c r="DD116" s="318"/>
      <c r="DE116" s="318"/>
      <c r="DF116" s="318"/>
      <c r="DG116" s="318"/>
      <c r="DH116" s="318"/>
      <c r="DI116" s="318"/>
      <c r="DJ116" s="318"/>
      <c r="DK116" s="318"/>
      <c r="DL116" s="318"/>
      <c r="DM116" s="318"/>
      <c r="DN116" s="318"/>
      <c r="DO116" s="318"/>
      <c r="DP116" s="318"/>
      <c r="DQ116" s="318"/>
      <c r="DR116" s="318"/>
      <c r="DS116" s="318"/>
      <c r="DT116" s="318"/>
      <c r="DU116" s="318"/>
      <c r="DV116" s="318"/>
      <c r="DW116" s="318"/>
      <c r="DX116" s="318"/>
      <c r="DY116" s="318"/>
      <c r="DZ116" s="318"/>
      <c r="EA116" s="318"/>
      <c r="EB116" s="318"/>
      <c r="EC116" s="318"/>
      <c r="ED116" s="318"/>
      <c r="EE116" s="318"/>
      <c r="EF116" s="318"/>
      <c r="EG116" s="318"/>
      <c r="EH116" s="318"/>
      <c r="EI116" s="318"/>
      <c r="EJ116" s="318"/>
    </row>
    <row r="117" spans="1:140" ht="25.5" customHeight="1">
      <c r="A117" s="189" t="s">
        <v>8725</v>
      </c>
      <c r="B117" s="189" t="s">
        <v>8726</v>
      </c>
      <c r="C117" s="189" t="s">
        <v>8498</v>
      </c>
      <c r="D117" s="317"/>
      <c r="E117" s="317"/>
      <c r="F117" s="318"/>
      <c r="G117" s="318"/>
      <c r="H117" s="318"/>
      <c r="I117" s="318"/>
      <c r="J117" s="318"/>
      <c r="K117" s="318"/>
      <c r="L117" s="318"/>
      <c r="M117" s="318"/>
      <c r="N117" s="318"/>
      <c r="O117" s="318"/>
      <c r="P117" s="318"/>
      <c r="Q117" s="318"/>
      <c r="R117" s="318"/>
      <c r="S117" s="318"/>
      <c r="T117" s="318"/>
      <c r="U117" s="318"/>
      <c r="V117" s="318"/>
      <c r="W117" s="318"/>
      <c r="X117" s="318"/>
      <c r="Y117" s="318"/>
      <c r="Z117" s="318"/>
      <c r="AA117" s="318"/>
      <c r="AB117" s="318"/>
      <c r="AC117" s="318"/>
      <c r="AD117" s="318"/>
      <c r="AE117" s="318"/>
      <c r="AF117" s="318"/>
      <c r="AG117" s="318"/>
      <c r="AH117" s="318"/>
      <c r="AI117" s="318"/>
      <c r="AJ117" s="318"/>
      <c r="AK117" s="318"/>
      <c r="AL117" s="318"/>
      <c r="AM117" s="318"/>
      <c r="AN117" s="318"/>
      <c r="AO117" s="318"/>
      <c r="AP117" s="318"/>
      <c r="AQ117" s="318"/>
      <c r="AR117" s="318"/>
      <c r="AS117" s="318"/>
      <c r="AT117" s="318"/>
      <c r="AU117" s="318"/>
      <c r="AV117" s="318"/>
      <c r="AW117" s="318"/>
      <c r="AX117" s="318"/>
      <c r="AY117" s="318"/>
      <c r="AZ117" s="318"/>
      <c r="BA117" s="318"/>
      <c r="BB117" s="318"/>
      <c r="BC117" s="318"/>
      <c r="BD117" s="318"/>
      <c r="BE117" s="318"/>
      <c r="BF117" s="318"/>
      <c r="BG117" s="318"/>
      <c r="BH117" s="318"/>
      <c r="BI117" s="318"/>
      <c r="BJ117" s="318"/>
      <c r="BK117" s="318"/>
      <c r="BL117" s="318"/>
      <c r="BM117" s="318"/>
      <c r="BN117" s="318"/>
      <c r="BO117" s="318"/>
      <c r="BP117" s="318"/>
      <c r="BQ117" s="318"/>
      <c r="BR117" s="318"/>
      <c r="BS117" s="318"/>
      <c r="BT117" s="318"/>
      <c r="BU117" s="318"/>
      <c r="BV117" s="318"/>
      <c r="BW117" s="318"/>
      <c r="BX117" s="318"/>
      <c r="BY117" s="318"/>
      <c r="BZ117" s="318"/>
      <c r="CA117" s="318"/>
      <c r="CB117" s="318"/>
      <c r="CC117" s="318"/>
      <c r="CD117" s="318"/>
      <c r="CE117" s="318"/>
      <c r="CF117" s="318"/>
      <c r="CG117" s="318"/>
      <c r="CH117" s="318"/>
      <c r="CI117" s="318"/>
      <c r="CJ117" s="318"/>
      <c r="CK117" s="318"/>
      <c r="CL117" s="318"/>
      <c r="CM117" s="318"/>
      <c r="CN117" s="318"/>
      <c r="CO117" s="318"/>
      <c r="CP117" s="318"/>
      <c r="CQ117" s="318"/>
      <c r="CR117" s="318"/>
      <c r="CS117" s="318"/>
      <c r="CT117" s="318"/>
      <c r="CU117" s="318"/>
      <c r="CV117" s="318"/>
      <c r="CW117" s="318"/>
      <c r="CX117" s="318"/>
      <c r="CY117" s="318"/>
      <c r="CZ117" s="318"/>
      <c r="DA117" s="318"/>
      <c r="DB117" s="318"/>
      <c r="DC117" s="318"/>
      <c r="DD117" s="318"/>
      <c r="DE117" s="318"/>
      <c r="DF117" s="318"/>
      <c r="DG117" s="318"/>
      <c r="DH117" s="318"/>
      <c r="DI117" s="318"/>
      <c r="DJ117" s="318"/>
      <c r="DK117" s="318"/>
      <c r="DL117" s="318"/>
      <c r="DM117" s="318"/>
      <c r="DN117" s="318"/>
      <c r="DO117" s="318"/>
      <c r="DP117" s="318"/>
      <c r="DQ117" s="318"/>
      <c r="DR117" s="318"/>
      <c r="DS117" s="318"/>
      <c r="DT117" s="318"/>
      <c r="DU117" s="318"/>
      <c r="DV117" s="318"/>
      <c r="DW117" s="318"/>
      <c r="DX117" s="318"/>
      <c r="DY117" s="318"/>
      <c r="DZ117" s="318"/>
      <c r="EA117" s="318"/>
      <c r="EB117" s="318"/>
      <c r="EC117" s="318"/>
      <c r="ED117" s="318"/>
      <c r="EE117" s="318"/>
      <c r="EF117" s="318"/>
      <c r="EG117" s="318"/>
      <c r="EH117" s="318"/>
      <c r="EI117" s="318"/>
      <c r="EJ117" s="318"/>
    </row>
    <row r="118" spans="1:140" ht="25.5" customHeight="1">
      <c r="A118" s="189" t="s">
        <v>8727</v>
      </c>
      <c r="B118" s="189" t="s">
        <v>8728</v>
      </c>
      <c r="C118" s="189" t="s">
        <v>8498</v>
      </c>
      <c r="D118" s="317"/>
      <c r="E118" s="317"/>
      <c r="F118" s="318"/>
      <c r="G118" s="318"/>
      <c r="H118" s="318"/>
      <c r="I118" s="318"/>
      <c r="J118" s="318"/>
      <c r="K118" s="318"/>
      <c r="L118" s="318"/>
      <c r="M118" s="318"/>
      <c r="N118" s="318"/>
      <c r="O118" s="318"/>
      <c r="P118" s="318"/>
      <c r="Q118" s="318"/>
      <c r="R118" s="318"/>
      <c r="S118" s="318"/>
      <c r="T118" s="318"/>
      <c r="U118" s="318"/>
      <c r="V118" s="318"/>
      <c r="W118" s="318"/>
      <c r="X118" s="318"/>
      <c r="Y118" s="318"/>
      <c r="Z118" s="318"/>
      <c r="AA118" s="318"/>
      <c r="AB118" s="318"/>
      <c r="AC118" s="318"/>
      <c r="AD118" s="318"/>
      <c r="AE118" s="318"/>
      <c r="AF118" s="318"/>
      <c r="AG118" s="318"/>
      <c r="AH118" s="318"/>
      <c r="AI118" s="318"/>
      <c r="AJ118" s="318"/>
      <c r="AK118" s="318"/>
      <c r="AL118" s="318"/>
      <c r="AM118" s="318"/>
      <c r="AN118" s="318"/>
      <c r="AO118" s="318"/>
      <c r="AP118" s="318"/>
      <c r="AQ118" s="318"/>
      <c r="AR118" s="318"/>
      <c r="AS118" s="318"/>
      <c r="AT118" s="318"/>
      <c r="AU118" s="318"/>
      <c r="AV118" s="318"/>
      <c r="AW118" s="318"/>
      <c r="AX118" s="318"/>
      <c r="AY118" s="318"/>
      <c r="AZ118" s="318"/>
      <c r="BA118" s="318"/>
      <c r="BB118" s="318"/>
      <c r="BC118" s="318"/>
      <c r="BD118" s="318"/>
      <c r="BE118" s="318"/>
      <c r="BF118" s="318"/>
      <c r="BG118" s="318"/>
      <c r="BH118" s="318"/>
      <c r="BI118" s="318"/>
      <c r="BJ118" s="318"/>
      <c r="BK118" s="318"/>
      <c r="BL118" s="318"/>
      <c r="BM118" s="318"/>
      <c r="BN118" s="318"/>
      <c r="BO118" s="318"/>
      <c r="BP118" s="318"/>
      <c r="BQ118" s="318"/>
      <c r="BR118" s="318"/>
      <c r="BS118" s="318"/>
      <c r="BT118" s="318"/>
      <c r="BU118" s="318"/>
      <c r="BV118" s="318"/>
      <c r="BW118" s="318"/>
      <c r="BX118" s="318"/>
      <c r="BY118" s="318"/>
      <c r="BZ118" s="318"/>
      <c r="CA118" s="318"/>
      <c r="CB118" s="318"/>
      <c r="CC118" s="318"/>
      <c r="CD118" s="318"/>
      <c r="CE118" s="318"/>
      <c r="CF118" s="318"/>
      <c r="CG118" s="318"/>
      <c r="CH118" s="318"/>
      <c r="CI118" s="318"/>
      <c r="CJ118" s="318"/>
      <c r="CK118" s="318"/>
      <c r="CL118" s="318"/>
      <c r="CM118" s="318"/>
      <c r="CN118" s="318"/>
      <c r="CO118" s="318"/>
      <c r="CP118" s="318"/>
      <c r="CQ118" s="318"/>
      <c r="CR118" s="318"/>
      <c r="CS118" s="318"/>
      <c r="CT118" s="318"/>
      <c r="CU118" s="318"/>
      <c r="CV118" s="318"/>
      <c r="CW118" s="318"/>
      <c r="CX118" s="318"/>
      <c r="CY118" s="318"/>
      <c r="CZ118" s="318"/>
      <c r="DA118" s="318"/>
      <c r="DB118" s="318"/>
      <c r="DC118" s="318"/>
      <c r="DD118" s="318"/>
      <c r="DE118" s="318"/>
      <c r="DF118" s="318"/>
      <c r="DG118" s="318"/>
      <c r="DH118" s="318"/>
      <c r="DI118" s="318"/>
      <c r="DJ118" s="318"/>
      <c r="DK118" s="318"/>
      <c r="DL118" s="318"/>
      <c r="DM118" s="318"/>
      <c r="DN118" s="318"/>
      <c r="DO118" s="318"/>
      <c r="DP118" s="318"/>
      <c r="DQ118" s="318"/>
      <c r="DR118" s="318"/>
      <c r="DS118" s="318"/>
      <c r="DT118" s="318"/>
      <c r="DU118" s="318"/>
      <c r="DV118" s="318"/>
      <c r="DW118" s="318"/>
      <c r="DX118" s="318"/>
      <c r="DY118" s="318"/>
      <c r="DZ118" s="318"/>
      <c r="EA118" s="318"/>
      <c r="EB118" s="318"/>
      <c r="EC118" s="318"/>
      <c r="ED118" s="318"/>
      <c r="EE118" s="318"/>
      <c r="EF118" s="318"/>
      <c r="EG118" s="318"/>
      <c r="EH118" s="318"/>
      <c r="EI118" s="318"/>
      <c r="EJ118" s="318"/>
    </row>
    <row r="119" spans="1:140" ht="25.5" customHeight="1">
      <c r="A119" s="189" t="s">
        <v>8729</v>
      </c>
      <c r="B119" s="189" t="s">
        <v>8730</v>
      </c>
      <c r="C119" s="189" t="s">
        <v>8498</v>
      </c>
      <c r="D119" s="317"/>
      <c r="E119" s="317"/>
      <c r="F119" s="318"/>
      <c r="G119" s="318"/>
      <c r="H119" s="318"/>
      <c r="I119" s="318"/>
      <c r="J119" s="318"/>
      <c r="K119" s="318"/>
      <c r="L119" s="318"/>
      <c r="M119" s="318"/>
      <c r="N119" s="318"/>
      <c r="O119" s="318"/>
      <c r="P119" s="318"/>
      <c r="Q119" s="318"/>
      <c r="R119" s="318"/>
      <c r="S119" s="318"/>
      <c r="T119" s="318"/>
      <c r="U119" s="318"/>
      <c r="V119" s="318"/>
      <c r="W119" s="318"/>
      <c r="X119" s="318"/>
      <c r="Y119" s="318"/>
      <c r="Z119" s="318"/>
      <c r="AA119" s="318"/>
      <c r="AB119" s="318"/>
      <c r="AC119" s="318"/>
      <c r="AD119" s="318"/>
      <c r="AE119" s="318"/>
      <c r="AF119" s="318"/>
      <c r="AG119" s="318"/>
      <c r="AH119" s="318"/>
      <c r="AI119" s="318"/>
      <c r="AJ119" s="318"/>
      <c r="AK119" s="318"/>
      <c r="AL119" s="318"/>
      <c r="AM119" s="318"/>
      <c r="AN119" s="318"/>
      <c r="AO119" s="318"/>
      <c r="AP119" s="318"/>
      <c r="AQ119" s="318"/>
      <c r="AR119" s="318"/>
      <c r="AS119" s="318"/>
      <c r="AT119" s="318"/>
      <c r="AU119" s="318"/>
      <c r="AV119" s="318"/>
      <c r="AW119" s="318"/>
      <c r="AX119" s="318"/>
      <c r="AY119" s="318"/>
      <c r="AZ119" s="318"/>
      <c r="BA119" s="318"/>
      <c r="BB119" s="318"/>
      <c r="BC119" s="318"/>
      <c r="BD119" s="318"/>
      <c r="BE119" s="318"/>
      <c r="BF119" s="318"/>
      <c r="BG119" s="318"/>
      <c r="BH119" s="318"/>
      <c r="BI119" s="318"/>
      <c r="BJ119" s="318"/>
      <c r="BK119" s="318"/>
      <c r="BL119" s="318"/>
      <c r="BM119" s="318"/>
      <c r="BN119" s="318"/>
      <c r="BO119" s="318"/>
      <c r="BP119" s="318"/>
      <c r="BQ119" s="318"/>
      <c r="BR119" s="318"/>
      <c r="BS119" s="318"/>
      <c r="BT119" s="318"/>
      <c r="BU119" s="318"/>
      <c r="BV119" s="318"/>
      <c r="BW119" s="318"/>
      <c r="BX119" s="318"/>
      <c r="BY119" s="318"/>
      <c r="BZ119" s="318"/>
      <c r="CA119" s="318"/>
      <c r="CB119" s="318"/>
      <c r="CC119" s="318"/>
      <c r="CD119" s="318"/>
      <c r="CE119" s="318"/>
      <c r="CF119" s="318"/>
      <c r="CG119" s="318"/>
      <c r="CH119" s="318"/>
      <c r="CI119" s="318"/>
      <c r="CJ119" s="318"/>
      <c r="CK119" s="318"/>
      <c r="CL119" s="318"/>
      <c r="CM119" s="318"/>
      <c r="CN119" s="318"/>
      <c r="CO119" s="318"/>
      <c r="CP119" s="318"/>
      <c r="CQ119" s="318"/>
      <c r="CR119" s="318"/>
      <c r="CS119" s="318"/>
      <c r="CT119" s="318"/>
      <c r="CU119" s="318"/>
      <c r="CV119" s="318"/>
      <c r="CW119" s="318"/>
      <c r="CX119" s="318"/>
      <c r="CY119" s="318"/>
      <c r="CZ119" s="318"/>
      <c r="DA119" s="318"/>
      <c r="DB119" s="318"/>
      <c r="DC119" s="318"/>
      <c r="DD119" s="318"/>
      <c r="DE119" s="318"/>
      <c r="DF119" s="318"/>
      <c r="DG119" s="318"/>
      <c r="DH119" s="318"/>
      <c r="DI119" s="318"/>
      <c r="DJ119" s="318"/>
      <c r="DK119" s="318"/>
      <c r="DL119" s="318"/>
      <c r="DM119" s="318"/>
      <c r="DN119" s="318"/>
      <c r="DO119" s="318"/>
      <c r="DP119" s="318"/>
      <c r="DQ119" s="318"/>
      <c r="DR119" s="318"/>
      <c r="DS119" s="318"/>
      <c r="DT119" s="318"/>
      <c r="DU119" s="318"/>
      <c r="DV119" s="318"/>
      <c r="DW119" s="318"/>
      <c r="DX119" s="318"/>
      <c r="DY119" s="318"/>
      <c r="DZ119" s="318"/>
      <c r="EA119" s="318"/>
      <c r="EB119" s="318"/>
      <c r="EC119" s="318"/>
      <c r="ED119" s="318"/>
      <c r="EE119" s="318"/>
      <c r="EF119" s="318"/>
      <c r="EG119" s="318"/>
      <c r="EH119" s="318"/>
      <c r="EI119" s="318"/>
      <c r="EJ119" s="318"/>
    </row>
    <row r="120" spans="1:140" ht="25.5" customHeight="1">
      <c r="A120" s="189" t="s">
        <v>8731</v>
      </c>
      <c r="B120" s="189" t="s">
        <v>8732</v>
      </c>
      <c r="C120" s="189" t="s">
        <v>8498</v>
      </c>
      <c r="D120" s="317"/>
      <c r="E120" s="317"/>
      <c r="F120" s="318"/>
      <c r="G120" s="318"/>
      <c r="H120" s="318"/>
      <c r="I120" s="318"/>
      <c r="J120" s="318"/>
      <c r="K120" s="318"/>
      <c r="L120" s="318"/>
      <c r="M120" s="318"/>
      <c r="N120" s="318"/>
      <c r="O120" s="318"/>
      <c r="P120" s="318"/>
      <c r="Q120" s="318"/>
      <c r="R120" s="318"/>
      <c r="S120" s="318"/>
      <c r="T120" s="318"/>
      <c r="U120" s="318"/>
      <c r="V120" s="318"/>
      <c r="W120" s="318"/>
      <c r="X120" s="318"/>
      <c r="Y120" s="318"/>
      <c r="Z120" s="318"/>
      <c r="AA120" s="318"/>
      <c r="AB120" s="318"/>
      <c r="AC120" s="318"/>
      <c r="AD120" s="318"/>
      <c r="AE120" s="318"/>
      <c r="AF120" s="318"/>
      <c r="AG120" s="318"/>
      <c r="AH120" s="318"/>
      <c r="AI120" s="318"/>
      <c r="AJ120" s="318"/>
      <c r="AK120" s="318"/>
      <c r="AL120" s="318"/>
      <c r="AM120" s="318"/>
      <c r="AN120" s="318"/>
      <c r="AO120" s="318"/>
      <c r="AP120" s="318"/>
      <c r="AQ120" s="318"/>
      <c r="AR120" s="318"/>
      <c r="AS120" s="318"/>
      <c r="AT120" s="318"/>
      <c r="AU120" s="318"/>
      <c r="AV120" s="318"/>
      <c r="AW120" s="318"/>
      <c r="AX120" s="318"/>
      <c r="AY120" s="318"/>
      <c r="AZ120" s="318"/>
      <c r="BA120" s="318"/>
      <c r="BB120" s="318"/>
      <c r="BC120" s="318"/>
      <c r="BD120" s="318"/>
      <c r="BE120" s="318"/>
      <c r="BF120" s="318"/>
      <c r="BG120" s="318"/>
      <c r="BH120" s="318"/>
      <c r="BI120" s="318"/>
      <c r="BJ120" s="318"/>
      <c r="BK120" s="318"/>
      <c r="BL120" s="318"/>
      <c r="BM120" s="318"/>
      <c r="BN120" s="318"/>
      <c r="BO120" s="318"/>
      <c r="BP120" s="318"/>
      <c r="BQ120" s="318"/>
      <c r="BR120" s="318"/>
      <c r="BS120" s="318"/>
      <c r="BT120" s="318"/>
      <c r="BU120" s="318"/>
      <c r="BV120" s="318"/>
      <c r="BW120" s="318"/>
      <c r="BX120" s="318"/>
      <c r="BY120" s="318"/>
      <c r="BZ120" s="318"/>
      <c r="CA120" s="318"/>
      <c r="CB120" s="318"/>
      <c r="CC120" s="318"/>
      <c r="CD120" s="318"/>
      <c r="CE120" s="318"/>
      <c r="CF120" s="318"/>
      <c r="CG120" s="318"/>
      <c r="CH120" s="318"/>
      <c r="CI120" s="318"/>
      <c r="CJ120" s="318"/>
      <c r="CK120" s="318"/>
      <c r="CL120" s="318"/>
      <c r="CM120" s="318"/>
      <c r="CN120" s="318"/>
      <c r="CO120" s="318"/>
      <c r="CP120" s="318"/>
      <c r="CQ120" s="318"/>
      <c r="CR120" s="318"/>
      <c r="CS120" s="318"/>
      <c r="CT120" s="318"/>
      <c r="CU120" s="318"/>
      <c r="CV120" s="318"/>
      <c r="CW120" s="318"/>
      <c r="CX120" s="318"/>
      <c r="CY120" s="318"/>
      <c r="CZ120" s="318"/>
      <c r="DA120" s="318"/>
      <c r="DB120" s="318"/>
      <c r="DC120" s="318"/>
      <c r="DD120" s="318"/>
      <c r="DE120" s="318"/>
      <c r="DF120" s="318"/>
      <c r="DG120" s="318"/>
      <c r="DH120" s="318"/>
      <c r="DI120" s="318"/>
      <c r="DJ120" s="318"/>
      <c r="DK120" s="318"/>
      <c r="DL120" s="318"/>
      <c r="DM120" s="318"/>
      <c r="DN120" s="318"/>
      <c r="DO120" s="318"/>
      <c r="DP120" s="318"/>
      <c r="DQ120" s="318"/>
      <c r="DR120" s="318"/>
      <c r="DS120" s="318"/>
      <c r="DT120" s="318"/>
      <c r="DU120" s="318"/>
      <c r="DV120" s="318"/>
      <c r="DW120" s="318"/>
      <c r="DX120" s="318"/>
      <c r="DY120" s="318"/>
      <c r="DZ120" s="318"/>
      <c r="EA120" s="318"/>
      <c r="EB120" s="318"/>
      <c r="EC120" s="318"/>
      <c r="ED120" s="318"/>
      <c r="EE120" s="318"/>
      <c r="EF120" s="318"/>
      <c r="EG120" s="318"/>
      <c r="EH120" s="318"/>
      <c r="EI120" s="318"/>
      <c r="EJ120" s="318"/>
    </row>
    <row r="121" spans="1:140" ht="25.5" hidden="1" customHeight="1">
      <c r="A121" s="189" t="s">
        <v>8733</v>
      </c>
      <c r="B121" s="189" t="s">
        <v>8734</v>
      </c>
      <c r="C121" s="189" t="s">
        <v>8491</v>
      </c>
      <c r="D121" s="317"/>
      <c r="E121" s="317"/>
      <c r="F121" s="318"/>
      <c r="G121" s="318"/>
      <c r="H121" s="318"/>
      <c r="I121" s="318"/>
      <c r="J121" s="318"/>
      <c r="K121" s="318"/>
      <c r="L121" s="318"/>
      <c r="M121" s="318"/>
      <c r="N121" s="318"/>
      <c r="O121" s="318"/>
      <c r="P121" s="318"/>
      <c r="Q121" s="318"/>
      <c r="R121" s="318"/>
      <c r="S121" s="318"/>
      <c r="T121" s="318"/>
      <c r="U121" s="318"/>
      <c r="V121" s="318"/>
      <c r="W121" s="318"/>
      <c r="X121" s="318"/>
      <c r="Y121" s="318"/>
      <c r="Z121" s="318"/>
      <c r="AA121" s="318"/>
      <c r="AB121" s="318"/>
      <c r="AC121" s="318"/>
      <c r="AD121" s="318"/>
      <c r="AE121" s="318"/>
      <c r="AF121" s="318"/>
      <c r="AG121" s="318"/>
      <c r="AH121" s="318"/>
      <c r="AI121" s="318"/>
      <c r="AJ121" s="318"/>
      <c r="AK121" s="318"/>
      <c r="AL121" s="318"/>
      <c r="AM121" s="318"/>
      <c r="AN121" s="318"/>
      <c r="AO121" s="318"/>
      <c r="AP121" s="318"/>
      <c r="AQ121" s="318"/>
      <c r="AR121" s="318"/>
      <c r="AS121" s="318"/>
      <c r="AT121" s="318"/>
      <c r="AU121" s="318"/>
      <c r="AV121" s="318"/>
      <c r="AW121" s="318"/>
      <c r="AX121" s="318"/>
      <c r="AY121" s="318"/>
      <c r="AZ121" s="318"/>
      <c r="BA121" s="318"/>
      <c r="BB121" s="318"/>
      <c r="BC121" s="318"/>
      <c r="BD121" s="318"/>
      <c r="BE121" s="318"/>
      <c r="BF121" s="318"/>
      <c r="BG121" s="318"/>
      <c r="BH121" s="318"/>
      <c r="BI121" s="318"/>
      <c r="BJ121" s="318"/>
      <c r="BK121" s="318"/>
      <c r="BL121" s="318"/>
      <c r="BM121" s="318"/>
      <c r="BN121" s="318"/>
      <c r="BO121" s="318"/>
      <c r="BP121" s="318"/>
      <c r="BQ121" s="318"/>
      <c r="BR121" s="318"/>
      <c r="BS121" s="318"/>
      <c r="BT121" s="318"/>
      <c r="BU121" s="318"/>
      <c r="BV121" s="318"/>
      <c r="BW121" s="318"/>
      <c r="BX121" s="318"/>
      <c r="BY121" s="318"/>
      <c r="BZ121" s="318"/>
      <c r="CA121" s="318"/>
      <c r="CB121" s="318"/>
      <c r="CC121" s="318"/>
      <c r="CD121" s="318"/>
      <c r="CE121" s="318"/>
      <c r="CF121" s="318"/>
      <c r="CG121" s="318"/>
      <c r="CH121" s="318"/>
      <c r="CI121" s="318"/>
      <c r="CJ121" s="318"/>
      <c r="CK121" s="318"/>
      <c r="CL121" s="318"/>
      <c r="CM121" s="318"/>
      <c r="CN121" s="318"/>
      <c r="CO121" s="318"/>
      <c r="CP121" s="318"/>
      <c r="CQ121" s="318"/>
      <c r="CR121" s="318"/>
      <c r="CS121" s="318"/>
      <c r="CT121" s="318"/>
      <c r="CU121" s="318"/>
      <c r="CV121" s="318"/>
      <c r="CW121" s="318"/>
      <c r="CX121" s="318"/>
      <c r="CY121" s="318"/>
      <c r="CZ121" s="318"/>
      <c r="DA121" s="318"/>
      <c r="DB121" s="318"/>
      <c r="DC121" s="318"/>
      <c r="DD121" s="318"/>
      <c r="DE121" s="318"/>
      <c r="DF121" s="318"/>
      <c r="DG121" s="318"/>
      <c r="DH121" s="318"/>
      <c r="DI121" s="318"/>
      <c r="DJ121" s="318"/>
      <c r="DK121" s="318"/>
      <c r="DL121" s="318"/>
      <c r="DM121" s="318"/>
      <c r="DN121" s="318"/>
      <c r="DO121" s="318"/>
      <c r="DP121" s="318"/>
      <c r="DQ121" s="318"/>
      <c r="DR121" s="318"/>
      <c r="DS121" s="318"/>
      <c r="DT121" s="318"/>
      <c r="DU121" s="318"/>
      <c r="DV121" s="318"/>
      <c r="DW121" s="318"/>
      <c r="DX121" s="318"/>
      <c r="DY121" s="318"/>
      <c r="DZ121" s="318"/>
      <c r="EA121" s="318"/>
      <c r="EB121" s="318"/>
      <c r="EC121" s="318"/>
      <c r="ED121" s="318"/>
      <c r="EE121" s="318"/>
      <c r="EF121" s="318"/>
      <c r="EG121" s="318"/>
      <c r="EH121" s="318"/>
      <c r="EI121" s="318"/>
      <c r="EJ121" s="318"/>
    </row>
    <row r="122" spans="1:140" ht="25.5" hidden="1" customHeight="1">
      <c r="A122" s="189" t="s">
        <v>8735</v>
      </c>
      <c r="B122" s="189" t="s">
        <v>8736</v>
      </c>
      <c r="C122" s="189" t="s">
        <v>8491</v>
      </c>
      <c r="D122" s="317"/>
      <c r="E122" s="317"/>
      <c r="F122" s="318"/>
      <c r="G122" s="318"/>
      <c r="H122" s="318"/>
      <c r="I122" s="318"/>
      <c r="J122" s="318"/>
      <c r="K122" s="318"/>
      <c r="L122" s="318"/>
      <c r="M122" s="318"/>
      <c r="N122" s="318"/>
      <c r="O122" s="318"/>
      <c r="P122" s="318"/>
      <c r="Q122" s="318"/>
      <c r="R122" s="318"/>
      <c r="S122" s="318"/>
      <c r="T122" s="318"/>
      <c r="U122" s="318"/>
      <c r="V122" s="318"/>
      <c r="W122" s="318"/>
      <c r="X122" s="318"/>
      <c r="Y122" s="318"/>
      <c r="Z122" s="318"/>
      <c r="AA122" s="318"/>
      <c r="AB122" s="318"/>
      <c r="AC122" s="318"/>
      <c r="AD122" s="318"/>
      <c r="AE122" s="318"/>
      <c r="AF122" s="318"/>
      <c r="AG122" s="318"/>
      <c r="AH122" s="318"/>
      <c r="AI122" s="318"/>
      <c r="AJ122" s="318"/>
      <c r="AK122" s="318"/>
      <c r="AL122" s="318"/>
      <c r="AM122" s="318"/>
      <c r="AN122" s="318"/>
      <c r="AO122" s="318"/>
      <c r="AP122" s="318"/>
      <c r="AQ122" s="318"/>
      <c r="AR122" s="318"/>
      <c r="AS122" s="318"/>
      <c r="AT122" s="318"/>
      <c r="AU122" s="318"/>
      <c r="AV122" s="318"/>
      <c r="AW122" s="318"/>
      <c r="AX122" s="318"/>
      <c r="AY122" s="318"/>
      <c r="AZ122" s="318"/>
      <c r="BA122" s="318"/>
      <c r="BB122" s="318"/>
      <c r="BC122" s="318"/>
      <c r="BD122" s="318"/>
      <c r="BE122" s="318"/>
      <c r="BF122" s="318"/>
      <c r="BG122" s="318"/>
      <c r="BH122" s="318"/>
      <c r="BI122" s="318"/>
      <c r="BJ122" s="318"/>
      <c r="BK122" s="318"/>
      <c r="BL122" s="318"/>
      <c r="BM122" s="318"/>
      <c r="BN122" s="318"/>
      <c r="BO122" s="318"/>
      <c r="BP122" s="318"/>
      <c r="BQ122" s="318"/>
      <c r="BR122" s="318"/>
      <c r="BS122" s="318"/>
      <c r="BT122" s="318"/>
      <c r="BU122" s="318"/>
      <c r="BV122" s="318"/>
      <c r="BW122" s="318"/>
      <c r="BX122" s="318"/>
      <c r="BY122" s="318"/>
      <c r="BZ122" s="318"/>
      <c r="CA122" s="318"/>
      <c r="CB122" s="318"/>
      <c r="CC122" s="318"/>
      <c r="CD122" s="318"/>
      <c r="CE122" s="318"/>
      <c r="CF122" s="318"/>
      <c r="CG122" s="318"/>
      <c r="CH122" s="318"/>
      <c r="CI122" s="318"/>
      <c r="CJ122" s="318"/>
      <c r="CK122" s="318"/>
      <c r="CL122" s="318"/>
      <c r="CM122" s="318"/>
      <c r="CN122" s="318"/>
      <c r="CO122" s="318"/>
      <c r="CP122" s="318"/>
      <c r="CQ122" s="318"/>
      <c r="CR122" s="318"/>
      <c r="CS122" s="318"/>
      <c r="CT122" s="318"/>
      <c r="CU122" s="318"/>
      <c r="CV122" s="318"/>
      <c r="CW122" s="318"/>
      <c r="CX122" s="318"/>
      <c r="CY122" s="318"/>
      <c r="CZ122" s="318"/>
      <c r="DA122" s="318"/>
      <c r="DB122" s="318"/>
      <c r="DC122" s="318"/>
      <c r="DD122" s="318"/>
      <c r="DE122" s="318"/>
      <c r="DF122" s="318"/>
      <c r="DG122" s="318"/>
      <c r="DH122" s="318"/>
      <c r="DI122" s="318"/>
      <c r="DJ122" s="318"/>
      <c r="DK122" s="318"/>
      <c r="DL122" s="318"/>
      <c r="DM122" s="318"/>
      <c r="DN122" s="318"/>
      <c r="DO122" s="318"/>
      <c r="DP122" s="318"/>
      <c r="DQ122" s="318"/>
      <c r="DR122" s="318"/>
      <c r="DS122" s="318"/>
      <c r="DT122" s="318"/>
      <c r="DU122" s="318"/>
      <c r="DV122" s="318"/>
      <c r="DW122" s="318"/>
      <c r="DX122" s="318"/>
      <c r="DY122" s="318"/>
      <c r="DZ122" s="318"/>
      <c r="EA122" s="318"/>
      <c r="EB122" s="318"/>
      <c r="EC122" s="318"/>
      <c r="ED122" s="318"/>
      <c r="EE122" s="318"/>
      <c r="EF122" s="318"/>
      <c r="EG122" s="318"/>
      <c r="EH122" s="318"/>
      <c r="EI122" s="318"/>
      <c r="EJ122" s="318"/>
    </row>
    <row r="123" spans="1:140" ht="25.5" customHeight="1">
      <c r="A123" s="189" t="s">
        <v>8737</v>
      </c>
      <c r="B123" s="189" t="s">
        <v>8738</v>
      </c>
      <c r="C123" s="189" t="s">
        <v>8498</v>
      </c>
      <c r="D123" s="317"/>
      <c r="E123" s="317"/>
      <c r="F123" s="318"/>
      <c r="G123" s="318"/>
      <c r="H123" s="318"/>
      <c r="I123" s="318"/>
      <c r="J123" s="318"/>
      <c r="K123" s="318"/>
      <c r="L123" s="318"/>
      <c r="M123" s="318"/>
      <c r="N123" s="318"/>
      <c r="O123" s="318"/>
      <c r="P123" s="318"/>
      <c r="Q123" s="318"/>
      <c r="R123" s="318"/>
      <c r="S123" s="318"/>
      <c r="T123" s="318"/>
      <c r="U123" s="318"/>
      <c r="V123" s="318"/>
      <c r="W123" s="318"/>
      <c r="X123" s="318"/>
      <c r="Y123" s="318"/>
      <c r="Z123" s="318"/>
      <c r="AA123" s="318"/>
      <c r="AB123" s="318"/>
      <c r="AC123" s="318"/>
      <c r="AD123" s="318"/>
      <c r="AE123" s="318"/>
      <c r="AF123" s="318"/>
      <c r="AG123" s="318"/>
      <c r="AH123" s="318"/>
      <c r="AI123" s="318"/>
      <c r="AJ123" s="318"/>
      <c r="AK123" s="318"/>
      <c r="AL123" s="318"/>
      <c r="AM123" s="318"/>
      <c r="AN123" s="318"/>
      <c r="AO123" s="318"/>
      <c r="AP123" s="318"/>
      <c r="AQ123" s="318"/>
      <c r="AR123" s="318"/>
      <c r="AS123" s="318"/>
      <c r="AT123" s="318"/>
      <c r="AU123" s="318"/>
      <c r="AV123" s="318"/>
      <c r="AW123" s="318"/>
      <c r="AX123" s="318"/>
      <c r="AY123" s="318"/>
      <c r="AZ123" s="318"/>
      <c r="BA123" s="318"/>
      <c r="BB123" s="318"/>
      <c r="BC123" s="318"/>
      <c r="BD123" s="318"/>
      <c r="BE123" s="318"/>
      <c r="BF123" s="318"/>
      <c r="BG123" s="318"/>
      <c r="BH123" s="318"/>
      <c r="BI123" s="318"/>
      <c r="BJ123" s="318"/>
      <c r="BK123" s="318"/>
      <c r="BL123" s="318"/>
      <c r="BM123" s="318"/>
      <c r="BN123" s="318"/>
      <c r="BO123" s="318"/>
      <c r="BP123" s="318"/>
      <c r="BQ123" s="318"/>
      <c r="BR123" s="318"/>
      <c r="BS123" s="318"/>
      <c r="BT123" s="318"/>
      <c r="BU123" s="318"/>
      <c r="BV123" s="318"/>
      <c r="BW123" s="318"/>
      <c r="BX123" s="318"/>
      <c r="BY123" s="318"/>
      <c r="BZ123" s="318"/>
      <c r="CA123" s="318"/>
      <c r="CB123" s="318"/>
      <c r="CC123" s="318"/>
      <c r="CD123" s="318"/>
      <c r="CE123" s="318"/>
      <c r="CF123" s="318"/>
      <c r="CG123" s="318"/>
      <c r="CH123" s="318"/>
      <c r="CI123" s="318"/>
      <c r="CJ123" s="318"/>
      <c r="CK123" s="318"/>
      <c r="CL123" s="318"/>
      <c r="CM123" s="318"/>
      <c r="CN123" s="318"/>
      <c r="CO123" s="318"/>
      <c r="CP123" s="318"/>
      <c r="CQ123" s="318"/>
      <c r="CR123" s="318"/>
      <c r="CS123" s="318"/>
      <c r="CT123" s="318"/>
      <c r="CU123" s="318"/>
      <c r="CV123" s="318"/>
      <c r="CW123" s="318"/>
      <c r="CX123" s="318"/>
      <c r="CY123" s="318"/>
      <c r="CZ123" s="318"/>
      <c r="DA123" s="318"/>
      <c r="DB123" s="318"/>
      <c r="DC123" s="318"/>
      <c r="DD123" s="318"/>
      <c r="DE123" s="318"/>
      <c r="DF123" s="318"/>
      <c r="DG123" s="318"/>
      <c r="DH123" s="318"/>
      <c r="DI123" s="318"/>
      <c r="DJ123" s="318"/>
      <c r="DK123" s="318"/>
      <c r="DL123" s="318"/>
      <c r="DM123" s="318"/>
      <c r="DN123" s="318"/>
      <c r="DO123" s="318"/>
      <c r="DP123" s="318"/>
      <c r="DQ123" s="318"/>
      <c r="DR123" s="318"/>
      <c r="DS123" s="318"/>
      <c r="DT123" s="318"/>
      <c r="DU123" s="318"/>
      <c r="DV123" s="318"/>
      <c r="DW123" s="318"/>
      <c r="DX123" s="318"/>
      <c r="DY123" s="318"/>
      <c r="DZ123" s="318"/>
      <c r="EA123" s="318"/>
      <c r="EB123" s="318"/>
      <c r="EC123" s="318"/>
      <c r="ED123" s="318"/>
      <c r="EE123" s="318"/>
      <c r="EF123" s="318"/>
      <c r="EG123" s="318"/>
      <c r="EH123" s="318"/>
      <c r="EI123" s="318"/>
      <c r="EJ123" s="318"/>
    </row>
    <row r="124" spans="1:140" ht="25.5" customHeight="1">
      <c r="A124" s="189" t="s">
        <v>8739</v>
      </c>
      <c r="B124" s="189" t="s">
        <v>8740</v>
      </c>
      <c r="C124" s="189" t="s">
        <v>8498</v>
      </c>
      <c r="D124" s="317"/>
      <c r="E124" s="317"/>
      <c r="F124" s="318"/>
      <c r="G124" s="318"/>
      <c r="H124" s="318"/>
      <c r="I124" s="318"/>
      <c r="J124" s="318"/>
      <c r="K124" s="318"/>
      <c r="L124" s="318"/>
      <c r="M124" s="318"/>
      <c r="N124" s="318"/>
      <c r="O124" s="318"/>
      <c r="P124" s="318"/>
      <c r="Q124" s="318"/>
      <c r="R124" s="318"/>
      <c r="S124" s="318"/>
      <c r="T124" s="318"/>
      <c r="U124" s="318"/>
      <c r="V124" s="318"/>
      <c r="W124" s="318"/>
      <c r="X124" s="318"/>
      <c r="Y124" s="318"/>
      <c r="Z124" s="318"/>
      <c r="AA124" s="318"/>
      <c r="AB124" s="318"/>
      <c r="AC124" s="318"/>
      <c r="AD124" s="318"/>
      <c r="AE124" s="318"/>
      <c r="AF124" s="318"/>
      <c r="AG124" s="318"/>
      <c r="AH124" s="318"/>
      <c r="AI124" s="318"/>
      <c r="AJ124" s="318"/>
      <c r="AK124" s="318"/>
      <c r="AL124" s="318"/>
      <c r="AM124" s="318"/>
      <c r="AN124" s="318"/>
      <c r="AO124" s="318"/>
      <c r="AP124" s="318"/>
      <c r="AQ124" s="318"/>
      <c r="AR124" s="318"/>
      <c r="AS124" s="318"/>
      <c r="AT124" s="318"/>
      <c r="AU124" s="318"/>
      <c r="AV124" s="318"/>
      <c r="AW124" s="318"/>
      <c r="AX124" s="318"/>
      <c r="AY124" s="318"/>
      <c r="AZ124" s="318"/>
      <c r="BA124" s="318"/>
      <c r="BB124" s="318"/>
      <c r="BC124" s="318"/>
      <c r="BD124" s="318"/>
      <c r="BE124" s="318"/>
      <c r="BF124" s="318"/>
      <c r="BG124" s="318"/>
      <c r="BH124" s="318"/>
      <c r="BI124" s="318"/>
      <c r="BJ124" s="318"/>
      <c r="BK124" s="318"/>
      <c r="BL124" s="318"/>
      <c r="BM124" s="318"/>
      <c r="BN124" s="318"/>
      <c r="BO124" s="318"/>
      <c r="BP124" s="318"/>
      <c r="BQ124" s="318"/>
      <c r="BR124" s="318"/>
      <c r="BS124" s="318"/>
      <c r="BT124" s="318"/>
      <c r="BU124" s="318"/>
      <c r="BV124" s="318"/>
      <c r="BW124" s="318"/>
      <c r="BX124" s="318"/>
      <c r="BY124" s="318"/>
      <c r="BZ124" s="318"/>
      <c r="CA124" s="318"/>
      <c r="CB124" s="318"/>
      <c r="CC124" s="318"/>
      <c r="CD124" s="318"/>
      <c r="CE124" s="318"/>
      <c r="CF124" s="318"/>
      <c r="CG124" s="318"/>
      <c r="CH124" s="318"/>
      <c r="CI124" s="318"/>
      <c r="CJ124" s="318"/>
      <c r="CK124" s="318"/>
      <c r="CL124" s="318"/>
      <c r="CM124" s="318"/>
      <c r="CN124" s="318"/>
      <c r="CO124" s="318"/>
      <c r="CP124" s="318"/>
      <c r="CQ124" s="318"/>
      <c r="CR124" s="318"/>
      <c r="CS124" s="318"/>
      <c r="CT124" s="318"/>
      <c r="CU124" s="318"/>
      <c r="CV124" s="318"/>
      <c r="CW124" s="318"/>
      <c r="CX124" s="318"/>
      <c r="CY124" s="318"/>
      <c r="CZ124" s="318"/>
      <c r="DA124" s="318"/>
      <c r="DB124" s="318"/>
      <c r="DC124" s="318"/>
      <c r="DD124" s="318"/>
      <c r="DE124" s="318"/>
      <c r="DF124" s="318"/>
      <c r="DG124" s="318"/>
      <c r="DH124" s="318"/>
      <c r="DI124" s="318"/>
      <c r="DJ124" s="318"/>
      <c r="DK124" s="318"/>
      <c r="DL124" s="318"/>
      <c r="DM124" s="318"/>
      <c r="DN124" s="318"/>
      <c r="DO124" s="318"/>
      <c r="DP124" s="318"/>
      <c r="DQ124" s="318"/>
      <c r="DR124" s="318"/>
      <c r="DS124" s="318"/>
      <c r="DT124" s="318"/>
      <c r="DU124" s="318"/>
      <c r="DV124" s="318"/>
      <c r="DW124" s="318"/>
      <c r="DX124" s="318"/>
      <c r="DY124" s="318"/>
      <c r="DZ124" s="318"/>
      <c r="EA124" s="318"/>
      <c r="EB124" s="318"/>
      <c r="EC124" s="318"/>
      <c r="ED124" s="318"/>
      <c r="EE124" s="318"/>
      <c r="EF124" s="318"/>
      <c r="EG124" s="318"/>
      <c r="EH124" s="318"/>
      <c r="EI124" s="318"/>
      <c r="EJ124" s="318"/>
    </row>
    <row r="125" spans="1:140" ht="25.5" customHeight="1">
      <c r="A125" s="189" t="s">
        <v>8741</v>
      </c>
      <c r="B125" s="189" t="s">
        <v>8742</v>
      </c>
      <c r="C125" s="189" t="s">
        <v>8498</v>
      </c>
      <c r="D125" s="317"/>
      <c r="E125" s="317"/>
      <c r="F125" s="318"/>
      <c r="G125" s="318"/>
      <c r="H125" s="318"/>
      <c r="I125" s="318"/>
      <c r="J125" s="318"/>
      <c r="K125" s="318"/>
      <c r="L125" s="318"/>
      <c r="M125" s="318"/>
      <c r="N125" s="318"/>
      <c r="O125" s="318"/>
      <c r="P125" s="318"/>
      <c r="Q125" s="318"/>
      <c r="R125" s="318"/>
      <c r="S125" s="318"/>
      <c r="T125" s="318"/>
      <c r="U125" s="318"/>
      <c r="V125" s="318"/>
      <c r="W125" s="318"/>
      <c r="X125" s="318"/>
      <c r="Y125" s="318"/>
      <c r="Z125" s="318"/>
      <c r="AA125" s="318"/>
      <c r="AB125" s="318"/>
      <c r="AC125" s="318"/>
      <c r="AD125" s="318"/>
      <c r="AE125" s="318"/>
      <c r="AF125" s="318"/>
      <c r="AG125" s="318"/>
      <c r="AH125" s="318"/>
      <c r="AI125" s="318"/>
      <c r="AJ125" s="318"/>
      <c r="AK125" s="318"/>
      <c r="AL125" s="318"/>
      <c r="AM125" s="318"/>
      <c r="AN125" s="318"/>
      <c r="AO125" s="318"/>
      <c r="AP125" s="318"/>
      <c r="AQ125" s="318"/>
      <c r="AR125" s="318"/>
      <c r="AS125" s="318"/>
      <c r="AT125" s="318"/>
      <c r="AU125" s="318"/>
      <c r="AV125" s="318"/>
      <c r="AW125" s="318"/>
      <c r="AX125" s="318"/>
      <c r="AY125" s="318"/>
      <c r="AZ125" s="318"/>
      <c r="BA125" s="318"/>
      <c r="BB125" s="318"/>
      <c r="BC125" s="318"/>
      <c r="BD125" s="318"/>
      <c r="BE125" s="318"/>
      <c r="BF125" s="318"/>
      <c r="BG125" s="318"/>
      <c r="BH125" s="318"/>
      <c r="BI125" s="318"/>
      <c r="BJ125" s="318"/>
      <c r="BK125" s="318"/>
      <c r="BL125" s="318"/>
      <c r="BM125" s="318"/>
      <c r="BN125" s="318"/>
      <c r="BO125" s="318"/>
      <c r="BP125" s="318"/>
      <c r="BQ125" s="318"/>
      <c r="BR125" s="318"/>
      <c r="BS125" s="318"/>
      <c r="BT125" s="318"/>
      <c r="BU125" s="318"/>
      <c r="BV125" s="318"/>
      <c r="BW125" s="318"/>
      <c r="BX125" s="318"/>
      <c r="BY125" s="318"/>
      <c r="BZ125" s="318"/>
      <c r="CA125" s="318"/>
      <c r="CB125" s="318"/>
      <c r="CC125" s="318"/>
      <c r="CD125" s="318"/>
      <c r="CE125" s="318"/>
      <c r="CF125" s="318"/>
      <c r="CG125" s="318"/>
      <c r="CH125" s="318"/>
      <c r="CI125" s="318"/>
      <c r="CJ125" s="318"/>
      <c r="CK125" s="318"/>
      <c r="CL125" s="318"/>
      <c r="CM125" s="318"/>
      <c r="CN125" s="318"/>
      <c r="CO125" s="318"/>
      <c r="CP125" s="318"/>
      <c r="CQ125" s="318"/>
      <c r="CR125" s="318"/>
      <c r="CS125" s="318"/>
      <c r="CT125" s="318"/>
      <c r="CU125" s="318"/>
      <c r="CV125" s="318"/>
      <c r="CW125" s="318"/>
      <c r="CX125" s="318"/>
      <c r="CY125" s="318"/>
      <c r="CZ125" s="318"/>
      <c r="DA125" s="318"/>
      <c r="DB125" s="318"/>
      <c r="DC125" s="318"/>
      <c r="DD125" s="318"/>
      <c r="DE125" s="318"/>
      <c r="DF125" s="318"/>
      <c r="DG125" s="318"/>
      <c r="DH125" s="318"/>
      <c r="DI125" s="318"/>
      <c r="DJ125" s="318"/>
      <c r="DK125" s="318"/>
      <c r="DL125" s="318"/>
      <c r="DM125" s="318"/>
      <c r="DN125" s="318"/>
      <c r="DO125" s="318"/>
      <c r="DP125" s="318"/>
      <c r="DQ125" s="318"/>
      <c r="DR125" s="318"/>
      <c r="DS125" s="318"/>
      <c r="DT125" s="318"/>
      <c r="DU125" s="318"/>
      <c r="DV125" s="318"/>
      <c r="DW125" s="318"/>
      <c r="DX125" s="318"/>
      <c r="DY125" s="318"/>
      <c r="DZ125" s="318"/>
      <c r="EA125" s="318"/>
      <c r="EB125" s="318"/>
      <c r="EC125" s="318"/>
      <c r="ED125" s="318"/>
      <c r="EE125" s="318"/>
      <c r="EF125" s="318"/>
      <c r="EG125" s="318"/>
      <c r="EH125" s="318"/>
      <c r="EI125" s="318"/>
      <c r="EJ125" s="318"/>
    </row>
    <row r="126" spans="1:140" ht="25.5" customHeight="1">
      <c r="A126" s="189" t="s">
        <v>8743</v>
      </c>
      <c r="B126" s="189" t="s">
        <v>8744</v>
      </c>
      <c r="C126" s="189" t="s">
        <v>8498</v>
      </c>
      <c r="D126" s="317"/>
      <c r="E126" s="317"/>
      <c r="F126" s="318"/>
      <c r="G126" s="318"/>
      <c r="H126" s="318"/>
      <c r="I126" s="318"/>
      <c r="J126" s="318"/>
      <c r="K126" s="318"/>
      <c r="L126" s="318"/>
      <c r="M126" s="318"/>
      <c r="N126" s="318"/>
      <c r="O126" s="318"/>
      <c r="P126" s="318"/>
      <c r="Q126" s="318"/>
      <c r="R126" s="318"/>
      <c r="S126" s="318"/>
      <c r="T126" s="318"/>
      <c r="U126" s="318"/>
      <c r="V126" s="318"/>
      <c r="W126" s="318"/>
      <c r="X126" s="318"/>
      <c r="Y126" s="318"/>
      <c r="Z126" s="318"/>
      <c r="AA126" s="318"/>
      <c r="AB126" s="318"/>
      <c r="AC126" s="318"/>
      <c r="AD126" s="318"/>
      <c r="AE126" s="318"/>
      <c r="AF126" s="318"/>
      <c r="AG126" s="318"/>
      <c r="AH126" s="318"/>
      <c r="AI126" s="318"/>
      <c r="AJ126" s="318"/>
      <c r="AK126" s="318"/>
      <c r="AL126" s="318"/>
      <c r="AM126" s="318"/>
      <c r="AN126" s="318"/>
      <c r="AO126" s="318"/>
      <c r="AP126" s="318"/>
      <c r="AQ126" s="318"/>
      <c r="AR126" s="318"/>
      <c r="AS126" s="318"/>
      <c r="AT126" s="318"/>
      <c r="AU126" s="318"/>
      <c r="AV126" s="318"/>
      <c r="AW126" s="318"/>
      <c r="AX126" s="318"/>
      <c r="AY126" s="318"/>
      <c r="AZ126" s="318"/>
      <c r="BA126" s="318"/>
      <c r="BB126" s="318"/>
      <c r="BC126" s="318"/>
      <c r="BD126" s="318"/>
      <c r="BE126" s="318"/>
      <c r="BF126" s="318"/>
      <c r="BG126" s="318"/>
      <c r="BH126" s="318"/>
      <c r="BI126" s="318"/>
      <c r="BJ126" s="318"/>
      <c r="BK126" s="318"/>
      <c r="BL126" s="318"/>
      <c r="BM126" s="318"/>
      <c r="BN126" s="318"/>
      <c r="BO126" s="318"/>
      <c r="BP126" s="318"/>
      <c r="BQ126" s="318"/>
      <c r="BR126" s="318"/>
      <c r="BS126" s="318"/>
      <c r="BT126" s="318"/>
      <c r="BU126" s="318"/>
      <c r="BV126" s="318"/>
      <c r="BW126" s="318"/>
      <c r="BX126" s="318"/>
      <c r="BY126" s="318"/>
      <c r="BZ126" s="318"/>
      <c r="CA126" s="318"/>
      <c r="CB126" s="318"/>
      <c r="CC126" s="318"/>
      <c r="CD126" s="318"/>
      <c r="CE126" s="318"/>
      <c r="CF126" s="318"/>
      <c r="CG126" s="318"/>
      <c r="CH126" s="318"/>
      <c r="CI126" s="318"/>
      <c r="CJ126" s="318"/>
      <c r="CK126" s="318"/>
      <c r="CL126" s="318"/>
      <c r="CM126" s="318"/>
      <c r="CN126" s="318"/>
      <c r="CO126" s="318"/>
      <c r="CP126" s="318"/>
      <c r="CQ126" s="318"/>
      <c r="CR126" s="318"/>
      <c r="CS126" s="318"/>
      <c r="CT126" s="318"/>
      <c r="CU126" s="318"/>
      <c r="CV126" s="318"/>
      <c r="CW126" s="318"/>
      <c r="CX126" s="318"/>
      <c r="CY126" s="318"/>
      <c r="CZ126" s="318"/>
      <c r="DA126" s="318"/>
      <c r="DB126" s="318"/>
      <c r="DC126" s="318"/>
      <c r="DD126" s="318"/>
      <c r="DE126" s="318"/>
      <c r="DF126" s="318"/>
      <c r="DG126" s="318"/>
      <c r="DH126" s="318"/>
      <c r="DI126" s="318"/>
      <c r="DJ126" s="318"/>
      <c r="DK126" s="318"/>
      <c r="DL126" s="318"/>
      <c r="DM126" s="318"/>
      <c r="DN126" s="318"/>
      <c r="DO126" s="318"/>
      <c r="DP126" s="318"/>
      <c r="DQ126" s="318"/>
      <c r="DR126" s="318"/>
      <c r="DS126" s="318"/>
      <c r="DT126" s="318"/>
      <c r="DU126" s="318"/>
      <c r="DV126" s="318"/>
      <c r="DW126" s="318"/>
      <c r="DX126" s="318"/>
      <c r="DY126" s="318"/>
      <c r="DZ126" s="318"/>
      <c r="EA126" s="318"/>
      <c r="EB126" s="318"/>
      <c r="EC126" s="318"/>
      <c r="ED126" s="318"/>
      <c r="EE126" s="318"/>
      <c r="EF126" s="318"/>
      <c r="EG126" s="318"/>
      <c r="EH126" s="318"/>
      <c r="EI126" s="318"/>
      <c r="EJ126" s="318"/>
    </row>
    <row r="127" spans="1:140" ht="25.5" hidden="1" customHeight="1">
      <c r="A127" s="189" t="s">
        <v>8745</v>
      </c>
      <c r="B127" s="189" t="s">
        <v>8746</v>
      </c>
      <c r="C127" s="189" t="s">
        <v>8491</v>
      </c>
      <c r="D127" s="317"/>
      <c r="E127" s="317"/>
      <c r="F127" s="318"/>
      <c r="G127" s="318"/>
      <c r="H127" s="318"/>
      <c r="I127" s="318"/>
      <c r="J127" s="318"/>
      <c r="K127" s="318"/>
      <c r="L127" s="318"/>
      <c r="M127" s="318"/>
      <c r="N127" s="318"/>
      <c r="O127" s="318"/>
      <c r="P127" s="318"/>
      <c r="Q127" s="318"/>
      <c r="R127" s="318"/>
      <c r="S127" s="318"/>
      <c r="T127" s="318"/>
      <c r="U127" s="318"/>
      <c r="V127" s="318"/>
      <c r="W127" s="318"/>
      <c r="X127" s="318"/>
      <c r="Y127" s="318"/>
      <c r="Z127" s="318"/>
      <c r="AA127" s="318"/>
      <c r="AB127" s="318"/>
      <c r="AC127" s="318"/>
      <c r="AD127" s="318"/>
      <c r="AE127" s="318"/>
      <c r="AF127" s="318"/>
      <c r="AG127" s="318"/>
      <c r="AH127" s="318"/>
      <c r="AI127" s="318"/>
      <c r="AJ127" s="318"/>
      <c r="AK127" s="318"/>
      <c r="AL127" s="318"/>
      <c r="AM127" s="318"/>
      <c r="AN127" s="318"/>
      <c r="AO127" s="318"/>
      <c r="AP127" s="318"/>
      <c r="AQ127" s="318"/>
      <c r="AR127" s="318"/>
      <c r="AS127" s="318"/>
      <c r="AT127" s="318"/>
      <c r="AU127" s="318"/>
      <c r="AV127" s="318"/>
      <c r="AW127" s="318"/>
      <c r="AX127" s="318"/>
      <c r="AY127" s="318"/>
      <c r="AZ127" s="318"/>
      <c r="BA127" s="318"/>
      <c r="BB127" s="318"/>
      <c r="BC127" s="318"/>
      <c r="BD127" s="318"/>
      <c r="BE127" s="318"/>
      <c r="BF127" s="318"/>
      <c r="BG127" s="318"/>
      <c r="BH127" s="318"/>
      <c r="BI127" s="318"/>
      <c r="BJ127" s="318"/>
      <c r="BK127" s="318"/>
      <c r="BL127" s="318"/>
      <c r="BM127" s="318"/>
      <c r="BN127" s="318"/>
      <c r="BO127" s="318"/>
      <c r="BP127" s="318"/>
      <c r="BQ127" s="318"/>
      <c r="BR127" s="318"/>
      <c r="BS127" s="318"/>
      <c r="BT127" s="318"/>
      <c r="BU127" s="318"/>
      <c r="BV127" s="318"/>
      <c r="BW127" s="318"/>
      <c r="BX127" s="318"/>
      <c r="BY127" s="318"/>
      <c r="BZ127" s="318"/>
      <c r="CA127" s="318"/>
      <c r="CB127" s="318"/>
      <c r="CC127" s="318"/>
      <c r="CD127" s="318"/>
      <c r="CE127" s="318"/>
      <c r="CF127" s="318"/>
      <c r="CG127" s="318"/>
      <c r="CH127" s="318"/>
      <c r="CI127" s="318"/>
      <c r="CJ127" s="318"/>
      <c r="CK127" s="318"/>
      <c r="CL127" s="318"/>
      <c r="CM127" s="318"/>
      <c r="CN127" s="318"/>
      <c r="CO127" s="318"/>
      <c r="CP127" s="318"/>
      <c r="CQ127" s="318"/>
      <c r="CR127" s="318"/>
      <c r="CS127" s="318"/>
      <c r="CT127" s="318"/>
      <c r="CU127" s="318"/>
      <c r="CV127" s="318"/>
      <c r="CW127" s="318"/>
      <c r="CX127" s="318"/>
      <c r="CY127" s="318"/>
      <c r="CZ127" s="318"/>
      <c r="DA127" s="318"/>
      <c r="DB127" s="318"/>
      <c r="DC127" s="318"/>
      <c r="DD127" s="318"/>
      <c r="DE127" s="318"/>
      <c r="DF127" s="318"/>
      <c r="DG127" s="318"/>
      <c r="DH127" s="318"/>
      <c r="DI127" s="318"/>
      <c r="DJ127" s="318"/>
      <c r="DK127" s="318"/>
      <c r="DL127" s="318"/>
      <c r="DM127" s="318"/>
      <c r="DN127" s="318"/>
      <c r="DO127" s="318"/>
      <c r="DP127" s="318"/>
      <c r="DQ127" s="318"/>
      <c r="DR127" s="318"/>
      <c r="DS127" s="318"/>
      <c r="DT127" s="318"/>
      <c r="DU127" s="318"/>
      <c r="DV127" s="318"/>
      <c r="DW127" s="318"/>
      <c r="DX127" s="318"/>
      <c r="DY127" s="318"/>
      <c r="DZ127" s="318"/>
      <c r="EA127" s="318"/>
      <c r="EB127" s="318"/>
      <c r="EC127" s="318"/>
      <c r="ED127" s="318"/>
      <c r="EE127" s="318"/>
      <c r="EF127" s="318"/>
      <c r="EG127" s="318"/>
      <c r="EH127" s="318"/>
      <c r="EI127" s="318"/>
      <c r="EJ127" s="318"/>
    </row>
    <row r="128" spans="1:140" ht="25.5" customHeight="1">
      <c r="A128" s="189" t="s">
        <v>8747</v>
      </c>
      <c r="B128" s="189" t="s">
        <v>8748</v>
      </c>
      <c r="C128" s="189" t="s">
        <v>8498</v>
      </c>
      <c r="D128" s="317"/>
      <c r="E128" s="317"/>
      <c r="F128" s="318"/>
      <c r="G128" s="318"/>
      <c r="H128" s="318"/>
      <c r="I128" s="318"/>
      <c r="J128" s="318"/>
      <c r="K128" s="318"/>
      <c r="L128" s="318"/>
      <c r="M128" s="318"/>
      <c r="N128" s="318"/>
      <c r="O128" s="318"/>
      <c r="P128" s="318"/>
      <c r="Q128" s="318"/>
      <c r="R128" s="318"/>
      <c r="S128" s="318"/>
      <c r="T128" s="318"/>
      <c r="U128" s="318"/>
      <c r="V128" s="318"/>
      <c r="W128" s="318"/>
      <c r="X128" s="318"/>
      <c r="Y128" s="318"/>
      <c r="Z128" s="318"/>
      <c r="AA128" s="318"/>
      <c r="AB128" s="318"/>
      <c r="AC128" s="318"/>
      <c r="AD128" s="318"/>
      <c r="AE128" s="318"/>
      <c r="AF128" s="318"/>
      <c r="AG128" s="318"/>
      <c r="AH128" s="318"/>
      <c r="AI128" s="318"/>
      <c r="AJ128" s="318"/>
      <c r="AK128" s="318"/>
      <c r="AL128" s="318"/>
      <c r="AM128" s="318"/>
      <c r="AN128" s="318"/>
      <c r="AO128" s="318"/>
      <c r="AP128" s="318"/>
      <c r="AQ128" s="318"/>
      <c r="AR128" s="318"/>
      <c r="AS128" s="318"/>
      <c r="AT128" s="318"/>
      <c r="AU128" s="318"/>
      <c r="AV128" s="318"/>
      <c r="AW128" s="318"/>
      <c r="AX128" s="318"/>
      <c r="AY128" s="318"/>
      <c r="AZ128" s="318"/>
      <c r="BA128" s="318"/>
      <c r="BB128" s="318"/>
      <c r="BC128" s="318"/>
      <c r="BD128" s="318"/>
      <c r="BE128" s="318"/>
      <c r="BF128" s="318"/>
      <c r="BG128" s="318"/>
      <c r="BH128" s="318"/>
      <c r="BI128" s="318"/>
      <c r="BJ128" s="318"/>
      <c r="BK128" s="318"/>
      <c r="BL128" s="318"/>
      <c r="BM128" s="318"/>
      <c r="BN128" s="318"/>
      <c r="BO128" s="318"/>
      <c r="BP128" s="318"/>
      <c r="BQ128" s="318"/>
      <c r="BR128" s="318"/>
      <c r="BS128" s="318"/>
      <c r="BT128" s="318"/>
      <c r="BU128" s="318"/>
      <c r="BV128" s="318"/>
      <c r="BW128" s="318"/>
      <c r="BX128" s="318"/>
      <c r="BY128" s="318"/>
      <c r="BZ128" s="318"/>
      <c r="CA128" s="318"/>
      <c r="CB128" s="318"/>
      <c r="CC128" s="318"/>
      <c r="CD128" s="318"/>
      <c r="CE128" s="318"/>
      <c r="CF128" s="318"/>
      <c r="CG128" s="318"/>
      <c r="CH128" s="318"/>
      <c r="CI128" s="318"/>
      <c r="CJ128" s="318"/>
      <c r="CK128" s="318"/>
      <c r="CL128" s="318"/>
      <c r="CM128" s="318"/>
      <c r="CN128" s="318"/>
      <c r="CO128" s="318"/>
      <c r="CP128" s="318"/>
      <c r="CQ128" s="318"/>
      <c r="CR128" s="318"/>
      <c r="CS128" s="318"/>
      <c r="CT128" s="318"/>
      <c r="CU128" s="318"/>
      <c r="CV128" s="318"/>
      <c r="CW128" s="318"/>
      <c r="CX128" s="318"/>
      <c r="CY128" s="318"/>
      <c r="CZ128" s="318"/>
      <c r="DA128" s="318"/>
      <c r="DB128" s="318"/>
      <c r="DC128" s="318"/>
      <c r="DD128" s="318"/>
      <c r="DE128" s="318"/>
      <c r="DF128" s="318"/>
      <c r="DG128" s="318"/>
      <c r="DH128" s="318"/>
      <c r="DI128" s="318"/>
      <c r="DJ128" s="318"/>
      <c r="DK128" s="318"/>
      <c r="DL128" s="318"/>
      <c r="DM128" s="318"/>
      <c r="DN128" s="318"/>
      <c r="DO128" s="318"/>
      <c r="DP128" s="318"/>
      <c r="DQ128" s="318"/>
      <c r="DR128" s="318"/>
      <c r="DS128" s="318"/>
      <c r="DT128" s="318"/>
      <c r="DU128" s="318"/>
      <c r="DV128" s="318"/>
      <c r="DW128" s="318"/>
      <c r="DX128" s="318"/>
      <c r="DY128" s="318"/>
      <c r="DZ128" s="318"/>
      <c r="EA128" s="318"/>
      <c r="EB128" s="318"/>
      <c r="EC128" s="318"/>
      <c r="ED128" s="318"/>
      <c r="EE128" s="318"/>
      <c r="EF128" s="318"/>
      <c r="EG128" s="318"/>
      <c r="EH128" s="318"/>
      <c r="EI128" s="318"/>
      <c r="EJ128" s="318"/>
    </row>
    <row r="129" spans="1:140" ht="25.5" hidden="1" customHeight="1">
      <c r="A129" s="189" t="s">
        <v>8749</v>
      </c>
      <c r="B129" s="189" t="s">
        <v>8750</v>
      </c>
      <c r="C129" s="189" t="s">
        <v>8491</v>
      </c>
      <c r="D129" s="317"/>
      <c r="E129" s="317"/>
      <c r="F129" s="318"/>
      <c r="G129" s="318"/>
      <c r="H129" s="318"/>
      <c r="I129" s="318"/>
      <c r="J129" s="318"/>
      <c r="K129" s="318"/>
      <c r="L129" s="318"/>
      <c r="M129" s="318"/>
      <c r="N129" s="318"/>
      <c r="O129" s="318"/>
      <c r="P129" s="318"/>
      <c r="Q129" s="318"/>
      <c r="R129" s="318"/>
      <c r="S129" s="318"/>
      <c r="T129" s="318"/>
      <c r="U129" s="318"/>
      <c r="V129" s="318"/>
      <c r="W129" s="318"/>
      <c r="X129" s="318"/>
      <c r="Y129" s="318"/>
      <c r="Z129" s="318"/>
      <c r="AA129" s="318"/>
      <c r="AB129" s="318"/>
      <c r="AC129" s="318"/>
      <c r="AD129" s="318"/>
      <c r="AE129" s="318"/>
      <c r="AF129" s="318"/>
      <c r="AG129" s="318"/>
      <c r="AH129" s="318"/>
      <c r="AI129" s="318"/>
      <c r="AJ129" s="318"/>
      <c r="AK129" s="318"/>
      <c r="AL129" s="318"/>
      <c r="AM129" s="318"/>
      <c r="AN129" s="318"/>
      <c r="AO129" s="318"/>
      <c r="AP129" s="318"/>
      <c r="AQ129" s="318"/>
      <c r="AR129" s="318"/>
      <c r="AS129" s="318"/>
      <c r="AT129" s="318"/>
      <c r="AU129" s="318"/>
      <c r="AV129" s="318"/>
      <c r="AW129" s="318"/>
      <c r="AX129" s="318"/>
      <c r="AY129" s="318"/>
      <c r="AZ129" s="318"/>
      <c r="BA129" s="318"/>
      <c r="BB129" s="318"/>
      <c r="BC129" s="318"/>
      <c r="BD129" s="318"/>
      <c r="BE129" s="318"/>
      <c r="BF129" s="318"/>
      <c r="BG129" s="318"/>
      <c r="BH129" s="318"/>
      <c r="BI129" s="318"/>
      <c r="BJ129" s="318"/>
      <c r="BK129" s="318"/>
      <c r="BL129" s="318"/>
      <c r="BM129" s="318"/>
      <c r="BN129" s="318"/>
      <c r="BO129" s="318"/>
      <c r="BP129" s="318"/>
      <c r="BQ129" s="318"/>
      <c r="BR129" s="318"/>
      <c r="BS129" s="318"/>
      <c r="BT129" s="318"/>
      <c r="BU129" s="318"/>
      <c r="BV129" s="318"/>
      <c r="BW129" s="318"/>
      <c r="BX129" s="318"/>
      <c r="BY129" s="318"/>
      <c r="BZ129" s="318"/>
      <c r="CA129" s="318"/>
      <c r="CB129" s="318"/>
      <c r="CC129" s="318"/>
      <c r="CD129" s="318"/>
      <c r="CE129" s="318"/>
      <c r="CF129" s="318"/>
      <c r="CG129" s="318"/>
      <c r="CH129" s="318"/>
      <c r="CI129" s="318"/>
      <c r="CJ129" s="318"/>
      <c r="CK129" s="318"/>
      <c r="CL129" s="318"/>
      <c r="CM129" s="318"/>
      <c r="CN129" s="318"/>
      <c r="CO129" s="318"/>
      <c r="CP129" s="318"/>
      <c r="CQ129" s="318"/>
      <c r="CR129" s="318"/>
      <c r="CS129" s="318"/>
      <c r="CT129" s="318"/>
      <c r="CU129" s="318"/>
      <c r="CV129" s="318"/>
      <c r="CW129" s="318"/>
      <c r="CX129" s="318"/>
      <c r="CY129" s="318"/>
      <c r="CZ129" s="318"/>
      <c r="DA129" s="318"/>
      <c r="DB129" s="318"/>
      <c r="DC129" s="318"/>
      <c r="DD129" s="318"/>
      <c r="DE129" s="318"/>
      <c r="DF129" s="318"/>
      <c r="DG129" s="318"/>
      <c r="DH129" s="318"/>
      <c r="DI129" s="318"/>
      <c r="DJ129" s="318"/>
      <c r="DK129" s="318"/>
      <c r="DL129" s="318"/>
      <c r="DM129" s="318"/>
      <c r="DN129" s="318"/>
      <c r="DO129" s="318"/>
      <c r="DP129" s="318"/>
      <c r="DQ129" s="318"/>
      <c r="DR129" s="318"/>
      <c r="DS129" s="318"/>
      <c r="DT129" s="318"/>
      <c r="DU129" s="318"/>
      <c r="DV129" s="318"/>
      <c r="DW129" s="318"/>
      <c r="DX129" s="318"/>
      <c r="DY129" s="318"/>
      <c r="DZ129" s="318"/>
      <c r="EA129" s="318"/>
      <c r="EB129" s="318"/>
      <c r="EC129" s="318"/>
      <c r="ED129" s="318"/>
      <c r="EE129" s="318"/>
      <c r="EF129" s="318"/>
      <c r="EG129" s="318"/>
      <c r="EH129" s="318"/>
      <c r="EI129" s="318"/>
      <c r="EJ129" s="318"/>
    </row>
    <row r="130" spans="1:140" ht="25.5" customHeight="1">
      <c r="A130" s="189" t="s">
        <v>8751</v>
      </c>
      <c r="B130" s="189" t="s">
        <v>8752</v>
      </c>
      <c r="C130" s="189" t="s">
        <v>8498</v>
      </c>
      <c r="D130" s="317"/>
      <c r="E130" s="317"/>
      <c r="F130" s="318"/>
      <c r="G130" s="318"/>
      <c r="H130" s="318"/>
      <c r="I130" s="318"/>
      <c r="J130" s="318"/>
      <c r="K130" s="318"/>
      <c r="L130" s="318"/>
      <c r="M130" s="318"/>
      <c r="N130" s="318"/>
      <c r="O130" s="318"/>
      <c r="P130" s="318"/>
      <c r="Q130" s="318"/>
      <c r="R130" s="318"/>
      <c r="S130" s="318"/>
      <c r="T130" s="318"/>
      <c r="U130" s="318"/>
      <c r="V130" s="318"/>
      <c r="W130" s="318"/>
      <c r="X130" s="318"/>
      <c r="Y130" s="318"/>
      <c r="Z130" s="318"/>
      <c r="AA130" s="318"/>
      <c r="AB130" s="318"/>
      <c r="AC130" s="318"/>
      <c r="AD130" s="318"/>
      <c r="AE130" s="318"/>
      <c r="AF130" s="318"/>
      <c r="AG130" s="318"/>
      <c r="AH130" s="318"/>
      <c r="AI130" s="318"/>
      <c r="AJ130" s="318"/>
      <c r="AK130" s="318"/>
      <c r="AL130" s="318"/>
      <c r="AM130" s="318"/>
      <c r="AN130" s="318"/>
      <c r="AO130" s="318"/>
      <c r="AP130" s="318"/>
      <c r="AQ130" s="318"/>
      <c r="AR130" s="318"/>
      <c r="AS130" s="318"/>
      <c r="AT130" s="318"/>
      <c r="AU130" s="318"/>
      <c r="AV130" s="318"/>
      <c r="AW130" s="318"/>
      <c r="AX130" s="318"/>
      <c r="AY130" s="318"/>
      <c r="AZ130" s="318"/>
      <c r="BA130" s="318"/>
      <c r="BB130" s="318"/>
      <c r="BC130" s="318"/>
      <c r="BD130" s="318"/>
      <c r="BE130" s="318"/>
      <c r="BF130" s="318"/>
      <c r="BG130" s="318"/>
      <c r="BH130" s="318"/>
      <c r="BI130" s="318"/>
      <c r="BJ130" s="318"/>
      <c r="BK130" s="318"/>
      <c r="BL130" s="318"/>
      <c r="BM130" s="318"/>
      <c r="BN130" s="318"/>
      <c r="BO130" s="318"/>
      <c r="BP130" s="318"/>
      <c r="BQ130" s="318"/>
      <c r="BR130" s="318"/>
      <c r="BS130" s="318"/>
      <c r="BT130" s="318"/>
      <c r="BU130" s="318"/>
      <c r="BV130" s="318"/>
      <c r="BW130" s="318"/>
      <c r="BX130" s="318"/>
      <c r="BY130" s="318"/>
      <c r="BZ130" s="318"/>
      <c r="CA130" s="318"/>
      <c r="CB130" s="318"/>
      <c r="CC130" s="318"/>
      <c r="CD130" s="318"/>
      <c r="CE130" s="318"/>
      <c r="CF130" s="318"/>
      <c r="CG130" s="318"/>
      <c r="CH130" s="318"/>
      <c r="CI130" s="318"/>
      <c r="CJ130" s="318"/>
      <c r="CK130" s="318"/>
      <c r="CL130" s="318"/>
      <c r="CM130" s="318"/>
      <c r="CN130" s="318"/>
      <c r="CO130" s="318"/>
      <c r="CP130" s="318"/>
      <c r="CQ130" s="318"/>
      <c r="CR130" s="318"/>
      <c r="CS130" s="318"/>
      <c r="CT130" s="318"/>
      <c r="CU130" s="318"/>
      <c r="CV130" s="318"/>
      <c r="CW130" s="318"/>
      <c r="CX130" s="318"/>
      <c r="CY130" s="318"/>
      <c r="CZ130" s="318"/>
      <c r="DA130" s="318"/>
      <c r="DB130" s="318"/>
      <c r="DC130" s="318"/>
      <c r="DD130" s="318"/>
      <c r="DE130" s="318"/>
      <c r="DF130" s="318"/>
      <c r="DG130" s="318"/>
      <c r="DH130" s="318"/>
      <c r="DI130" s="318"/>
      <c r="DJ130" s="318"/>
      <c r="DK130" s="318"/>
      <c r="DL130" s="318"/>
      <c r="DM130" s="318"/>
      <c r="DN130" s="318"/>
      <c r="DO130" s="318"/>
      <c r="DP130" s="318"/>
      <c r="DQ130" s="318"/>
      <c r="DR130" s="318"/>
      <c r="DS130" s="318"/>
      <c r="DT130" s="318"/>
      <c r="DU130" s="318"/>
      <c r="DV130" s="318"/>
      <c r="DW130" s="318"/>
      <c r="DX130" s="318"/>
      <c r="DY130" s="318"/>
      <c r="DZ130" s="318"/>
      <c r="EA130" s="318"/>
      <c r="EB130" s="318"/>
      <c r="EC130" s="318"/>
      <c r="ED130" s="318"/>
      <c r="EE130" s="318"/>
      <c r="EF130" s="318"/>
      <c r="EG130" s="318"/>
      <c r="EH130" s="318"/>
      <c r="EI130" s="318"/>
      <c r="EJ130" s="318"/>
    </row>
    <row r="131" spans="1:140" ht="25.5" hidden="1" customHeight="1">
      <c r="A131" s="189" t="s">
        <v>8753</v>
      </c>
      <c r="B131" s="189" t="s">
        <v>8754</v>
      </c>
      <c r="C131" s="189" t="s">
        <v>8491</v>
      </c>
      <c r="D131" s="317"/>
      <c r="E131" s="317"/>
      <c r="F131" s="318"/>
      <c r="G131" s="318"/>
      <c r="H131" s="318"/>
      <c r="I131" s="318"/>
      <c r="J131" s="318"/>
      <c r="K131" s="318"/>
      <c r="L131" s="318"/>
      <c r="M131" s="318"/>
      <c r="N131" s="318"/>
      <c r="O131" s="318"/>
      <c r="P131" s="318"/>
      <c r="Q131" s="318"/>
      <c r="R131" s="318"/>
      <c r="S131" s="318"/>
      <c r="T131" s="318"/>
      <c r="U131" s="318"/>
      <c r="V131" s="318"/>
      <c r="W131" s="318"/>
      <c r="X131" s="318"/>
      <c r="Y131" s="318"/>
      <c r="Z131" s="318"/>
      <c r="AA131" s="318"/>
      <c r="AB131" s="318"/>
      <c r="AC131" s="318"/>
      <c r="AD131" s="318"/>
      <c r="AE131" s="318"/>
      <c r="AF131" s="318"/>
      <c r="AG131" s="318"/>
      <c r="AH131" s="318"/>
      <c r="AI131" s="318"/>
      <c r="AJ131" s="318"/>
      <c r="AK131" s="318"/>
      <c r="AL131" s="318"/>
      <c r="AM131" s="318"/>
      <c r="AN131" s="318"/>
      <c r="AO131" s="318"/>
      <c r="AP131" s="318"/>
      <c r="AQ131" s="318"/>
      <c r="AR131" s="318"/>
      <c r="AS131" s="318"/>
      <c r="AT131" s="318"/>
      <c r="AU131" s="318"/>
      <c r="AV131" s="318"/>
      <c r="AW131" s="318"/>
      <c r="AX131" s="318"/>
      <c r="AY131" s="318"/>
      <c r="AZ131" s="318"/>
      <c r="BA131" s="318"/>
      <c r="BB131" s="318"/>
      <c r="BC131" s="318"/>
      <c r="BD131" s="318"/>
      <c r="BE131" s="318"/>
      <c r="BF131" s="318"/>
      <c r="BG131" s="318"/>
      <c r="BH131" s="318"/>
      <c r="BI131" s="318"/>
      <c r="BJ131" s="318"/>
      <c r="BK131" s="318"/>
      <c r="BL131" s="318"/>
      <c r="BM131" s="318"/>
      <c r="BN131" s="318"/>
      <c r="BO131" s="318"/>
      <c r="BP131" s="318"/>
      <c r="BQ131" s="318"/>
      <c r="BR131" s="318"/>
      <c r="BS131" s="318"/>
      <c r="BT131" s="318"/>
      <c r="BU131" s="318"/>
      <c r="BV131" s="318"/>
      <c r="BW131" s="318"/>
      <c r="BX131" s="318"/>
      <c r="BY131" s="318"/>
      <c r="BZ131" s="318"/>
      <c r="CA131" s="318"/>
      <c r="CB131" s="318"/>
      <c r="CC131" s="318"/>
      <c r="CD131" s="318"/>
      <c r="CE131" s="318"/>
      <c r="CF131" s="318"/>
      <c r="CG131" s="318"/>
      <c r="CH131" s="318"/>
      <c r="CI131" s="318"/>
      <c r="CJ131" s="318"/>
      <c r="CK131" s="318"/>
      <c r="CL131" s="318"/>
      <c r="CM131" s="318"/>
      <c r="CN131" s="318"/>
      <c r="CO131" s="318"/>
      <c r="CP131" s="318"/>
      <c r="CQ131" s="318"/>
      <c r="CR131" s="318"/>
      <c r="CS131" s="318"/>
      <c r="CT131" s="318"/>
      <c r="CU131" s="318"/>
      <c r="CV131" s="318"/>
      <c r="CW131" s="318"/>
      <c r="CX131" s="318"/>
      <c r="CY131" s="318"/>
      <c r="CZ131" s="318"/>
      <c r="DA131" s="318"/>
      <c r="DB131" s="318"/>
      <c r="DC131" s="318"/>
      <c r="DD131" s="318"/>
      <c r="DE131" s="318"/>
      <c r="DF131" s="318"/>
      <c r="DG131" s="318"/>
      <c r="DH131" s="318"/>
      <c r="DI131" s="318"/>
      <c r="DJ131" s="318"/>
      <c r="DK131" s="318"/>
      <c r="DL131" s="318"/>
      <c r="DM131" s="318"/>
      <c r="DN131" s="318"/>
      <c r="DO131" s="318"/>
      <c r="DP131" s="318"/>
      <c r="DQ131" s="318"/>
      <c r="DR131" s="318"/>
      <c r="DS131" s="318"/>
      <c r="DT131" s="318"/>
      <c r="DU131" s="318"/>
      <c r="DV131" s="318"/>
      <c r="DW131" s="318"/>
      <c r="DX131" s="318"/>
      <c r="DY131" s="318"/>
      <c r="DZ131" s="318"/>
      <c r="EA131" s="318"/>
      <c r="EB131" s="318"/>
      <c r="EC131" s="318"/>
      <c r="ED131" s="318"/>
      <c r="EE131" s="318"/>
      <c r="EF131" s="318"/>
      <c r="EG131" s="318"/>
      <c r="EH131" s="318"/>
      <c r="EI131" s="318"/>
      <c r="EJ131" s="318"/>
    </row>
    <row r="132" spans="1:140" ht="25.5" customHeight="1">
      <c r="A132" s="189" t="s">
        <v>8755</v>
      </c>
      <c r="B132" s="189" t="s">
        <v>8756</v>
      </c>
      <c r="C132" s="189" t="s">
        <v>8498</v>
      </c>
      <c r="D132" s="317"/>
      <c r="E132" s="317"/>
      <c r="F132" s="318"/>
      <c r="G132" s="318"/>
      <c r="H132" s="318"/>
      <c r="I132" s="318"/>
      <c r="J132" s="318"/>
      <c r="K132" s="318"/>
      <c r="L132" s="318"/>
      <c r="M132" s="318"/>
      <c r="N132" s="318"/>
      <c r="O132" s="318"/>
      <c r="P132" s="318"/>
      <c r="Q132" s="318"/>
      <c r="R132" s="318"/>
      <c r="S132" s="318"/>
      <c r="T132" s="318"/>
      <c r="U132" s="318"/>
      <c r="V132" s="318"/>
      <c r="W132" s="318"/>
      <c r="X132" s="318"/>
      <c r="Y132" s="318"/>
      <c r="Z132" s="318"/>
      <c r="AA132" s="318"/>
      <c r="AB132" s="318"/>
      <c r="AC132" s="318"/>
      <c r="AD132" s="318"/>
      <c r="AE132" s="318"/>
      <c r="AF132" s="318"/>
      <c r="AG132" s="318"/>
      <c r="AH132" s="318"/>
      <c r="AI132" s="318"/>
      <c r="AJ132" s="318"/>
      <c r="AK132" s="318"/>
      <c r="AL132" s="318"/>
      <c r="AM132" s="318"/>
      <c r="AN132" s="318"/>
      <c r="AO132" s="318"/>
      <c r="AP132" s="318"/>
      <c r="AQ132" s="318"/>
      <c r="AR132" s="318"/>
      <c r="AS132" s="318"/>
      <c r="AT132" s="318"/>
      <c r="AU132" s="318"/>
      <c r="AV132" s="318"/>
      <c r="AW132" s="318"/>
      <c r="AX132" s="318"/>
      <c r="AY132" s="318"/>
      <c r="AZ132" s="318"/>
      <c r="BA132" s="318"/>
      <c r="BB132" s="318"/>
      <c r="BC132" s="318"/>
      <c r="BD132" s="318"/>
      <c r="BE132" s="318"/>
      <c r="BF132" s="318"/>
      <c r="BG132" s="318"/>
      <c r="BH132" s="318"/>
      <c r="BI132" s="318"/>
      <c r="BJ132" s="318"/>
      <c r="BK132" s="318"/>
      <c r="BL132" s="318"/>
      <c r="BM132" s="318"/>
      <c r="BN132" s="318"/>
      <c r="BO132" s="318"/>
      <c r="BP132" s="318"/>
      <c r="BQ132" s="318"/>
      <c r="BR132" s="318"/>
      <c r="BS132" s="318"/>
      <c r="BT132" s="318"/>
      <c r="BU132" s="318"/>
      <c r="BV132" s="318"/>
      <c r="BW132" s="318"/>
      <c r="BX132" s="318"/>
      <c r="BY132" s="318"/>
      <c r="BZ132" s="318"/>
      <c r="CA132" s="318"/>
      <c r="CB132" s="318"/>
      <c r="CC132" s="318"/>
      <c r="CD132" s="318"/>
      <c r="CE132" s="318"/>
      <c r="CF132" s="318"/>
      <c r="CG132" s="318"/>
      <c r="CH132" s="318"/>
      <c r="CI132" s="318"/>
      <c r="CJ132" s="318"/>
      <c r="CK132" s="318"/>
      <c r="CL132" s="318"/>
      <c r="CM132" s="318"/>
      <c r="CN132" s="318"/>
      <c r="CO132" s="318"/>
      <c r="CP132" s="318"/>
      <c r="CQ132" s="318"/>
      <c r="CR132" s="318"/>
      <c r="CS132" s="318"/>
      <c r="CT132" s="318"/>
      <c r="CU132" s="318"/>
      <c r="CV132" s="318"/>
      <c r="CW132" s="318"/>
      <c r="CX132" s="318"/>
      <c r="CY132" s="318"/>
      <c r="CZ132" s="318"/>
      <c r="DA132" s="318"/>
      <c r="DB132" s="318"/>
      <c r="DC132" s="318"/>
      <c r="DD132" s="318"/>
      <c r="DE132" s="318"/>
      <c r="DF132" s="318"/>
      <c r="DG132" s="318"/>
      <c r="DH132" s="318"/>
      <c r="DI132" s="318"/>
      <c r="DJ132" s="318"/>
      <c r="DK132" s="318"/>
      <c r="DL132" s="318"/>
      <c r="DM132" s="318"/>
      <c r="DN132" s="318"/>
      <c r="DO132" s="318"/>
      <c r="DP132" s="318"/>
      <c r="DQ132" s="318"/>
      <c r="DR132" s="318"/>
      <c r="DS132" s="318"/>
      <c r="DT132" s="318"/>
      <c r="DU132" s="318"/>
      <c r="DV132" s="318"/>
      <c r="DW132" s="318"/>
      <c r="DX132" s="318"/>
      <c r="DY132" s="318"/>
      <c r="DZ132" s="318"/>
      <c r="EA132" s="318"/>
      <c r="EB132" s="318"/>
      <c r="EC132" s="318"/>
      <c r="ED132" s="318"/>
      <c r="EE132" s="318"/>
      <c r="EF132" s="318"/>
      <c r="EG132" s="318"/>
      <c r="EH132" s="318"/>
      <c r="EI132" s="318"/>
      <c r="EJ132" s="318"/>
    </row>
    <row r="133" spans="1:140" ht="25.5" customHeight="1">
      <c r="A133" s="189" t="s">
        <v>8757</v>
      </c>
      <c r="B133" s="189" t="s">
        <v>8758</v>
      </c>
      <c r="C133" s="189" t="s">
        <v>8498</v>
      </c>
      <c r="D133" s="317"/>
      <c r="E133" s="317"/>
      <c r="F133" s="318"/>
      <c r="G133" s="318"/>
      <c r="H133" s="318"/>
      <c r="I133" s="318"/>
      <c r="J133" s="318"/>
      <c r="K133" s="318"/>
      <c r="L133" s="318"/>
      <c r="M133" s="318"/>
      <c r="N133" s="318"/>
      <c r="O133" s="318"/>
      <c r="P133" s="318"/>
      <c r="Q133" s="318"/>
      <c r="R133" s="318"/>
      <c r="S133" s="318"/>
      <c r="T133" s="318"/>
      <c r="U133" s="318"/>
      <c r="V133" s="318"/>
      <c r="W133" s="318"/>
      <c r="X133" s="318"/>
      <c r="Y133" s="318"/>
      <c r="Z133" s="318"/>
      <c r="AA133" s="318"/>
      <c r="AB133" s="318"/>
      <c r="AC133" s="318"/>
      <c r="AD133" s="318"/>
      <c r="AE133" s="318"/>
      <c r="AF133" s="318"/>
      <c r="AG133" s="318"/>
      <c r="AH133" s="318"/>
      <c r="AI133" s="318"/>
      <c r="AJ133" s="318"/>
      <c r="AK133" s="318"/>
      <c r="AL133" s="318"/>
      <c r="AM133" s="318"/>
      <c r="AN133" s="318"/>
      <c r="AO133" s="318"/>
      <c r="AP133" s="318"/>
      <c r="AQ133" s="318"/>
      <c r="AR133" s="318"/>
      <c r="AS133" s="318"/>
      <c r="AT133" s="318"/>
      <c r="AU133" s="318"/>
      <c r="AV133" s="318"/>
      <c r="AW133" s="318"/>
      <c r="AX133" s="318"/>
      <c r="AY133" s="318"/>
      <c r="AZ133" s="318"/>
      <c r="BA133" s="318"/>
      <c r="BB133" s="318"/>
      <c r="BC133" s="318"/>
      <c r="BD133" s="318"/>
      <c r="BE133" s="318"/>
      <c r="BF133" s="318"/>
      <c r="BG133" s="318"/>
      <c r="BH133" s="318"/>
      <c r="BI133" s="318"/>
      <c r="BJ133" s="318"/>
      <c r="BK133" s="318"/>
      <c r="BL133" s="318"/>
      <c r="BM133" s="318"/>
      <c r="BN133" s="318"/>
      <c r="BO133" s="318"/>
      <c r="BP133" s="318"/>
      <c r="BQ133" s="318"/>
      <c r="BR133" s="318"/>
      <c r="BS133" s="318"/>
      <c r="BT133" s="318"/>
      <c r="BU133" s="318"/>
      <c r="BV133" s="318"/>
      <c r="BW133" s="318"/>
      <c r="BX133" s="318"/>
      <c r="BY133" s="318"/>
      <c r="BZ133" s="318"/>
      <c r="CA133" s="318"/>
      <c r="CB133" s="318"/>
      <c r="CC133" s="318"/>
      <c r="CD133" s="318"/>
      <c r="CE133" s="318"/>
      <c r="CF133" s="318"/>
      <c r="CG133" s="318"/>
      <c r="CH133" s="318"/>
      <c r="CI133" s="318"/>
      <c r="CJ133" s="318"/>
      <c r="CK133" s="318"/>
      <c r="CL133" s="318"/>
      <c r="CM133" s="318"/>
      <c r="CN133" s="318"/>
      <c r="CO133" s="318"/>
      <c r="CP133" s="318"/>
      <c r="CQ133" s="318"/>
      <c r="CR133" s="318"/>
      <c r="CS133" s="318"/>
      <c r="CT133" s="318"/>
      <c r="CU133" s="318"/>
      <c r="CV133" s="318"/>
      <c r="CW133" s="318"/>
      <c r="CX133" s="318"/>
      <c r="CY133" s="318"/>
      <c r="CZ133" s="318"/>
      <c r="DA133" s="318"/>
      <c r="DB133" s="318"/>
      <c r="DC133" s="318"/>
      <c r="DD133" s="318"/>
      <c r="DE133" s="318"/>
      <c r="DF133" s="318"/>
      <c r="DG133" s="318"/>
      <c r="DH133" s="318"/>
      <c r="DI133" s="318"/>
      <c r="DJ133" s="318"/>
      <c r="DK133" s="318"/>
      <c r="DL133" s="318"/>
      <c r="DM133" s="318"/>
      <c r="DN133" s="318"/>
      <c r="DO133" s="318"/>
      <c r="DP133" s="318"/>
      <c r="DQ133" s="318"/>
      <c r="DR133" s="318"/>
      <c r="DS133" s="318"/>
      <c r="DT133" s="318"/>
      <c r="DU133" s="318"/>
      <c r="DV133" s="318"/>
      <c r="DW133" s="318"/>
      <c r="DX133" s="318"/>
      <c r="DY133" s="318"/>
      <c r="DZ133" s="318"/>
      <c r="EA133" s="318"/>
      <c r="EB133" s="318"/>
      <c r="EC133" s="318"/>
      <c r="ED133" s="318"/>
      <c r="EE133" s="318"/>
      <c r="EF133" s="318"/>
      <c r="EG133" s="318"/>
      <c r="EH133" s="318"/>
      <c r="EI133" s="318"/>
      <c r="EJ133" s="318"/>
    </row>
    <row r="134" spans="1:140" ht="25.5" customHeight="1">
      <c r="A134" s="189" t="s">
        <v>8759</v>
      </c>
      <c r="B134" s="189" t="s">
        <v>8760</v>
      </c>
      <c r="C134" s="189" t="s">
        <v>8498</v>
      </c>
      <c r="D134" s="317"/>
      <c r="E134" s="317"/>
      <c r="F134" s="318"/>
      <c r="G134" s="318"/>
      <c r="H134" s="318"/>
      <c r="I134" s="318"/>
      <c r="J134" s="318"/>
      <c r="K134" s="318"/>
      <c r="L134" s="318"/>
      <c r="M134" s="318"/>
      <c r="N134" s="318"/>
      <c r="O134" s="318"/>
      <c r="P134" s="318"/>
      <c r="Q134" s="318"/>
      <c r="R134" s="318"/>
      <c r="S134" s="318"/>
      <c r="T134" s="318"/>
      <c r="U134" s="318"/>
      <c r="V134" s="318"/>
      <c r="W134" s="318"/>
      <c r="X134" s="318"/>
      <c r="Y134" s="318"/>
      <c r="Z134" s="318"/>
      <c r="AA134" s="318"/>
      <c r="AB134" s="318"/>
      <c r="AC134" s="318"/>
      <c r="AD134" s="318"/>
      <c r="AE134" s="318"/>
      <c r="AF134" s="318"/>
      <c r="AG134" s="318"/>
      <c r="AH134" s="318"/>
      <c r="AI134" s="318"/>
      <c r="AJ134" s="318"/>
      <c r="AK134" s="318"/>
      <c r="AL134" s="318"/>
      <c r="AM134" s="318"/>
      <c r="AN134" s="318"/>
      <c r="AO134" s="318"/>
      <c r="AP134" s="318"/>
      <c r="AQ134" s="318"/>
      <c r="AR134" s="318"/>
      <c r="AS134" s="318"/>
      <c r="AT134" s="318"/>
      <c r="AU134" s="318"/>
      <c r="AV134" s="318"/>
      <c r="AW134" s="318"/>
      <c r="AX134" s="318"/>
      <c r="AY134" s="318"/>
      <c r="AZ134" s="318"/>
      <c r="BA134" s="318"/>
      <c r="BB134" s="318"/>
      <c r="BC134" s="318"/>
      <c r="BD134" s="318"/>
      <c r="BE134" s="318"/>
      <c r="BF134" s="318"/>
      <c r="BG134" s="318"/>
      <c r="BH134" s="318"/>
      <c r="BI134" s="318"/>
      <c r="BJ134" s="318"/>
      <c r="BK134" s="318"/>
      <c r="BL134" s="318"/>
      <c r="BM134" s="318"/>
      <c r="BN134" s="318"/>
      <c r="BO134" s="318"/>
      <c r="BP134" s="318"/>
      <c r="BQ134" s="318"/>
      <c r="BR134" s="318"/>
      <c r="BS134" s="318"/>
      <c r="BT134" s="318"/>
      <c r="BU134" s="318"/>
      <c r="BV134" s="318"/>
      <c r="BW134" s="318"/>
      <c r="BX134" s="318"/>
      <c r="BY134" s="318"/>
      <c r="BZ134" s="318"/>
      <c r="CA134" s="318"/>
      <c r="CB134" s="318"/>
      <c r="CC134" s="318"/>
      <c r="CD134" s="318"/>
      <c r="CE134" s="318"/>
      <c r="CF134" s="318"/>
      <c r="CG134" s="318"/>
      <c r="CH134" s="318"/>
      <c r="CI134" s="318"/>
      <c r="CJ134" s="318"/>
      <c r="CK134" s="318"/>
      <c r="CL134" s="318"/>
      <c r="CM134" s="318"/>
      <c r="CN134" s="318"/>
      <c r="CO134" s="318"/>
      <c r="CP134" s="318"/>
      <c r="CQ134" s="318"/>
      <c r="CR134" s="318"/>
      <c r="CS134" s="318"/>
      <c r="CT134" s="318"/>
      <c r="CU134" s="318"/>
      <c r="CV134" s="318"/>
      <c r="CW134" s="318"/>
      <c r="CX134" s="318"/>
      <c r="CY134" s="318"/>
      <c r="CZ134" s="318"/>
      <c r="DA134" s="318"/>
      <c r="DB134" s="318"/>
      <c r="DC134" s="318"/>
      <c r="DD134" s="318"/>
      <c r="DE134" s="318"/>
      <c r="DF134" s="318"/>
      <c r="DG134" s="318"/>
      <c r="DH134" s="318"/>
      <c r="DI134" s="318"/>
      <c r="DJ134" s="318"/>
      <c r="DK134" s="318"/>
      <c r="DL134" s="318"/>
      <c r="DM134" s="318"/>
      <c r="DN134" s="318"/>
      <c r="DO134" s="318"/>
      <c r="DP134" s="318"/>
      <c r="DQ134" s="318"/>
      <c r="DR134" s="318"/>
      <c r="DS134" s="318"/>
      <c r="DT134" s="318"/>
      <c r="DU134" s="318"/>
      <c r="DV134" s="318"/>
      <c r="DW134" s="318"/>
      <c r="DX134" s="318"/>
      <c r="DY134" s="318"/>
      <c r="DZ134" s="318"/>
      <c r="EA134" s="318"/>
      <c r="EB134" s="318"/>
      <c r="EC134" s="318"/>
      <c r="ED134" s="318"/>
      <c r="EE134" s="318"/>
      <c r="EF134" s="318"/>
      <c r="EG134" s="318"/>
      <c r="EH134" s="318"/>
      <c r="EI134" s="318"/>
      <c r="EJ134" s="318"/>
    </row>
    <row r="135" spans="1:140" ht="25.5" hidden="1" customHeight="1">
      <c r="A135" s="189" t="s">
        <v>8761</v>
      </c>
      <c r="B135" s="189" t="s">
        <v>8762</v>
      </c>
      <c r="C135" s="189" t="s">
        <v>8491</v>
      </c>
      <c r="D135" s="317"/>
      <c r="E135" s="317"/>
      <c r="F135" s="318"/>
      <c r="G135" s="318"/>
      <c r="H135" s="318"/>
      <c r="I135" s="318"/>
      <c r="J135" s="318"/>
      <c r="K135" s="318"/>
      <c r="L135" s="318"/>
      <c r="M135" s="318"/>
      <c r="N135" s="318"/>
      <c r="O135" s="318"/>
      <c r="P135" s="318"/>
      <c r="Q135" s="318"/>
      <c r="R135" s="318"/>
      <c r="S135" s="318"/>
      <c r="T135" s="318"/>
      <c r="U135" s="318"/>
      <c r="V135" s="318"/>
      <c r="W135" s="318"/>
      <c r="X135" s="318"/>
      <c r="Y135" s="318"/>
      <c r="Z135" s="318"/>
      <c r="AA135" s="318"/>
      <c r="AB135" s="318"/>
      <c r="AC135" s="318"/>
      <c r="AD135" s="318"/>
      <c r="AE135" s="318"/>
      <c r="AF135" s="318"/>
      <c r="AG135" s="318"/>
      <c r="AH135" s="318"/>
      <c r="AI135" s="318"/>
      <c r="AJ135" s="318"/>
      <c r="AK135" s="318"/>
      <c r="AL135" s="318"/>
      <c r="AM135" s="318"/>
      <c r="AN135" s="318"/>
      <c r="AO135" s="318"/>
      <c r="AP135" s="318"/>
      <c r="AQ135" s="318"/>
      <c r="AR135" s="318"/>
      <c r="AS135" s="318"/>
      <c r="AT135" s="318"/>
      <c r="AU135" s="318"/>
      <c r="AV135" s="318"/>
      <c r="AW135" s="318"/>
      <c r="AX135" s="318"/>
      <c r="AY135" s="318"/>
      <c r="AZ135" s="318"/>
      <c r="BA135" s="318"/>
      <c r="BB135" s="318"/>
      <c r="BC135" s="318"/>
      <c r="BD135" s="318"/>
      <c r="BE135" s="318"/>
      <c r="BF135" s="318"/>
      <c r="BG135" s="318"/>
      <c r="BH135" s="318"/>
      <c r="BI135" s="318"/>
      <c r="BJ135" s="318"/>
      <c r="BK135" s="318"/>
      <c r="BL135" s="318"/>
      <c r="BM135" s="318"/>
      <c r="BN135" s="318"/>
      <c r="BO135" s="318"/>
      <c r="BP135" s="318"/>
      <c r="BQ135" s="318"/>
      <c r="BR135" s="318"/>
      <c r="BS135" s="318"/>
      <c r="BT135" s="318"/>
      <c r="BU135" s="318"/>
      <c r="BV135" s="318"/>
      <c r="BW135" s="318"/>
      <c r="BX135" s="318"/>
      <c r="BY135" s="318"/>
      <c r="BZ135" s="318"/>
      <c r="CA135" s="318"/>
      <c r="CB135" s="318"/>
      <c r="CC135" s="318"/>
      <c r="CD135" s="318"/>
      <c r="CE135" s="318"/>
      <c r="CF135" s="318"/>
      <c r="CG135" s="318"/>
      <c r="CH135" s="318"/>
      <c r="CI135" s="318"/>
      <c r="CJ135" s="318"/>
      <c r="CK135" s="318"/>
      <c r="CL135" s="318"/>
      <c r="CM135" s="318"/>
      <c r="CN135" s="318"/>
      <c r="CO135" s="318"/>
      <c r="CP135" s="318"/>
      <c r="CQ135" s="318"/>
      <c r="CR135" s="318"/>
      <c r="CS135" s="318"/>
      <c r="CT135" s="318"/>
      <c r="CU135" s="318"/>
      <c r="CV135" s="318"/>
      <c r="CW135" s="318"/>
      <c r="CX135" s="318"/>
      <c r="CY135" s="318"/>
      <c r="CZ135" s="318"/>
      <c r="DA135" s="318"/>
      <c r="DB135" s="318"/>
      <c r="DC135" s="318"/>
      <c r="DD135" s="318"/>
      <c r="DE135" s="318"/>
      <c r="DF135" s="318"/>
      <c r="DG135" s="318"/>
      <c r="DH135" s="318"/>
      <c r="DI135" s="318"/>
      <c r="DJ135" s="318"/>
      <c r="DK135" s="318"/>
      <c r="DL135" s="318"/>
      <c r="DM135" s="318"/>
      <c r="DN135" s="318"/>
      <c r="DO135" s="318"/>
      <c r="DP135" s="318"/>
      <c r="DQ135" s="318"/>
      <c r="DR135" s="318"/>
      <c r="DS135" s="318"/>
      <c r="DT135" s="318"/>
      <c r="DU135" s="318"/>
      <c r="DV135" s="318"/>
      <c r="DW135" s="318"/>
      <c r="DX135" s="318"/>
      <c r="DY135" s="318"/>
      <c r="DZ135" s="318"/>
      <c r="EA135" s="318"/>
      <c r="EB135" s="318"/>
      <c r="EC135" s="318"/>
      <c r="ED135" s="318"/>
      <c r="EE135" s="318"/>
      <c r="EF135" s="318"/>
      <c r="EG135" s="318"/>
      <c r="EH135" s="318"/>
      <c r="EI135" s="318"/>
      <c r="EJ135" s="318"/>
    </row>
    <row r="136" spans="1:140" ht="25.5" customHeight="1">
      <c r="A136" s="189" t="s">
        <v>8763</v>
      </c>
      <c r="B136" s="189" t="s">
        <v>8764</v>
      </c>
      <c r="C136" s="189" t="s">
        <v>8498</v>
      </c>
      <c r="D136" s="317"/>
      <c r="E136" s="317"/>
      <c r="F136" s="318"/>
      <c r="G136" s="318"/>
      <c r="H136" s="318"/>
      <c r="I136" s="318"/>
      <c r="J136" s="318"/>
      <c r="K136" s="318"/>
      <c r="L136" s="318"/>
      <c r="M136" s="318"/>
      <c r="N136" s="318"/>
      <c r="O136" s="318"/>
      <c r="P136" s="318"/>
      <c r="Q136" s="318"/>
      <c r="R136" s="318"/>
      <c r="S136" s="318"/>
      <c r="T136" s="318"/>
      <c r="U136" s="318"/>
      <c r="V136" s="318"/>
      <c r="W136" s="318"/>
      <c r="X136" s="318"/>
      <c r="Y136" s="318"/>
      <c r="Z136" s="318"/>
      <c r="AA136" s="318"/>
      <c r="AB136" s="318"/>
      <c r="AC136" s="318"/>
      <c r="AD136" s="318"/>
      <c r="AE136" s="318"/>
      <c r="AF136" s="318"/>
      <c r="AG136" s="318"/>
      <c r="AH136" s="318"/>
      <c r="AI136" s="318"/>
      <c r="AJ136" s="318"/>
      <c r="AK136" s="318"/>
      <c r="AL136" s="318"/>
      <c r="AM136" s="318"/>
      <c r="AN136" s="318"/>
      <c r="AO136" s="318"/>
      <c r="AP136" s="318"/>
      <c r="AQ136" s="318"/>
      <c r="AR136" s="318"/>
      <c r="AS136" s="318"/>
      <c r="AT136" s="318"/>
      <c r="AU136" s="318"/>
      <c r="AV136" s="318"/>
      <c r="AW136" s="318"/>
      <c r="AX136" s="318"/>
      <c r="AY136" s="318"/>
      <c r="AZ136" s="318"/>
      <c r="BA136" s="318"/>
      <c r="BB136" s="318"/>
      <c r="BC136" s="318"/>
      <c r="BD136" s="318"/>
      <c r="BE136" s="318"/>
      <c r="BF136" s="318"/>
      <c r="BG136" s="318"/>
      <c r="BH136" s="318"/>
      <c r="BI136" s="318"/>
      <c r="BJ136" s="318"/>
      <c r="BK136" s="318"/>
      <c r="BL136" s="318"/>
      <c r="BM136" s="318"/>
      <c r="BN136" s="318"/>
      <c r="BO136" s="318"/>
      <c r="BP136" s="318"/>
      <c r="BQ136" s="318"/>
      <c r="BR136" s="318"/>
      <c r="BS136" s="318"/>
      <c r="BT136" s="318"/>
      <c r="BU136" s="318"/>
      <c r="BV136" s="318"/>
      <c r="BW136" s="318"/>
      <c r="BX136" s="318"/>
      <c r="BY136" s="318"/>
      <c r="BZ136" s="318"/>
      <c r="CA136" s="318"/>
      <c r="CB136" s="318"/>
      <c r="CC136" s="318"/>
      <c r="CD136" s="318"/>
      <c r="CE136" s="318"/>
      <c r="CF136" s="318"/>
      <c r="CG136" s="318"/>
      <c r="CH136" s="318"/>
      <c r="CI136" s="318"/>
      <c r="CJ136" s="318"/>
      <c r="CK136" s="318"/>
      <c r="CL136" s="318"/>
      <c r="CM136" s="318"/>
      <c r="CN136" s="318"/>
      <c r="CO136" s="318"/>
      <c r="CP136" s="318"/>
      <c r="CQ136" s="318"/>
      <c r="CR136" s="318"/>
      <c r="CS136" s="318"/>
      <c r="CT136" s="318"/>
      <c r="CU136" s="318"/>
      <c r="CV136" s="318"/>
      <c r="CW136" s="318"/>
      <c r="CX136" s="318"/>
      <c r="CY136" s="318"/>
      <c r="CZ136" s="318"/>
      <c r="DA136" s="318"/>
      <c r="DB136" s="318"/>
      <c r="DC136" s="318"/>
      <c r="DD136" s="318"/>
      <c r="DE136" s="318"/>
      <c r="DF136" s="318"/>
      <c r="DG136" s="318"/>
      <c r="DH136" s="318"/>
      <c r="DI136" s="318"/>
      <c r="DJ136" s="318"/>
      <c r="DK136" s="318"/>
      <c r="DL136" s="318"/>
      <c r="DM136" s="318"/>
      <c r="DN136" s="318"/>
      <c r="DO136" s="318"/>
      <c r="DP136" s="318"/>
      <c r="DQ136" s="318"/>
      <c r="DR136" s="318"/>
      <c r="DS136" s="318"/>
      <c r="DT136" s="318"/>
      <c r="DU136" s="318"/>
      <c r="DV136" s="318"/>
      <c r="DW136" s="318"/>
      <c r="DX136" s="318"/>
      <c r="DY136" s="318"/>
      <c r="DZ136" s="318"/>
      <c r="EA136" s="318"/>
      <c r="EB136" s="318"/>
      <c r="EC136" s="318"/>
      <c r="ED136" s="318"/>
      <c r="EE136" s="318"/>
      <c r="EF136" s="318"/>
      <c r="EG136" s="318"/>
      <c r="EH136" s="318"/>
      <c r="EI136" s="318"/>
      <c r="EJ136" s="318"/>
    </row>
    <row r="137" spans="1:140" ht="25.5" customHeight="1">
      <c r="A137" s="189" t="s">
        <v>8765</v>
      </c>
      <c r="B137" s="189" t="s">
        <v>8766</v>
      </c>
      <c r="C137" s="189" t="s">
        <v>8498</v>
      </c>
      <c r="D137" s="317"/>
      <c r="E137" s="317"/>
      <c r="F137" s="318"/>
      <c r="G137" s="318"/>
      <c r="H137" s="318"/>
      <c r="I137" s="318"/>
      <c r="J137" s="318"/>
      <c r="K137" s="318"/>
      <c r="L137" s="318"/>
      <c r="M137" s="318"/>
      <c r="N137" s="318"/>
      <c r="O137" s="318"/>
      <c r="P137" s="318"/>
      <c r="Q137" s="318"/>
      <c r="R137" s="318"/>
      <c r="S137" s="318"/>
      <c r="T137" s="318"/>
      <c r="U137" s="318"/>
      <c r="V137" s="318"/>
      <c r="W137" s="318"/>
      <c r="X137" s="318"/>
      <c r="Y137" s="318"/>
      <c r="Z137" s="318"/>
      <c r="AA137" s="318"/>
      <c r="AB137" s="318"/>
      <c r="AC137" s="318"/>
      <c r="AD137" s="318"/>
      <c r="AE137" s="318"/>
      <c r="AF137" s="318"/>
      <c r="AG137" s="318"/>
      <c r="AH137" s="318"/>
      <c r="AI137" s="318"/>
      <c r="AJ137" s="318"/>
      <c r="AK137" s="318"/>
      <c r="AL137" s="318"/>
      <c r="AM137" s="318"/>
      <c r="AN137" s="318"/>
      <c r="AO137" s="318"/>
      <c r="AP137" s="318"/>
      <c r="AQ137" s="318"/>
      <c r="AR137" s="318"/>
      <c r="AS137" s="318"/>
      <c r="AT137" s="318"/>
      <c r="AU137" s="318"/>
      <c r="AV137" s="318"/>
      <c r="AW137" s="318"/>
      <c r="AX137" s="318"/>
      <c r="AY137" s="318"/>
      <c r="AZ137" s="318"/>
      <c r="BA137" s="318"/>
      <c r="BB137" s="318"/>
      <c r="BC137" s="318"/>
      <c r="BD137" s="318"/>
      <c r="BE137" s="318"/>
      <c r="BF137" s="318"/>
      <c r="BG137" s="318"/>
      <c r="BH137" s="318"/>
      <c r="BI137" s="318"/>
      <c r="BJ137" s="318"/>
      <c r="BK137" s="318"/>
      <c r="BL137" s="318"/>
      <c r="BM137" s="318"/>
      <c r="BN137" s="318"/>
      <c r="BO137" s="318"/>
      <c r="BP137" s="318"/>
      <c r="BQ137" s="318"/>
      <c r="BR137" s="318"/>
      <c r="BS137" s="318"/>
      <c r="BT137" s="318"/>
      <c r="BU137" s="318"/>
      <c r="BV137" s="318"/>
      <c r="BW137" s="318"/>
      <c r="BX137" s="318"/>
      <c r="BY137" s="318"/>
      <c r="BZ137" s="318"/>
      <c r="CA137" s="318"/>
      <c r="CB137" s="318"/>
      <c r="CC137" s="318"/>
      <c r="CD137" s="318"/>
      <c r="CE137" s="318"/>
      <c r="CF137" s="318"/>
      <c r="CG137" s="318"/>
      <c r="CH137" s="318"/>
      <c r="CI137" s="318"/>
      <c r="CJ137" s="318"/>
      <c r="CK137" s="318"/>
      <c r="CL137" s="318"/>
      <c r="CM137" s="318"/>
      <c r="CN137" s="318"/>
      <c r="CO137" s="318"/>
      <c r="CP137" s="318"/>
      <c r="CQ137" s="318"/>
      <c r="CR137" s="318"/>
      <c r="CS137" s="318"/>
      <c r="CT137" s="318"/>
      <c r="CU137" s="318"/>
      <c r="CV137" s="318"/>
      <c r="CW137" s="318"/>
      <c r="CX137" s="318"/>
      <c r="CY137" s="318"/>
      <c r="CZ137" s="318"/>
      <c r="DA137" s="318"/>
      <c r="DB137" s="318"/>
      <c r="DC137" s="318"/>
      <c r="DD137" s="318"/>
      <c r="DE137" s="318"/>
      <c r="DF137" s="318"/>
      <c r="DG137" s="318"/>
      <c r="DH137" s="318"/>
      <c r="DI137" s="318"/>
      <c r="DJ137" s="318"/>
      <c r="DK137" s="318"/>
      <c r="DL137" s="318"/>
      <c r="DM137" s="318"/>
      <c r="DN137" s="318"/>
      <c r="DO137" s="318"/>
      <c r="DP137" s="318"/>
      <c r="DQ137" s="318"/>
      <c r="DR137" s="318"/>
      <c r="DS137" s="318"/>
      <c r="DT137" s="318"/>
      <c r="DU137" s="318"/>
      <c r="DV137" s="318"/>
      <c r="DW137" s="318"/>
      <c r="DX137" s="318"/>
      <c r="DY137" s="318"/>
      <c r="DZ137" s="318"/>
      <c r="EA137" s="318"/>
      <c r="EB137" s="318"/>
      <c r="EC137" s="318"/>
      <c r="ED137" s="318"/>
      <c r="EE137" s="318"/>
      <c r="EF137" s="318"/>
      <c r="EG137" s="318"/>
      <c r="EH137" s="318"/>
      <c r="EI137" s="318"/>
      <c r="EJ137" s="318"/>
    </row>
    <row r="138" spans="1:140" ht="25.5" hidden="1" customHeight="1">
      <c r="A138" s="189" t="s">
        <v>8767</v>
      </c>
      <c r="B138" s="189" t="s">
        <v>8768</v>
      </c>
      <c r="C138" s="189" t="s">
        <v>8491</v>
      </c>
      <c r="D138" s="317"/>
      <c r="E138" s="317"/>
      <c r="F138" s="318"/>
      <c r="G138" s="318"/>
      <c r="H138" s="318"/>
      <c r="I138" s="318"/>
      <c r="J138" s="318"/>
      <c r="K138" s="318"/>
      <c r="L138" s="318"/>
      <c r="M138" s="318"/>
      <c r="N138" s="318"/>
      <c r="O138" s="318"/>
      <c r="P138" s="318"/>
      <c r="Q138" s="318"/>
      <c r="R138" s="318"/>
      <c r="S138" s="318"/>
      <c r="T138" s="318"/>
      <c r="U138" s="318"/>
      <c r="V138" s="318"/>
      <c r="W138" s="318"/>
      <c r="X138" s="318"/>
      <c r="Y138" s="318"/>
      <c r="Z138" s="318"/>
      <c r="AA138" s="318"/>
      <c r="AB138" s="318"/>
      <c r="AC138" s="318"/>
      <c r="AD138" s="318"/>
      <c r="AE138" s="318"/>
      <c r="AF138" s="318"/>
      <c r="AG138" s="318"/>
      <c r="AH138" s="318"/>
      <c r="AI138" s="318"/>
      <c r="AJ138" s="318"/>
      <c r="AK138" s="318"/>
      <c r="AL138" s="318"/>
      <c r="AM138" s="318"/>
      <c r="AN138" s="318"/>
      <c r="AO138" s="318"/>
      <c r="AP138" s="318"/>
      <c r="AQ138" s="318"/>
      <c r="AR138" s="318"/>
      <c r="AS138" s="318"/>
      <c r="AT138" s="318"/>
      <c r="AU138" s="318"/>
      <c r="AV138" s="318"/>
      <c r="AW138" s="318"/>
      <c r="AX138" s="318"/>
      <c r="AY138" s="318"/>
      <c r="AZ138" s="318"/>
      <c r="BA138" s="318"/>
      <c r="BB138" s="318"/>
      <c r="BC138" s="318"/>
      <c r="BD138" s="318"/>
      <c r="BE138" s="318"/>
      <c r="BF138" s="318"/>
      <c r="BG138" s="318"/>
      <c r="BH138" s="318"/>
      <c r="BI138" s="318"/>
      <c r="BJ138" s="318"/>
      <c r="BK138" s="318"/>
      <c r="BL138" s="318"/>
      <c r="BM138" s="318"/>
      <c r="BN138" s="318"/>
      <c r="BO138" s="318"/>
      <c r="BP138" s="318"/>
      <c r="BQ138" s="318"/>
      <c r="BR138" s="318"/>
      <c r="BS138" s="318"/>
      <c r="BT138" s="318"/>
      <c r="BU138" s="318"/>
      <c r="BV138" s="318"/>
      <c r="BW138" s="318"/>
      <c r="BX138" s="318"/>
      <c r="BY138" s="318"/>
      <c r="BZ138" s="318"/>
      <c r="CA138" s="318"/>
      <c r="CB138" s="318"/>
      <c r="CC138" s="318"/>
      <c r="CD138" s="318"/>
      <c r="CE138" s="318"/>
      <c r="CF138" s="318"/>
      <c r="CG138" s="318"/>
      <c r="CH138" s="318"/>
      <c r="CI138" s="318"/>
      <c r="CJ138" s="318"/>
      <c r="CK138" s="318"/>
      <c r="CL138" s="318"/>
      <c r="CM138" s="318"/>
      <c r="CN138" s="318"/>
      <c r="CO138" s="318"/>
      <c r="CP138" s="318"/>
      <c r="CQ138" s="318"/>
      <c r="CR138" s="318"/>
      <c r="CS138" s="318"/>
      <c r="CT138" s="318"/>
      <c r="CU138" s="318"/>
      <c r="CV138" s="318"/>
      <c r="CW138" s="318"/>
      <c r="CX138" s="318"/>
      <c r="CY138" s="318"/>
      <c r="CZ138" s="318"/>
      <c r="DA138" s="318"/>
      <c r="DB138" s="318"/>
      <c r="DC138" s="318"/>
      <c r="DD138" s="318"/>
      <c r="DE138" s="318"/>
      <c r="DF138" s="318"/>
      <c r="DG138" s="318"/>
      <c r="DH138" s="318"/>
      <c r="DI138" s="318"/>
      <c r="DJ138" s="318"/>
      <c r="DK138" s="318"/>
      <c r="DL138" s="318"/>
      <c r="DM138" s="318"/>
      <c r="DN138" s="318"/>
      <c r="DO138" s="318"/>
      <c r="DP138" s="318"/>
      <c r="DQ138" s="318"/>
      <c r="DR138" s="318"/>
      <c r="DS138" s="318"/>
      <c r="DT138" s="318"/>
      <c r="DU138" s="318"/>
      <c r="DV138" s="318"/>
      <c r="DW138" s="318"/>
      <c r="DX138" s="318"/>
      <c r="DY138" s="318"/>
      <c r="DZ138" s="318"/>
      <c r="EA138" s="318"/>
      <c r="EB138" s="318"/>
      <c r="EC138" s="318"/>
      <c r="ED138" s="318"/>
      <c r="EE138" s="318"/>
      <c r="EF138" s="318"/>
      <c r="EG138" s="318"/>
      <c r="EH138" s="318"/>
      <c r="EI138" s="318"/>
      <c r="EJ138" s="318"/>
    </row>
    <row r="139" spans="1:140" ht="25.5" customHeight="1">
      <c r="A139" s="189" t="s">
        <v>8769</v>
      </c>
      <c r="B139" s="189" t="s">
        <v>8770</v>
      </c>
      <c r="C139" s="189" t="s">
        <v>8498</v>
      </c>
      <c r="D139" s="317"/>
      <c r="E139" s="317"/>
      <c r="F139" s="318"/>
      <c r="G139" s="318"/>
      <c r="H139" s="318"/>
      <c r="I139" s="318"/>
      <c r="J139" s="318"/>
      <c r="K139" s="318"/>
      <c r="L139" s="318"/>
      <c r="M139" s="318"/>
      <c r="N139" s="318"/>
      <c r="O139" s="318"/>
      <c r="P139" s="318"/>
      <c r="Q139" s="318"/>
      <c r="R139" s="318"/>
      <c r="S139" s="318"/>
      <c r="T139" s="318"/>
      <c r="U139" s="318"/>
      <c r="V139" s="318"/>
      <c r="W139" s="318"/>
      <c r="X139" s="318"/>
      <c r="Y139" s="318"/>
      <c r="Z139" s="318"/>
      <c r="AA139" s="318"/>
      <c r="AB139" s="318"/>
      <c r="AC139" s="318"/>
      <c r="AD139" s="318"/>
      <c r="AE139" s="318"/>
      <c r="AF139" s="318"/>
      <c r="AG139" s="318"/>
      <c r="AH139" s="318"/>
      <c r="AI139" s="318"/>
      <c r="AJ139" s="318"/>
      <c r="AK139" s="318"/>
      <c r="AL139" s="318"/>
      <c r="AM139" s="318"/>
      <c r="AN139" s="318"/>
      <c r="AO139" s="318"/>
      <c r="AP139" s="318"/>
      <c r="AQ139" s="318"/>
      <c r="AR139" s="318"/>
      <c r="AS139" s="318"/>
      <c r="AT139" s="318"/>
      <c r="AU139" s="318"/>
      <c r="AV139" s="318"/>
      <c r="AW139" s="318"/>
      <c r="AX139" s="318"/>
      <c r="AY139" s="318"/>
      <c r="AZ139" s="318"/>
      <c r="BA139" s="318"/>
      <c r="BB139" s="318"/>
      <c r="BC139" s="318"/>
      <c r="BD139" s="318"/>
      <c r="BE139" s="318"/>
      <c r="BF139" s="318"/>
      <c r="BG139" s="318"/>
      <c r="BH139" s="318"/>
      <c r="BI139" s="318"/>
      <c r="BJ139" s="318"/>
      <c r="BK139" s="318"/>
      <c r="BL139" s="318"/>
      <c r="BM139" s="318"/>
      <c r="BN139" s="318"/>
      <c r="BO139" s="318"/>
      <c r="BP139" s="318"/>
      <c r="BQ139" s="318"/>
      <c r="BR139" s="318"/>
      <c r="BS139" s="318"/>
      <c r="BT139" s="318"/>
      <c r="BU139" s="318"/>
      <c r="BV139" s="318"/>
      <c r="BW139" s="318"/>
      <c r="BX139" s="318"/>
      <c r="BY139" s="318"/>
      <c r="BZ139" s="318"/>
      <c r="CA139" s="318"/>
      <c r="CB139" s="318"/>
      <c r="CC139" s="318"/>
      <c r="CD139" s="318"/>
      <c r="CE139" s="318"/>
      <c r="CF139" s="318"/>
      <c r="CG139" s="318"/>
      <c r="CH139" s="318"/>
      <c r="CI139" s="318"/>
      <c r="CJ139" s="318"/>
      <c r="CK139" s="318"/>
      <c r="CL139" s="318"/>
      <c r="CM139" s="318"/>
      <c r="CN139" s="318"/>
      <c r="CO139" s="318"/>
      <c r="CP139" s="318"/>
      <c r="CQ139" s="318"/>
      <c r="CR139" s="318"/>
      <c r="CS139" s="318"/>
      <c r="CT139" s="318"/>
      <c r="CU139" s="318"/>
      <c r="CV139" s="318"/>
      <c r="CW139" s="318"/>
      <c r="CX139" s="318"/>
      <c r="CY139" s="318"/>
      <c r="CZ139" s="318"/>
      <c r="DA139" s="318"/>
      <c r="DB139" s="318"/>
      <c r="DC139" s="318"/>
      <c r="DD139" s="318"/>
      <c r="DE139" s="318"/>
      <c r="DF139" s="318"/>
      <c r="DG139" s="318"/>
      <c r="DH139" s="318"/>
      <c r="DI139" s="318"/>
      <c r="DJ139" s="318"/>
      <c r="DK139" s="318"/>
      <c r="DL139" s="318"/>
      <c r="DM139" s="318"/>
      <c r="DN139" s="318"/>
      <c r="DO139" s="318"/>
      <c r="DP139" s="318"/>
      <c r="DQ139" s="318"/>
      <c r="DR139" s="318"/>
      <c r="DS139" s="318"/>
      <c r="DT139" s="318"/>
      <c r="DU139" s="318"/>
      <c r="DV139" s="318"/>
      <c r="DW139" s="318"/>
      <c r="DX139" s="318"/>
      <c r="DY139" s="318"/>
      <c r="DZ139" s="318"/>
      <c r="EA139" s="318"/>
      <c r="EB139" s="318"/>
      <c r="EC139" s="318"/>
      <c r="ED139" s="318"/>
      <c r="EE139" s="318"/>
      <c r="EF139" s="318"/>
      <c r="EG139" s="318"/>
      <c r="EH139" s="318"/>
      <c r="EI139" s="318"/>
      <c r="EJ139" s="318"/>
    </row>
    <row r="140" spans="1:140" ht="25.5" customHeight="1">
      <c r="A140" s="189" t="s">
        <v>8771</v>
      </c>
      <c r="B140" s="189" t="s">
        <v>8772</v>
      </c>
      <c r="C140" s="189" t="s">
        <v>8498</v>
      </c>
      <c r="D140" s="317"/>
      <c r="E140" s="317"/>
      <c r="F140" s="318"/>
      <c r="G140" s="318"/>
      <c r="H140" s="318"/>
      <c r="I140" s="318"/>
      <c r="J140" s="318"/>
      <c r="K140" s="318"/>
      <c r="L140" s="318"/>
      <c r="M140" s="318"/>
      <c r="N140" s="318"/>
      <c r="O140" s="318"/>
      <c r="P140" s="318"/>
      <c r="Q140" s="318"/>
      <c r="R140" s="318"/>
      <c r="S140" s="318"/>
      <c r="T140" s="318"/>
      <c r="U140" s="318"/>
      <c r="V140" s="318"/>
      <c r="W140" s="318"/>
      <c r="X140" s="318"/>
      <c r="Y140" s="318"/>
      <c r="Z140" s="318"/>
      <c r="AA140" s="318"/>
      <c r="AB140" s="318"/>
      <c r="AC140" s="318"/>
      <c r="AD140" s="318"/>
      <c r="AE140" s="318"/>
      <c r="AF140" s="318"/>
      <c r="AG140" s="318"/>
      <c r="AH140" s="318"/>
      <c r="AI140" s="318"/>
      <c r="AJ140" s="318"/>
      <c r="AK140" s="318"/>
      <c r="AL140" s="318"/>
      <c r="AM140" s="318"/>
      <c r="AN140" s="318"/>
      <c r="AO140" s="318"/>
      <c r="AP140" s="318"/>
      <c r="AQ140" s="318"/>
      <c r="AR140" s="318"/>
      <c r="AS140" s="318"/>
      <c r="AT140" s="318"/>
      <c r="AU140" s="318"/>
      <c r="AV140" s="318"/>
      <c r="AW140" s="318"/>
      <c r="AX140" s="318"/>
      <c r="AY140" s="318"/>
      <c r="AZ140" s="318"/>
      <c r="BA140" s="318"/>
      <c r="BB140" s="318"/>
      <c r="BC140" s="318"/>
      <c r="BD140" s="318"/>
      <c r="BE140" s="318"/>
      <c r="BF140" s="318"/>
      <c r="BG140" s="318"/>
      <c r="BH140" s="318"/>
      <c r="BI140" s="318"/>
      <c r="BJ140" s="318"/>
      <c r="BK140" s="318"/>
      <c r="BL140" s="318"/>
      <c r="BM140" s="318"/>
      <c r="BN140" s="318"/>
      <c r="BO140" s="318"/>
      <c r="BP140" s="318"/>
      <c r="BQ140" s="318"/>
      <c r="BR140" s="318"/>
      <c r="BS140" s="318"/>
      <c r="BT140" s="318"/>
      <c r="BU140" s="318"/>
      <c r="BV140" s="318"/>
      <c r="BW140" s="318"/>
      <c r="BX140" s="318"/>
      <c r="BY140" s="318"/>
      <c r="BZ140" s="318"/>
      <c r="CA140" s="318"/>
      <c r="CB140" s="318"/>
      <c r="CC140" s="318"/>
      <c r="CD140" s="318"/>
      <c r="CE140" s="318"/>
      <c r="CF140" s="318"/>
      <c r="CG140" s="318"/>
      <c r="CH140" s="318"/>
      <c r="CI140" s="318"/>
      <c r="CJ140" s="318"/>
      <c r="CK140" s="318"/>
      <c r="CL140" s="318"/>
      <c r="CM140" s="318"/>
      <c r="CN140" s="318"/>
      <c r="CO140" s="318"/>
      <c r="CP140" s="318"/>
      <c r="CQ140" s="318"/>
      <c r="CR140" s="318"/>
      <c r="CS140" s="318"/>
      <c r="CT140" s="318"/>
      <c r="CU140" s="318"/>
      <c r="CV140" s="318"/>
      <c r="CW140" s="318"/>
      <c r="CX140" s="318"/>
      <c r="CY140" s="318"/>
      <c r="CZ140" s="318"/>
      <c r="DA140" s="318"/>
      <c r="DB140" s="318"/>
      <c r="DC140" s="318"/>
      <c r="DD140" s="318"/>
      <c r="DE140" s="318"/>
      <c r="DF140" s="318"/>
      <c r="DG140" s="318"/>
      <c r="DH140" s="318"/>
      <c r="DI140" s="318"/>
      <c r="DJ140" s="318"/>
      <c r="DK140" s="318"/>
      <c r="DL140" s="318"/>
      <c r="DM140" s="318"/>
      <c r="DN140" s="318"/>
      <c r="DO140" s="318"/>
      <c r="DP140" s="318"/>
      <c r="DQ140" s="318"/>
      <c r="DR140" s="318"/>
      <c r="DS140" s="318"/>
      <c r="DT140" s="318"/>
      <c r="DU140" s="318"/>
      <c r="DV140" s="318"/>
      <c r="DW140" s="318"/>
      <c r="DX140" s="318"/>
      <c r="DY140" s="318"/>
      <c r="DZ140" s="318"/>
      <c r="EA140" s="318"/>
      <c r="EB140" s="318"/>
      <c r="EC140" s="318"/>
      <c r="ED140" s="318"/>
      <c r="EE140" s="318"/>
      <c r="EF140" s="318"/>
      <c r="EG140" s="318"/>
      <c r="EH140" s="318"/>
      <c r="EI140" s="318"/>
      <c r="EJ140" s="318"/>
    </row>
    <row r="141" spans="1:140" ht="25.5" customHeight="1">
      <c r="A141" s="189" t="s">
        <v>8773</v>
      </c>
      <c r="B141" s="189" t="s">
        <v>8774</v>
      </c>
      <c r="C141" s="189" t="s">
        <v>8498</v>
      </c>
      <c r="D141" s="317"/>
      <c r="E141" s="317"/>
      <c r="F141" s="318"/>
      <c r="G141" s="318"/>
      <c r="H141" s="318"/>
      <c r="I141" s="318"/>
      <c r="J141" s="318"/>
      <c r="K141" s="318"/>
      <c r="L141" s="318"/>
      <c r="M141" s="318"/>
      <c r="N141" s="318"/>
      <c r="O141" s="318"/>
      <c r="P141" s="318"/>
      <c r="Q141" s="318"/>
      <c r="R141" s="318"/>
      <c r="S141" s="318"/>
      <c r="T141" s="318"/>
      <c r="U141" s="318"/>
      <c r="V141" s="318"/>
      <c r="W141" s="318"/>
      <c r="X141" s="318"/>
      <c r="Y141" s="318"/>
      <c r="Z141" s="318"/>
      <c r="AA141" s="318"/>
      <c r="AB141" s="318"/>
      <c r="AC141" s="318"/>
      <c r="AD141" s="318"/>
      <c r="AE141" s="318"/>
      <c r="AF141" s="318"/>
      <c r="AG141" s="318"/>
      <c r="AH141" s="318"/>
      <c r="AI141" s="318"/>
      <c r="AJ141" s="318"/>
      <c r="AK141" s="318"/>
      <c r="AL141" s="318"/>
      <c r="AM141" s="318"/>
      <c r="AN141" s="318"/>
      <c r="AO141" s="318"/>
      <c r="AP141" s="318"/>
      <c r="AQ141" s="318"/>
      <c r="AR141" s="318"/>
      <c r="AS141" s="318"/>
      <c r="AT141" s="318"/>
      <c r="AU141" s="318"/>
      <c r="AV141" s="318"/>
      <c r="AW141" s="318"/>
      <c r="AX141" s="318"/>
      <c r="AY141" s="318"/>
      <c r="AZ141" s="318"/>
      <c r="BA141" s="318"/>
      <c r="BB141" s="318"/>
      <c r="BC141" s="318"/>
      <c r="BD141" s="318"/>
      <c r="BE141" s="318"/>
      <c r="BF141" s="318"/>
      <c r="BG141" s="318"/>
      <c r="BH141" s="318"/>
      <c r="BI141" s="318"/>
      <c r="BJ141" s="318"/>
      <c r="BK141" s="318"/>
      <c r="BL141" s="318"/>
      <c r="BM141" s="318"/>
      <c r="BN141" s="318"/>
      <c r="BO141" s="318"/>
      <c r="BP141" s="318"/>
      <c r="BQ141" s="318"/>
      <c r="BR141" s="318"/>
      <c r="BS141" s="318"/>
      <c r="BT141" s="318"/>
      <c r="BU141" s="318"/>
      <c r="BV141" s="318"/>
      <c r="BW141" s="318"/>
      <c r="BX141" s="318"/>
      <c r="BY141" s="318"/>
      <c r="BZ141" s="318"/>
      <c r="CA141" s="318"/>
      <c r="CB141" s="318"/>
      <c r="CC141" s="318"/>
      <c r="CD141" s="318"/>
      <c r="CE141" s="318"/>
      <c r="CF141" s="318"/>
      <c r="CG141" s="318"/>
      <c r="CH141" s="318"/>
      <c r="CI141" s="318"/>
      <c r="CJ141" s="318"/>
      <c r="CK141" s="318"/>
      <c r="CL141" s="318"/>
      <c r="CM141" s="318"/>
      <c r="CN141" s="318"/>
      <c r="CO141" s="318"/>
      <c r="CP141" s="318"/>
      <c r="CQ141" s="318"/>
      <c r="CR141" s="318"/>
      <c r="CS141" s="318"/>
      <c r="CT141" s="318"/>
      <c r="CU141" s="318"/>
      <c r="CV141" s="318"/>
      <c r="CW141" s="318"/>
      <c r="CX141" s="318"/>
      <c r="CY141" s="318"/>
      <c r="CZ141" s="318"/>
      <c r="DA141" s="318"/>
      <c r="DB141" s="318"/>
      <c r="DC141" s="318"/>
      <c r="DD141" s="318"/>
      <c r="DE141" s="318"/>
      <c r="DF141" s="318"/>
      <c r="DG141" s="318"/>
      <c r="DH141" s="318"/>
      <c r="DI141" s="318"/>
      <c r="DJ141" s="318"/>
      <c r="DK141" s="318"/>
      <c r="DL141" s="318"/>
      <c r="DM141" s="318"/>
      <c r="DN141" s="318"/>
      <c r="DO141" s="318"/>
      <c r="DP141" s="318"/>
      <c r="DQ141" s="318"/>
      <c r="DR141" s="318"/>
      <c r="DS141" s="318"/>
      <c r="DT141" s="318"/>
      <c r="DU141" s="318"/>
      <c r="DV141" s="318"/>
      <c r="DW141" s="318"/>
      <c r="DX141" s="318"/>
      <c r="DY141" s="318"/>
      <c r="DZ141" s="318"/>
      <c r="EA141" s="318"/>
      <c r="EB141" s="318"/>
      <c r="EC141" s="318"/>
      <c r="ED141" s="318"/>
      <c r="EE141" s="318"/>
      <c r="EF141" s="318"/>
      <c r="EG141" s="318"/>
      <c r="EH141" s="318"/>
      <c r="EI141" s="318"/>
      <c r="EJ141" s="318"/>
    </row>
    <row r="142" spans="1:140" ht="25.5" hidden="1" customHeight="1">
      <c r="A142" s="189" t="s">
        <v>8775</v>
      </c>
      <c r="B142" s="189" t="s">
        <v>8776</v>
      </c>
      <c r="C142" s="189" t="s">
        <v>8491</v>
      </c>
      <c r="D142" s="317"/>
      <c r="E142" s="317"/>
      <c r="F142" s="318"/>
      <c r="G142" s="318"/>
      <c r="H142" s="318"/>
      <c r="I142" s="318"/>
      <c r="J142" s="318"/>
      <c r="K142" s="318"/>
      <c r="L142" s="318"/>
      <c r="M142" s="318"/>
      <c r="N142" s="318"/>
      <c r="O142" s="318"/>
      <c r="P142" s="318"/>
      <c r="Q142" s="318"/>
      <c r="R142" s="318"/>
      <c r="S142" s="318"/>
      <c r="T142" s="318"/>
      <c r="U142" s="318"/>
      <c r="V142" s="318"/>
      <c r="W142" s="318"/>
      <c r="X142" s="318"/>
      <c r="Y142" s="318"/>
      <c r="Z142" s="318"/>
      <c r="AA142" s="318"/>
      <c r="AB142" s="318"/>
      <c r="AC142" s="318"/>
      <c r="AD142" s="318"/>
      <c r="AE142" s="318"/>
      <c r="AF142" s="318"/>
      <c r="AG142" s="318"/>
      <c r="AH142" s="318"/>
      <c r="AI142" s="318"/>
      <c r="AJ142" s="318"/>
      <c r="AK142" s="318"/>
      <c r="AL142" s="318"/>
      <c r="AM142" s="318"/>
      <c r="AN142" s="318"/>
      <c r="AO142" s="318"/>
      <c r="AP142" s="318"/>
      <c r="AQ142" s="318"/>
      <c r="AR142" s="318"/>
      <c r="AS142" s="318"/>
      <c r="AT142" s="318"/>
      <c r="AU142" s="318"/>
      <c r="AV142" s="318"/>
      <c r="AW142" s="318"/>
      <c r="AX142" s="318"/>
      <c r="AY142" s="318"/>
      <c r="AZ142" s="318"/>
      <c r="BA142" s="318"/>
      <c r="BB142" s="318"/>
      <c r="BC142" s="318"/>
      <c r="BD142" s="318"/>
      <c r="BE142" s="318"/>
      <c r="BF142" s="318"/>
      <c r="BG142" s="318"/>
      <c r="BH142" s="318"/>
      <c r="BI142" s="318"/>
      <c r="BJ142" s="318"/>
      <c r="BK142" s="318"/>
      <c r="BL142" s="318"/>
      <c r="BM142" s="318"/>
      <c r="BN142" s="318"/>
      <c r="BO142" s="318"/>
      <c r="BP142" s="318"/>
      <c r="BQ142" s="318"/>
      <c r="BR142" s="318"/>
      <c r="BS142" s="318"/>
      <c r="BT142" s="318"/>
      <c r="BU142" s="318"/>
      <c r="BV142" s="318"/>
      <c r="BW142" s="318"/>
      <c r="BX142" s="318"/>
      <c r="BY142" s="318"/>
      <c r="BZ142" s="318"/>
      <c r="CA142" s="318"/>
      <c r="CB142" s="318"/>
      <c r="CC142" s="318"/>
      <c r="CD142" s="318"/>
      <c r="CE142" s="318"/>
      <c r="CF142" s="318"/>
      <c r="CG142" s="318"/>
      <c r="CH142" s="318"/>
      <c r="CI142" s="318"/>
      <c r="CJ142" s="318"/>
      <c r="CK142" s="318"/>
      <c r="CL142" s="318"/>
      <c r="CM142" s="318"/>
      <c r="CN142" s="318"/>
      <c r="CO142" s="318"/>
      <c r="CP142" s="318"/>
      <c r="CQ142" s="318"/>
      <c r="CR142" s="318"/>
      <c r="CS142" s="318"/>
      <c r="CT142" s="318"/>
      <c r="CU142" s="318"/>
      <c r="CV142" s="318"/>
      <c r="CW142" s="318"/>
      <c r="CX142" s="318"/>
      <c r="CY142" s="318"/>
      <c r="CZ142" s="318"/>
      <c r="DA142" s="318"/>
      <c r="DB142" s="318"/>
      <c r="DC142" s="318"/>
      <c r="DD142" s="318"/>
      <c r="DE142" s="318"/>
      <c r="DF142" s="318"/>
      <c r="DG142" s="318"/>
      <c r="DH142" s="318"/>
      <c r="DI142" s="318"/>
      <c r="DJ142" s="318"/>
      <c r="DK142" s="318"/>
      <c r="DL142" s="318"/>
      <c r="DM142" s="318"/>
      <c r="DN142" s="318"/>
      <c r="DO142" s="318"/>
      <c r="DP142" s="318"/>
      <c r="DQ142" s="318"/>
      <c r="DR142" s="318"/>
      <c r="DS142" s="318"/>
      <c r="DT142" s="318"/>
      <c r="DU142" s="318"/>
      <c r="DV142" s="318"/>
      <c r="DW142" s="318"/>
      <c r="DX142" s="318"/>
      <c r="DY142" s="318"/>
      <c r="DZ142" s="318"/>
      <c r="EA142" s="318"/>
      <c r="EB142" s="318"/>
      <c r="EC142" s="318"/>
      <c r="ED142" s="318"/>
      <c r="EE142" s="318"/>
      <c r="EF142" s="318"/>
      <c r="EG142" s="318"/>
      <c r="EH142" s="318"/>
      <c r="EI142" s="318"/>
      <c r="EJ142" s="318"/>
    </row>
    <row r="143" spans="1:140" ht="25.5" customHeight="1">
      <c r="A143" s="189" t="s">
        <v>8777</v>
      </c>
      <c r="B143" s="189" t="s">
        <v>8778</v>
      </c>
      <c r="C143" s="189" t="s">
        <v>8498</v>
      </c>
      <c r="D143" s="317"/>
      <c r="E143" s="317"/>
      <c r="F143" s="318"/>
      <c r="G143" s="318"/>
      <c r="H143" s="318"/>
      <c r="I143" s="318"/>
      <c r="J143" s="318"/>
      <c r="K143" s="318"/>
      <c r="L143" s="318"/>
      <c r="M143" s="318"/>
      <c r="N143" s="318"/>
      <c r="O143" s="318"/>
      <c r="P143" s="318"/>
      <c r="Q143" s="318"/>
      <c r="R143" s="318"/>
      <c r="S143" s="318"/>
      <c r="T143" s="318"/>
      <c r="U143" s="318"/>
      <c r="V143" s="318"/>
      <c r="W143" s="318"/>
      <c r="X143" s="318"/>
      <c r="Y143" s="318"/>
      <c r="Z143" s="318"/>
      <c r="AA143" s="318"/>
      <c r="AB143" s="318"/>
      <c r="AC143" s="318"/>
      <c r="AD143" s="318"/>
      <c r="AE143" s="318"/>
      <c r="AF143" s="318"/>
      <c r="AG143" s="318"/>
      <c r="AH143" s="318"/>
      <c r="AI143" s="318"/>
      <c r="AJ143" s="318"/>
      <c r="AK143" s="318"/>
      <c r="AL143" s="318"/>
      <c r="AM143" s="318"/>
      <c r="AN143" s="318"/>
      <c r="AO143" s="318"/>
      <c r="AP143" s="318"/>
      <c r="AQ143" s="318"/>
      <c r="AR143" s="318"/>
      <c r="AS143" s="318"/>
      <c r="AT143" s="318"/>
      <c r="AU143" s="318"/>
      <c r="AV143" s="318"/>
      <c r="AW143" s="318"/>
      <c r="AX143" s="318"/>
      <c r="AY143" s="318"/>
      <c r="AZ143" s="318"/>
      <c r="BA143" s="318"/>
      <c r="BB143" s="318"/>
      <c r="BC143" s="318"/>
      <c r="BD143" s="318"/>
      <c r="BE143" s="318"/>
      <c r="BF143" s="318"/>
      <c r="BG143" s="318"/>
      <c r="BH143" s="318"/>
      <c r="BI143" s="318"/>
      <c r="BJ143" s="318"/>
      <c r="BK143" s="318"/>
      <c r="BL143" s="318"/>
      <c r="BM143" s="318"/>
      <c r="BN143" s="318"/>
      <c r="BO143" s="318"/>
      <c r="BP143" s="318"/>
      <c r="BQ143" s="318"/>
      <c r="BR143" s="318"/>
      <c r="BS143" s="318"/>
      <c r="BT143" s="318"/>
      <c r="BU143" s="318"/>
      <c r="BV143" s="318"/>
      <c r="BW143" s="318"/>
      <c r="BX143" s="318"/>
      <c r="BY143" s="318"/>
      <c r="BZ143" s="318"/>
      <c r="CA143" s="318"/>
      <c r="CB143" s="318"/>
      <c r="CC143" s="318"/>
      <c r="CD143" s="318"/>
      <c r="CE143" s="318"/>
      <c r="CF143" s="318"/>
      <c r="CG143" s="318"/>
      <c r="CH143" s="318"/>
      <c r="CI143" s="318"/>
      <c r="CJ143" s="318"/>
      <c r="CK143" s="318"/>
      <c r="CL143" s="318"/>
      <c r="CM143" s="318"/>
      <c r="CN143" s="318"/>
      <c r="CO143" s="318"/>
      <c r="CP143" s="318"/>
      <c r="CQ143" s="318"/>
      <c r="CR143" s="318"/>
      <c r="CS143" s="318"/>
      <c r="CT143" s="318"/>
      <c r="CU143" s="318"/>
      <c r="CV143" s="318"/>
      <c r="CW143" s="318"/>
      <c r="CX143" s="318"/>
      <c r="CY143" s="318"/>
      <c r="CZ143" s="318"/>
      <c r="DA143" s="318"/>
      <c r="DB143" s="318"/>
      <c r="DC143" s="318"/>
      <c r="DD143" s="318"/>
      <c r="DE143" s="318"/>
      <c r="DF143" s="318"/>
      <c r="DG143" s="318"/>
      <c r="DH143" s="318"/>
      <c r="DI143" s="318"/>
      <c r="DJ143" s="318"/>
      <c r="DK143" s="318"/>
      <c r="DL143" s="318"/>
      <c r="DM143" s="318"/>
      <c r="DN143" s="318"/>
      <c r="DO143" s="318"/>
      <c r="DP143" s="318"/>
      <c r="DQ143" s="318"/>
      <c r="DR143" s="318"/>
      <c r="DS143" s="318"/>
      <c r="DT143" s="318"/>
      <c r="DU143" s="318"/>
      <c r="DV143" s="318"/>
      <c r="DW143" s="318"/>
      <c r="DX143" s="318"/>
      <c r="DY143" s="318"/>
      <c r="DZ143" s="318"/>
      <c r="EA143" s="318"/>
      <c r="EB143" s="318"/>
      <c r="EC143" s="318"/>
      <c r="ED143" s="318"/>
      <c r="EE143" s="318"/>
      <c r="EF143" s="318"/>
      <c r="EG143" s="318"/>
      <c r="EH143" s="318"/>
      <c r="EI143" s="318"/>
      <c r="EJ143" s="318"/>
    </row>
    <row r="144" spans="1:140" ht="25.5" hidden="1" customHeight="1">
      <c r="A144" s="189" t="s">
        <v>8779</v>
      </c>
      <c r="B144" s="189" t="s">
        <v>8780</v>
      </c>
      <c r="C144" s="189" t="s">
        <v>8491</v>
      </c>
      <c r="D144" s="317"/>
      <c r="E144" s="317"/>
      <c r="F144" s="318"/>
      <c r="G144" s="318"/>
      <c r="H144" s="318"/>
      <c r="I144" s="318"/>
      <c r="J144" s="318"/>
      <c r="K144" s="318"/>
      <c r="L144" s="318"/>
      <c r="M144" s="318"/>
      <c r="N144" s="318"/>
      <c r="O144" s="318"/>
      <c r="P144" s="318"/>
      <c r="Q144" s="318"/>
      <c r="R144" s="318"/>
      <c r="S144" s="318"/>
      <c r="T144" s="318"/>
      <c r="U144" s="318"/>
      <c r="V144" s="318"/>
      <c r="W144" s="318"/>
      <c r="X144" s="318"/>
      <c r="Y144" s="318"/>
      <c r="Z144" s="318"/>
      <c r="AA144" s="318"/>
      <c r="AB144" s="318"/>
      <c r="AC144" s="318"/>
      <c r="AD144" s="318"/>
      <c r="AE144" s="318"/>
      <c r="AF144" s="318"/>
      <c r="AG144" s="318"/>
      <c r="AH144" s="318"/>
      <c r="AI144" s="318"/>
      <c r="AJ144" s="318"/>
      <c r="AK144" s="318"/>
      <c r="AL144" s="318"/>
      <c r="AM144" s="318"/>
      <c r="AN144" s="318"/>
      <c r="AO144" s="318"/>
      <c r="AP144" s="318"/>
      <c r="AQ144" s="318"/>
      <c r="AR144" s="318"/>
      <c r="AS144" s="318"/>
      <c r="AT144" s="318"/>
      <c r="AU144" s="318"/>
      <c r="AV144" s="318"/>
      <c r="AW144" s="318"/>
      <c r="AX144" s="318"/>
      <c r="AY144" s="318"/>
      <c r="AZ144" s="318"/>
      <c r="BA144" s="318"/>
      <c r="BB144" s="318"/>
      <c r="BC144" s="318"/>
      <c r="BD144" s="318"/>
      <c r="BE144" s="318"/>
      <c r="BF144" s="318"/>
      <c r="BG144" s="318"/>
      <c r="BH144" s="318"/>
      <c r="BI144" s="318"/>
      <c r="BJ144" s="318"/>
      <c r="BK144" s="318"/>
      <c r="BL144" s="318"/>
      <c r="BM144" s="318"/>
      <c r="BN144" s="318"/>
      <c r="BO144" s="318"/>
      <c r="BP144" s="318"/>
      <c r="BQ144" s="318"/>
      <c r="BR144" s="318"/>
      <c r="BS144" s="318"/>
      <c r="BT144" s="318"/>
      <c r="BU144" s="318"/>
      <c r="BV144" s="318"/>
      <c r="BW144" s="318"/>
      <c r="BX144" s="318"/>
      <c r="BY144" s="318"/>
      <c r="BZ144" s="318"/>
      <c r="CA144" s="318"/>
      <c r="CB144" s="318"/>
      <c r="CC144" s="318"/>
      <c r="CD144" s="318"/>
      <c r="CE144" s="318"/>
      <c r="CF144" s="318"/>
      <c r="CG144" s="318"/>
      <c r="CH144" s="318"/>
      <c r="CI144" s="318"/>
      <c r="CJ144" s="318"/>
      <c r="CK144" s="318"/>
      <c r="CL144" s="318"/>
      <c r="CM144" s="318"/>
      <c r="CN144" s="318"/>
      <c r="CO144" s="318"/>
      <c r="CP144" s="318"/>
      <c r="CQ144" s="318"/>
      <c r="CR144" s="318"/>
      <c r="CS144" s="318"/>
      <c r="CT144" s="318"/>
      <c r="CU144" s="318"/>
      <c r="CV144" s="318"/>
      <c r="CW144" s="318"/>
      <c r="CX144" s="318"/>
      <c r="CY144" s="318"/>
      <c r="CZ144" s="318"/>
      <c r="DA144" s="318"/>
      <c r="DB144" s="318"/>
      <c r="DC144" s="318"/>
      <c r="DD144" s="318"/>
      <c r="DE144" s="318"/>
      <c r="DF144" s="318"/>
      <c r="DG144" s="318"/>
      <c r="DH144" s="318"/>
      <c r="DI144" s="318"/>
      <c r="DJ144" s="318"/>
      <c r="DK144" s="318"/>
      <c r="DL144" s="318"/>
      <c r="DM144" s="318"/>
      <c r="DN144" s="318"/>
      <c r="DO144" s="318"/>
      <c r="DP144" s="318"/>
      <c r="DQ144" s="318"/>
      <c r="DR144" s="318"/>
      <c r="DS144" s="318"/>
      <c r="DT144" s="318"/>
      <c r="DU144" s="318"/>
      <c r="DV144" s="318"/>
      <c r="DW144" s="318"/>
      <c r="DX144" s="318"/>
      <c r="DY144" s="318"/>
      <c r="DZ144" s="318"/>
      <c r="EA144" s="318"/>
      <c r="EB144" s="318"/>
      <c r="EC144" s="318"/>
      <c r="ED144" s="318"/>
      <c r="EE144" s="318"/>
      <c r="EF144" s="318"/>
      <c r="EG144" s="318"/>
      <c r="EH144" s="318"/>
      <c r="EI144" s="318"/>
      <c r="EJ144" s="318"/>
    </row>
    <row r="145" spans="1:140" ht="25.5" hidden="1" customHeight="1">
      <c r="A145" s="189" t="s">
        <v>8781</v>
      </c>
      <c r="B145" s="189" t="s">
        <v>8782</v>
      </c>
      <c r="C145" s="189" t="s">
        <v>8491</v>
      </c>
      <c r="D145" s="317"/>
      <c r="E145" s="317"/>
      <c r="F145" s="318"/>
      <c r="G145" s="318"/>
      <c r="H145" s="318"/>
      <c r="I145" s="318"/>
      <c r="J145" s="318"/>
      <c r="K145" s="318"/>
      <c r="L145" s="318"/>
      <c r="M145" s="318"/>
      <c r="N145" s="318"/>
      <c r="O145" s="318"/>
      <c r="P145" s="318"/>
      <c r="Q145" s="318"/>
      <c r="R145" s="318"/>
      <c r="S145" s="318"/>
      <c r="T145" s="318"/>
      <c r="U145" s="318"/>
      <c r="V145" s="318"/>
      <c r="W145" s="318"/>
      <c r="X145" s="318"/>
      <c r="Y145" s="318"/>
      <c r="Z145" s="318"/>
      <c r="AA145" s="318"/>
      <c r="AB145" s="318"/>
      <c r="AC145" s="318"/>
      <c r="AD145" s="318"/>
      <c r="AE145" s="318"/>
      <c r="AF145" s="318"/>
      <c r="AG145" s="318"/>
      <c r="AH145" s="318"/>
      <c r="AI145" s="318"/>
      <c r="AJ145" s="318"/>
      <c r="AK145" s="318"/>
      <c r="AL145" s="318"/>
      <c r="AM145" s="318"/>
      <c r="AN145" s="318"/>
      <c r="AO145" s="318"/>
      <c r="AP145" s="318"/>
      <c r="AQ145" s="318"/>
      <c r="AR145" s="318"/>
      <c r="AS145" s="318"/>
      <c r="AT145" s="318"/>
      <c r="AU145" s="318"/>
      <c r="AV145" s="318"/>
      <c r="AW145" s="318"/>
      <c r="AX145" s="318"/>
      <c r="AY145" s="318"/>
      <c r="AZ145" s="318"/>
      <c r="BA145" s="318"/>
      <c r="BB145" s="318"/>
      <c r="BC145" s="318"/>
      <c r="BD145" s="318"/>
      <c r="BE145" s="318"/>
      <c r="BF145" s="318"/>
      <c r="BG145" s="318"/>
      <c r="BH145" s="318"/>
      <c r="BI145" s="318"/>
      <c r="BJ145" s="318"/>
      <c r="BK145" s="318"/>
      <c r="BL145" s="318"/>
      <c r="BM145" s="318"/>
      <c r="BN145" s="318"/>
      <c r="BO145" s="318"/>
      <c r="BP145" s="318"/>
      <c r="BQ145" s="318"/>
      <c r="BR145" s="318"/>
      <c r="BS145" s="318"/>
      <c r="BT145" s="318"/>
      <c r="BU145" s="318"/>
      <c r="BV145" s="318"/>
      <c r="BW145" s="318"/>
      <c r="BX145" s="318"/>
      <c r="BY145" s="318"/>
      <c r="BZ145" s="318"/>
      <c r="CA145" s="318"/>
      <c r="CB145" s="318"/>
      <c r="CC145" s="318"/>
      <c r="CD145" s="318"/>
      <c r="CE145" s="318"/>
      <c r="CF145" s="318"/>
      <c r="CG145" s="318"/>
      <c r="CH145" s="318"/>
      <c r="CI145" s="318"/>
      <c r="CJ145" s="318"/>
      <c r="CK145" s="318"/>
      <c r="CL145" s="318"/>
      <c r="CM145" s="318"/>
      <c r="CN145" s="318"/>
      <c r="CO145" s="318"/>
      <c r="CP145" s="318"/>
      <c r="CQ145" s="318"/>
      <c r="CR145" s="318"/>
      <c r="CS145" s="318"/>
      <c r="CT145" s="318"/>
      <c r="CU145" s="318"/>
      <c r="CV145" s="318"/>
      <c r="CW145" s="318"/>
      <c r="CX145" s="318"/>
      <c r="CY145" s="318"/>
      <c r="CZ145" s="318"/>
      <c r="DA145" s="318"/>
      <c r="DB145" s="318"/>
      <c r="DC145" s="318"/>
      <c r="DD145" s="318"/>
      <c r="DE145" s="318"/>
      <c r="DF145" s="318"/>
      <c r="DG145" s="318"/>
      <c r="DH145" s="318"/>
      <c r="DI145" s="318"/>
      <c r="DJ145" s="318"/>
      <c r="DK145" s="318"/>
      <c r="DL145" s="318"/>
      <c r="DM145" s="318"/>
      <c r="DN145" s="318"/>
      <c r="DO145" s="318"/>
      <c r="DP145" s="318"/>
      <c r="DQ145" s="318"/>
      <c r="DR145" s="318"/>
      <c r="DS145" s="318"/>
      <c r="DT145" s="318"/>
      <c r="DU145" s="318"/>
      <c r="DV145" s="318"/>
      <c r="DW145" s="318"/>
      <c r="DX145" s="318"/>
      <c r="DY145" s="318"/>
      <c r="DZ145" s="318"/>
      <c r="EA145" s="318"/>
      <c r="EB145" s="318"/>
      <c r="EC145" s="318"/>
      <c r="ED145" s="318"/>
      <c r="EE145" s="318"/>
      <c r="EF145" s="318"/>
      <c r="EG145" s="318"/>
      <c r="EH145" s="318"/>
      <c r="EI145" s="318"/>
      <c r="EJ145" s="318"/>
    </row>
    <row r="146" spans="1:140" ht="25.5" hidden="1" customHeight="1">
      <c r="A146" s="189" t="s">
        <v>8783</v>
      </c>
      <c r="B146" s="189" t="s">
        <v>8784</v>
      </c>
      <c r="C146" s="189" t="s">
        <v>8491</v>
      </c>
      <c r="D146" s="317"/>
      <c r="E146" s="317"/>
      <c r="F146" s="318"/>
      <c r="G146" s="318"/>
      <c r="H146" s="318"/>
      <c r="I146" s="318"/>
      <c r="J146" s="318"/>
      <c r="K146" s="318"/>
      <c r="L146" s="318"/>
      <c r="M146" s="318"/>
      <c r="N146" s="318"/>
      <c r="O146" s="318"/>
      <c r="P146" s="318"/>
      <c r="Q146" s="318"/>
      <c r="R146" s="318"/>
      <c r="S146" s="318"/>
      <c r="T146" s="318"/>
      <c r="U146" s="318"/>
      <c r="V146" s="318"/>
      <c r="W146" s="318"/>
      <c r="X146" s="318"/>
      <c r="Y146" s="318"/>
      <c r="Z146" s="318"/>
      <c r="AA146" s="318"/>
      <c r="AB146" s="318"/>
      <c r="AC146" s="318"/>
      <c r="AD146" s="318"/>
      <c r="AE146" s="318"/>
      <c r="AF146" s="318"/>
      <c r="AG146" s="318"/>
      <c r="AH146" s="318"/>
      <c r="AI146" s="318"/>
      <c r="AJ146" s="318"/>
      <c r="AK146" s="318"/>
      <c r="AL146" s="318"/>
      <c r="AM146" s="318"/>
      <c r="AN146" s="318"/>
      <c r="AO146" s="318"/>
      <c r="AP146" s="318"/>
      <c r="AQ146" s="318"/>
      <c r="AR146" s="318"/>
      <c r="AS146" s="318"/>
      <c r="AT146" s="318"/>
      <c r="AU146" s="318"/>
      <c r="AV146" s="318"/>
      <c r="AW146" s="318"/>
      <c r="AX146" s="318"/>
      <c r="AY146" s="318"/>
      <c r="AZ146" s="318"/>
      <c r="BA146" s="318"/>
      <c r="BB146" s="318"/>
      <c r="BC146" s="318"/>
      <c r="BD146" s="318"/>
      <c r="BE146" s="318"/>
      <c r="BF146" s="318"/>
      <c r="BG146" s="318"/>
      <c r="BH146" s="318"/>
      <c r="BI146" s="318"/>
      <c r="BJ146" s="318"/>
      <c r="BK146" s="318"/>
      <c r="BL146" s="318"/>
      <c r="BM146" s="318"/>
      <c r="BN146" s="318"/>
      <c r="BO146" s="318"/>
      <c r="BP146" s="318"/>
      <c r="BQ146" s="318"/>
      <c r="BR146" s="318"/>
      <c r="BS146" s="318"/>
      <c r="BT146" s="318"/>
      <c r="BU146" s="318"/>
      <c r="BV146" s="318"/>
      <c r="BW146" s="318"/>
      <c r="BX146" s="318"/>
      <c r="BY146" s="318"/>
      <c r="BZ146" s="318"/>
      <c r="CA146" s="318"/>
      <c r="CB146" s="318"/>
      <c r="CC146" s="318"/>
      <c r="CD146" s="318"/>
      <c r="CE146" s="318"/>
      <c r="CF146" s="318"/>
      <c r="CG146" s="318"/>
      <c r="CH146" s="318"/>
      <c r="CI146" s="318"/>
      <c r="CJ146" s="318"/>
      <c r="CK146" s="318"/>
      <c r="CL146" s="318"/>
      <c r="CM146" s="318"/>
      <c r="CN146" s="318"/>
      <c r="CO146" s="318"/>
      <c r="CP146" s="318"/>
      <c r="CQ146" s="318"/>
      <c r="CR146" s="318"/>
      <c r="CS146" s="318"/>
      <c r="CT146" s="318"/>
      <c r="CU146" s="318"/>
      <c r="CV146" s="318"/>
      <c r="CW146" s="318"/>
      <c r="CX146" s="318"/>
      <c r="CY146" s="318"/>
      <c r="CZ146" s="318"/>
      <c r="DA146" s="318"/>
      <c r="DB146" s="318"/>
      <c r="DC146" s="318"/>
      <c r="DD146" s="318"/>
      <c r="DE146" s="318"/>
      <c r="DF146" s="318"/>
      <c r="DG146" s="318"/>
      <c r="DH146" s="318"/>
      <c r="DI146" s="318"/>
      <c r="DJ146" s="318"/>
      <c r="DK146" s="318"/>
      <c r="DL146" s="318"/>
      <c r="DM146" s="318"/>
      <c r="DN146" s="318"/>
      <c r="DO146" s="318"/>
      <c r="DP146" s="318"/>
      <c r="DQ146" s="318"/>
      <c r="DR146" s="318"/>
      <c r="DS146" s="318"/>
      <c r="DT146" s="318"/>
      <c r="DU146" s="318"/>
      <c r="DV146" s="318"/>
      <c r="DW146" s="318"/>
      <c r="DX146" s="318"/>
      <c r="DY146" s="318"/>
      <c r="DZ146" s="318"/>
      <c r="EA146" s="318"/>
      <c r="EB146" s="318"/>
      <c r="EC146" s="318"/>
      <c r="ED146" s="318"/>
      <c r="EE146" s="318"/>
      <c r="EF146" s="318"/>
      <c r="EG146" s="318"/>
      <c r="EH146" s="318"/>
      <c r="EI146" s="318"/>
      <c r="EJ146" s="318"/>
    </row>
    <row r="147" spans="1:140" ht="25.5" hidden="1" customHeight="1">
      <c r="A147" s="189" t="s">
        <v>8785</v>
      </c>
      <c r="B147" s="189" t="s">
        <v>8786</v>
      </c>
      <c r="C147" s="189" t="s">
        <v>8491</v>
      </c>
      <c r="D147" s="317"/>
      <c r="E147" s="317"/>
      <c r="F147" s="318"/>
      <c r="G147" s="318"/>
      <c r="H147" s="318"/>
      <c r="I147" s="318"/>
      <c r="J147" s="318"/>
      <c r="K147" s="318"/>
      <c r="L147" s="318"/>
      <c r="M147" s="318"/>
      <c r="N147" s="318"/>
      <c r="O147" s="318"/>
      <c r="P147" s="318"/>
      <c r="Q147" s="318"/>
      <c r="R147" s="318"/>
      <c r="S147" s="318"/>
      <c r="T147" s="318"/>
      <c r="U147" s="318"/>
      <c r="V147" s="318"/>
      <c r="W147" s="318"/>
      <c r="X147" s="318"/>
      <c r="Y147" s="318"/>
      <c r="Z147" s="318"/>
      <c r="AA147" s="318"/>
      <c r="AB147" s="318"/>
      <c r="AC147" s="318"/>
      <c r="AD147" s="318"/>
      <c r="AE147" s="318"/>
      <c r="AF147" s="318"/>
      <c r="AG147" s="318"/>
      <c r="AH147" s="318"/>
      <c r="AI147" s="318"/>
      <c r="AJ147" s="318"/>
      <c r="AK147" s="318"/>
      <c r="AL147" s="318"/>
      <c r="AM147" s="318"/>
      <c r="AN147" s="318"/>
      <c r="AO147" s="318"/>
      <c r="AP147" s="318"/>
      <c r="AQ147" s="318"/>
      <c r="AR147" s="318"/>
      <c r="AS147" s="318"/>
      <c r="AT147" s="318"/>
      <c r="AU147" s="318"/>
      <c r="AV147" s="318"/>
      <c r="AW147" s="318"/>
      <c r="AX147" s="318"/>
      <c r="AY147" s="318"/>
      <c r="AZ147" s="318"/>
      <c r="BA147" s="318"/>
      <c r="BB147" s="318"/>
      <c r="BC147" s="318"/>
      <c r="BD147" s="318"/>
      <c r="BE147" s="318"/>
      <c r="BF147" s="318"/>
      <c r="BG147" s="318"/>
      <c r="BH147" s="318"/>
      <c r="BI147" s="318"/>
      <c r="BJ147" s="318"/>
      <c r="BK147" s="318"/>
      <c r="BL147" s="318"/>
      <c r="BM147" s="318"/>
      <c r="BN147" s="318"/>
      <c r="BO147" s="318"/>
      <c r="BP147" s="318"/>
      <c r="BQ147" s="318"/>
      <c r="BR147" s="318"/>
      <c r="BS147" s="318"/>
      <c r="BT147" s="318"/>
      <c r="BU147" s="318"/>
      <c r="BV147" s="318"/>
      <c r="BW147" s="318"/>
      <c r="BX147" s="318"/>
      <c r="BY147" s="318"/>
      <c r="BZ147" s="318"/>
      <c r="CA147" s="318"/>
      <c r="CB147" s="318"/>
      <c r="CC147" s="318"/>
      <c r="CD147" s="318"/>
      <c r="CE147" s="318"/>
      <c r="CF147" s="318"/>
      <c r="CG147" s="318"/>
      <c r="CH147" s="318"/>
      <c r="CI147" s="318"/>
      <c r="CJ147" s="318"/>
      <c r="CK147" s="318"/>
      <c r="CL147" s="318"/>
      <c r="CM147" s="318"/>
      <c r="CN147" s="318"/>
      <c r="CO147" s="318"/>
      <c r="CP147" s="318"/>
      <c r="CQ147" s="318"/>
      <c r="CR147" s="318"/>
      <c r="CS147" s="318"/>
      <c r="CT147" s="318"/>
      <c r="CU147" s="318"/>
      <c r="CV147" s="318"/>
      <c r="CW147" s="318"/>
      <c r="CX147" s="318"/>
      <c r="CY147" s="318"/>
      <c r="CZ147" s="318"/>
      <c r="DA147" s="318"/>
      <c r="DB147" s="318"/>
      <c r="DC147" s="318"/>
      <c r="DD147" s="318"/>
      <c r="DE147" s="318"/>
      <c r="DF147" s="318"/>
      <c r="DG147" s="318"/>
      <c r="DH147" s="318"/>
      <c r="DI147" s="318"/>
      <c r="DJ147" s="318"/>
      <c r="DK147" s="318"/>
      <c r="DL147" s="318"/>
      <c r="DM147" s="318"/>
      <c r="DN147" s="318"/>
      <c r="DO147" s="318"/>
      <c r="DP147" s="318"/>
      <c r="DQ147" s="318"/>
      <c r="DR147" s="318"/>
      <c r="DS147" s="318"/>
      <c r="DT147" s="318"/>
      <c r="DU147" s="318"/>
      <c r="DV147" s="318"/>
      <c r="DW147" s="318"/>
      <c r="DX147" s="318"/>
      <c r="DY147" s="318"/>
      <c r="DZ147" s="318"/>
      <c r="EA147" s="318"/>
      <c r="EB147" s="318"/>
      <c r="EC147" s="318"/>
      <c r="ED147" s="318"/>
      <c r="EE147" s="318"/>
      <c r="EF147" s="318"/>
      <c r="EG147" s="318"/>
      <c r="EH147" s="318"/>
      <c r="EI147" s="318"/>
      <c r="EJ147" s="318"/>
    </row>
    <row r="148" spans="1:140" ht="25.5" customHeight="1">
      <c r="A148" s="189" t="s">
        <v>8787</v>
      </c>
      <c r="B148" s="189" t="s">
        <v>8788</v>
      </c>
      <c r="C148" s="189" t="s">
        <v>8498</v>
      </c>
      <c r="D148" s="317"/>
      <c r="E148" s="317"/>
      <c r="F148" s="318"/>
      <c r="G148" s="318"/>
      <c r="H148" s="318"/>
      <c r="I148" s="318"/>
      <c r="J148" s="318"/>
      <c r="K148" s="318"/>
      <c r="L148" s="318"/>
      <c r="M148" s="318"/>
      <c r="N148" s="318"/>
      <c r="O148" s="318"/>
      <c r="P148" s="318"/>
      <c r="Q148" s="318"/>
      <c r="R148" s="318"/>
      <c r="S148" s="318"/>
      <c r="T148" s="318"/>
      <c r="U148" s="318"/>
      <c r="V148" s="318"/>
      <c r="W148" s="318"/>
      <c r="X148" s="318"/>
      <c r="Y148" s="318"/>
      <c r="Z148" s="318"/>
      <c r="AA148" s="318"/>
      <c r="AB148" s="318"/>
      <c r="AC148" s="318"/>
      <c r="AD148" s="318"/>
      <c r="AE148" s="318"/>
      <c r="AF148" s="318"/>
      <c r="AG148" s="318"/>
      <c r="AH148" s="318"/>
      <c r="AI148" s="318"/>
      <c r="AJ148" s="318"/>
      <c r="AK148" s="318"/>
      <c r="AL148" s="318"/>
      <c r="AM148" s="318"/>
      <c r="AN148" s="318"/>
      <c r="AO148" s="318"/>
      <c r="AP148" s="318"/>
      <c r="AQ148" s="318"/>
      <c r="AR148" s="318"/>
      <c r="AS148" s="318"/>
      <c r="AT148" s="318"/>
      <c r="AU148" s="318"/>
      <c r="AV148" s="318"/>
      <c r="AW148" s="318"/>
      <c r="AX148" s="318"/>
      <c r="AY148" s="318"/>
      <c r="AZ148" s="318"/>
      <c r="BA148" s="318"/>
      <c r="BB148" s="318"/>
      <c r="BC148" s="318"/>
      <c r="BD148" s="318"/>
      <c r="BE148" s="318"/>
      <c r="BF148" s="318"/>
      <c r="BG148" s="318"/>
      <c r="BH148" s="318"/>
      <c r="BI148" s="318"/>
      <c r="BJ148" s="318"/>
      <c r="BK148" s="318"/>
      <c r="BL148" s="318"/>
      <c r="BM148" s="318"/>
      <c r="BN148" s="318"/>
      <c r="BO148" s="318"/>
      <c r="BP148" s="318"/>
      <c r="BQ148" s="318"/>
      <c r="BR148" s="318"/>
      <c r="BS148" s="318"/>
      <c r="BT148" s="318"/>
      <c r="BU148" s="318"/>
      <c r="BV148" s="318"/>
      <c r="BW148" s="318"/>
      <c r="BX148" s="318"/>
      <c r="BY148" s="318"/>
      <c r="BZ148" s="318"/>
      <c r="CA148" s="318"/>
      <c r="CB148" s="318"/>
      <c r="CC148" s="318"/>
      <c r="CD148" s="318"/>
      <c r="CE148" s="318"/>
      <c r="CF148" s="318"/>
      <c r="CG148" s="318"/>
      <c r="CH148" s="318"/>
      <c r="CI148" s="318"/>
      <c r="CJ148" s="318"/>
      <c r="CK148" s="318"/>
      <c r="CL148" s="318"/>
      <c r="CM148" s="318"/>
      <c r="CN148" s="318"/>
      <c r="CO148" s="318"/>
      <c r="CP148" s="318"/>
      <c r="CQ148" s="318"/>
      <c r="CR148" s="318"/>
      <c r="CS148" s="318"/>
      <c r="CT148" s="318"/>
      <c r="CU148" s="318"/>
      <c r="CV148" s="318"/>
      <c r="CW148" s="318"/>
      <c r="CX148" s="318"/>
      <c r="CY148" s="318"/>
      <c r="CZ148" s="318"/>
      <c r="DA148" s="318"/>
      <c r="DB148" s="318"/>
      <c r="DC148" s="318"/>
      <c r="DD148" s="318"/>
      <c r="DE148" s="318"/>
      <c r="DF148" s="318"/>
      <c r="DG148" s="318"/>
      <c r="DH148" s="318"/>
      <c r="DI148" s="318"/>
      <c r="DJ148" s="318"/>
      <c r="DK148" s="318"/>
      <c r="DL148" s="318"/>
      <c r="DM148" s="318"/>
      <c r="DN148" s="318"/>
      <c r="DO148" s="318"/>
      <c r="DP148" s="318"/>
      <c r="DQ148" s="318"/>
      <c r="DR148" s="318"/>
      <c r="DS148" s="318"/>
      <c r="DT148" s="318"/>
      <c r="DU148" s="318"/>
      <c r="DV148" s="318"/>
      <c r="DW148" s="318"/>
      <c r="DX148" s="318"/>
      <c r="DY148" s="318"/>
      <c r="DZ148" s="318"/>
      <c r="EA148" s="318"/>
      <c r="EB148" s="318"/>
      <c r="EC148" s="318"/>
      <c r="ED148" s="318"/>
      <c r="EE148" s="318"/>
      <c r="EF148" s="318"/>
      <c r="EG148" s="318"/>
      <c r="EH148" s="318"/>
      <c r="EI148" s="318"/>
      <c r="EJ148" s="318"/>
    </row>
    <row r="149" spans="1:140" ht="25.5" customHeight="1">
      <c r="A149" s="189" t="s">
        <v>8789</v>
      </c>
      <c r="B149" s="189" t="s">
        <v>8790</v>
      </c>
      <c r="C149" s="189" t="s">
        <v>8498</v>
      </c>
      <c r="D149" s="317"/>
      <c r="E149" s="317"/>
      <c r="F149" s="318"/>
      <c r="G149" s="318"/>
      <c r="H149" s="318"/>
      <c r="I149" s="318"/>
      <c r="J149" s="318"/>
      <c r="K149" s="318"/>
      <c r="L149" s="318"/>
      <c r="M149" s="318"/>
      <c r="N149" s="318"/>
      <c r="O149" s="318"/>
      <c r="P149" s="318"/>
      <c r="Q149" s="318"/>
      <c r="R149" s="318"/>
      <c r="S149" s="318"/>
      <c r="T149" s="318"/>
      <c r="U149" s="318"/>
      <c r="V149" s="318"/>
      <c r="W149" s="318"/>
      <c r="X149" s="318"/>
      <c r="Y149" s="318"/>
      <c r="Z149" s="318"/>
      <c r="AA149" s="318"/>
      <c r="AB149" s="318"/>
      <c r="AC149" s="318"/>
      <c r="AD149" s="318"/>
      <c r="AE149" s="318"/>
      <c r="AF149" s="318"/>
      <c r="AG149" s="318"/>
      <c r="AH149" s="318"/>
      <c r="AI149" s="318"/>
      <c r="AJ149" s="318"/>
      <c r="AK149" s="318"/>
      <c r="AL149" s="318"/>
      <c r="AM149" s="318"/>
      <c r="AN149" s="318"/>
      <c r="AO149" s="318"/>
      <c r="AP149" s="318"/>
      <c r="AQ149" s="318"/>
      <c r="AR149" s="318"/>
      <c r="AS149" s="318"/>
      <c r="AT149" s="318"/>
      <c r="AU149" s="318"/>
      <c r="AV149" s="318"/>
      <c r="AW149" s="318"/>
      <c r="AX149" s="318"/>
      <c r="AY149" s="318"/>
      <c r="AZ149" s="318"/>
      <c r="BA149" s="318"/>
      <c r="BB149" s="318"/>
      <c r="BC149" s="318"/>
      <c r="BD149" s="318"/>
      <c r="BE149" s="318"/>
      <c r="BF149" s="318"/>
      <c r="BG149" s="318"/>
      <c r="BH149" s="318"/>
      <c r="BI149" s="318"/>
      <c r="BJ149" s="318"/>
      <c r="BK149" s="318"/>
      <c r="BL149" s="318"/>
      <c r="BM149" s="318"/>
      <c r="BN149" s="318"/>
      <c r="BO149" s="318"/>
      <c r="BP149" s="318"/>
      <c r="BQ149" s="318"/>
      <c r="BR149" s="318"/>
      <c r="BS149" s="318"/>
      <c r="BT149" s="318"/>
      <c r="BU149" s="318"/>
      <c r="BV149" s="318"/>
      <c r="BW149" s="318"/>
      <c r="BX149" s="318"/>
      <c r="BY149" s="318"/>
      <c r="BZ149" s="318"/>
      <c r="CA149" s="318"/>
      <c r="CB149" s="318"/>
      <c r="CC149" s="318"/>
      <c r="CD149" s="318"/>
      <c r="CE149" s="318"/>
      <c r="CF149" s="318"/>
      <c r="CG149" s="318"/>
      <c r="CH149" s="318"/>
      <c r="CI149" s="318"/>
      <c r="CJ149" s="318"/>
      <c r="CK149" s="318"/>
      <c r="CL149" s="318"/>
      <c r="CM149" s="318"/>
      <c r="CN149" s="318"/>
      <c r="CO149" s="318"/>
      <c r="CP149" s="318"/>
      <c r="CQ149" s="318"/>
      <c r="CR149" s="318"/>
      <c r="CS149" s="318"/>
      <c r="CT149" s="318"/>
      <c r="CU149" s="318"/>
      <c r="CV149" s="318"/>
      <c r="CW149" s="318"/>
      <c r="CX149" s="318"/>
      <c r="CY149" s="318"/>
      <c r="CZ149" s="318"/>
      <c r="DA149" s="318"/>
      <c r="DB149" s="318"/>
      <c r="DC149" s="318"/>
      <c r="DD149" s="318"/>
      <c r="DE149" s="318"/>
      <c r="DF149" s="318"/>
      <c r="DG149" s="318"/>
      <c r="DH149" s="318"/>
      <c r="DI149" s="318"/>
      <c r="DJ149" s="318"/>
      <c r="DK149" s="318"/>
      <c r="DL149" s="318"/>
      <c r="DM149" s="318"/>
      <c r="DN149" s="318"/>
      <c r="DO149" s="318"/>
      <c r="DP149" s="318"/>
      <c r="DQ149" s="318"/>
      <c r="DR149" s="318"/>
      <c r="DS149" s="318"/>
      <c r="DT149" s="318"/>
      <c r="DU149" s="318"/>
      <c r="DV149" s="318"/>
      <c r="DW149" s="318"/>
      <c r="DX149" s="318"/>
      <c r="DY149" s="318"/>
      <c r="DZ149" s="318"/>
      <c r="EA149" s="318"/>
      <c r="EB149" s="318"/>
      <c r="EC149" s="318"/>
      <c r="ED149" s="318"/>
      <c r="EE149" s="318"/>
      <c r="EF149" s="318"/>
      <c r="EG149" s="318"/>
      <c r="EH149" s="318"/>
      <c r="EI149" s="318"/>
      <c r="EJ149" s="318"/>
    </row>
    <row r="150" spans="1:140" ht="25.5" customHeight="1">
      <c r="A150" s="189" t="s">
        <v>8791</v>
      </c>
      <c r="B150" s="189" t="s">
        <v>8792</v>
      </c>
      <c r="C150" s="189" t="s">
        <v>8498</v>
      </c>
      <c r="D150" s="317"/>
      <c r="E150" s="317"/>
      <c r="F150" s="318"/>
      <c r="G150" s="318"/>
      <c r="H150" s="318"/>
      <c r="I150" s="318"/>
      <c r="J150" s="318"/>
      <c r="K150" s="318"/>
      <c r="L150" s="318"/>
      <c r="M150" s="318"/>
      <c r="N150" s="318"/>
      <c r="O150" s="318"/>
      <c r="P150" s="318"/>
      <c r="Q150" s="318"/>
      <c r="R150" s="318"/>
      <c r="S150" s="318"/>
      <c r="T150" s="318"/>
      <c r="U150" s="318"/>
      <c r="V150" s="318"/>
      <c r="W150" s="318"/>
      <c r="X150" s="318"/>
      <c r="Y150" s="318"/>
      <c r="Z150" s="318"/>
      <c r="AA150" s="318"/>
      <c r="AB150" s="318"/>
      <c r="AC150" s="318"/>
      <c r="AD150" s="318"/>
      <c r="AE150" s="318"/>
      <c r="AF150" s="318"/>
      <c r="AG150" s="318"/>
      <c r="AH150" s="318"/>
      <c r="AI150" s="318"/>
      <c r="AJ150" s="318"/>
      <c r="AK150" s="318"/>
      <c r="AL150" s="318"/>
      <c r="AM150" s="318"/>
      <c r="AN150" s="318"/>
      <c r="AO150" s="318"/>
      <c r="AP150" s="318"/>
      <c r="AQ150" s="318"/>
      <c r="AR150" s="318"/>
      <c r="AS150" s="318"/>
      <c r="AT150" s="318"/>
      <c r="AU150" s="318"/>
      <c r="AV150" s="318"/>
      <c r="AW150" s="318"/>
      <c r="AX150" s="318"/>
      <c r="AY150" s="318"/>
      <c r="AZ150" s="318"/>
      <c r="BA150" s="318"/>
      <c r="BB150" s="318"/>
      <c r="BC150" s="318"/>
      <c r="BD150" s="318"/>
      <c r="BE150" s="318"/>
      <c r="BF150" s="318"/>
      <c r="BG150" s="318"/>
      <c r="BH150" s="318"/>
      <c r="BI150" s="318"/>
      <c r="BJ150" s="318"/>
      <c r="BK150" s="318"/>
      <c r="BL150" s="318"/>
      <c r="BM150" s="318"/>
      <c r="BN150" s="318"/>
      <c r="BO150" s="318"/>
      <c r="BP150" s="318"/>
      <c r="BQ150" s="318"/>
      <c r="BR150" s="318"/>
      <c r="BS150" s="318"/>
      <c r="BT150" s="318"/>
      <c r="BU150" s="318"/>
      <c r="BV150" s="318"/>
      <c r="BW150" s="318"/>
      <c r="BX150" s="318"/>
      <c r="BY150" s="318"/>
      <c r="BZ150" s="318"/>
      <c r="CA150" s="318"/>
      <c r="CB150" s="318"/>
      <c r="CC150" s="318"/>
      <c r="CD150" s="318"/>
      <c r="CE150" s="318"/>
      <c r="CF150" s="318"/>
      <c r="CG150" s="318"/>
      <c r="CH150" s="318"/>
      <c r="CI150" s="318"/>
      <c r="CJ150" s="318"/>
      <c r="CK150" s="318"/>
      <c r="CL150" s="318"/>
      <c r="CM150" s="318"/>
      <c r="CN150" s="318"/>
      <c r="CO150" s="318"/>
      <c r="CP150" s="318"/>
      <c r="CQ150" s="318"/>
      <c r="CR150" s="318"/>
      <c r="CS150" s="318"/>
      <c r="CT150" s="318"/>
      <c r="CU150" s="318"/>
      <c r="CV150" s="318"/>
      <c r="CW150" s="318"/>
      <c r="CX150" s="318"/>
      <c r="CY150" s="318"/>
      <c r="CZ150" s="318"/>
      <c r="DA150" s="318"/>
      <c r="DB150" s="318"/>
      <c r="DC150" s="318"/>
      <c r="DD150" s="318"/>
      <c r="DE150" s="318"/>
      <c r="DF150" s="318"/>
      <c r="DG150" s="318"/>
      <c r="DH150" s="318"/>
      <c r="DI150" s="318"/>
      <c r="DJ150" s="318"/>
      <c r="DK150" s="318"/>
      <c r="DL150" s="318"/>
      <c r="DM150" s="318"/>
      <c r="DN150" s="318"/>
      <c r="DO150" s="318"/>
      <c r="DP150" s="318"/>
      <c r="DQ150" s="318"/>
      <c r="DR150" s="318"/>
      <c r="DS150" s="318"/>
      <c r="DT150" s="318"/>
      <c r="DU150" s="318"/>
      <c r="DV150" s="318"/>
      <c r="DW150" s="318"/>
      <c r="DX150" s="318"/>
      <c r="DY150" s="318"/>
      <c r="DZ150" s="318"/>
      <c r="EA150" s="318"/>
      <c r="EB150" s="318"/>
      <c r="EC150" s="318"/>
      <c r="ED150" s="318"/>
      <c r="EE150" s="318"/>
      <c r="EF150" s="318"/>
      <c r="EG150" s="318"/>
      <c r="EH150" s="318"/>
      <c r="EI150" s="318"/>
      <c r="EJ150" s="318"/>
    </row>
    <row r="151" spans="1:140" ht="25.5" hidden="1" customHeight="1">
      <c r="A151" s="189" t="s">
        <v>8793</v>
      </c>
      <c r="B151" s="189" t="s">
        <v>8794</v>
      </c>
      <c r="C151" s="189" t="s">
        <v>8491</v>
      </c>
      <c r="D151" s="317"/>
      <c r="E151" s="317"/>
      <c r="F151" s="318"/>
      <c r="G151" s="318"/>
      <c r="H151" s="318"/>
      <c r="I151" s="318"/>
      <c r="J151" s="318"/>
      <c r="K151" s="318"/>
      <c r="L151" s="318"/>
      <c r="M151" s="318"/>
      <c r="N151" s="318"/>
      <c r="O151" s="318"/>
      <c r="P151" s="318"/>
      <c r="Q151" s="318"/>
      <c r="R151" s="318"/>
      <c r="S151" s="318"/>
      <c r="T151" s="318"/>
      <c r="U151" s="318"/>
      <c r="V151" s="318"/>
      <c r="W151" s="318"/>
      <c r="X151" s="318"/>
      <c r="Y151" s="318"/>
      <c r="Z151" s="318"/>
      <c r="AA151" s="318"/>
      <c r="AB151" s="318"/>
      <c r="AC151" s="318"/>
      <c r="AD151" s="318"/>
      <c r="AE151" s="318"/>
      <c r="AF151" s="318"/>
      <c r="AG151" s="318"/>
      <c r="AH151" s="318"/>
      <c r="AI151" s="318"/>
      <c r="AJ151" s="318"/>
      <c r="AK151" s="318"/>
      <c r="AL151" s="318"/>
      <c r="AM151" s="318"/>
      <c r="AN151" s="318"/>
      <c r="AO151" s="318"/>
      <c r="AP151" s="318"/>
      <c r="AQ151" s="318"/>
      <c r="AR151" s="318"/>
      <c r="AS151" s="318"/>
      <c r="AT151" s="318"/>
      <c r="AU151" s="318"/>
      <c r="AV151" s="318"/>
      <c r="AW151" s="318"/>
      <c r="AX151" s="318"/>
      <c r="AY151" s="318"/>
      <c r="AZ151" s="318"/>
      <c r="BA151" s="318"/>
      <c r="BB151" s="318"/>
      <c r="BC151" s="318"/>
      <c r="BD151" s="318"/>
      <c r="BE151" s="318"/>
      <c r="BF151" s="318"/>
      <c r="BG151" s="318"/>
      <c r="BH151" s="318"/>
      <c r="BI151" s="318"/>
      <c r="BJ151" s="318"/>
      <c r="BK151" s="318"/>
      <c r="BL151" s="318"/>
      <c r="BM151" s="318"/>
      <c r="BN151" s="318"/>
      <c r="BO151" s="318"/>
      <c r="BP151" s="318"/>
      <c r="BQ151" s="318"/>
      <c r="BR151" s="318"/>
      <c r="BS151" s="318"/>
      <c r="BT151" s="318"/>
      <c r="BU151" s="318"/>
      <c r="BV151" s="318"/>
      <c r="BW151" s="318"/>
      <c r="BX151" s="318"/>
      <c r="BY151" s="318"/>
      <c r="BZ151" s="318"/>
      <c r="CA151" s="318"/>
      <c r="CB151" s="318"/>
      <c r="CC151" s="318"/>
      <c r="CD151" s="318"/>
      <c r="CE151" s="318"/>
      <c r="CF151" s="318"/>
      <c r="CG151" s="318"/>
      <c r="CH151" s="318"/>
      <c r="CI151" s="318"/>
      <c r="CJ151" s="318"/>
      <c r="CK151" s="318"/>
      <c r="CL151" s="318"/>
      <c r="CM151" s="318"/>
      <c r="CN151" s="318"/>
      <c r="CO151" s="318"/>
      <c r="CP151" s="318"/>
      <c r="CQ151" s="318"/>
      <c r="CR151" s="318"/>
      <c r="CS151" s="318"/>
      <c r="CT151" s="318"/>
      <c r="CU151" s="318"/>
      <c r="CV151" s="318"/>
      <c r="CW151" s="318"/>
      <c r="CX151" s="318"/>
      <c r="CY151" s="318"/>
      <c r="CZ151" s="318"/>
      <c r="DA151" s="318"/>
      <c r="DB151" s="318"/>
      <c r="DC151" s="318"/>
      <c r="DD151" s="318"/>
      <c r="DE151" s="318"/>
      <c r="DF151" s="318"/>
      <c r="DG151" s="318"/>
      <c r="DH151" s="318"/>
      <c r="DI151" s="318"/>
      <c r="DJ151" s="318"/>
      <c r="DK151" s="318"/>
      <c r="DL151" s="318"/>
      <c r="DM151" s="318"/>
      <c r="DN151" s="318"/>
      <c r="DO151" s="318"/>
      <c r="DP151" s="318"/>
      <c r="DQ151" s="318"/>
      <c r="DR151" s="318"/>
      <c r="DS151" s="318"/>
      <c r="DT151" s="318"/>
      <c r="DU151" s="318"/>
      <c r="DV151" s="318"/>
      <c r="DW151" s="318"/>
      <c r="DX151" s="318"/>
      <c r="DY151" s="318"/>
      <c r="DZ151" s="318"/>
      <c r="EA151" s="318"/>
      <c r="EB151" s="318"/>
      <c r="EC151" s="318"/>
      <c r="ED151" s="318"/>
      <c r="EE151" s="318"/>
      <c r="EF151" s="318"/>
      <c r="EG151" s="318"/>
      <c r="EH151" s="318"/>
      <c r="EI151" s="318"/>
      <c r="EJ151" s="318"/>
    </row>
    <row r="152" spans="1:140" ht="25.5" customHeight="1">
      <c r="A152" s="189" t="s">
        <v>8795</v>
      </c>
      <c r="B152" s="189" t="s">
        <v>8796</v>
      </c>
      <c r="C152" s="189" t="s">
        <v>8498</v>
      </c>
      <c r="D152" s="317"/>
      <c r="E152" s="317"/>
      <c r="F152" s="318"/>
      <c r="G152" s="318"/>
      <c r="H152" s="318"/>
      <c r="I152" s="318"/>
      <c r="J152" s="318"/>
      <c r="K152" s="318"/>
      <c r="L152" s="318"/>
      <c r="M152" s="318"/>
      <c r="N152" s="318"/>
      <c r="O152" s="318"/>
      <c r="P152" s="318"/>
      <c r="Q152" s="318"/>
      <c r="R152" s="318"/>
      <c r="S152" s="318"/>
      <c r="T152" s="318"/>
      <c r="U152" s="318"/>
      <c r="V152" s="318"/>
      <c r="W152" s="318"/>
      <c r="X152" s="318"/>
      <c r="Y152" s="318"/>
      <c r="Z152" s="318"/>
      <c r="AA152" s="318"/>
      <c r="AB152" s="318"/>
      <c r="AC152" s="318"/>
      <c r="AD152" s="318"/>
      <c r="AE152" s="318"/>
      <c r="AF152" s="318"/>
      <c r="AG152" s="318"/>
      <c r="AH152" s="318"/>
      <c r="AI152" s="318"/>
      <c r="AJ152" s="318"/>
      <c r="AK152" s="318"/>
      <c r="AL152" s="318"/>
      <c r="AM152" s="318"/>
      <c r="AN152" s="318"/>
      <c r="AO152" s="318"/>
      <c r="AP152" s="318"/>
      <c r="AQ152" s="318"/>
      <c r="AR152" s="318"/>
      <c r="AS152" s="318"/>
      <c r="AT152" s="318"/>
      <c r="AU152" s="318"/>
      <c r="AV152" s="318"/>
      <c r="AW152" s="318"/>
      <c r="AX152" s="318"/>
      <c r="AY152" s="318"/>
      <c r="AZ152" s="318"/>
      <c r="BA152" s="318"/>
      <c r="BB152" s="318"/>
      <c r="BC152" s="318"/>
      <c r="BD152" s="318"/>
      <c r="BE152" s="318"/>
      <c r="BF152" s="318"/>
      <c r="BG152" s="318"/>
      <c r="BH152" s="318"/>
      <c r="BI152" s="318"/>
      <c r="BJ152" s="318"/>
      <c r="BK152" s="318"/>
      <c r="BL152" s="318"/>
      <c r="BM152" s="318"/>
      <c r="BN152" s="318"/>
      <c r="BO152" s="318"/>
      <c r="BP152" s="318"/>
      <c r="BQ152" s="318"/>
      <c r="BR152" s="318"/>
      <c r="BS152" s="318"/>
      <c r="BT152" s="318"/>
      <c r="BU152" s="318"/>
      <c r="BV152" s="318"/>
      <c r="BW152" s="318"/>
      <c r="BX152" s="318"/>
      <c r="BY152" s="318"/>
      <c r="BZ152" s="318"/>
      <c r="CA152" s="318"/>
      <c r="CB152" s="318"/>
      <c r="CC152" s="318"/>
      <c r="CD152" s="318"/>
      <c r="CE152" s="318"/>
      <c r="CF152" s="318"/>
      <c r="CG152" s="318"/>
      <c r="CH152" s="318"/>
      <c r="CI152" s="318"/>
      <c r="CJ152" s="318"/>
      <c r="CK152" s="318"/>
      <c r="CL152" s="318"/>
      <c r="CM152" s="318"/>
      <c r="CN152" s="318"/>
      <c r="CO152" s="318"/>
      <c r="CP152" s="318"/>
      <c r="CQ152" s="318"/>
      <c r="CR152" s="318"/>
      <c r="CS152" s="318"/>
      <c r="CT152" s="318"/>
      <c r="CU152" s="318"/>
      <c r="CV152" s="318"/>
      <c r="CW152" s="318"/>
      <c r="CX152" s="318"/>
      <c r="CY152" s="318"/>
      <c r="CZ152" s="318"/>
      <c r="DA152" s="318"/>
      <c r="DB152" s="318"/>
      <c r="DC152" s="318"/>
      <c r="DD152" s="318"/>
      <c r="DE152" s="318"/>
      <c r="DF152" s="318"/>
      <c r="DG152" s="318"/>
      <c r="DH152" s="318"/>
      <c r="DI152" s="318"/>
      <c r="DJ152" s="318"/>
      <c r="DK152" s="318"/>
      <c r="DL152" s="318"/>
      <c r="DM152" s="318"/>
      <c r="DN152" s="318"/>
      <c r="DO152" s="318"/>
      <c r="DP152" s="318"/>
      <c r="DQ152" s="318"/>
      <c r="DR152" s="318"/>
      <c r="DS152" s="318"/>
      <c r="DT152" s="318"/>
      <c r="DU152" s="318"/>
      <c r="DV152" s="318"/>
      <c r="DW152" s="318"/>
      <c r="DX152" s="318"/>
      <c r="DY152" s="318"/>
      <c r="DZ152" s="318"/>
      <c r="EA152" s="318"/>
      <c r="EB152" s="318"/>
      <c r="EC152" s="318"/>
      <c r="ED152" s="318"/>
      <c r="EE152" s="318"/>
      <c r="EF152" s="318"/>
      <c r="EG152" s="318"/>
      <c r="EH152" s="318"/>
      <c r="EI152" s="318"/>
      <c r="EJ152" s="318"/>
    </row>
    <row r="153" spans="1:140" ht="25.5" customHeight="1">
      <c r="A153" s="189" t="s">
        <v>8797</v>
      </c>
      <c r="B153" s="189" t="s">
        <v>8798</v>
      </c>
      <c r="C153" s="189" t="s">
        <v>8498</v>
      </c>
      <c r="D153" s="317"/>
      <c r="E153" s="317"/>
      <c r="F153" s="318"/>
      <c r="G153" s="318"/>
      <c r="H153" s="318"/>
      <c r="I153" s="318"/>
      <c r="J153" s="318"/>
      <c r="K153" s="318"/>
      <c r="L153" s="318"/>
      <c r="M153" s="318"/>
      <c r="N153" s="318"/>
      <c r="O153" s="318"/>
      <c r="P153" s="318"/>
      <c r="Q153" s="318"/>
      <c r="R153" s="318"/>
      <c r="S153" s="318"/>
      <c r="T153" s="318"/>
      <c r="U153" s="318"/>
      <c r="V153" s="318"/>
      <c r="W153" s="318"/>
      <c r="X153" s="318"/>
      <c r="Y153" s="318"/>
      <c r="Z153" s="318"/>
      <c r="AA153" s="318"/>
      <c r="AB153" s="318"/>
      <c r="AC153" s="318"/>
      <c r="AD153" s="318"/>
      <c r="AE153" s="318"/>
      <c r="AF153" s="318"/>
      <c r="AG153" s="318"/>
      <c r="AH153" s="318"/>
      <c r="AI153" s="318"/>
      <c r="AJ153" s="318"/>
      <c r="AK153" s="318"/>
      <c r="AL153" s="318"/>
      <c r="AM153" s="318"/>
      <c r="AN153" s="318"/>
      <c r="AO153" s="318"/>
      <c r="AP153" s="318"/>
      <c r="AQ153" s="318"/>
      <c r="AR153" s="318"/>
      <c r="AS153" s="318"/>
      <c r="AT153" s="318"/>
      <c r="AU153" s="318"/>
      <c r="AV153" s="318"/>
      <c r="AW153" s="318"/>
      <c r="AX153" s="318"/>
      <c r="AY153" s="318"/>
      <c r="AZ153" s="318"/>
      <c r="BA153" s="318"/>
      <c r="BB153" s="318"/>
      <c r="BC153" s="318"/>
      <c r="BD153" s="318"/>
      <c r="BE153" s="318"/>
      <c r="BF153" s="318"/>
      <c r="BG153" s="318"/>
      <c r="BH153" s="318"/>
      <c r="BI153" s="318"/>
      <c r="BJ153" s="318"/>
      <c r="BK153" s="318"/>
      <c r="BL153" s="318"/>
      <c r="BM153" s="318"/>
      <c r="BN153" s="318"/>
      <c r="BO153" s="318"/>
      <c r="BP153" s="318"/>
      <c r="BQ153" s="318"/>
      <c r="BR153" s="318"/>
      <c r="BS153" s="318"/>
      <c r="BT153" s="318"/>
      <c r="BU153" s="318"/>
      <c r="BV153" s="318"/>
      <c r="BW153" s="318"/>
      <c r="BX153" s="318"/>
      <c r="BY153" s="318"/>
      <c r="BZ153" s="318"/>
      <c r="CA153" s="318"/>
      <c r="CB153" s="318"/>
      <c r="CC153" s="318"/>
      <c r="CD153" s="318"/>
      <c r="CE153" s="318"/>
      <c r="CF153" s="318"/>
      <c r="CG153" s="318"/>
      <c r="CH153" s="318"/>
      <c r="CI153" s="318"/>
      <c r="CJ153" s="318"/>
      <c r="CK153" s="318"/>
      <c r="CL153" s="318"/>
      <c r="CM153" s="318"/>
      <c r="CN153" s="318"/>
      <c r="CO153" s="318"/>
      <c r="CP153" s="318"/>
      <c r="CQ153" s="318"/>
      <c r="CR153" s="318"/>
      <c r="CS153" s="318"/>
      <c r="CT153" s="318"/>
      <c r="CU153" s="318"/>
      <c r="CV153" s="318"/>
      <c r="CW153" s="318"/>
      <c r="CX153" s="318"/>
      <c r="CY153" s="318"/>
      <c r="CZ153" s="318"/>
      <c r="DA153" s="318"/>
      <c r="DB153" s="318"/>
      <c r="DC153" s="318"/>
      <c r="DD153" s="318"/>
      <c r="DE153" s="318"/>
      <c r="DF153" s="318"/>
      <c r="DG153" s="318"/>
      <c r="DH153" s="318"/>
      <c r="DI153" s="318"/>
      <c r="DJ153" s="318"/>
      <c r="DK153" s="318"/>
      <c r="DL153" s="318"/>
      <c r="DM153" s="318"/>
      <c r="DN153" s="318"/>
      <c r="DO153" s="318"/>
      <c r="DP153" s="318"/>
      <c r="DQ153" s="318"/>
      <c r="DR153" s="318"/>
      <c r="DS153" s="318"/>
      <c r="DT153" s="318"/>
      <c r="DU153" s="318"/>
      <c r="DV153" s="318"/>
      <c r="DW153" s="318"/>
      <c r="DX153" s="318"/>
      <c r="DY153" s="318"/>
      <c r="DZ153" s="318"/>
      <c r="EA153" s="318"/>
      <c r="EB153" s="318"/>
      <c r="EC153" s="318"/>
      <c r="ED153" s="318"/>
      <c r="EE153" s="318"/>
      <c r="EF153" s="318"/>
      <c r="EG153" s="318"/>
      <c r="EH153" s="318"/>
      <c r="EI153" s="318"/>
      <c r="EJ153" s="318"/>
    </row>
    <row r="154" spans="1:140" ht="25.5" customHeight="1">
      <c r="A154" s="189" t="s">
        <v>8799</v>
      </c>
      <c r="B154" s="189" t="s">
        <v>8800</v>
      </c>
      <c r="C154" s="189" t="s">
        <v>8498</v>
      </c>
      <c r="D154" s="317"/>
      <c r="E154" s="317"/>
      <c r="F154" s="318"/>
      <c r="G154" s="318"/>
      <c r="H154" s="318"/>
      <c r="I154" s="318"/>
      <c r="J154" s="318"/>
      <c r="K154" s="318"/>
      <c r="L154" s="318"/>
      <c r="M154" s="318"/>
      <c r="N154" s="318"/>
      <c r="O154" s="318"/>
      <c r="P154" s="318"/>
      <c r="Q154" s="318"/>
      <c r="R154" s="318"/>
      <c r="S154" s="318"/>
      <c r="T154" s="318"/>
      <c r="U154" s="318"/>
      <c r="V154" s="318"/>
      <c r="W154" s="318"/>
      <c r="X154" s="318"/>
      <c r="Y154" s="318"/>
      <c r="Z154" s="318"/>
      <c r="AA154" s="318"/>
      <c r="AB154" s="318"/>
      <c r="AC154" s="318"/>
      <c r="AD154" s="318"/>
      <c r="AE154" s="318"/>
      <c r="AF154" s="318"/>
      <c r="AG154" s="318"/>
      <c r="AH154" s="318"/>
      <c r="AI154" s="318"/>
      <c r="AJ154" s="318"/>
      <c r="AK154" s="318"/>
      <c r="AL154" s="318"/>
      <c r="AM154" s="318"/>
      <c r="AN154" s="318"/>
      <c r="AO154" s="318"/>
      <c r="AP154" s="318"/>
      <c r="AQ154" s="318"/>
      <c r="AR154" s="318"/>
      <c r="AS154" s="318"/>
      <c r="AT154" s="318"/>
      <c r="AU154" s="318"/>
      <c r="AV154" s="318"/>
      <c r="AW154" s="318"/>
      <c r="AX154" s="318"/>
      <c r="AY154" s="318"/>
      <c r="AZ154" s="318"/>
      <c r="BA154" s="318"/>
      <c r="BB154" s="318"/>
      <c r="BC154" s="318"/>
      <c r="BD154" s="318"/>
      <c r="BE154" s="318"/>
      <c r="BF154" s="318"/>
      <c r="BG154" s="318"/>
      <c r="BH154" s="318"/>
      <c r="BI154" s="318"/>
      <c r="BJ154" s="318"/>
      <c r="BK154" s="318"/>
      <c r="BL154" s="318"/>
      <c r="BM154" s="318"/>
      <c r="BN154" s="318"/>
      <c r="BO154" s="318"/>
      <c r="BP154" s="318"/>
      <c r="BQ154" s="318"/>
      <c r="BR154" s="318"/>
      <c r="BS154" s="318"/>
      <c r="BT154" s="318"/>
      <c r="BU154" s="318"/>
      <c r="BV154" s="318"/>
      <c r="BW154" s="318"/>
      <c r="BX154" s="318"/>
      <c r="BY154" s="318"/>
      <c r="BZ154" s="318"/>
      <c r="CA154" s="318"/>
      <c r="CB154" s="318"/>
      <c r="CC154" s="318"/>
      <c r="CD154" s="318"/>
      <c r="CE154" s="318"/>
      <c r="CF154" s="318"/>
      <c r="CG154" s="318"/>
      <c r="CH154" s="318"/>
      <c r="CI154" s="318"/>
      <c r="CJ154" s="318"/>
      <c r="CK154" s="318"/>
      <c r="CL154" s="318"/>
      <c r="CM154" s="318"/>
      <c r="CN154" s="318"/>
      <c r="CO154" s="318"/>
      <c r="CP154" s="318"/>
      <c r="CQ154" s="318"/>
      <c r="CR154" s="318"/>
      <c r="CS154" s="318"/>
      <c r="CT154" s="318"/>
      <c r="CU154" s="318"/>
      <c r="CV154" s="318"/>
      <c r="CW154" s="318"/>
      <c r="CX154" s="318"/>
      <c r="CY154" s="318"/>
      <c r="CZ154" s="318"/>
      <c r="DA154" s="318"/>
      <c r="DB154" s="318"/>
      <c r="DC154" s="318"/>
      <c r="DD154" s="318"/>
      <c r="DE154" s="318"/>
      <c r="DF154" s="318"/>
      <c r="DG154" s="318"/>
      <c r="DH154" s="318"/>
      <c r="DI154" s="318"/>
      <c r="DJ154" s="318"/>
      <c r="DK154" s="318"/>
      <c r="DL154" s="318"/>
      <c r="DM154" s="318"/>
      <c r="DN154" s="318"/>
      <c r="DO154" s="318"/>
      <c r="DP154" s="318"/>
      <c r="DQ154" s="318"/>
      <c r="DR154" s="318"/>
      <c r="DS154" s="318"/>
      <c r="DT154" s="318"/>
      <c r="DU154" s="318"/>
      <c r="DV154" s="318"/>
      <c r="DW154" s="318"/>
      <c r="DX154" s="318"/>
      <c r="DY154" s="318"/>
      <c r="DZ154" s="318"/>
      <c r="EA154" s="318"/>
      <c r="EB154" s="318"/>
      <c r="EC154" s="318"/>
      <c r="ED154" s="318"/>
      <c r="EE154" s="318"/>
      <c r="EF154" s="318"/>
      <c r="EG154" s="318"/>
      <c r="EH154" s="318"/>
      <c r="EI154" s="318"/>
      <c r="EJ154" s="318"/>
    </row>
    <row r="155" spans="1:140" ht="25.5" hidden="1" customHeight="1">
      <c r="A155" s="189" t="s">
        <v>8801</v>
      </c>
      <c r="B155" s="189" t="s">
        <v>8802</v>
      </c>
      <c r="C155" s="189" t="s">
        <v>8491</v>
      </c>
      <c r="D155" s="317"/>
      <c r="E155" s="317"/>
      <c r="F155" s="318"/>
      <c r="G155" s="318"/>
      <c r="H155" s="318"/>
      <c r="I155" s="318"/>
      <c r="J155" s="318"/>
      <c r="K155" s="318"/>
      <c r="L155" s="318"/>
      <c r="M155" s="318"/>
      <c r="N155" s="318"/>
      <c r="O155" s="318"/>
      <c r="P155" s="318"/>
      <c r="Q155" s="318"/>
      <c r="R155" s="318"/>
      <c r="S155" s="318"/>
      <c r="T155" s="318"/>
      <c r="U155" s="318"/>
      <c r="V155" s="318"/>
      <c r="W155" s="318"/>
      <c r="X155" s="318"/>
      <c r="Y155" s="318"/>
      <c r="Z155" s="318"/>
      <c r="AA155" s="318"/>
      <c r="AB155" s="318"/>
      <c r="AC155" s="318"/>
      <c r="AD155" s="318"/>
      <c r="AE155" s="318"/>
      <c r="AF155" s="318"/>
      <c r="AG155" s="318"/>
      <c r="AH155" s="318"/>
      <c r="AI155" s="318"/>
      <c r="AJ155" s="318"/>
      <c r="AK155" s="318"/>
      <c r="AL155" s="318"/>
      <c r="AM155" s="318"/>
      <c r="AN155" s="318"/>
      <c r="AO155" s="318"/>
      <c r="AP155" s="318"/>
      <c r="AQ155" s="318"/>
      <c r="AR155" s="318"/>
      <c r="AS155" s="318"/>
      <c r="AT155" s="318"/>
      <c r="AU155" s="318"/>
      <c r="AV155" s="318"/>
      <c r="AW155" s="318"/>
      <c r="AX155" s="318"/>
      <c r="AY155" s="318"/>
      <c r="AZ155" s="318"/>
      <c r="BA155" s="318"/>
      <c r="BB155" s="318"/>
      <c r="BC155" s="318"/>
      <c r="BD155" s="318"/>
      <c r="BE155" s="318"/>
      <c r="BF155" s="318"/>
      <c r="BG155" s="318"/>
      <c r="BH155" s="318"/>
      <c r="BI155" s="318"/>
      <c r="BJ155" s="318"/>
      <c r="BK155" s="318"/>
      <c r="BL155" s="318"/>
      <c r="BM155" s="318"/>
      <c r="BN155" s="318"/>
      <c r="BO155" s="318"/>
      <c r="BP155" s="318"/>
      <c r="BQ155" s="318"/>
      <c r="BR155" s="318"/>
      <c r="BS155" s="318"/>
      <c r="BT155" s="318"/>
      <c r="BU155" s="318"/>
      <c r="BV155" s="318"/>
      <c r="BW155" s="318"/>
      <c r="BX155" s="318"/>
      <c r="BY155" s="318"/>
      <c r="BZ155" s="318"/>
      <c r="CA155" s="318"/>
      <c r="CB155" s="318"/>
      <c r="CC155" s="318"/>
      <c r="CD155" s="318"/>
      <c r="CE155" s="318"/>
      <c r="CF155" s="318"/>
      <c r="CG155" s="318"/>
      <c r="CH155" s="318"/>
      <c r="CI155" s="318"/>
      <c r="CJ155" s="318"/>
      <c r="CK155" s="318"/>
      <c r="CL155" s="318"/>
      <c r="CM155" s="318"/>
      <c r="CN155" s="318"/>
      <c r="CO155" s="318"/>
      <c r="CP155" s="318"/>
      <c r="CQ155" s="318"/>
      <c r="CR155" s="318"/>
      <c r="CS155" s="318"/>
      <c r="CT155" s="318"/>
      <c r="CU155" s="318"/>
      <c r="CV155" s="318"/>
      <c r="CW155" s="318"/>
      <c r="CX155" s="318"/>
      <c r="CY155" s="318"/>
      <c r="CZ155" s="318"/>
      <c r="DA155" s="318"/>
      <c r="DB155" s="318"/>
      <c r="DC155" s="318"/>
      <c r="DD155" s="318"/>
      <c r="DE155" s="318"/>
      <c r="DF155" s="318"/>
      <c r="DG155" s="318"/>
      <c r="DH155" s="318"/>
      <c r="DI155" s="318"/>
      <c r="DJ155" s="318"/>
      <c r="DK155" s="318"/>
      <c r="DL155" s="318"/>
      <c r="DM155" s="318"/>
      <c r="DN155" s="318"/>
      <c r="DO155" s="318"/>
      <c r="DP155" s="318"/>
      <c r="DQ155" s="318"/>
      <c r="DR155" s="318"/>
      <c r="DS155" s="318"/>
      <c r="DT155" s="318"/>
      <c r="DU155" s="318"/>
      <c r="DV155" s="318"/>
      <c r="DW155" s="318"/>
      <c r="DX155" s="318"/>
      <c r="DY155" s="318"/>
      <c r="DZ155" s="318"/>
      <c r="EA155" s="318"/>
      <c r="EB155" s="318"/>
      <c r="EC155" s="318"/>
      <c r="ED155" s="318"/>
      <c r="EE155" s="318"/>
      <c r="EF155" s="318"/>
      <c r="EG155" s="318"/>
      <c r="EH155" s="318"/>
      <c r="EI155" s="318"/>
      <c r="EJ155" s="318"/>
    </row>
    <row r="156" spans="1:140" ht="25.5" customHeight="1">
      <c r="A156" s="189" t="s">
        <v>8803</v>
      </c>
      <c r="B156" s="189" t="s">
        <v>8804</v>
      </c>
      <c r="C156" s="189" t="s">
        <v>8498</v>
      </c>
      <c r="D156" s="317"/>
      <c r="E156" s="317"/>
      <c r="F156" s="318"/>
      <c r="G156" s="318"/>
      <c r="H156" s="318"/>
      <c r="I156" s="318"/>
      <c r="J156" s="318"/>
      <c r="K156" s="318"/>
      <c r="L156" s="318"/>
      <c r="M156" s="318"/>
      <c r="N156" s="318"/>
      <c r="O156" s="318"/>
      <c r="P156" s="318"/>
      <c r="Q156" s="318"/>
      <c r="R156" s="318"/>
      <c r="S156" s="318"/>
      <c r="T156" s="318"/>
      <c r="U156" s="318"/>
      <c r="V156" s="318"/>
      <c r="W156" s="318"/>
      <c r="X156" s="318"/>
      <c r="Y156" s="318"/>
      <c r="Z156" s="318"/>
      <c r="AA156" s="318"/>
      <c r="AB156" s="318"/>
      <c r="AC156" s="318"/>
      <c r="AD156" s="318"/>
      <c r="AE156" s="318"/>
      <c r="AF156" s="318"/>
      <c r="AG156" s="318"/>
      <c r="AH156" s="318"/>
      <c r="AI156" s="318"/>
      <c r="AJ156" s="318"/>
      <c r="AK156" s="318"/>
      <c r="AL156" s="318"/>
      <c r="AM156" s="318"/>
      <c r="AN156" s="318"/>
      <c r="AO156" s="318"/>
      <c r="AP156" s="318"/>
      <c r="AQ156" s="318"/>
      <c r="AR156" s="318"/>
      <c r="AS156" s="318"/>
      <c r="AT156" s="318"/>
      <c r="AU156" s="318"/>
      <c r="AV156" s="318"/>
      <c r="AW156" s="318"/>
      <c r="AX156" s="318"/>
      <c r="AY156" s="318"/>
      <c r="AZ156" s="318"/>
      <c r="BA156" s="318"/>
      <c r="BB156" s="318"/>
      <c r="BC156" s="318"/>
      <c r="BD156" s="318"/>
      <c r="BE156" s="318"/>
      <c r="BF156" s="318"/>
      <c r="BG156" s="318"/>
      <c r="BH156" s="318"/>
      <c r="BI156" s="318"/>
      <c r="BJ156" s="318"/>
      <c r="BK156" s="318"/>
      <c r="BL156" s="318"/>
      <c r="BM156" s="318"/>
      <c r="BN156" s="318"/>
      <c r="BO156" s="318"/>
      <c r="BP156" s="318"/>
      <c r="BQ156" s="318"/>
      <c r="BR156" s="318"/>
      <c r="BS156" s="318"/>
      <c r="BT156" s="318"/>
      <c r="BU156" s="318"/>
      <c r="BV156" s="318"/>
      <c r="BW156" s="318"/>
      <c r="BX156" s="318"/>
      <c r="BY156" s="318"/>
      <c r="BZ156" s="318"/>
      <c r="CA156" s="318"/>
      <c r="CB156" s="318"/>
      <c r="CC156" s="318"/>
      <c r="CD156" s="318"/>
      <c r="CE156" s="318"/>
      <c r="CF156" s="318"/>
      <c r="CG156" s="318"/>
      <c r="CH156" s="318"/>
      <c r="CI156" s="318"/>
      <c r="CJ156" s="318"/>
      <c r="CK156" s="318"/>
      <c r="CL156" s="318"/>
      <c r="CM156" s="318"/>
      <c r="CN156" s="318"/>
      <c r="CO156" s="318"/>
      <c r="CP156" s="318"/>
      <c r="CQ156" s="318"/>
      <c r="CR156" s="318"/>
      <c r="CS156" s="318"/>
      <c r="CT156" s="318"/>
      <c r="CU156" s="318"/>
      <c r="CV156" s="318"/>
      <c r="CW156" s="318"/>
      <c r="CX156" s="318"/>
      <c r="CY156" s="318"/>
      <c r="CZ156" s="318"/>
      <c r="DA156" s="318"/>
      <c r="DB156" s="318"/>
      <c r="DC156" s="318"/>
      <c r="DD156" s="318"/>
      <c r="DE156" s="318"/>
      <c r="DF156" s="318"/>
      <c r="DG156" s="318"/>
      <c r="DH156" s="318"/>
      <c r="DI156" s="318"/>
      <c r="DJ156" s="318"/>
      <c r="DK156" s="318"/>
      <c r="DL156" s="318"/>
      <c r="DM156" s="318"/>
      <c r="DN156" s="318"/>
      <c r="DO156" s="318"/>
      <c r="DP156" s="318"/>
      <c r="DQ156" s="318"/>
      <c r="DR156" s="318"/>
      <c r="DS156" s="318"/>
      <c r="DT156" s="318"/>
      <c r="DU156" s="318"/>
      <c r="DV156" s="318"/>
      <c r="DW156" s="318"/>
      <c r="DX156" s="318"/>
      <c r="DY156" s="318"/>
      <c r="DZ156" s="318"/>
      <c r="EA156" s="318"/>
      <c r="EB156" s="318"/>
      <c r="EC156" s="318"/>
      <c r="ED156" s="318"/>
      <c r="EE156" s="318"/>
      <c r="EF156" s="318"/>
      <c r="EG156" s="318"/>
      <c r="EH156" s="318"/>
      <c r="EI156" s="318"/>
      <c r="EJ156" s="318"/>
    </row>
    <row r="157" spans="1:140" ht="25.5" hidden="1" customHeight="1">
      <c r="A157" s="189" t="s">
        <v>8805</v>
      </c>
      <c r="B157" s="189" t="s">
        <v>8806</v>
      </c>
      <c r="C157" s="189" t="s">
        <v>8491</v>
      </c>
      <c r="D157" s="317"/>
      <c r="E157" s="317"/>
      <c r="F157" s="318"/>
      <c r="G157" s="318"/>
      <c r="H157" s="318"/>
      <c r="I157" s="318"/>
      <c r="J157" s="318"/>
      <c r="K157" s="318"/>
      <c r="L157" s="318"/>
      <c r="M157" s="318"/>
      <c r="N157" s="318"/>
      <c r="O157" s="318"/>
      <c r="P157" s="318"/>
      <c r="Q157" s="318"/>
      <c r="R157" s="318"/>
      <c r="S157" s="318"/>
      <c r="T157" s="318"/>
      <c r="U157" s="318"/>
      <c r="V157" s="318"/>
      <c r="W157" s="318"/>
      <c r="X157" s="318"/>
      <c r="Y157" s="318"/>
      <c r="Z157" s="318"/>
      <c r="AA157" s="318"/>
      <c r="AB157" s="318"/>
      <c r="AC157" s="318"/>
      <c r="AD157" s="318"/>
      <c r="AE157" s="318"/>
      <c r="AF157" s="318"/>
      <c r="AG157" s="318"/>
      <c r="AH157" s="318"/>
      <c r="AI157" s="318"/>
      <c r="AJ157" s="318"/>
      <c r="AK157" s="318"/>
      <c r="AL157" s="318"/>
      <c r="AM157" s="318"/>
      <c r="AN157" s="318"/>
      <c r="AO157" s="318"/>
      <c r="AP157" s="318"/>
      <c r="AQ157" s="318"/>
      <c r="AR157" s="318"/>
      <c r="AS157" s="318"/>
      <c r="AT157" s="318"/>
      <c r="AU157" s="318"/>
      <c r="AV157" s="318"/>
      <c r="AW157" s="318"/>
      <c r="AX157" s="318"/>
      <c r="AY157" s="318"/>
      <c r="AZ157" s="318"/>
      <c r="BA157" s="318"/>
      <c r="BB157" s="318"/>
      <c r="BC157" s="318"/>
      <c r="BD157" s="318"/>
      <c r="BE157" s="318"/>
      <c r="BF157" s="318"/>
      <c r="BG157" s="318"/>
      <c r="BH157" s="318"/>
      <c r="BI157" s="318"/>
      <c r="BJ157" s="318"/>
      <c r="BK157" s="318"/>
      <c r="BL157" s="318"/>
      <c r="BM157" s="318"/>
      <c r="BN157" s="318"/>
      <c r="BO157" s="318"/>
      <c r="BP157" s="318"/>
      <c r="BQ157" s="318"/>
      <c r="BR157" s="318"/>
      <c r="BS157" s="318"/>
      <c r="BT157" s="318"/>
      <c r="BU157" s="318"/>
      <c r="BV157" s="318"/>
      <c r="BW157" s="318"/>
      <c r="BX157" s="318"/>
      <c r="BY157" s="318"/>
      <c r="BZ157" s="318"/>
      <c r="CA157" s="318"/>
      <c r="CB157" s="318"/>
      <c r="CC157" s="318"/>
      <c r="CD157" s="318"/>
      <c r="CE157" s="318"/>
      <c r="CF157" s="318"/>
      <c r="CG157" s="318"/>
      <c r="CH157" s="318"/>
      <c r="CI157" s="318"/>
      <c r="CJ157" s="318"/>
      <c r="CK157" s="318"/>
      <c r="CL157" s="318"/>
      <c r="CM157" s="318"/>
      <c r="CN157" s="318"/>
      <c r="CO157" s="318"/>
      <c r="CP157" s="318"/>
      <c r="CQ157" s="318"/>
      <c r="CR157" s="318"/>
      <c r="CS157" s="318"/>
      <c r="CT157" s="318"/>
      <c r="CU157" s="318"/>
      <c r="CV157" s="318"/>
      <c r="CW157" s="318"/>
      <c r="CX157" s="318"/>
      <c r="CY157" s="318"/>
      <c r="CZ157" s="318"/>
      <c r="DA157" s="318"/>
      <c r="DB157" s="318"/>
      <c r="DC157" s="318"/>
      <c r="DD157" s="318"/>
      <c r="DE157" s="318"/>
      <c r="DF157" s="318"/>
      <c r="DG157" s="318"/>
      <c r="DH157" s="318"/>
      <c r="DI157" s="318"/>
      <c r="DJ157" s="318"/>
      <c r="DK157" s="318"/>
      <c r="DL157" s="318"/>
      <c r="DM157" s="318"/>
      <c r="DN157" s="318"/>
      <c r="DO157" s="318"/>
      <c r="DP157" s="318"/>
      <c r="DQ157" s="318"/>
      <c r="DR157" s="318"/>
      <c r="DS157" s="318"/>
      <c r="DT157" s="318"/>
      <c r="DU157" s="318"/>
      <c r="DV157" s="318"/>
      <c r="DW157" s="318"/>
      <c r="DX157" s="318"/>
      <c r="DY157" s="318"/>
      <c r="DZ157" s="318"/>
      <c r="EA157" s="318"/>
      <c r="EB157" s="318"/>
      <c r="EC157" s="318"/>
      <c r="ED157" s="318"/>
      <c r="EE157" s="318"/>
      <c r="EF157" s="318"/>
      <c r="EG157" s="318"/>
      <c r="EH157" s="318"/>
      <c r="EI157" s="318"/>
      <c r="EJ157" s="318"/>
    </row>
    <row r="158" spans="1:140" ht="25.5" customHeight="1">
      <c r="A158" s="189" t="s">
        <v>8807</v>
      </c>
      <c r="B158" s="189" t="s">
        <v>8808</v>
      </c>
      <c r="C158" s="189" t="s">
        <v>8498</v>
      </c>
      <c r="D158" s="317"/>
      <c r="E158" s="317"/>
      <c r="F158" s="318"/>
      <c r="G158" s="318"/>
      <c r="H158" s="318"/>
      <c r="I158" s="318"/>
      <c r="J158" s="318"/>
      <c r="K158" s="318"/>
      <c r="L158" s="318"/>
      <c r="M158" s="318"/>
      <c r="N158" s="318"/>
      <c r="O158" s="318"/>
      <c r="P158" s="318"/>
      <c r="Q158" s="318"/>
      <c r="R158" s="318"/>
      <c r="S158" s="318"/>
      <c r="T158" s="318"/>
      <c r="U158" s="318"/>
      <c r="V158" s="318"/>
      <c r="W158" s="318"/>
      <c r="X158" s="318"/>
      <c r="Y158" s="318"/>
      <c r="Z158" s="318"/>
      <c r="AA158" s="318"/>
      <c r="AB158" s="318"/>
      <c r="AC158" s="318"/>
      <c r="AD158" s="318"/>
      <c r="AE158" s="318"/>
      <c r="AF158" s="318"/>
      <c r="AG158" s="318"/>
      <c r="AH158" s="318"/>
      <c r="AI158" s="318"/>
      <c r="AJ158" s="318"/>
      <c r="AK158" s="318"/>
      <c r="AL158" s="318"/>
      <c r="AM158" s="318"/>
      <c r="AN158" s="318"/>
      <c r="AO158" s="318"/>
      <c r="AP158" s="318"/>
      <c r="AQ158" s="318"/>
      <c r="AR158" s="318"/>
      <c r="AS158" s="318"/>
      <c r="AT158" s="318"/>
      <c r="AU158" s="318"/>
      <c r="AV158" s="318"/>
      <c r="AW158" s="318"/>
      <c r="AX158" s="318"/>
      <c r="AY158" s="318"/>
      <c r="AZ158" s="318"/>
      <c r="BA158" s="318"/>
      <c r="BB158" s="318"/>
      <c r="BC158" s="318"/>
      <c r="BD158" s="318"/>
      <c r="BE158" s="318"/>
      <c r="BF158" s="318"/>
      <c r="BG158" s="318"/>
      <c r="BH158" s="318"/>
      <c r="BI158" s="318"/>
      <c r="BJ158" s="318"/>
      <c r="BK158" s="318"/>
      <c r="BL158" s="318"/>
      <c r="BM158" s="318"/>
      <c r="BN158" s="318"/>
      <c r="BO158" s="318"/>
      <c r="BP158" s="318"/>
      <c r="BQ158" s="318"/>
      <c r="BR158" s="318"/>
      <c r="BS158" s="318"/>
      <c r="BT158" s="318"/>
      <c r="BU158" s="318"/>
      <c r="BV158" s="318"/>
      <c r="BW158" s="318"/>
      <c r="BX158" s="318"/>
      <c r="BY158" s="318"/>
      <c r="BZ158" s="318"/>
      <c r="CA158" s="318"/>
      <c r="CB158" s="318"/>
      <c r="CC158" s="318"/>
      <c r="CD158" s="318"/>
      <c r="CE158" s="318"/>
      <c r="CF158" s="318"/>
      <c r="CG158" s="318"/>
      <c r="CH158" s="318"/>
      <c r="CI158" s="318"/>
      <c r="CJ158" s="318"/>
      <c r="CK158" s="318"/>
      <c r="CL158" s="318"/>
      <c r="CM158" s="318"/>
      <c r="CN158" s="318"/>
      <c r="CO158" s="318"/>
      <c r="CP158" s="318"/>
      <c r="CQ158" s="318"/>
      <c r="CR158" s="318"/>
      <c r="CS158" s="318"/>
      <c r="CT158" s="318"/>
      <c r="CU158" s="318"/>
      <c r="CV158" s="318"/>
      <c r="CW158" s="318"/>
      <c r="CX158" s="318"/>
      <c r="CY158" s="318"/>
      <c r="CZ158" s="318"/>
      <c r="DA158" s="318"/>
      <c r="DB158" s="318"/>
      <c r="DC158" s="318"/>
      <c r="DD158" s="318"/>
      <c r="DE158" s="318"/>
      <c r="DF158" s="318"/>
      <c r="DG158" s="318"/>
      <c r="DH158" s="318"/>
      <c r="DI158" s="318"/>
      <c r="DJ158" s="318"/>
      <c r="DK158" s="318"/>
      <c r="DL158" s="318"/>
      <c r="DM158" s="318"/>
      <c r="DN158" s="318"/>
      <c r="DO158" s="318"/>
      <c r="DP158" s="318"/>
      <c r="DQ158" s="318"/>
      <c r="DR158" s="318"/>
      <c r="DS158" s="318"/>
      <c r="DT158" s="318"/>
      <c r="DU158" s="318"/>
      <c r="DV158" s="318"/>
      <c r="DW158" s="318"/>
      <c r="DX158" s="318"/>
      <c r="DY158" s="318"/>
      <c r="DZ158" s="318"/>
      <c r="EA158" s="318"/>
      <c r="EB158" s="318"/>
      <c r="EC158" s="318"/>
      <c r="ED158" s="318"/>
      <c r="EE158" s="318"/>
      <c r="EF158" s="318"/>
      <c r="EG158" s="318"/>
      <c r="EH158" s="318"/>
      <c r="EI158" s="318"/>
      <c r="EJ158" s="318"/>
    </row>
    <row r="159" spans="1:140" ht="25.5" hidden="1" customHeight="1">
      <c r="A159" s="189" t="s">
        <v>8809</v>
      </c>
      <c r="B159" s="189" t="s">
        <v>8810</v>
      </c>
      <c r="C159" s="189" t="s">
        <v>8491</v>
      </c>
      <c r="D159" s="317"/>
      <c r="E159" s="317"/>
      <c r="F159" s="318"/>
      <c r="G159" s="318"/>
      <c r="H159" s="318"/>
      <c r="I159" s="318"/>
      <c r="J159" s="318"/>
      <c r="K159" s="318"/>
      <c r="L159" s="318"/>
      <c r="M159" s="318"/>
      <c r="N159" s="318"/>
      <c r="O159" s="318"/>
      <c r="P159" s="318"/>
      <c r="Q159" s="318"/>
      <c r="R159" s="318"/>
      <c r="S159" s="318"/>
      <c r="T159" s="318"/>
      <c r="U159" s="318"/>
      <c r="V159" s="318"/>
      <c r="W159" s="318"/>
      <c r="X159" s="318"/>
      <c r="Y159" s="318"/>
      <c r="Z159" s="318"/>
      <c r="AA159" s="318"/>
      <c r="AB159" s="318"/>
      <c r="AC159" s="318"/>
      <c r="AD159" s="318"/>
      <c r="AE159" s="318"/>
      <c r="AF159" s="318"/>
      <c r="AG159" s="318"/>
      <c r="AH159" s="318"/>
      <c r="AI159" s="318"/>
      <c r="AJ159" s="318"/>
      <c r="AK159" s="318"/>
      <c r="AL159" s="318"/>
      <c r="AM159" s="318"/>
      <c r="AN159" s="318"/>
      <c r="AO159" s="318"/>
      <c r="AP159" s="318"/>
      <c r="AQ159" s="318"/>
      <c r="AR159" s="318"/>
      <c r="AS159" s="318"/>
      <c r="AT159" s="318"/>
      <c r="AU159" s="318"/>
      <c r="AV159" s="318"/>
      <c r="AW159" s="318"/>
      <c r="AX159" s="318"/>
      <c r="AY159" s="318"/>
      <c r="AZ159" s="318"/>
      <c r="BA159" s="318"/>
      <c r="BB159" s="318"/>
      <c r="BC159" s="318"/>
      <c r="BD159" s="318"/>
      <c r="BE159" s="318"/>
      <c r="BF159" s="318"/>
      <c r="BG159" s="318"/>
      <c r="BH159" s="318"/>
      <c r="BI159" s="318"/>
      <c r="BJ159" s="318"/>
      <c r="BK159" s="318"/>
      <c r="BL159" s="318"/>
      <c r="BM159" s="318"/>
      <c r="BN159" s="318"/>
      <c r="BO159" s="318"/>
      <c r="BP159" s="318"/>
      <c r="BQ159" s="318"/>
      <c r="BR159" s="318"/>
      <c r="BS159" s="318"/>
      <c r="BT159" s="318"/>
      <c r="BU159" s="318"/>
      <c r="BV159" s="318"/>
      <c r="BW159" s="318"/>
      <c r="BX159" s="318"/>
      <c r="BY159" s="318"/>
      <c r="BZ159" s="318"/>
      <c r="CA159" s="318"/>
      <c r="CB159" s="318"/>
      <c r="CC159" s="318"/>
      <c r="CD159" s="318"/>
      <c r="CE159" s="318"/>
      <c r="CF159" s="318"/>
      <c r="CG159" s="318"/>
      <c r="CH159" s="318"/>
      <c r="CI159" s="318"/>
      <c r="CJ159" s="318"/>
      <c r="CK159" s="318"/>
      <c r="CL159" s="318"/>
      <c r="CM159" s="318"/>
      <c r="CN159" s="318"/>
      <c r="CO159" s="318"/>
      <c r="CP159" s="318"/>
      <c r="CQ159" s="318"/>
      <c r="CR159" s="318"/>
      <c r="CS159" s="318"/>
      <c r="CT159" s="318"/>
      <c r="CU159" s="318"/>
      <c r="CV159" s="318"/>
      <c r="CW159" s="318"/>
      <c r="CX159" s="318"/>
      <c r="CY159" s="318"/>
      <c r="CZ159" s="318"/>
      <c r="DA159" s="318"/>
      <c r="DB159" s="318"/>
      <c r="DC159" s="318"/>
      <c r="DD159" s="318"/>
      <c r="DE159" s="318"/>
      <c r="DF159" s="318"/>
      <c r="DG159" s="318"/>
      <c r="DH159" s="318"/>
      <c r="DI159" s="318"/>
      <c r="DJ159" s="318"/>
      <c r="DK159" s="318"/>
      <c r="DL159" s="318"/>
      <c r="DM159" s="318"/>
      <c r="DN159" s="318"/>
      <c r="DO159" s="318"/>
      <c r="DP159" s="318"/>
      <c r="DQ159" s="318"/>
      <c r="DR159" s="318"/>
      <c r="DS159" s="318"/>
      <c r="DT159" s="318"/>
      <c r="DU159" s="318"/>
      <c r="DV159" s="318"/>
      <c r="DW159" s="318"/>
      <c r="DX159" s="318"/>
      <c r="DY159" s="318"/>
      <c r="DZ159" s="318"/>
      <c r="EA159" s="318"/>
      <c r="EB159" s="318"/>
      <c r="EC159" s="318"/>
      <c r="ED159" s="318"/>
      <c r="EE159" s="318"/>
      <c r="EF159" s="318"/>
      <c r="EG159" s="318"/>
      <c r="EH159" s="318"/>
      <c r="EI159" s="318"/>
      <c r="EJ159" s="318"/>
    </row>
    <row r="160" spans="1:140" ht="25.5" hidden="1" customHeight="1">
      <c r="A160" s="189" t="s">
        <v>8811</v>
      </c>
      <c r="B160" s="189" t="s">
        <v>8812</v>
      </c>
      <c r="C160" s="189" t="s">
        <v>8491</v>
      </c>
      <c r="D160" s="317"/>
      <c r="E160" s="317"/>
      <c r="F160" s="318"/>
      <c r="G160" s="318"/>
      <c r="H160" s="318"/>
      <c r="I160" s="318"/>
      <c r="J160" s="318"/>
      <c r="K160" s="318"/>
      <c r="L160" s="318"/>
      <c r="M160" s="318"/>
      <c r="N160" s="318"/>
      <c r="O160" s="318"/>
      <c r="P160" s="318"/>
      <c r="Q160" s="318"/>
      <c r="R160" s="318"/>
      <c r="S160" s="318"/>
      <c r="T160" s="318"/>
      <c r="U160" s="318"/>
      <c r="V160" s="318"/>
      <c r="W160" s="318"/>
      <c r="X160" s="318"/>
      <c r="Y160" s="318"/>
      <c r="Z160" s="318"/>
      <c r="AA160" s="318"/>
      <c r="AB160" s="318"/>
      <c r="AC160" s="318"/>
      <c r="AD160" s="318"/>
      <c r="AE160" s="318"/>
      <c r="AF160" s="318"/>
      <c r="AG160" s="318"/>
      <c r="AH160" s="318"/>
      <c r="AI160" s="318"/>
      <c r="AJ160" s="318"/>
      <c r="AK160" s="318"/>
      <c r="AL160" s="318"/>
      <c r="AM160" s="318"/>
      <c r="AN160" s="318"/>
      <c r="AO160" s="318"/>
      <c r="AP160" s="318"/>
      <c r="AQ160" s="318"/>
      <c r="AR160" s="318"/>
      <c r="AS160" s="318"/>
      <c r="AT160" s="318"/>
      <c r="AU160" s="318"/>
      <c r="AV160" s="318"/>
      <c r="AW160" s="318"/>
      <c r="AX160" s="318"/>
      <c r="AY160" s="318"/>
      <c r="AZ160" s="318"/>
      <c r="BA160" s="318"/>
      <c r="BB160" s="318"/>
      <c r="BC160" s="318"/>
      <c r="BD160" s="318"/>
      <c r="BE160" s="318"/>
      <c r="BF160" s="318"/>
      <c r="BG160" s="318"/>
      <c r="BH160" s="318"/>
      <c r="BI160" s="318"/>
      <c r="BJ160" s="318"/>
      <c r="BK160" s="318"/>
      <c r="BL160" s="318"/>
      <c r="BM160" s="318"/>
      <c r="BN160" s="318"/>
      <c r="BO160" s="318"/>
      <c r="BP160" s="318"/>
      <c r="BQ160" s="318"/>
      <c r="BR160" s="318"/>
      <c r="BS160" s="318"/>
      <c r="BT160" s="318"/>
      <c r="BU160" s="318"/>
      <c r="BV160" s="318"/>
      <c r="BW160" s="318"/>
      <c r="BX160" s="318"/>
      <c r="BY160" s="318"/>
      <c r="BZ160" s="318"/>
      <c r="CA160" s="318"/>
      <c r="CB160" s="318"/>
      <c r="CC160" s="318"/>
      <c r="CD160" s="318"/>
      <c r="CE160" s="318"/>
      <c r="CF160" s="318"/>
      <c r="CG160" s="318"/>
      <c r="CH160" s="318"/>
      <c r="CI160" s="318"/>
      <c r="CJ160" s="318"/>
      <c r="CK160" s="318"/>
      <c r="CL160" s="318"/>
      <c r="CM160" s="318"/>
      <c r="CN160" s="318"/>
      <c r="CO160" s="318"/>
      <c r="CP160" s="318"/>
      <c r="CQ160" s="318"/>
      <c r="CR160" s="318"/>
      <c r="CS160" s="318"/>
      <c r="CT160" s="318"/>
      <c r="CU160" s="318"/>
      <c r="CV160" s="318"/>
      <c r="CW160" s="318"/>
      <c r="CX160" s="318"/>
      <c r="CY160" s="318"/>
      <c r="CZ160" s="318"/>
      <c r="DA160" s="318"/>
      <c r="DB160" s="318"/>
      <c r="DC160" s="318"/>
      <c r="DD160" s="318"/>
      <c r="DE160" s="318"/>
      <c r="DF160" s="318"/>
      <c r="DG160" s="318"/>
      <c r="DH160" s="318"/>
      <c r="DI160" s="318"/>
      <c r="DJ160" s="318"/>
      <c r="DK160" s="318"/>
      <c r="DL160" s="318"/>
      <c r="DM160" s="318"/>
      <c r="DN160" s="318"/>
      <c r="DO160" s="318"/>
      <c r="DP160" s="318"/>
      <c r="DQ160" s="318"/>
      <c r="DR160" s="318"/>
      <c r="DS160" s="318"/>
      <c r="DT160" s="318"/>
      <c r="DU160" s="318"/>
      <c r="DV160" s="318"/>
      <c r="DW160" s="318"/>
      <c r="DX160" s="318"/>
      <c r="DY160" s="318"/>
      <c r="DZ160" s="318"/>
      <c r="EA160" s="318"/>
      <c r="EB160" s="318"/>
      <c r="EC160" s="318"/>
      <c r="ED160" s="318"/>
      <c r="EE160" s="318"/>
      <c r="EF160" s="318"/>
      <c r="EG160" s="318"/>
      <c r="EH160" s="318"/>
      <c r="EI160" s="318"/>
      <c r="EJ160" s="318"/>
    </row>
    <row r="161" spans="1:140" ht="25.5" customHeight="1">
      <c r="A161" s="189" t="s">
        <v>8813</v>
      </c>
      <c r="B161" s="189" t="s">
        <v>8814</v>
      </c>
      <c r="C161" s="189" t="s">
        <v>8498</v>
      </c>
      <c r="D161" s="317"/>
      <c r="E161" s="317"/>
      <c r="F161" s="318"/>
      <c r="G161" s="318"/>
      <c r="H161" s="318"/>
      <c r="I161" s="318"/>
      <c r="J161" s="318"/>
      <c r="K161" s="318"/>
      <c r="L161" s="318"/>
      <c r="M161" s="318"/>
      <c r="N161" s="318"/>
      <c r="O161" s="318"/>
      <c r="P161" s="318"/>
      <c r="Q161" s="318"/>
      <c r="R161" s="318"/>
      <c r="S161" s="318"/>
      <c r="T161" s="318"/>
      <c r="U161" s="318"/>
      <c r="V161" s="318"/>
      <c r="W161" s="318"/>
      <c r="X161" s="318"/>
      <c r="Y161" s="318"/>
      <c r="Z161" s="318"/>
      <c r="AA161" s="318"/>
      <c r="AB161" s="318"/>
      <c r="AC161" s="318"/>
      <c r="AD161" s="318"/>
      <c r="AE161" s="318"/>
      <c r="AF161" s="318"/>
      <c r="AG161" s="318"/>
      <c r="AH161" s="318"/>
      <c r="AI161" s="318"/>
      <c r="AJ161" s="318"/>
      <c r="AK161" s="318"/>
      <c r="AL161" s="318"/>
      <c r="AM161" s="318"/>
      <c r="AN161" s="318"/>
      <c r="AO161" s="318"/>
      <c r="AP161" s="318"/>
      <c r="AQ161" s="318"/>
      <c r="AR161" s="318"/>
      <c r="AS161" s="318"/>
      <c r="AT161" s="318"/>
      <c r="AU161" s="318"/>
      <c r="AV161" s="318"/>
      <c r="AW161" s="318"/>
      <c r="AX161" s="318"/>
      <c r="AY161" s="318"/>
      <c r="AZ161" s="318"/>
      <c r="BA161" s="318"/>
      <c r="BB161" s="318"/>
      <c r="BC161" s="318"/>
      <c r="BD161" s="318"/>
      <c r="BE161" s="318"/>
      <c r="BF161" s="318"/>
      <c r="BG161" s="318"/>
      <c r="BH161" s="318"/>
      <c r="BI161" s="318"/>
      <c r="BJ161" s="318"/>
      <c r="BK161" s="318"/>
      <c r="BL161" s="318"/>
      <c r="BM161" s="318"/>
      <c r="BN161" s="318"/>
      <c r="BO161" s="318"/>
      <c r="BP161" s="318"/>
      <c r="BQ161" s="318"/>
      <c r="BR161" s="318"/>
      <c r="BS161" s="318"/>
      <c r="BT161" s="318"/>
      <c r="BU161" s="318"/>
      <c r="BV161" s="318"/>
      <c r="BW161" s="318"/>
      <c r="BX161" s="318"/>
      <c r="BY161" s="318"/>
      <c r="BZ161" s="318"/>
      <c r="CA161" s="318"/>
      <c r="CB161" s="318"/>
      <c r="CC161" s="318"/>
      <c r="CD161" s="318"/>
      <c r="CE161" s="318"/>
      <c r="CF161" s="318"/>
      <c r="CG161" s="318"/>
      <c r="CH161" s="318"/>
      <c r="CI161" s="318"/>
      <c r="CJ161" s="318"/>
      <c r="CK161" s="318"/>
      <c r="CL161" s="318"/>
      <c r="CM161" s="318"/>
      <c r="CN161" s="318"/>
      <c r="CO161" s="318"/>
      <c r="CP161" s="318"/>
      <c r="CQ161" s="318"/>
      <c r="CR161" s="318"/>
      <c r="CS161" s="318"/>
      <c r="CT161" s="318"/>
      <c r="CU161" s="318"/>
      <c r="CV161" s="318"/>
      <c r="CW161" s="318"/>
      <c r="CX161" s="318"/>
      <c r="CY161" s="318"/>
      <c r="CZ161" s="318"/>
      <c r="DA161" s="318"/>
      <c r="DB161" s="318"/>
      <c r="DC161" s="318"/>
      <c r="DD161" s="318"/>
      <c r="DE161" s="318"/>
      <c r="DF161" s="318"/>
      <c r="DG161" s="318"/>
      <c r="DH161" s="318"/>
      <c r="DI161" s="318"/>
      <c r="DJ161" s="318"/>
      <c r="DK161" s="318"/>
      <c r="DL161" s="318"/>
      <c r="DM161" s="318"/>
      <c r="DN161" s="318"/>
      <c r="DO161" s="318"/>
      <c r="DP161" s="318"/>
      <c r="DQ161" s="318"/>
      <c r="DR161" s="318"/>
      <c r="DS161" s="318"/>
      <c r="DT161" s="318"/>
      <c r="DU161" s="318"/>
      <c r="DV161" s="318"/>
      <c r="DW161" s="318"/>
      <c r="DX161" s="318"/>
      <c r="DY161" s="318"/>
      <c r="DZ161" s="318"/>
      <c r="EA161" s="318"/>
      <c r="EB161" s="318"/>
      <c r="EC161" s="318"/>
      <c r="ED161" s="318"/>
      <c r="EE161" s="318"/>
      <c r="EF161" s="318"/>
      <c r="EG161" s="318"/>
      <c r="EH161" s="318"/>
      <c r="EI161" s="318"/>
      <c r="EJ161" s="318"/>
    </row>
    <row r="162" spans="1:140" ht="25.5" customHeight="1">
      <c r="A162" s="189" t="s">
        <v>8815</v>
      </c>
      <c r="B162" s="189" t="s">
        <v>8816</v>
      </c>
      <c r="C162" s="189" t="s">
        <v>8498</v>
      </c>
      <c r="D162" s="317"/>
      <c r="E162" s="317"/>
      <c r="F162" s="318"/>
      <c r="G162" s="318"/>
      <c r="H162" s="318"/>
      <c r="I162" s="318"/>
      <c r="J162" s="318"/>
      <c r="K162" s="318"/>
      <c r="L162" s="318"/>
      <c r="M162" s="318"/>
      <c r="N162" s="318"/>
      <c r="O162" s="318"/>
      <c r="P162" s="318"/>
      <c r="Q162" s="318"/>
      <c r="R162" s="318"/>
      <c r="S162" s="318"/>
      <c r="T162" s="318"/>
      <c r="U162" s="318"/>
      <c r="V162" s="318"/>
      <c r="W162" s="318"/>
      <c r="X162" s="318"/>
      <c r="Y162" s="318"/>
      <c r="Z162" s="318"/>
      <c r="AA162" s="318"/>
      <c r="AB162" s="318"/>
      <c r="AC162" s="318"/>
      <c r="AD162" s="318"/>
      <c r="AE162" s="318"/>
      <c r="AF162" s="318"/>
      <c r="AG162" s="318"/>
      <c r="AH162" s="318"/>
      <c r="AI162" s="318"/>
      <c r="AJ162" s="318"/>
      <c r="AK162" s="318"/>
      <c r="AL162" s="318"/>
      <c r="AM162" s="318"/>
      <c r="AN162" s="318"/>
      <c r="AO162" s="318"/>
      <c r="AP162" s="318"/>
      <c r="AQ162" s="318"/>
      <c r="AR162" s="318"/>
      <c r="AS162" s="318"/>
      <c r="AT162" s="318"/>
      <c r="AU162" s="318"/>
      <c r="AV162" s="318"/>
      <c r="AW162" s="318"/>
      <c r="AX162" s="318"/>
      <c r="AY162" s="318"/>
      <c r="AZ162" s="318"/>
      <c r="BA162" s="318"/>
      <c r="BB162" s="318"/>
      <c r="BC162" s="318"/>
      <c r="BD162" s="318"/>
      <c r="BE162" s="318"/>
      <c r="BF162" s="318"/>
      <c r="BG162" s="318"/>
      <c r="BH162" s="318"/>
      <c r="BI162" s="318"/>
      <c r="BJ162" s="318"/>
      <c r="BK162" s="318"/>
      <c r="BL162" s="318"/>
      <c r="BM162" s="318"/>
      <c r="BN162" s="318"/>
      <c r="BO162" s="318"/>
      <c r="BP162" s="318"/>
      <c r="BQ162" s="318"/>
      <c r="BR162" s="318"/>
      <c r="BS162" s="318"/>
      <c r="BT162" s="318"/>
      <c r="BU162" s="318"/>
      <c r="BV162" s="318"/>
      <c r="BW162" s="318"/>
      <c r="BX162" s="318"/>
      <c r="BY162" s="318"/>
      <c r="BZ162" s="318"/>
      <c r="CA162" s="318"/>
      <c r="CB162" s="318"/>
      <c r="CC162" s="318"/>
      <c r="CD162" s="318"/>
      <c r="CE162" s="318"/>
      <c r="CF162" s="318"/>
      <c r="CG162" s="318"/>
      <c r="CH162" s="318"/>
      <c r="CI162" s="318"/>
      <c r="CJ162" s="318"/>
      <c r="CK162" s="318"/>
      <c r="CL162" s="318"/>
      <c r="CM162" s="318"/>
      <c r="CN162" s="318"/>
      <c r="CO162" s="318"/>
      <c r="CP162" s="318"/>
      <c r="CQ162" s="318"/>
      <c r="CR162" s="318"/>
      <c r="CS162" s="318"/>
      <c r="CT162" s="318"/>
      <c r="CU162" s="318"/>
      <c r="CV162" s="318"/>
      <c r="CW162" s="318"/>
      <c r="CX162" s="318"/>
      <c r="CY162" s="318"/>
      <c r="CZ162" s="318"/>
      <c r="DA162" s="318"/>
      <c r="DB162" s="318"/>
      <c r="DC162" s="318"/>
      <c r="DD162" s="318"/>
      <c r="DE162" s="318"/>
      <c r="DF162" s="318"/>
      <c r="DG162" s="318"/>
      <c r="DH162" s="318"/>
      <c r="DI162" s="318"/>
      <c r="DJ162" s="318"/>
      <c r="DK162" s="318"/>
      <c r="DL162" s="318"/>
      <c r="DM162" s="318"/>
      <c r="DN162" s="318"/>
      <c r="DO162" s="318"/>
      <c r="DP162" s="318"/>
      <c r="DQ162" s="318"/>
      <c r="DR162" s="318"/>
      <c r="DS162" s="318"/>
      <c r="DT162" s="318"/>
      <c r="DU162" s="318"/>
      <c r="DV162" s="318"/>
      <c r="DW162" s="318"/>
      <c r="DX162" s="318"/>
      <c r="DY162" s="318"/>
      <c r="DZ162" s="318"/>
      <c r="EA162" s="318"/>
      <c r="EB162" s="318"/>
      <c r="EC162" s="318"/>
      <c r="ED162" s="318"/>
      <c r="EE162" s="318"/>
      <c r="EF162" s="318"/>
      <c r="EG162" s="318"/>
      <c r="EH162" s="318"/>
      <c r="EI162" s="318"/>
      <c r="EJ162" s="318"/>
    </row>
    <row r="163" spans="1:140" ht="25.5" hidden="1" customHeight="1">
      <c r="A163" s="189" t="s">
        <v>8817</v>
      </c>
      <c r="B163" s="189" t="s">
        <v>8818</v>
      </c>
      <c r="C163" s="189" t="s">
        <v>8491</v>
      </c>
      <c r="D163" s="317"/>
      <c r="E163" s="317"/>
      <c r="F163" s="318"/>
      <c r="G163" s="318"/>
      <c r="H163" s="318"/>
      <c r="I163" s="318"/>
      <c r="J163" s="318"/>
      <c r="K163" s="318"/>
      <c r="L163" s="318"/>
      <c r="M163" s="318"/>
      <c r="N163" s="318"/>
      <c r="O163" s="318"/>
      <c r="P163" s="318"/>
      <c r="Q163" s="318"/>
      <c r="R163" s="318"/>
      <c r="S163" s="318"/>
      <c r="T163" s="318"/>
      <c r="U163" s="318"/>
      <c r="V163" s="318"/>
      <c r="W163" s="318"/>
      <c r="X163" s="318"/>
      <c r="Y163" s="318"/>
      <c r="Z163" s="318"/>
      <c r="AA163" s="318"/>
      <c r="AB163" s="318"/>
      <c r="AC163" s="318"/>
      <c r="AD163" s="318"/>
      <c r="AE163" s="318"/>
      <c r="AF163" s="318"/>
      <c r="AG163" s="318"/>
      <c r="AH163" s="318"/>
      <c r="AI163" s="318"/>
      <c r="AJ163" s="318"/>
      <c r="AK163" s="318"/>
      <c r="AL163" s="318"/>
      <c r="AM163" s="318"/>
      <c r="AN163" s="318"/>
      <c r="AO163" s="318"/>
      <c r="AP163" s="318"/>
      <c r="AQ163" s="318"/>
      <c r="AR163" s="318"/>
      <c r="AS163" s="318"/>
      <c r="AT163" s="318"/>
      <c r="AU163" s="318"/>
      <c r="AV163" s="318"/>
      <c r="AW163" s="318"/>
      <c r="AX163" s="318"/>
      <c r="AY163" s="318"/>
      <c r="AZ163" s="318"/>
      <c r="BA163" s="318"/>
      <c r="BB163" s="318"/>
      <c r="BC163" s="318"/>
      <c r="BD163" s="318"/>
      <c r="BE163" s="318"/>
      <c r="BF163" s="318"/>
      <c r="BG163" s="318"/>
      <c r="BH163" s="318"/>
      <c r="BI163" s="318"/>
      <c r="BJ163" s="318"/>
      <c r="BK163" s="318"/>
      <c r="BL163" s="318"/>
      <c r="BM163" s="318"/>
      <c r="BN163" s="318"/>
      <c r="BO163" s="318"/>
      <c r="BP163" s="318"/>
      <c r="BQ163" s="318"/>
      <c r="BR163" s="318"/>
      <c r="BS163" s="318"/>
      <c r="BT163" s="318"/>
      <c r="BU163" s="318"/>
      <c r="BV163" s="318"/>
      <c r="BW163" s="318"/>
      <c r="BX163" s="318"/>
      <c r="BY163" s="318"/>
      <c r="BZ163" s="318"/>
      <c r="CA163" s="318"/>
      <c r="CB163" s="318"/>
      <c r="CC163" s="318"/>
      <c r="CD163" s="318"/>
      <c r="CE163" s="318"/>
      <c r="CF163" s="318"/>
      <c r="CG163" s="318"/>
      <c r="CH163" s="318"/>
      <c r="CI163" s="318"/>
      <c r="CJ163" s="318"/>
      <c r="CK163" s="318"/>
      <c r="CL163" s="318"/>
      <c r="CM163" s="318"/>
      <c r="CN163" s="318"/>
      <c r="CO163" s="318"/>
      <c r="CP163" s="318"/>
      <c r="CQ163" s="318"/>
      <c r="CR163" s="318"/>
      <c r="CS163" s="318"/>
      <c r="CT163" s="318"/>
      <c r="CU163" s="318"/>
      <c r="CV163" s="318"/>
      <c r="CW163" s="318"/>
      <c r="CX163" s="318"/>
      <c r="CY163" s="318"/>
      <c r="CZ163" s="318"/>
      <c r="DA163" s="318"/>
      <c r="DB163" s="318"/>
      <c r="DC163" s="318"/>
      <c r="DD163" s="318"/>
      <c r="DE163" s="318"/>
      <c r="DF163" s="318"/>
      <c r="DG163" s="318"/>
      <c r="DH163" s="318"/>
      <c r="DI163" s="318"/>
      <c r="DJ163" s="318"/>
      <c r="DK163" s="318"/>
      <c r="DL163" s="318"/>
      <c r="DM163" s="318"/>
      <c r="DN163" s="318"/>
      <c r="DO163" s="318"/>
      <c r="DP163" s="318"/>
      <c r="DQ163" s="318"/>
      <c r="DR163" s="318"/>
      <c r="DS163" s="318"/>
      <c r="DT163" s="318"/>
      <c r="DU163" s="318"/>
      <c r="DV163" s="318"/>
      <c r="DW163" s="318"/>
      <c r="DX163" s="318"/>
      <c r="DY163" s="318"/>
      <c r="DZ163" s="318"/>
      <c r="EA163" s="318"/>
      <c r="EB163" s="318"/>
      <c r="EC163" s="318"/>
      <c r="ED163" s="318"/>
      <c r="EE163" s="318"/>
      <c r="EF163" s="318"/>
      <c r="EG163" s="318"/>
      <c r="EH163" s="318"/>
      <c r="EI163" s="318"/>
      <c r="EJ163" s="318"/>
    </row>
    <row r="164" spans="1:140" ht="25.5" hidden="1" customHeight="1">
      <c r="A164" s="189" t="s">
        <v>8819</v>
      </c>
      <c r="B164" s="189" t="s">
        <v>8820</v>
      </c>
      <c r="C164" s="189" t="s">
        <v>8491</v>
      </c>
      <c r="D164" s="317"/>
      <c r="E164" s="317"/>
      <c r="F164" s="318"/>
      <c r="G164" s="318"/>
      <c r="H164" s="318"/>
      <c r="I164" s="318"/>
      <c r="J164" s="318"/>
      <c r="K164" s="318"/>
      <c r="L164" s="318"/>
      <c r="M164" s="318"/>
      <c r="N164" s="318"/>
      <c r="O164" s="318"/>
      <c r="P164" s="318"/>
      <c r="Q164" s="318"/>
      <c r="R164" s="318"/>
      <c r="S164" s="318"/>
      <c r="T164" s="318"/>
      <c r="U164" s="318"/>
      <c r="V164" s="318"/>
      <c r="W164" s="318"/>
      <c r="X164" s="318"/>
      <c r="Y164" s="318"/>
      <c r="Z164" s="318"/>
      <c r="AA164" s="318"/>
      <c r="AB164" s="318"/>
      <c r="AC164" s="318"/>
      <c r="AD164" s="318"/>
      <c r="AE164" s="318"/>
      <c r="AF164" s="318"/>
      <c r="AG164" s="318"/>
      <c r="AH164" s="318"/>
      <c r="AI164" s="318"/>
      <c r="AJ164" s="318"/>
      <c r="AK164" s="318"/>
      <c r="AL164" s="318"/>
      <c r="AM164" s="318"/>
      <c r="AN164" s="318"/>
      <c r="AO164" s="318"/>
      <c r="AP164" s="318"/>
      <c r="AQ164" s="318"/>
      <c r="AR164" s="318"/>
      <c r="AS164" s="318"/>
      <c r="AT164" s="318"/>
      <c r="AU164" s="318"/>
      <c r="AV164" s="318"/>
      <c r="AW164" s="318"/>
      <c r="AX164" s="318"/>
      <c r="AY164" s="318"/>
      <c r="AZ164" s="318"/>
      <c r="BA164" s="318"/>
      <c r="BB164" s="318"/>
      <c r="BC164" s="318"/>
      <c r="BD164" s="318"/>
      <c r="BE164" s="318"/>
      <c r="BF164" s="318"/>
      <c r="BG164" s="318"/>
      <c r="BH164" s="318"/>
      <c r="BI164" s="318"/>
      <c r="BJ164" s="318"/>
      <c r="BK164" s="318"/>
      <c r="BL164" s="318"/>
      <c r="BM164" s="318"/>
      <c r="BN164" s="318"/>
      <c r="BO164" s="318"/>
      <c r="BP164" s="318"/>
      <c r="BQ164" s="318"/>
      <c r="BR164" s="318"/>
      <c r="BS164" s="318"/>
      <c r="BT164" s="318"/>
      <c r="BU164" s="318"/>
      <c r="BV164" s="318"/>
      <c r="BW164" s="318"/>
      <c r="BX164" s="318"/>
      <c r="BY164" s="318"/>
      <c r="BZ164" s="318"/>
      <c r="CA164" s="318"/>
      <c r="CB164" s="318"/>
      <c r="CC164" s="318"/>
      <c r="CD164" s="318"/>
      <c r="CE164" s="318"/>
      <c r="CF164" s="318"/>
      <c r="CG164" s="318"/>
      <c r="CH164" s="318"/>
      <c r="CI164" s="318"/>
      <c r="CJ164" s="318"/>
      <c r="CK164" s="318"/>
      <c r="CL164" s="318"/>
      <c r="CM164" s="318"/>
      <c r="CN164" s="318"/>
      <c r="CO164" s="318"/>
      <c r="CP164" s="318"/>
      <c r="CQ164" s="318"/>
      <c r="CR164" s="318"/>
      <c r="CS164" s="318"/>
      <c r="CT164" s="318"/>
      <c r="CU164" s="318"/>
      <c r="CV164" s="318"/>
      <c r="CW164" s="318"/>
      <c r="CX164" s="318"/>
      <c r="CY164" s="318"/>
      <c r="CZ164" s="318"/>
      <c r="DA164" s="318"/>
      <c r="DB164" s="318"/>
      <c r="DC164" s="318"/>
      <c r="DD164" s="318"/>
      <c r="DE164" s="318"/>
      <c r="DF164" s="318"/>
      <c r="DG164" s="318"/>
      <c r="DH164" s="318"/>
      <c r="DI164" s="318"/>
      <c r="DJ164" s="318"/>
      <c r="DK164" s="318"/>
      <c r="DL164" s="318"/>
      <c r="DM164" s="318"/>
      <c r="DN164" s="318"/>
      <c r="DO164" s="318"/>
      <c r="DP164" s="318"/>
      <c r="DQ164" s="318"/>
      <c r="DR164" s="318"/>
      <c r="DS164" s="318"/>
      <c r="DT164" s="318"/>
      <c r="DU164" s="318"/>
      <c r="DV164" s="318"/>
      <c r="DW164" s="318"/>
      <c r="DX164" s="318"/>
      <c r="DY164" s="318"/>
      <c r="DZ164" s="318"/>
      <c r="EA164" s="318"/>
      <c r="EB164" s="318"/>
      <c r="EC164" s="318"/>
      <c r="ED164" s="318"/>
      <c r="EE164" s="318"/>
      <c r="EF164" s="318"/>
      <c r="EG164" s="318"/>
      <c r="EH164" s="318"/>
      <c r="EI164" s="318"/>
      <c r="EJ164" s="318"/>
    </row>
    <row r="165" spans="1:140" ht="25.5" customHeight="1">
      <c r="A165" s="189" t="s">
        <v>8821</v>
      </c>
      <c r="B165" s="189" t="s">
        <v>8822</v>
      </c>
      <c r="C165" s="189" t="s">
        <v>8498</v>
      </c>
      <c r="D165" s="317"/>
      <c r="E165" s="317"/>
      <c r="F165" s="318"/>
      <c r="G165" s="318"/>
      <c r="H165" s="318"/>
      <c r="I165" s="318"/>
      <c r="J165" s="318"/>
      <c r="K165" s="318"/>
      <c r="L165" s="318"/>
      <c r="M165" s="318"/>
      <c r="N165" s="318"/>
      <c r="O165" s="318"/>
      <c r="P165" s="318"/>
      <c r="Q165" s="318"/>
      <c r="R165" s="318"/>
      <c r="S165" s="318"/>
      <c r="T165" s="318"/>
      <c r="U165" s="318"/>
      <c r="V165" s="318"/>
      <c r="W165" s="318"/>
      <c r="X165" s="318"/>
      <c r="Y165" s="318"/>
      <c r="Z165" s="318"/>
      <c r="AA165" s="318"/>
      <c r="AB165" s="318"/>
      <c r="AC165" s="318"/>
      <c r="AD165" s="318"/>
      <c r="AE165" s="318"/>
      <c r="AF165" s="318"/>
      <c r="AG165" s="318"/>
      <c r="AH165" s="318"/>
      <c r="AI165" s="318"/>
      <c r="AJ165" s="318"/>
      <c r="AK165" s="318"/>
      <c r="AL165" s="318"/>
      <c r="AM165" s="318"/>
      <c r="AN165" s="318"/>
      <c r="AO165" s="318"/>
      <c r="AP165" s="318"/>
      <c r="AQ165" s="318"/>
      <c r="AR165" s="318"/>
      <c r="AS165" s="318"/>
      <c r="AT165" s="318"/>
      <c r="AU165" s="318"/>
      <c r="AV165" s="318"/>
      <c r="AW165" s="318"/>
      <c r="AX165" s="318"/>
      <c r="AY165" s="318"/>
      <c r="AZ165" s="318"/>
      <c r="BA165" s="318"/>
      <c r="BB165" s="318"/>
      <c r="BC165" s="318"/>
      <c r="BD165" s="318"/>
      <c r="BE165" s="318"/>
      <c r="BF165" s="318"/>
      <c r="BG165" s="318"/>
      <c r="BH165" s="318"/>
      <c r="BI165" s="318"/>
      <c r="BJ165" s="318"/>
      <c r="BK165" s="318"/>
      <c r="BL165" s="318"/>
      <c r="BM165" s="318"/>
      <c r="BN165" s="318"/>
      <c r="BO165" s="318"/>
      <c r="BP165" s="318"/>
      <c r="BQ165" s="318"/>
      <c r="BR165" s="318"/>
      <c r="BS165" s="318"/>
      <c r="BT165" s="318"/>
      <c r="BU165" s="318"/>
      <c r="BV165" s="318"/>
      <c r="BW165" s="318"/>
      <c r="BX165" s="318"/>
      <c r="BY165" s="318"/>
      <c r="BZ165" s="318"/>
      <c r="CA165" s="318"/>
      <c r="CB165" s="318"/>
      <c r="CC165" s="318"/>
      <c r="CD165" s="318"/>
      <c r="CE165" s="318"/>
      <c r="CF165" s="318"/>
      <c r="CG165" s="318"/>
      <c r="CH165" s="318"/>
      <c r="CI165" s="318"/>
      <c r="CJ165" s="318"/>
      <c r="CK165" s="318"/>
      <c r="CL165" s="318"/>
      <c r="CM165" s="318"/>
      <c r="CN165" s="318"/>
      <c r="CO165" s="318"/>
      <c r="CP165" s="318"/>
      <c r="CQ165" s="318"/>
      <c r="CR165" s="318"/>
      <c r="CS165" s="318"/>
      <c r="CT165" s="318"/>
      <c r="CU165" s="318"/>
      <c r="CV165" s="318"/>
      <c r="CW165" s="318"/>
      <c r="CX165" s="318"/>
      <c r="CY165" s="318"/>
      <c r="CZ165" s="318"/>
      <c r="DA165" s="318"/>
      <c r="DB165" s="318"/>
      <c r="DC165" s="318"/>
      <c r="DD165" s="318"/>
      <c r="DE165" s="318"/>
      <c r="DF165" s="318"/>
      <c r="DG165" s="318"/>
      <c r="DH165" s="318"/>
      <c r="DI165" s="318"/>
      <c r="DJ165" s="318"/>
      <c r="DK165" s="318"/>
      <c r="DL165" s="318"/>
      <c r="DM165" s="318"/>
      <c r="DN165" s="318"/>
      <c r="DO165" s="318"/>
      <c r="DP165" s="318"/>
      <c r="DQ165" s="318"/>
      <c r="DR165" s="318"/>
      <c r="DS165" s="318"/>
      <c r="DT165" s="318"/>
      <c r="DU165" s="318"/>
      <c r="DV165" s="318"/>
      <c r="DW165" s="318"/>
      <c r="DX165" s="318"/>
      <c r="DY165" s="318"/>
      <c r="DZ165" s="318"/>
      <c r="EA165" s="318"/>
      <c r="EB165" s="318"/>
      <c r="EC165" s="318"/>
      <c r="ED165" s="318"/>
      <c r="EE165" s="318"/>
      <c r="EF165" s="318"/>
      <c r="EG165" s="318"/>
      <c r="EH165" s="318"/>
      <c r="EI165" s="318"/>
      <c r="EJ165" s="318"/>
    </row>
    <row r="166" spans="1:140" ht="25.5" hidden="1" customHeight="1">
      <c r="A166" s="189" t="s">
        <v>8823</v>
      </c>
      <c r="B166" s="189" t="s">
        <v>8824</v>
      </c>
      <c r="C166" s="189" t="s">
        <v>8491</v>
      </c>
      <c r="D166" s="317"/>
      <c r="E166" s="317"/>
      <c r="F166" s="318"/>
      <c r="G166" s="318"/>
      <c r="H166" s="318"/>
      <c r="I166" s="318"/>
      <c r="J166" s="318"/>
      <c r="K166" s="318"/>
      <c r="L166" s="318"/>
      <c r="M166" s="318"/>
      <c r="N166" s="318"/>
      <c r="O166" s="318"/>
      <c r="P166" s="318"/>
      <c r="Q166" s="318"/>
      <c r="R166" s="318"/>
      <c r="S166" s="318"/>
      <c r="T166" s="318"/>
      <c r="U166" s="318"/>
      <c r="V166" s="318"/>
      <c r="W166" s="318"/>
      <c r="X166" s="318"/>
      <c r="Y166" s="318"/>
      <c r="Z166" s="318"/>
      <c r="AA166" s="318"/>
      <c r="AB166" s="318"/>
      <c r="AC166" s="318"/>
      <c r="AD166" s="318"/>
      <c r="AE166" s="318"/>
      <c r="AF166" s="318"/>
      <c r="AG166" s="318"/>
      <c r="AH166" s="318"/>
      <c r="AI166" s="318"/>
      <c r="AJ166" s="318"/>
      <c r="AK166" s="318"/>
      <c r="AL166" s="318"/>
      <c r="AM166" s="318"/>
      <c r="AN166" s="318"/>
      <c r="AO166" s="318"/>
      <c r="AP166" s="318"/>
      <c r="AQ166" s="318"/>
      <c r="AR166" s="318"/>
      <c r="AS166" s="318"/>
      <c r="AT166" s="318"/>
      <c r="AU166" s="318"/>
      <c r="AV166" s="318"/>
      <c r="AW166" s="318"/>
      <c r="AX166" s="318"/>
      <c r="AY166" s="318"/>
      <c r="AZ166" s="318"/>
      <c r="BA166" s="318"/>
      <c r="BB166" s="318"/>
      <c r="BC166" s="318"/>
      <c r="BD166" s="318"/>
      <c r="BE166" s="318"/>
      <c r="BF166" s="318"/>
      <c r="BG166" s="318"/>
      <c r="BH166" s="318"/>
      <c r="BI166" s="318"/>
      <c r="BJ166" s="318"/>
      <c r="BK166" s="318"/>
      <c r="BL166" s="318"/>
      <c r="BM166" s="318"/>
      <c r="BN166" s="318"/>
      <c r="BO166" s="318"/>
      <c r="BP166" s="318"/>
      <c r="BQ166" s="318"/>
      <c r="BR166" s="318"/>
      <c r="BS166" s="318"/>
      <c r="BT166" s="318"/>
      <c r="BU166" s="318"/>
      <c r="BV166" s="318"/>
      <c r="BW166" s="318"/>
      <c r="BX166" s="318"/>
      <c r="BY166" s="318"/>
      <c r="BZ166" s="318"/>
      <c r="CA166" s="318"/>
      <c r="CB166" s="318"/>
      <c r="CC166" s="318"/>
      <c r="CD166" s="318"/>
      <c r="CE166" s="318"/>
      <c r="CF166" s="318"/>
      <c r="CG166" s="318"/>
      <c r="CH166" s="318"/>
      <c r="CI166" s="318"/>
      <c r="CJ166" s="318"/>
      <c r="CK166" s="318"/>
      <c r="CL166" s="318"/>
      <c r="CM166" s="318"/>
      <c r="CN166" s="318"/>
      <c r="CO166" s="318"/>
      <c r="CP166" s="318"/>
      <c r="CQ166" s="318"/>
      <c r="CR166" s="318"/>
      <c r="CS166" s="318"/>
      <c r="CT166" s="318"/>
      <c r="CU166" s="318"/>
      <c r="CV166" s="318"/>
      <c r="CW166" s="318"/>
      <c r="CX166" s="318"/>
      <c r="CY166" s="318"/>
      <c r="CZ166" s="318"/>
      <c r="DA166" s="318"/>
      <c r="DB166" s="318"/>
      <c r="DC166" s="318"/>
      <c r="DD166" s="318"/>
      <c r="DE166" s="318"/>
      <c r="DF166" s="318"/>
      <c r="DG166" s="318"/>
      <c r="DH166" s="318"/>
      <c r="DI166" s="318"/>
      <c r="DJ166" s="318"/>
      <c r="DK166" s="318"/>
      <c r="DL166" s="318"/>
      <c r="DM166" s="318"/>
      <c r="DN166" s="318"/>
      <c r="DO166" s="318"/>
      <c r="DP166" s="318"/>
      <c r="DQ166" s="318"/>
      <c r="DR166" s="318"/>
      <c r="DS166" s="318"/>
      <c r="DT166" s="318"/>
      <c r="DU166" s="318"/>
      <c r="DV166" s="318"/>
      <c r="DW166" s="318"/>
      <c r="DX166" s="318"/>
      <c r="DY166" s="318"/>
      <c r="DZ166" s="318"/>
      <c r="EA166" s="318"/>
      <c r="EB166" s="318"/>
      <c r="EC166" s="318"/>
      <c r="ED166" s="318"/>
      <c r="EE166" s="318"/>
      <c r="EF166" s="318"/>
      <c r="EG166" s="318"/>
      <c r="EH166" s="318"/>
      <c r="EI166" s="318"/>
      <c r="EJ166" s="318"/>
    </row>
    <row r="167" spans="1:140" ht="25.5" hidden="1" customHeight="1">
      <c r="A167" s="189" t="s">
        <v>8825</v>
      </c>
      <c r="B167" s="189" t="s">
        <v>8826</v>
      </c>
      <c r="C167" s="189" t="s">
        <v>8491</v>
      </c>
      <c r="D167" s="317"/>
      <c r="E167" s="317"/>
      <c r="F167" s="318"/>
      <c r="G167" s="318"/>
      <c r="H167" s="318"/>
      <c r="I167" s="318"/>
      <c r="J167" s="318"/>
      <c r="K167" s="318"/>
      <c r="L167" s="318"/>
      <c r="M167" s="318"/>
      <c r="N167" s="318"/>
      <c r="O167" s="318"/>
      <c r="P167" s="318"/>
      <c r="Q167" s="318"/>
      <c r="R167" s="318"/>
      <c r="S167" s="318"/>
      <c r="T167" s="318"/>
      <c r="U167" s="318"/>
      <c r="V167" s="318"/>
      <c r="W167" s="318"/>
      <c r="X167" s="318"/>
      <c r="Y167" s="318"/>
      <c r="Z167" s="318"/>
      <c r="AA167" s="318"/>
      <c r="AB167" s="318"/>
      <c r="AC167" s="318"/>
      <c r="AD167" s="318"/>
      <c r="AE167" s="318"/>
      <c r="AF167" s="318"/>
      <c r="AG167" s="318"/>
      <c r="AH167" s="318"/>
      <c r="AI167" s="318"/>
      <c r="AJ167" s="318"/>
      <c r="AK167" s="318"/>
      <c r="AL167" s="318"/>
      <c r="AM167" s="318"/>
      <c r="AN167" s="318"/>
      <c r="AO167" s="318"/>
      <c r="AP167" s="318"/>
      <c r="AQ167" s="318"/>
      <c r="AR167" s="318"/>
      <c r="AS167" s="318"/>
      <c r="AT167" s="318"/>
      <c r="AU167" s="318"/>
      <c r="AV167" s="318"/>
      <c r="AW167" s="318"/>
      <c r="AX167" s="318"/>
      <c r="AY167" s="318"/>
      <c r="AZ167" s="318"/>
      <c r="BA167" s="318"/>
      <c r="BB167" s="318"/>
      <c r="BC167" s="318"/>
      <c r="BD167" s="318"/>
      <c r="BE167" s="318"/>
      <c r="BF167" s="318"/>
      <c r="BG167" s="318"/>
      <c r="BH167" s="318"/>
      <c r="BI167" s="318"/>
      <c r="BJ167" s="318"/>
      <c r="BK167" s="318"/>
      <c r="BL167" s="318"/>
      <c r="BM167" s="318"/>
      <c r="BN167" s="318"/>
      <c r="BO167" s="318"/>
      <c r="BP167" s="318"/>
      <c r="BQ167" s="318"/>
      <c r="BR167" s="318"/>
      <c r="BS167" s="318"/>
      <c r="BT167" s="318"/>
      <c r="BU167" s="318"/>
      <c r="BV167" s="318"/>
      <c r="BW167" s="318"/>
      <c r="BX167" s="318"/>
      <c r="BY167" s="318"/>
      <c r="BZ167" s="318"/>
      <c r="CA167" s="318"/>
      <c r="CB167" s="318"/>
      <c r="CC167" s="318"/>
      <c r="CD167" s="318"/>
      <c r="CE167" s="318"/>
      <c r="CF167" s="318"/>
      <c r="CG167" s="318"/>
      <c r="CH167" s="318"/>
      <c r="CI167" s="318"/>
      <c r="CJ167" s="318"/>
      <c r="CK167" s="318"/>
      <c r="CL167" s="318"/>
      <c r="CM167" s="318"/>
      <c r="CN167" s="318"/>
      <c r="CO167" s="318"/>
      <c r="CP167" s="318"/>
      <c r="CQ167" s="318"/>
      <c r="CR167" s="318"/>
      <c r="CS167" s="318"/>
      <c r="CT167" s="318"/>
      <c r="CU167" s="318"/>
      <c r="CV167" s="318"/>
      <c r="CW167" s="318"/>
      <c r="CX167" s="318"/>
      <c r="CY167" s="318"/>
      <c r="CZ167" s="318"/>
      <c r="DA167" s="318"/>
      <c r="DB167" s="318"/>
      <c r="DC167" s="318"/>
      <c r="DD167" s="318"/>
      <c r="DE167" s="318"/>
      <c r="DF167" s="318"/>
      <c r="DG167" s="318"/>
      <c r="DH167" s="318"/>
      <c r="DI167" s="318"/>
      <c r="DJ167" s="318"/>
      <c r="DK167" s="318"/>
      <c r="DL167" s="318"/>
      <c r="DM167" s="318"/>
      <c r="DN167" s="318"/>
      <c r="DO167" s="318"/>
      <c r="DP167" s="318"/>
      <c r="DQ167" s="318"/>
      <c r="DR167" s="318"/>
      <c r="DS167" s="318"/>
      <c r="DT167" s="318"/>
      <c r="DU167" s="318"/>
      <c r="DV167" s="318"/>
      <c r="DW167" s="318"/>
      <c r="DX167" s="318"/>
      <c r="DY167" s="318"/>
      <c r="DZ167" s="318"/>
      <c r="EA167" s="318"/>
      <c r="EB167" s="318"/>
      <c r="EC167" s="318"/>
      <c r="ED167" s="318"/>
      <c r="EE167" s="318"/>
      <c r="EF167" s="318"/>
      <c r="EG167" s="318"/>
      <c r="EH167" s="318"/>
      <c r="EI167" s="318"/>
      <c r="EJ167" s="318"/>
    </row>
    <row r="168" spans="1:140" ht="25.5" customHeight="1">
      <c r="A168" s="189" t="s">
        <v>8827</v>
      </c>
      <c r="B168" s="189" t="s">
        <v>8828</v>
      </c>
      <c r="C168" s="189" t="s">
        <v>8498</v>
      </c>
      <c r="D168" s="317"/>
      <c r="E168" s="317"/>
      <c r="F168" s="318"/>
      <c r="G168" s="318"/>
      <c r="H168" s="318"/>
      <c r="I168" s="318"/>
      <c r="J168" s="318"/>
      <c r="K168" s="318"/>
      <c r="L168" s="318"/>
      <c r="M168" s="318"/>
      <c r="N168" s="318"/>
      <c r="O168" s="318"/>
      <c r="P168" s="318"/>
      <c r="Q168" s="318"/>
      <c r="R168" s="318"/>
      <c r="S168" s="318"/>
      <c r="T168" s="318"/>
      <c r="U168" s="318"/>
      <c r="V168" s="318"/>
      <c r="W168" s="318"/>
      <c r="X168" s="318"/>
      <c r="Y168" s="318"/>
      <c r="Z168" s="318"/>
      <c r="AA168" s="318"/>
      <c r="AB168" s="318"/>
      <c r="AC168" s="318"/>
      <c r="AD168" s="318"/>
      <c r="AE168" s="318"/>
      <c r="AF168" s="318"/>
      <c r="AG168" s="318"/>
      <c r="AH168" s="318"/>
      <c r="AI168" s="318"/>
      <c r="AJ168" s="318"/>
      <c r="AK168" s="318"/>
      <c r="AL168" s="318"/>
      <c r="AM168" s="318"/>
      <c r="AN168" s="318"/>
      <c r="AO168" s="318"/>
      <c r="AP168" s="318"/>
      <c r="AQ168" s="318"/>
      <c r="AR168" s="318"/>
      <c r="AS168" s="318"/>
      <c r="AT168" s="318"/>
      <c r="AU168" s="318"/>
      <c r="AV168" s="318"/>
      <c r="AW168" s="318"/>
      <c r="AX168" s="318"/>
      <c r="AY168" s="318"/>
      <c r="AZ168" s="318"/>
      <c r="BA168" s="318"/>
      <c r="BB168" s="318"/>
      <c r="BC168" s="318"/>
      <c r="BD168" s="318"/>
      <c r="BE168" s="318"/>
      <c r="BF168" s="318"/>
      <c r="BG168" s="318"/>
      <c r="BH168" s="318"/>
      <c r="BI168" s="318"/>
      <c r="BJ168" s="318"/>
      <c r="BK168" s="318"/>
      <c r="BL168" s="318"/>
      <c r="BM168" s="318"/>
      <c r="BN168" s="318"/>
      <c r="BO168" s="318"/>
      <c r="BP168" s="318"/>
      <c r="BQ168" s="318"/>
      <c r="BR168" s="318"/>
      <c r="BS168" s="318"/>
      <c r="BT168" s="318"/>
      <c r="BU168" s="318"/>
      <c r="BV168" s="318"/>
      <c r="BW168" s="318"/>
      <c r="BX168" s="318"/>
      <c r="BY168" s="318"/>
      <c r="BZ168" s="318"/>
      <c r="CA168" s="318"/>
      <c r="CB168" s="318"/>
      <c r="CC168" s="318"/>
      <c r="CD168" s="318"/>
      <c r="CE168" s="318"/>
      <c r="CF168" s="318"/>
      <c r="CG168" s="318"/>
      <c r="CH168" s="318"/>
      <c r="CI168" s="318"/>
      <c r="CJ168" s="318"/>
      <c r="CK168" s="318"/>
      <c r="CL168" s="318"/>
      <c r="CM168" s="318"/>
      <c r="CN168" s="318"/>
      <c r="CO168" s="318"/>
      <c r="CP168" s="318"/>
      <c r="CQ168" s="318"/>
      <c r="CR168" s="318"/>
      <c r="CS168" s="318"/>
      <c r="CT168" s="318"/>
      <c r="CU168" s="318"/>
      <c r="CV168" s="318"/>
      <c r="CW168" s="318"/>
      <c r="CX168" s="318"/>
      <c r="CY168" s="318"/>
      <c r="CZ168" s="318"/>
      <c r="DA168" s="318"/>
      <c r="DB168" s="318"/>
      <c r="DC168" s="318"/>
      <c r="DD168" s="318"/>
      <c r="DE168" s="318"/>
      <c r="DF168" s="318"/>
      <c r="DG168" s="318"/>
      <c r="DH168" s="318"/>
      <c r="DI168" s="318"/>
      <c r="DJ168" s="318"/>
      <c r="DK168" s="318"/>
      <c r="DL168" s="318"/>
      <c r="DM168" s="318"/>
      <c r="DN168" s="318"/>
      <c r="DO168" s="318"/>
      <c r="DP168" s="318"/>
      <c r="DQ168" s="318"/>
      <c r="DR168" s="318"/>
      <c r="DS168" s="318"/>
      <c r="DT168" s="318"/>
      <c r="DU168" s="318"/>
      <c r="DV168" s="318"/>
      <c r="DW168" s="318"/>
      <c r="DX168" s="318"/>
      <c r="DY168" s="318"/>
      <c r="DZ168" s="318"/>
      <c r="EA168" s="318"/>
      <c r="EB168" s="318"/>
      <c r="EC168" s="318"/>
      <c r="ED168" s="318"/>
      <c r="EE168" s="318"/>
      <c r="EF168" s="318"/>
      <c r="EG168" s="318"/>
      <c r="EH168" s="318"/>
      <c r="EI168" s="318"/>
      <c r="EJ168" s="318"/>
    </row>
    <row r="169" spans="1:140" ht="25.5" hidden="1" customHeight="1">
      <c r="A169" s="189" t="s">
        <v>8829</v>
      </c>
      <c r="B169" s="189" t="s">
        <v>8830</v>
      </c>
      <c r="C169" s="189" t="s">
        <v>8491</v>
      </c>
      <c r="D169" s="317"/>
      <c r="E169" s="317"/>
      <c r="F169" s="318"/>
      <c r="G169" s="318"/>
      <c r="H169" s="318"/>
      <c r="I169" s="318"/>
      <c r="J169" s="318"/>
      <c r="K169" s="318"/>
      <c r="L169" s="318"/>
      <c r="M169" s="318"/>
      <c r="N169" s="318"/>
      <c r="O169" s="318"/>
      <c r="P169" s="318"/>
      <c r="Q169" s="318"/>
      <c r="R169" s="318"/>
      <c r="S169" s="318"/>
      <c r="T169" s="318"/>
      <c r="U169" s="318"/>
      <c r="V169" s="318"/>
      <c r="W169" s="318"/>
      <c r="X169" s="318"/>
      <c r="Y169" s="318"/>
      <c r="Z169" s="318"/>
      <c r="AA169" s="318"/>
      <c r="AB169" s="318"/>
      <c r="AC169" s="318"/>
      <c r="AD169" s="318"/>
      <c r="AE169" s="318"/>
      <c r="AF169" s="318"/>
      <c r="AG169" s="318"/>
      <c r="AH169" s="318"/>
      <c r="AI169" s="318"/>
      <c r="AJ169" s="318"/>
      <c r="AK169" s="318"/>
      <c r="AL169" s="318"/>
      <c r="AM169" s="318"/>
      <c r="AN169" s="318"/>
      <c r="AO169" s="318"/>
      <c r="AP169" s="318"/>
      <c r="AQ169" s="318"/>
      <c r="AR169" s="318"/>
      <c r="AS169" s="318"/>
      <c r="AT169" s="318"/>
      <c r="AU169" s="318"/>
      <c r="AV169" s="318"/>
      <c r="AW169" s="318"/>
      <c r="AX169" s="318"/>
      <c r="AY169" s="318"/>
      <c r="AZ169" s="318"/>
      <c r="BA169" s="318"/>
      <c r="BB169" s="318"/>
      <c r="BC169" s="318"/>
      <c r="BD169" s="318"/>
      <c r="BE169" s="318"/>
      <c r="BF169" s="318"/>
      <c r="BG169" s="318"/>
      <c r="BH169" s="318"/>
      <c r="BI169" s="318"/>
      <c r="BJ169" s="318"/>
      <c r="BK169" s="318"/>
      <c r="BL169" s="318"/>
      <c r="BM169" s="318"/>
      <c r="BN169" s="318"/>
      <c r="BO169" s="318"/>
      <c r="BP169" s="318"/>
      <c r="BQ169" s="318"/>
      <c r="BR169" s="318"/>
      <c r="BS169" s="318"/>
      <c r="BT169" s="318"/>
      <c r="BU169" s="318"/>
      <c r="BV169" s="318"/>
      <c r="BW169" s="318"/>
      <c r="BX169" s="318"/>
      <c r="BY169" s="318"/>
      <c r="BZ169" s="318"/>
      <c r="CA169" s="318"/>
      <c r="CB169" s="318"/>
      <c r="CC169" s="318"/>
      <c r="CD169" s="318"/>
      <c r="CE169" s="318"/>
      <c r="CF169" s="318"/>
      <c r="CG169" s="318"/>
      <c r="CH169" s="318"/>
      <c r="CI169" s="318"/>
      <c r="CJ169" s="318"/>
      <c r="CK169" s="318"/>
      <c r="CL169" s="318"/>
      <c r="CM169" s="318"/>
      <c r="CN169" s="318"/>
      <c r="CO169" s="318"/>
      <c r="CP169" s="318"/>
      <c r="CQ169" s="318"/>
      <c r="CR169" s="318"/>
      <c r="CS169" s="318"/>
      <c r="CT169" s="318"/>
      <c r="CU169" s="318"/>
      <c r="CV169" s="318"/>
      <c r="CW169" s="318"/>
      <c r="CX169" s="318"/>
      <c r="CY169" s="318"/>
      <c r="CZ169" s="318"/>
      <c r="DA169" s="318"/>
      <c r="DB169" s="318"/>
      <c r="DC169" s="318"/>
      <c r="DD169" s="318"/>
      <c r="DE169" s="318"/>
      <c r="DF169" s="318"/>
      <c r="DG169" s="318"/>
      <c r="DH169" s="318"/>
      <c r="DI169" s="318"/>
      <c r="DJ169" s="318"/>
      <c r="DK169" s="318"/>
      <c r="DL169" s="318"/>
      <c r="DM169" s="318"/>
      <c r="DN169" s="318"/>
      <c r="DO169" s="318"/>
      <c r="DP169" s="318"/>
      <c r="DQ169" s="318"/>
      <c r="DR169" s="318"/>
      <c r="DS169" s="318"/>
      <c r="DT169" s="318"/>
      <c r="DU169" s="318"/>
      <c r="DV169" s="318"/>
      <c r="DW169" s="318"/>
      <c r="DX169" s="318"/>
      <c r="DY169" s="318"/>
      <c r="DZ169" s="318"/>
      <c r="EA169" s="318"/>
      <c r="EB169" s="318"/>
      <c r="EC169" s="318"/>
      <c r="ED169" s="318"/>
      <c r="EE169" s="318"/>
      <c r="EF169" s="318"/>
      <c r="EG169" s="318"/>
      <c r="EH169" s="318"/>
      <c r="EI169" s="318"/>
      <c r="EJ169" s="318"/>
    </row>
    <row r="170" spans="1:140" ht="25.5" customHeight="1">
      <c r="A170" s="189" t="s">
        <v>8831</v>
      </c>
      <c r="B170" s="189" t="s">
        <v>8832</v>
      </c>
      <c r="C170" s="189" t="s">
        <v>8498</v>
      </c>
      <c r="D170" s="317"/>
      <c r="E170" s="317"/>
      <c r="F170" s="318"/>
      <c r="G170" s="318"/>
      <c r="H170" s="318"/>
      <c r="I170" s="318"/>
      <c r="J170" s="318"/>
      <c r="K170" s="318"/>
      <c r="L170" s="318"/>
      <c r="M170" s="318"/>
      <c r="N170" s="318"/>
      <c r="O170" s="318"/>
      <c r="P170" s="318"/>
      <c r="Q170" s="318"/>
      <c r="R170" s="318"/>
      <c r="S170" s="318"/>
      <c r="T170" s="318"/>
      <c r="U170" s="318"/>
      <c r="V170" s="318"/>
      <c r="W170" s="318"/>
      <c r="X170" s="318"/>
      <c r="Y170" s="318"/>
      <c r="Z170" s="318"/>
      <c r="AA170" s="318"/>
      <c r="AB170" s="318"/>
      <c r="AC170" s="318"/>
      <c r="AD170" s="318"/>
      <c r="AE170" s="318"/>
      <c r="AF170" s="318"/>
      <c r="AG170" s="318"/>
      <c r="AH170" s="318"/>
      <c r="AI170" s="318"/>
      <c r="AJ170" s="318"/>
      <c r="AK170" s="318"/>
      <c r="AL170" s="318"/>
      <c r="AM170" s="318"/>
      <c r="AN170" s="318"/>
      <c r="AO170" s="318"/>
      <c r="AP170" s="318"/>
      <c r="AQ170" s="318"/>
      <c r="AR170" s="318"/>
      <c r="AS170" s="318"/>
      <c r="AT170" s="318"/>
      <c r="AU170" s="318"/>
      <c r="AV170" s="318"/>
      <c r="AW170" s="318"/>
      <c r="AX170" s="318"/>
      <c r="AY170" s="318"/>
      <c r="AZ170" s="318"/>
      <c r="BA170" s="318"/>
      <c r="BB170" s="318"/>
      <c r="BC170" s="318"/>
      <c r="BD170" s="318"/>
      <c r="BE170" s="318"/>
      <c r="BF170" s="318"/>
      <c r="BG170" s="318"/>
      <c r="BH170" s="318"/>
      <c r="BI170" s="318"/>
      <c r="BJ170" s="318"/>
      <c r="BK170" s="318"/>
      <c r="BL170" s="318"/>
      <c r="BM170" s="318"/>
      <c r="BN170" s="318"/>
      <c r="BO170" s="318"/>
      <c r="BP170" s="318"/>
      <c r="BQ170" s="318"/>
      <c r="BR170" s="318"/>
      <c r="BS170" s="318"/>
      <c r="BT170" s="318"/>
      <c r="BU170" s="318"/>
      <c r="BV170" s="318"/>
      <c r="BW170" s="318"/>
      <c r="BX170" s="318"/>
      <c r="BY170" s="318"/>
      <c r="BZ170" s="318"/>
      <c r="CA170" s="318"/>
      <c r="CB170" s="318"/>
      <c r="CC170" s="318"/>
      <c r="CD170" s="318"/>
      <c r="CE170" s="318"/>
      <c r="CF170" s="318"/>
      <c r="CG170" s="318"/>
      <c r="CH170" s="318"/>
      <c r="CI170" s="318"/>
      <c r="CJ170" s="318"/>
      <c r="CK170" s="318"/>
      <c r="CL170" s="318"/>
      <c r="CM170" s="318"/>
      <c r="CN170" s="318"/>
      <c r="CO170" s="318"/>
      <c r="CP170" s="318"/>
      <c r="CQ170" s="318"/>
      <c r="CR170" s="318"/>
      <c r="CS170" s="318"/>
      <c r="CT170" s="318"/>
      <c r="CU170" s="318"/>
      <c r="CV170" s="318"/>
      <c r="CW170" s="318"/>
      <c r="CX170" s="318"/>
      <c r="CY170" s="318"/>
      <c r="CZ170" s="318"/>
      <c r="DA170" s="318"/>
      <c r="DB170" s="318"/>
      <c r="DC170" s="318"/>
      <c r="DD170" s="318"/>
      <c r="DE170" s="318"/>
      <c r="DF170" s="318"/>
      <c r="DG170" s="318"/>
      <c r="DH170" s="318"/>
      <c r="DI170" s="318"/>
      <c r="DJ170" s="318"/>
      <c r="DK170" s="318"/>
      <c r="DL170" s="318"/>
      <c r="DM170" s="318"/>
      <c r="DN170" s="318"/>
      <c r="DO170" s="318"/>
      <c r="DP170" s="318"/>
      <c r="DQ170" s="318"/>
      <c r="DR170" s="318"/>
      <c r="DS170" s="318"/>
      <c r="DT170" s="318"/>
      <c r="DU170" s="318"/>
      <c r="DV170" s="318"/>
      <c r="DW170" s="318"/>
      <c r="DX170" s="318"/>
      <c r="DY170" s="318"/>
      <c r="DZ170" s="318"/>
      <c r="EA170" s="318"/>
      <c r="EB170" s="318"/>
      <c r="EC170" s="318"/>
      <c r="ED170" s="318"/>
      <c r="EE170" s="318"/>
      <c r="EF170" s="318"/>
      <c r="EG170" s="318"/>
      <c r="EH170" s="318"/>
      <c r="EI170" s="318"/>
      <c r="EJ170" s="318"/>
    </row>
    <row r="171" spans="1:140" ht="25.5" customHeight="1">
      <c r="A171" s="189" t="s">
        <v>8833</v>
      </c>
      <c r="B171" s="189" t="s">
        <v>8834</v>
      </c>
      <c r="C171" s="189" t="s">
        <v>8498</v>
      </c>
      <c r="D171" s="317"/>
      <c r="E171" s="317"/>
      <c r="F171" s="318"/>
      <c r="G171" s="318"/>
      <c r="H171" s="318"/>
      <c r="I171" s="318"/>
      <c r="J171" s="318"/>
      <c r="K171" s="318"/>
      <c r="L171" s="318"/>
      <c r="M171" s="318"/>
      <c r="N171" s="318"/>
      <c r="O171" s="318"/>
      <c r="P171" s="318"/>
      <c r="Q171" s="318"/>
      <c r="R171" s="318"/>
      <c r="S171" s="318"/>
      <c r="T171" s="318"/>
      <c r="U171" s="318"/>
      <c r="V171" s="318"/>
      <c r="W171" s="318"/>
      <c r="X171" s="318"/>
      <c r="Y171" s="318"/>
      <c r="Z171" s="318"/>
      <c r="AA171" s="318"/>
      <c r="AB171" s="318"/>
      <c r="AC171" s="318"/>
      <c r="AD171" s="318"/>
      <c r="AE171" s="318"/>
      <c r="AF171" s="318"/>
      <c r="AG171" s="318"/>
      <c r="AH171" s="318"/>
      <c r="AI171" s="318"/>
      <c r="AJ171" s="318"/>
      <c r="AK171" s="318"/>
      <c r="AL171" s="318"/>
      <c r="AM171" s="318"/>
      <c r="AN171" s="318"/>
      <c r="AO171" s="318"/>
      <c r="AP171" s="318"/>
      <c r="AQ171" s="318"/>
      <c r="AR171" s="318"/>
      <c r="AS171" s="318"/>
      <c r="AT171" s="318"/>
      <c r="AU171" s="318"/>
      <c r="AV171" s="318"/>
      <c r="AW171" s="318"/>
      <c r="AX171" s="318"/>
      <c r="AY171" s="318"/>
      <c r="AZ171" s="318"/>
      <c r="BA171" s="318"/>
      <c r="BB171" s="318"/>
      <c r="BC171" s="318"/>
      <c r="BD171" s="318"/>
      <c r="BE171" s="318"/>
      <c r="BF171" s="318"/>
      <c r="BG171" s="318"/>
      <c r="BH171" s="318"/>
      <c r="BI171" s="318"/>
      <c r="BJ171" s="318"/>
      <c r="BK171" s="318"/>
      <c r="BL171" s="318"/>
      <c r="BM171" s="318"/>
      <c r="BN171" s="318"/>
      <c r="BO171" s="318"/>
      <c r="BP171" s="318"/>
      <c r="BQ171" s="318"/>
      <c r="BR171" s="318"/>
      <c r="BS171" s="318"/>
      <c r="BT171" s="318"/>
      <c r="BU171" s="318"/>
      <c r="BV171" s="318"/>
      <c r="BW171" s="318"/>
      <c r="BX171" s="318"/>
      <c r="BY171" s="318"/>
      <c r="BZ171" s="318"/>
      <c r="CA171" s="318"/>
      <c r="CB171" s="318"/>
      <c r="CC171" s="318"/>
      <c r="CD171" s="318"/>
      <c r="CE171" s="318"/>
      <c r="CF171" s="318"/>
      <c r="CG171" s="318"/>
      <c r="CH171" s="318"/>
      <c r="CI171" s="318"/>
      <c r="CJ171" s="318"/>
      <c r="CK171" s="318"/>
      <c r="CL171" s="318"/>
      <c r="CM171" s="318"/>
      <c r="CN171" s="318"/>
      <c r="CO171" s="318"/>
      <c r="CP171" s="318"/>
      <c r="CQ171" s="318"/>
      <c r="CR171" s="318"/>
      <c r="CS171" s="318"/>
      <c r="CT171" s="318"/>
      <c r="CU171" s="318"/>
      <c r="CV171" s="318"/>
      <c r="CW171" s="318"/>
      <c r="CX171" s="318"/>
      <c r="CY171" s="318"/>
      <c r="CZ171" s="318"/>
      <c r="DA171" s="318"/>
      <c r="DB171" s="318"/>
      <c r="DC171" s="318"/>
      <c r="DD171" s="318"/>
      <c r="DE171" s="318"/>
      <c r="DF171" s="318"/>
      <c r="DG171" s="318"/>
      <c r="DH171" s="318"/>
      <c r="DI171" s="318"/>
      <c r="DJ171" s="318"/>
      <c r="DK171" s="318"/>
      <c r="DL171" s="318"/>
      <c r="DM171" s="318"/>
      <c r="DN171" s="318"/>
      <c r="DO171" s="318"/>
      <c r="DP171" s="318"/>
      <c r="DQ171" s="318"/>
      <c r="DR171" s="318"/>
      <c r="DS171" s="318"/>
      <c r="DT171" s="318"/>
      <c r="DU171" s="318"/>
      <c r="DV171" s="318"/>
      <c r="DW171" s="318"/>
      <c r="DX171" s="318"/>
      <c r="DY171" s="318"/>
      <c r="DZ171" s="318"/>
      <c r="EA171" s="318"/>
      <c r="EB171" s="318"/>
      <c r="EC171" s="318"/>
      <c r="ED171" s="318"/>
      <c r="EE171" s="318"/>
      <c r="EF171" s="318"/>
      <c r="EG171" s="318"/>
      <c r="EH171" s="318"/>
      <c r="EI171" s="318"/>
      <c r="EJ171" s="318"/>
    </row>
    <row r="172" spans="1:140" ht="25.5" hidden="1" customHeight="1">
      <c r="A172" s="189" t="s">
        <v>8835</v>
      </c>
      <c r="B172" s="189" t="s">
        <v>8836</v>
      </c>
      <c r="C172" s="189" t="s">
        <v>8491</v>
      </c>
      <c r="D172" s="317"/>
      <c r="E172" s="317"/>
      <c r="F172" s="318"/>
      <c r="G172" s="318"/>
      <c r="H172" s="318"/>
      <c r="I172" s="318"/>
      <c r="J172" s="318"/>
      <c r="K172" s="318"/>
      <c r="L172" s="318"/>
      <c r="M172" s="318"/>
      <c r="N172" s="318"/>
      <c r="O172" s="318"/>
      <c r="P172" s="318"/>
      <c r="Q172" s="318"/>
      <c r="R172" s="318"/>
      <c r="S172" s="318"/>
      <c r="T172" s="318"/>
      <c r="U172" s="318"/>
      <c r="V172" s="318"/>
      <c r="W172" s="318"/>
      <c r="X172" s="318"/>
      <c r="Y172" s="318"/>
      <c r="Z172" s="318"/>
      <c r="AA172" s="318"/>
      <c r="AB172" s="318"/>
      <c r="AC172" s="318"/>
      <c r="AD172" s="318"/>
      <c r="AE172" s="318"/>
      <c r="AF172" s="318"/>
      <c r="AG172" s="318"/>
      <c r="AH172" s="318"/>
      <c r="AI172" s="318"/>
      <c r="AJ172" s="318"/>
      <c r="AK172" s="318"/>
      <c r="AL172" s="318"/>
      <c r="AM172" s="318"/>
      <c r="AN172" s="318"/>
      <c r="AO172" s="318"/>
      <c r="AP172" s="318"/>
      <c r="AQ172" s="318"/>
      <c r="AR172" s="318"/>
      <c r="AS172" s="318"/>
      <c r="AT172" s="318"/>
      <c r="AU172" s="318"/>
      <c r="AV172" s="318"/>
      <c r="AW172" s="318"/>
      <c r="AX172" s="318"/>
      <c r="AY172" s="318"/>
      <c r="AZ172" s="318"/>
      <c r="BA172" s="318"/>
      <c r="BB172" s="318"/>
      <c r="BC172" s="318"/>
      <c r="BD172" s="318"/>
      <c r="BE172" s="318"/>
      <c r="BF172" s="318"/>
      <c r="BG172" s="318"/>
      <c r="BH172" s="318"/>
      <c r="BI172" s="318"/>
      <c r="BJ172" s="318"/>
      <c r="BK172" s="318"/>
      <c r="BL172" s="318"/>
      <c r="BM172" s="318"/>
      <c r="BN172" s="318"/>
      <c r="BO172" s="318"/>
      <c r="BP172" s="318"/>
      <c r="BQ172" s="318"/>
      <c r="BR172" s="318"/>
      <c r="BS172" s="318"/>
      <c r="BT172" s="318"/>
      <c r="BU172" s="318"/>
      <c r="BV172" s="318"/>
      <c r="BW172" s="318"/>
      <c r="BX172" s="318"/>
      <c r="BY172" s="318"/>
      <c r="BZ172" s="318"/>
      <c r="CA172" s="318"/>
      <c r="CB172" s="318"/>
      <c r="CC172" s="318"/>
      <c r="CD172" s="318"/>
      <c r="CE172" s="318"/>
      <c r="CF172" s="318"/>
      <c r="CG172" s="318"/>
      <c r="CH172" s="318"/>
      <c r="CI172" s="318"/>
      <c r="CJ172" s="318"/>
      <c r="CK172" s="318"/>
      <c r="CL172" s="318"/>
      <c r="CM172" s="318"/>
      <c r="CN172" s="318"/>
      <c r="CO172" s="318"/>
      <c r="CP172" s="318"/>
      <c r="CQ172" s="318"/>
      <c r="CR172" s="318"/>
      <c r="CS172" s="318"/>
      <c r="CT172" s="318"/>
      <c r="CU172" s="318"/>
      <c r="CV172" s="318"/>
      <c r="CW172" s="318"/>
      <c r="CX172" s="318"/>
      <c r="CY172" s="318"/>
      <c r="CZ172" s="318"/>
      <c r="DA172" s="318"/>
      <c r="DB172" s="318"/>
      <c r="DC172" s="318"/>
      <c r="DD172" s="318"/>
      <c r="DE172" s="318"/>
      <c r="DF172" s="318"/>
      <c r="DG172" s="318"/>
      <c r="DH172" s="318"/>
      <c r="DI172" s="318"/>
      <c r="DJ172" s="318"/>
      <c r="DK172" s="318"/>
      <c r="DL172" s="318"/>
      <c r="DM172" s="318"/>
      <c r="DN172" s="318"/>
      <c r="DO172" s="318"/>
      <c r="DP172" s="318"/>
      <c r="DQ172" s="318"/>
      <c r="DR172" s="318"/>
      <c r="DS172" s="318"/>
      <c r="DT172" s="318"/>
      <c r="DU172" s="318"/>
      <c r="DV172" s="318"/>
      <c r="DW172" s="318"/>
      <c r="DX172" s="318"/>
      <c r="DY172" s="318"/>
      <c r="DZ172" s="318"/>
      <c r="EA172" s="318"/>
      <c r="EB172" s="318"/>
      <c r="EC172" s="318"/>
      <c r="ED172" s="318"/>
      <c r="EE172" s="318"/>
      <c r="EF172" s="318"/>
      <c r="EG172" s="318"/>
      <c r="EH172" s="318"/>
      <c r="EI172" s="318"/>
      <c r="EJ172" s="318"/>
    </row>
    <row r="173" spans="1:140" ht="25.5" customHeight="1">
      <c r="A173" s="189" t="s">
        <v>8837</v>
      </c>
      <c r="B173" s="189" t="s">
        <v>8838</v>
      </c>
      <c r="C173" s="189" t="s">
        <v>8498</v>
      </c>
      <c r="D173" s="317"/>
      <c r="E173" s="317"/>
      <c r="F173" s="318"/>
      <c r="G173" s="318"/>
      <c r="H173" s="318"/>
      <c r="I173" s="318"/>
      <c r="J173" s="318"/>
      <c r="K173" s="318"/>
      <c r="L173" s="318"/>
      <c r="M173" s="318"/>
      <c r="N173" s="318"/>
      <c r="O173" s="318"/>
      <c r="P173" s="318"/>
      <c r="Q173" s="318"/>
      <c r="R173" s="318"/>
      <c r="S173" s="318"/>
      <c r="T173" s="318"/>
      <c r="U173" s="318"/>
      <c r="V173" s="318"/>
      <c r="W173" s="318"/>
      <c r="X173" s="318"/>
      <c r="Y173" s="318"/>
      <c r="Z173" s="318"/>
      <c r="AA173" s="318"/>
      <c r="AB173" s="318"/>
      <c r="AC173" s="318"/>
      <c r="AD173" s="318"/>
      <c r="AE173" s="318"/>
      <c r="AF173" s="318"/>
      <c r="AG173" s="318"/>
      <c r="AH173" s="318"/>
      <c r="AI173" s="318"/>
      <c r="AJ173" s="318"/>
      <c r="AK173" s="318"/>
      <c r="AL173" s="318"/>
      <c r="AM173" s="318"/>
      <c r="AN173" s="318"/>
      <c r="AO173" s="318"/>
      <c r="AP173" s="318"/>
      <c r="AQ173" s="318"/>
      <c r="AR173" s="318"/>
      <c r="AS173" s="318"/>
      <c r="AT173" s="318"/>
      <c r="AU173" s="318"/>
      <c r="AV173" s="318"/>
      <c r="AW173" s="318"/>
      <c r="AX173" s="318"/>
      <c r="AY173" s="318"/>
      <c r="AZ173" s="318"/>
      <c r="BA173" s="318"/>
      <c r="BB173" s="318"/>
      <c r="BC173" s="318"/>
      <c r="BD173" s="318"/>
      <c r="BE173" s="318"/>
      <c r="BF173" s="318"/>
      <c r="BG173" s="318"/>
      <c r="BH173" s="318"/>
      <c r="BI173" s="318"/>
      <c r="BJ173" s="318"/>
      <c r="BK173" s="318"/>
      <c r="BL173" s="318"/>
      <c r="BM173" s="318"/>
      <c r="BN173" s="318"/>
      <c r="BO173" s="318"/>
      <c r="BP173" s="318"/>
      <c r="BQ173" s="318"/>
      <c r="BR173" s="318"/>
      <c r="BS173" s="318"/>
      <c r="BT173" s="318"/>
      <c r="BU173" s="318"/>
      <c r="BV173" s="318"/>
      <c r="BW173" s="318"/>
      <c r="BX173" s="318"/>
      <c r="BY173" s="318"/>
      <c r="BZ173" s="318"/>
      <c r="CA173" s="318"/>
      <c r="CB173" s="318"/>
      <c r="CC173" s="318"/>
      <c r="CD173" s="318"/>
      <c r="CE173" s="318"/>
      <c r="CF173" s="318"/>
      <c r="CG173" s="318"/>
      <c r="CH173" s="318"/>
      <c r="CI173" s="318"/>
      <c r="CJ173" s="318"/>
      <c r="CK173" s="318"/>
      <c r="CL173" s="318"/>
      <c r="CM173" s="318"/>
      <c r="CN173" s="318"/>
      <c r="CO173" s="318"/>
      <c r="CP173" s="318"/>
      <c r="CQ173" s="318"/>
      <c r="CR173" s="318"/>
      <c r="CS173" s="318"/>
      <c r="CT173" s="318"/>
      <c r="CU173" s="318"/>
      <c r="CV173" s="318"/>
      <c r="CW173" s="318"/>
      <c r="CX173" s="318"/>
      <c r="CY173" s="318"/>
      <c r="CZ173" s="318"/>
      <c r="DA173" s="318"/>
      <c r="DB173" s="318"/>
      <c r="DC173" s="318"/>
      <c r="DD173" s="318"/>
      <c r="DE173" s="318"/>
      <c r="DF173" s="318"/>
      <c r="DG173" s="318"/>
      <c r="DH173" s="318"/>
      <c r="DI173" s="318"/>
      <c r="DJ173" s="318"/>
      <c r="DK173" s="318"/>
      <c r="DL173" s="318"/>
      <c r="DM173" s="318"/>
      <c r="DN173" s="318"/>
      <c r="DO173" s="318"/>
      <c r="DP173" s="318"/>
      <c r="DQ173" s="318"/>
      <c r="DR173" s="318"/>
      <c r="DS173" s="318"/>
      <c r="DT173" s="318"/>
      <c r="DU173" s="318"/>
      <c r="DV173" s="318"/>
      <c r="DW173" s="318"/>
      <c r="DX173" s="318"/>
      <c r="DY173" s="318"/>
      <c r="DZ173" s="318"/>
      <c r="EA173" s="318"/>
      <c r="EB173" s="318"/>
      <c r="EC173" s="318"/>
      <c r="ED173" s="318"/>
      <c r="EE173" s="318"/>
      <c r="EF173" s="318"/>
      <c r="EG173" s="318"/>
      <c r="EH173" s="318"/>
      <c r="EI173" s="318"/>
      <c r="EJ173" s="318"/>
    </row>
    <row r="174" spans="1:140" ht="25.5" customHeight="1">
      <c r="A174" s="189" t="s">
        <v>8839</v>
      </c>
      <c r="B174" s="189" t="s">
        <v>8840</v>
      </c>
      <c r="C174" s="189" t="s">
        <v>8498</v>
      </c>
      <c r="D174" s="317"/>
      <c r="E174" s="317"/>
      <c r="F174" s="318"/>
      <c r="G174" s="318"/>
      <c r="H174" s="318"/>
      <c r="I174" s="318"/>
      <c r="J174" s="318"/>
      <c r="K174" s="318"/>
      <c r="L174" s="318"/>
      <c r="M174" s="318"/>
      <c r="N174" s="318"/>
      <c r="O174" s="318"/>
      <c r="P174" s="318"/>
      <c r="Q174" s="318"/>
      <c r="R174" s="318"/>
      <c r="S174" s="318"/>
      <c r="T174" s="318"/>
      <c r="U174" s="318"/>
      <c r="V174" s="318"/>
      <c r="W174" s="318"/>
      <c r="X174" s="318"/>
      <c r="Y174" s="318"/>
      <c r="Z174" s="318"/>
      <c r="AA174" s="318"/>
      <c r="AB174" s="318"/>
      <c r="AC174" s="318"/>
      <c r="AD174" s="318"/>
      <c r="AE174" s="318"/>
      <c r="AF174" s="318"/>
      <c r="AG174" s="318"/>
      <c r="AH174" s="318"/>
      <c r="AI174" s="318"/>
      <c r="AJ174" s="318"/>
      <c r="AK174" s="318"/>
      <c r="AL174" s="318"/>
      <c r="AM174" s="318"/>
      <c r="AN174" s="318"/>
      <c r="AO174" s="318"/>
      <c r="AP174" s="318"/>
      <c r="AQ174" s="318"/>
      <c r="AR174" s="318"/>
      <c r="AS174" s="318"/>
      <c r="AT174" s="318"/>
      <c r="AU174" s="318"/>
      <c r="AV174" s="318"/>
      <c r="AW174" s="318"/>
      <c r="AX174" s="318"/>
      <c r="AY174" s="318"/>
      <c r="AZ174" s="318"/>
      <c r="BA174" s="318"/>
      <c r="BB174" s="318"/>
      <c r="BC174" s="318"/>
      <c r="BD174" s="318"/>
      <c r="BE174" s="318"/>
      <c r="BF174" s="318"/>
      <c r="BG174" s="318"/>
      <c r="BH174" s="318"/>
      <c r="BI174" s="318"/>
      <c r="BJ174" s="318"/>
      <c r="BK174" s="318"/>
      <c r="BL174" s="318"/>
      <c r="BM174" s="318"/>
      <c r="BN174" s="318"/>
      <c r="BO174" s="318"/>
      <c r="BP174" s="318"/>
      <c r="BQ174" s="318"/>
      <c r="BR174" s="318"/>
      <c r="BS174" s="318"/>
      <c r="BT174" s="318"/>
      <c r="BU174" s="318"/>
      <c r="BV174" s="318"/>
      <c r="BW174" s="318"/>
      <c r="BX174" s="318"/>
      <c r="BY174" s="318"/>
      <c r="BZ174" s="318"/>
      <c r="CA174" s="318"/>
      <c r="CB174" s="318"/>
      <c r="CC174" s="318"/>
      <c r="CD174" s="318"/>
      <c r="CE174" s="318"/>
      <c r="CF174" s="318"/>
      <c r="CG174" s="318"/>
      <c r="CH174" s="318"/>
      <c r="CI174" s="318"/>
      <c r="CJ174" s="318"/>
      <c r="CK174" s="318"/>
      <c r="CL174" s="318"/>
      <c r="CM174" s="318"/>
      <c r="CN174" s="318"/>
      <c r="CO174" s="318"/>
      <c r="CP174" s="318"/>
      <c r="CQ174" s="318"/>
      <c r="CR174" s="318"/>
      <c r="CS174" s="318"/>
      <c r="CT174" s="318"/>
      <c r="CU174" s="318"/>
      <c r="CV174" s="318"/>
      <c r="CW174" s="318"/>
      <c r="CX174" s="318"/>
      <c r="CY174" s="318"/>
      <c r="CZ174" s="318"/>
      <c r="DA174" s="318"/>
      <c r="DB174" s="318"/>
      <c r="DC174" s="318"/>
      <c r="DD174" s="318"/>
      <c r="DE174" s="318"/>
      <c r="DF174" s="318"/>
      <c r="DG174" s="318"/>
      <c r="DH174" s="318"/>
      <c r="DI174" s="318"/>
      <c r="DJ174" s="318"/>
      <c r="DK174" s="318"/>
      <c r="DL174" s="318"/>
      <c r="DM174" s="318"/>
      <c r="DN174" s="318"/>
      <c r="DO174" s="318"/>
      <c r="DP174" s="318"/>
      <c r="DQ174" s="318"/>
      <c r="DR174" s="318"/>
      <c r="DS174" s="318"/>
      <c r="DT174" s="318"/>
      <c r="DU174" s="318"/>
      <c r="DV174" s="318"/>
      <c r="DW174" s="318"/>
      <c r="DX174" s="318"/>
      <c r="DY174" s="318"/>
      <c r="DZ174" s="318"/>
      <c r="EA174" s="318"/>
      <c r="EB174" s="318"/>
      <c r="EC174" s="318"/>
      <c r="ED174" s="318"/>
      <c r="EE174" s="318"/>
      <c r="EF174" s="318"/>
      <c r="EG174" s="318"/>
      <c r="EH174" s="318"/>
      <c r="EI174" s="318"/>
      <c r="EJ174" s="318"/>
    </row>
    <row r="175" spans="1:140" ht="25.5" hidden="1" customHeight="1">
      <c r="A175" s="319"/>
      <c r="B175" s="319"/>
      <c r="C175" s="319"/>
      <c r="D175" s="317"/>
      <c r="E175" s="317"/>
      <c r="F175" s="318"/>
      <c r="G175" s="318"/>
      <c r="H175" s="318"/>
      <c r="I175" s="318"/>
      <c r="J175" s="318"/>
      <c r="K175" s="318"/>
      <c r="L175" s="318"/>
      <c r="M175" s="318"/>
      <c r="N175" s="318"/>
      <c r="O175" s="318"/>
      <c r="P175" s="318"/>
      <c r="Q175" s="318"/>
      <c r="R175" s="318"/>
      <c r="S175" s="318"/>
      <c r="T175" s="318"/>
      <c r="U175" s="318"/>
      <c r="V175" s="318"/>
      <c r="W175" s="318"/>
      <c r="X175" s="318"/>
      <c r="Y175" s="318"/>
      <c r="Z175" s="318"/>
      <c r="AA175" s="318"/>
      <c r="AB175" s="318"/>
      <c r="AC175" s="318"/>
      <c r="AD175" s="318"/>
      <c r="AE175" s="318"/>
      <c r="AF175" s="318"/>
      <c r="AG175" s="318"/>
      <c r="AH175" s="318"/>
      <c r="AI175" s="318"/>
      <c r="AJ175" s="318"/>
      <c r="AK175" s="318"/>
      <c r="AL175" s="318"/>
      <c r="AM175" s="318"/>
      <c r="AN175" s="318"/>
      <c r="AO175" s="318"/>
      <c r="AP175" s="318"/>
      <c r="AQ175" s="318"/>
      <c r="AR175" s="318"/>
      <c r="AS175" s="318"/>
      <c r="AT175" s="318"/>
      <c r="AU175" s="318"/>
      <c r="AV175" s="318"/>
      <c r="AW175" s="318"/>
      <c r="AX175" s="318"/>
      <c r="AY175" s="318"/>
      <c r="AZ175" s="318"/>
      <c r="BA175" s="318"/>
      <c r="BB175" s="318"/>
      <c r="BC175" s="318"/>
      <c r="BD175" s="318"/>
      <c r="BE175" s="318"/>
      <c r="BF175" s="318"/>
      <c r="BG175" s="318"/>
      <c r="BH175" s="318"/>
      <c r="BI175" s="318"/>
      <c r="BJ175" s="318"/>
      <c r="BK175" s="318"/>
      <c r="BL175" s="318"/>
      <c r="BM175" s="318"/>
      <c r="BN175" s="318"/>
      <c r="BO175" s="318"/>
      <c r="BP175" s="318"/>
      <c r="BQ175" s="318"/>
      <c r="BR175" s="318"/>
      <c r="BS175" s="318"/>
      <c r="BT175" s="318"/>
      <c r="BU175" s="318"/>
      <c r="BV175" s="318"/>
      <c r="BW175" s="318"/>
      <c r="BX175" s="318"/>
      <c r="BY175" s="318"/>
      <c r="BZ175" s="318"/>
      <c r="CA175" s="318"/>
      <c r="CB175" s="318"/>
      <c r="CC175" s="318"/>
      <c r="CD175" s="318"/>
      <c r="CE175" s="318"/>
      <c r="CF175" s="318"/>
      <c r="CG175" s="318"/>
      <c r="CH175" s="318"/>
      <c r="CI175" s="318"/>
      <c r="CJ175" s="318"/>
      <c r="CK175" s="318"/>
      <c r="CL175" s="318"/>
      <c r="CM175" s="318"/>
      <c r="CN175" s="318"/>
      <c r="CO175" s="318"/>
      <c r="CP175" s="318"/>
      <c r="CQ175" s="318"/>
      <c r="CR175" s="318"/>
      <c r="CS175" s="318"/>
      <c r="CT175" s="318"/>
      <c r="CU175" s="318"/>
      <c r="CV175" s="318"/>
      <c r="CW175" s="318"/>
      <c r="CX175" s="318"/>
      <c r="CY175" s="318"/>
      <c r="CZ175" s="318"/>
      <c r="DA175" s="318"/>
      <c r="DB175" s="318"/>
      <c r="DC175" s="318"/>
      <c r="DD175" s="318"/>
      <c r="DE175" s="318"/>
      <c r="DF175" s="318"/>
      <c r="DG175" s="318"/>
      <c r="DH175" s="318"/>
      <c r="DI175" s="318"/>
      <c r="DJ175" s="318"/>
      <c r="DK175" s="318"/>
      <c r="DL175" s="318"/>
      <c r="DM175" s="318"/>
      <c r="DN175" s="318"/>
      <c r="DO175" s="318"/>
      <c r="DP175" s="318"/>
      <c r="DQ175" s="318"/>
      <c r="DR175" s="318"/>
      <c r="DS175" s="318"/>
      <c r="DT175" s="318"/>
      <c r="DU175" s="318"/>
      <c r="DV175" s="318"/>
      <c r="DW175" s="318"/>
      <c r="DX175" s="318"/>
      <c r="DY175" s="318"/>
      <c r="DZ175" s="318"/>
      <c r="EA175" s="318"/>
      <c r="EB175" s="318"/>
      <c r="EC175" s="318"/>
      <c r="ED175" s="318"/>
      <c r="EE175" s="318"/>
      <c r="EF175" s="318"/>
      <c r="EG175" s="318"/>
      <c r="EH175" s="318"/>
      <c r="EI175" s="318"/>
      <c r="EJ175" s="318"/>
    </row>
    <row r="176" spans="1:140" ht="25.5" hidden="1" customHeight="1">
      <c r="A176" s="319"/>
      <c r="B176" s="319"/>
      <c r="C176" s="319"/>
      <c r="D176" s="317"/>
      <c r="E176" s="317"/>
      <c r="F176" s="318"/>
      <c r="G176" s="318"/>
      <c r="H176" s="318"/>
      <c r="I176" s="318"/>
      <c r="J176" s="318"/>
      <c r="K176" s="318"/>
      <c r="L176" s="318"/>
      <c r="M176" s="318"/>
      <c r="N176" s="318"/>
      <c r="O176" s="318"/>
      <c r="P176" s="318"/>
      <c r="Q176" s="318"/>
      <c r="R176" s="318"/>
      <c r="S176" s="318"/>
      <c r="T176" s="318"/>
      <c r="U176" s="318"/>
      <c r="V176" s="318"/>
      <c r="W176" s="318"/>
      <c r="X176" s="318"/>
      <c r="Y176" s="318"/>
      <c r="Z176" s="318"/>
      <c r="AA176" s="318"/>
      <c r="AB176" s="318"/>
      <c r="AC176" s="318"/>
      <c r="AD176" s="318"/>
      <c r="AE176" s="318"/>
      <c r="AF176" s="318"/>
      <c r="AG176" s="318"/>
      <c r="AH176" s="318"/>
      <c r="AI176" s="318"/>
      <c r="AJ176" s="318"/>
      <c r="AK176" s="318"/>
      <c r="AL176" s="318"/>
      <c r="AM176" s="318"/>
      <c r="AN176" s="318"/>
      <c r="AO176" s="318"/>
      <c r="AP176" s="318"/>
      <c r="AQ176" s="318"/>
      <c r="AR176" s="318"/>
      <c r="AS176" s="318"/>
      <c r="AT176" s="318"/>
      <c r="AU176" s="318"/>
      <c r="AV176" s="318"/>
      <c r="AW176" s="318"/>
      <c r="AX176" s="318"/>
      <c r="AY176" s="318"/>
      <c r="AZ176" s="318"/>
      <c r="BA176" s="318"/>
      <c r="BB176" s="318"/>
      <c r="BC176" s="318"/>
      <c r="BD176" s="318"/>
      <c r="BE176" s="318"/>
      <c r="BF176" s="318"/>
      <c r="BG176" s="318"/>
      <c r="BH176" s="318"/>
      <c r="BI176" s="318"/>
      <c r="BJ176" s="318"/>
      <c r="BK176" s="318"/>
      <c r="BL176" s="318"/>
      <c r="BM176" s="318"/>
      <c r="BN176" s="318"/>
      <c r="BO176" s="318"/>
      <c r="BP176" s="318"/>
      <c r="BQ176" s="318"/>
      <c r="BR176" s="318"/>
      <c r="BS176" s="318"/>
      <c r="BT176" s="318"/>
      <c r="BU176" s="318"/>
      <c r="BV176" s="318"/>
      <c r="BW176" s="318"/>
      <c r="BX176" s="318"/>
      <c r="BY176" s="318"/>
      <c r="BZ176" s="318"/>
      <c r="CA176" s="318"/>
      <c r="CB176" s="318"/>
      <c r="CC176" s="318"/>
      <c r="CD176" s="318"/>
      <c r="CE176" s="318"/>
      <c r="CF176" s="318"/>
      <c r="CG176" s="318"/>
      <c r="CH176" s="318"/>
      <c r="CI176" s="318"/>
      <c r="CJ176" s="318"/>
      <c r="CK176" s="318"/>
      <c r="CL176" s="318"/>
      <c r="CM176" s="318"/>
      <c r="CN176" s="318"/>
      <c r="CO176" s="318"/>
      <c r="CP176" s="318"/>
      <c r="CQ176" s="318"/>
      <c r="CR176" s="318"/>
      <c r="CS176" s="318"/>
      <c r="CT176" s="318"/>
      <c r="CU176" s="318"/>
      <c r="CV176" s="318"/>
      <c r="CW176" s="318"/>
      <c r="CX176" s="318"/>
      <c r="CY176" s="318"/>
      <c r="CZ176" s="318"/>
      <c r="DA176" s="318"/>
      <c r="DB176" s="318"/>
      <c r="DC176" s="318"/>
      <c r="DD176" s="318"/>
      <c r="DE176" s="318"/>
      <c r="DF176" s="318"/>
      <c r="DG176" s="318"/>
      <c r="DH176" s="318"/>
      <c r="DI176" s="318"/>
      <c r="DJ176" s="318"/>
      <c r="DK176" s="318"/>
      <c r="DL176" s="318"/>
      <c r="DM176" s="318"/>
      <c r="DN176" s="318"/>
      <c r="DO176" s="318"/>
      <c r="DP176" s="318"/>
      <c r="DQ176" s="318"/>
      <c r="DR176" s="318"/>
      <c r="DS176" s="318"/>
      <c r="DT176" s="318"/>
      <c r="DU176" s="318"/>
      <c r="DV176" s="318"/>
      <c r="DW176" s="318"/>
      <c r="DX176" s="318"/>
      <c r="DY176" s="318"/>
      <c r="DZ176" s="318"/>
      <c r="EA176" s="318"/>
      <c r="EB176" s="318"/>
      <c r="EC176" s="318"/>
      <c r="ED176" s="318"/>
      <c r="EE176" s="318"/>
      <c r="EF176" s="318"/>
      <c r="EG176" s="318"/>
      <c r="EH176" s="318"/>
      <c r="EI176" s="318"/>
      <c r="EJ176" s="318"/>
    </row>
    <row r="177" spans="1:140" ht="25.5" hidden="1" customHeight="1">
      <c r="A177" s="319"/>
      <c r="B177" s="319"/>
      <c r="C177" s="319"/>
      <c r="D177" s="317"/>
      <c r="E177" s="317"/>
      <c r="F177" s="318"/>
      <c r="G177" s="318"/>
      <c r="H177" s="318"/>
      <c r="I177" s="318"/>
      <c r="J177" s="318"/>
      <c r="K177" s="318"/>
      <c r="L177" s="318"/>
      <c r="M177" s="318"/>
      <c r="N177" s="318"/>
      <c r="O177" s="318"/>
      <c r="P177" s="318"/>
      <c r="Q177" s="318"/>
      <c r="R177" s="318"/>
      <c r="S177" s="318"/>
      <c r="T177" s="318"/>
      <c r="U177" s="318"/>
      <c r="V177" s="318"/>
      <c r="W177" s="318"/>
      <c r="X177" s="318"/>
      <c r="Y177" s="318"/>
      <c r="Z177" s="318"/>
      <c r="AA177" s="318"/>
      <c r="AB177" s="318"/>
      <c r="AC177" s="318"/>
      <c r="AD177" s="318"/>
      <c r="AE177" s="318"/>
      <c r="AF177" s="318"/>
      <c r="AG177" s="318"/>
      <c r="AH177" s="318"/>
      <c r="AI177" s="318"/>
      <c r="AJ177" s="318"/>
      <c r="AK177" s="318"/>
      <c r="AL177" s="318"/>
      <c r="AM177" s="318"/>
      <c r="AN177" s="318"/>
      <c r="AO177" s="318"/>
      <c r="AP177" s="318"/>
      <c r="AQ177" s="318"/>
      <c r="AR177" s="318"/>
      <c r="AS177" s="318"/>
      <c r="AT177" s="318"/>
      <c r="AU177" s="318"/>
      <c r="AV177" s="318"/>
      <c r="AW177" s="318"/>
      <c r="AX177" s="318"/>
      <c r="AY177" s="318"/>
      <c r="AZ177" s="318"/>
      <c r="BA177" s="318"/>
      <c r="BB177" s="318"/>
      <c r="BC177" s="318"/>
      <c r="BD177" s="318"/>
      <c r="BE177" s="318"/>
      <c r="BF177" s="318"/>
      <c r="BG177" s="318"/>
      <c r="BH177" s="318"/>
      <c r="BI177" s="318"/>
      <c r="BJ177" s="318"/>
      <c r="BK177" s="318"/>
      <c r="BL177" s="318"/>
      <c r="BM177" s="318"/>
      <c r="BN177" s="318"/>
      <c r="BO177" s="318"/>
      <c r="BP177" s="318"/>
      <c r="BQ177" s="318"/>
      <c r="BR177" s="318"/>
      <c r="BS177" s="318"/>
      <c r="BT177" s="318"/>
      <c r="BU177" s="318"/>
      <c r="BV177" s="318"/>
      <c r="BW177" s="318"/>
      <c r="BX177" s="318"/>
      <c r="BY177" s="318"/>
      <c r="BZ177" s="318"/>
      <c r="CA177" s="318"/>
      <c r="CB177" s="318"/>
      <c r="CC177" s="318"/>
      <c r="CD177" s="318"/>
      <c r="CE177" s="318"/>
      <c r="CF177" s="318"/>
      <c r="CG177" s="318"/>
      <c r="CH177" s="318"/>
      <c r="CI177" s="318"/>
      <c r="CJ177" s="318"/>
      <c r="CK177" s="318"/>
      <c r="CL177" s="318"/>
      <c r="CM177" s="318"/>
      <c r="CN177" s="318"/>
      <c r="CO177" s="318"/>
      <c r="CP177" s="318"/>
      <c r="CQ177" s="318"/>
      <c r="CR177" s="318"/>
      <c r="CS177" s="318"/>
      <c r="CT177" s="318"/>
      <c r="CU177" s="318"/>
      <c r="CV177" s="318"/>
      <c r="CW177" s="318"/>
      <c r="CX177" s="318"/>
      <c r="CY177" s="318"/>
      <c r="CZ177" s="318"/>
      <c r="DA177" s="318"/>
      <c r="DB177" s="318"/>
      <c r="DC177" s="318"/>
      <c r="DD177" s="318"/>
      <c r="DE177" s="318"/>
      <c r="DF177" s="318"/>
      <c r="DG177" s="318"/>
      <c r="DH177" s="318"/>
      <c r="DI177" s="318"/>
      <c r="DJ177" s="318"/>
      <c r="DK177" s="318"/>
      <c r="DL177" s="318"/>
      <c r="DM177" s="318"/>
      <c r="DN177" s="318"/>
      <c r="DO177" s="318"/>
      <c r="DP177" s="318"/>
      <c r="DQ177" s="318"/>
      <c r="DR177" s="318"/>
      <c r="DS177" s="318"/>
      <c r="DT177" s="318"/>
      <c r="DU177" s="318"/>
      <c r="DV177" s="318"/>
      <c r="DW177" s="318"/>
      <c r="DX177" s="318"/>
      <c r="DY177" s="318"/>
      <c r="DZ177" s="318"/>
      <c r="EA177" s="318"/>
      <c r="EB177" s="318"/>
      <c r="EC177" s="318"/>
      <c r="ED177" s="318"/>
      <c r="EE177" s="318"/>
      <c r="EF177" s="318"/>
      <c r="EG177" s="318"/>
      <c r="EH177" s="318"/>
      <c r="EI177" s="318"/>
      <c r="EJ177" s="318"/>
    </row>
    <row r="178" spans="1:140" ht="25.5" hidden="1" customHeight="1">
      <c r="A178" s="319"/>
      <c r="B178" s="319"/>
      <c r="C178" s="319"/>
      <c r="D178" s="317"/>
      <c r="E178" s="317"/>
      <c r="F178" s="318"/>
      <c r="G178" s="318"/>
      <c r="H178" s="318"/>
      <c r="I178" s="318"/>
      <c r="J178" s="318"/>
      <c r="K178" s="318"/>
      <c r="L178" s="318"/>
      <c r="M178" s="318"/>
      <c r="N178" s="318"/>
      <c r="O178" s="318"/>
      <c r="P178" s="318"/>
      <c r="Q178" s="318"/>
      <c r="R178" s="318"/>
      <c r="S178" s="318"/>
      <c r="T178" s="318"/>
      <c r="U178" s="318"/>
      <c r="V178" s="318"/>
      <c r="W178" s="318"/>
      <c r="X178" s="318"/>
      <c r="Y178" s="318"/>
      <c r="Z178" s="318"/>
      <c r="AA178" s="318"/>
      <c r="AB178" s="318"/>
      <c r="AC178" s="318"/>
      <c r="AD178" s="318"/>
      <c r="AE178" s="318"/>
      <c r="AF178" s="318"/>
      <c r="AG178" s="318"/>
      <c r="AH178" s="318"/>
      <c r="AI178" s="318"/>
      <c r="AJ178" s="318"/>
      <c r="AK178" s="318"/>
      <c r="AL178" s="318"/>
      <c r="AM178" s="318"/>
      <c r="AN178" s="318"/>
      <c r="AO178" s="318"/>
      <c r="AP178" s="318"/>
      <c r="AQ178" s="318"/>
      <c r="AR178" s="318"/>
      <c r="AS178" s="318"/>
      <c r="AT178" s="318"/>
      <c r="AU178" s="318"/>
      <c r="AV178" s="318"/>
      <c r="AW178" s="318"/>
      <c r="AX178" s="318"/>
      <c r="AY178" s="318"/>
      <c r="AZ178" s="318"/>
      <c r="BA178" s="318"/>
      <c r="BB178" s="318"/>
      <c r="BC178" s="318"/>
      <c r="BD178" s="318"/>
      <c r="BE178" s="318"/>
      <c r="BF178" s="318"/>
      <c r="BG178" s="318"/>
      <c r="BH178" s="318"/>
      <c r="BI178" s="318"/>
      <c r="BJ178" s="318"/>
      <c r="BK178" s="318"/>
      <c r="BL178" s="318"/>
      <c r="BM178" s="318"/>
      <c r="BN178" s="318"/>
      <c r="BO178" s="318"/>
      <c r="BP178" s="318"/>
      <c r="BQ178" s="318"/>
      <c r="BR178" s="318"/>
      <c r="BS178" s="318"/>
      <c r="BT178" s="318"/>
      <c r="BU178" s="318"/>
      <c r="BV178" s="318"/>
      <c r="BW178" s="318"/>
      <c r="BX178" s="318"/>
      <c r="BY178" s="318"/>
      <c r="BZ178" s="318"/>
      <c r="CA178" s="318"/>
      <c r="CB178" s="318"/>
      <c r="CC178" s="318"/>
      <c r="CD178" s="318"/>
      <c r="CE178" s="318"/>
      <c r="CF178" s="318"/>
      <c r="CG178" s="318"/>
      <c r="CH178" s="318"/>
      <c r="CI178" s="318"/>
      <c r="CJ178" s="318"/>
      <c r="CK178" s="318"/>
      <c r="CL178" s="318"/>
      <c r="CM178" s="318"/>
      <c r="CN178" s="318"/>
      <c r="CO178" s="318"/>
      <c r="CP178" s="318"/>
      <c r="CQ178" s="318"/>
      <c r="CR178" s="318"/>
      <c r="CS178" s="318"/>
      <c r="CT178" s="318"/>
      <c r="CU178" s="318"/>
      <c r="CV178" s="318"/>
      <c r="CW178" s="318"/>
      <c r="CX178" s="318"/>
      <c r="CY178" s="318"/>
      <c r="CZ178" s="318"/>
      <c r="DA178" s="318"/>
      <c r="DB178" s="318"/>
      <c r="DC178" s="318"/>
      <c r="DD178" s="318"/>
      <c r="DE178" s="318"/>
      <c r="DF178" s="318"/>
      <c r="DG178" s="318"/>
      <c r="DH178" s="318"/>
      <c r="DI178" s="318"/>
      <c r="DJ178" s="318"/>
      <c r="DK178" s="318"/>
      <c r="DL178" s="318"/>
      <c r="DM178" s="318"/>
      <c r="DN178" s="318"/>
      <c r="DO178" s="318"/>
      <c r="DP178" s="318"/>
      <c r="DQ178" s="318"/>
      <c r="DR178" s="318"/>
      <c r="DS178" s="318"/>
      <c r="DT178" s="318"/>
      <c r="DU178" s="318"/>
      <c r="DV178" s="318"/>
      <c r="DW178" s="318"/>
      <c r="DX178" s="318"/>
      <c r="DY178" s="318"/>
      <c r="DZ178" s="318"/>
      <c r="EA178" s="318"/>
      <c r="EB178" s="318"/>
      <c r="EC178" s="318"/>
      <c r="ED178" s="318"/>
      <c r="EE178" s="318"/>
      <c r="EF178" s="318"/>
      <c r="EG178" s="318"/>
      <c r="EH178" s="318"/>
      <c r="EI178" s="318"/>
      <c r="EJ178" s="318"/>
    </row>
    <row r="179" spans="1:140" ht="25.5" hidden="1" customHeight="1">
      <c r="A179" s="319"/>
      <c r="B179" s="319"/>
      <c r="C179" s="319"/>
      <c r="D179" s="317"/>
      <c r="E179" s="317"/>
      <c r="F179" s="318"/>
      <c r="G179" s="318"/>
      <c r="H179" s="318"/>
      <c r="I179" s="318"/>
      <c r="J179" s="318"/>
      <c r="K179" s="318"/>
      <c r="L179" s="318"/>
      <c r="M179" s="318"/>
      <c r="N179" s="318"/>
      <c r="O179" s="318"/>
      <c r="P179" s="318"/>
      <c r="Q179" s="318"/>
      <c r="R179" s="318"/>
      <c r="S179" s="318"/>
      <c r="T179" s="318"/>
      <c r="U179" s="318"/>
      <c r="V179" s="318"/>
      <c r="W179" s="318"/>
      <c r="X179" s="318"/>
      <c r="Y179" s="318"/>
      <c r="Z179" s="318"/>
      <c r="AA179" s="318"/>
      <c r="AB179" s="318"/>
      <c r="AC179" s="318"/>
      <c r="AD179" s="318"/>
      <c r="AE179" s="318"/>
      <c r="AF179" s="318"/>
      <c r="AG179" s="318"/>
      <c r="AH179" s="318"/>
      <c r="AI179" s="318"/>
      <c r="AJ179" s="318"/>
      <c r="AK179" s="318"/>
      <c r="AL179" s="318"/>
      <c r="AM179" s="318"/>
      <c r="AN179" s="318"/>
      <c r="AO179" s="318"/>
      <c r="AP179" s="318"/>
      <c r="AQ179" s="318"/>
      <c r="AR179" s="318"/>
      <c r="AS179" s="318"/>
      <c r="AT179" s="318"/>
      <c r="AU179" s="318"/>
      <c r="AV179" s="318"/>
      <c r="AW179" s="318"/>
      <c r="AX179" s="318"/>
      <c r="AY179" s="318"/>
      <c r="AZ179" s="318"/>
      <c r="BA179" s="318"/>
      <c r="BB179" s="318"/>
      <c r="BC179" s="318"/>
      <c r="BD179" s="318"/>
      <c r="BE179" s="318"/>
      <c r="BF179" s="318"/>
      <c r="BG179" s="318"/>
      <c r="BH179" s="318"/>
      <c r="BI179" s="318"/>
      <c r="BJ179" s="318"/>
      <c r="BK179" s="318"/>
      <c r="BL179" s="318"/>
      <c r="BM179" s="318"/>
      <c r="BN179" s="318"/>
      <c r="BO179" s="318"/>
      <c r="BP179" s="318"/>
      <c r="BQ179" s="318"/>
      <c r="BR179" s="318"/>
      <c r="BS179" s="318"/>
      <c r="BT179" s="318"/>
      <c r="BU179" s="318"/>
      <c r="BV179" s="318"/>
      <c r="BW179" s="318"/>
      <c r="BX179" s="318"/>
      <c r="BY179" s="318"/>
      <c r="BZ179" s="318"/>
      <c r="CA179" s="318"/>
      <c r="CB179" s="318"/>
      <c r="CC179" s="318"/>
      <c r="CD179" s="318"/>
      <c r="CE179" s="318"/>
      <c r="CF179" s="318"/>
      <c r="CG179" s="318"/>
      <c r="CH179" s="318"/>
      <c r="CI179" s="318"/>
      <c r="CJ179" s="318"/>
      <c r="CK179" s="318"/>
      <c r="CL179" s="318"/>
      <c r="CM179" s="318"/>
      <c r="CN179" s="318"/>
      <c r="CO179" s="318"/>
      <c r="CP179" s="318"/>
      <c r="CQ179" s="318"/>
      <c r="CR179" s="318"/>
      <c r="CS179" s="318"/>
      <c r="CT179" s="318"/>
      <c r="CU179" s="318"/>
      <c r="CV179" s="318"/>
      <c r="CW179" s="318"/>
      <c r="CX179" s="318"/>
      <c r="CY179" s="318"/>
      <c r="CZ179" s="318"/>
      <c r="DA179" s="318"/>
      <c r="DB179" s="318"/>
      <c r="DC179" s="318"/>
      <c r="DD179" s="318"/>
      <c r="DE179" s="318"/>
      <c r="DF179" s="318"/>
      <c r="DG179" s="318"/>
      <c r="DH179" s="318"/>
      <c r="DI179" s="318"/>
      <c r="DJ179" s="318"/>
      <c r="DK179" s="318"/>
      <c r="DL179" s="318"/>
      <c r="DM179" s="318"/>
      <c r="DN179" s="318"/>
      <c r="DO179" s="318"/>
      <c r="DP179" s="318"/>
      <c r="DQ179" s="318"/>
      <c r="DR179" s="318"/>
      <c r="DS179" s="318"/>
      <c r="DT179" s="318"/>
      <c r="DU179" s="318"/>
      <c r="DV179" s="318"/>
      <c r="DW179" s="318"/>
      <c r="DX179" s="318"/>
      <c r="DY179" s="318"/>
      <c r="DZ179" s="318"/>
      <c r="EA179" s="318"/>
      <c r="EB179" s="318"/>
      <c r="EC179" s="318"/>
      <c r="ED179" s="318"/>
      <c r="EE179" s="318"/>
      <c r="EF179" s="318"/>
      <c r="EG179" s="318"/>
      <c r="EH179" s="318"/>
      <c r="EI179" s="318"/>
      <c r="EJ179" s="318"/>
    </row>
    <row r="180" spans="1:140" ht="25.5" hidden="1" customHeight="1">
      <c r="A180" s="319"/>
      <c r="B180" s="319"/>
      <c r="C180" s="319"/>
      <c r="D180" s="317"/>
      <c r="E180" s="317"/>
      <c r="F180" s="318"/>
      <c r="G180" s="318"/>
      <c r="H180" s="318"/>
      <c r="I180" s="318"/>
      <c r="J180" s="318"/>
      <c r="K180" s="318"/>
      <c r="L180" s="318"/>
      <c r="M180" s="318"/>
      <c r="N180" s="318"/>
      <c r="O180" s="318"/>
      <c r="P180" s="318"/>
      <c r="Q180" s="318"/>
      <c r="R180" s="318"/>
      <c r="S180" s="318"/>
      <c r="T180" s="318"/>
      <c r="U180" s="318"/>
      <c r="V180" s="318"/>
      <c r="W180" s="318"/>
      <c r="X180" s="318"/>
      <c r="Y180" s="318"/>
      <c r="Z180" s="318"/>
      <c r="AA180" s="318"/>
      <c r="AB180" s="318"/>
      <c r="AC180" s="318"/>
      <c r="AD180" s="318"/>
      <c r="AE180" s="318"/>
      <c r="AF180" s="318"/>
      <c r="AG180" s="318"/>
      <c r="AH180" s="318"/>
      <c r="AI180" s="318"/>
      <c r="AJ180" s="318"/>
      <c r="AK180" s="318"/>
      <c r="AL180" s="318"/>
      <c r="AM180" s="318"/>
      <c r="AN180" s="318"/>
      <c r="AO180" s="318"/>
      <c r="AP180" s="318"/>
      <c r="AQ180" s="318"/>
      <c r="AR180" s="318"/>
      <c r="AS180" s="318"/>
      <c r="AT180" s="318"/>
      <c r="AU180" s="318"/>
      <c r="AV180" s="318"/>
      <c r="AW180" s="318"/>
      <c r="AX180" s="318"/>
      <c r="AY180" s="318"/>
      <c r="AZ180" s="318"/>
      <c r="BA180" s="318"/>
      <c r="BB180" s="318"/>
      <c r="BC180" s="318"/>
      <c r="BD180" s="318"/>
      <c r="BE180" s="318"/>
      <c r="BF180" s="318"/>
      <c r="BG180" s="318"/>
      <c r="BH180" s="318"/>
      <c r="BI180" s="318"/>
      <c r="BJ180" s="318"/>
      <c r="BK180" s="318"/>
      <c r="BL180" s="318"/>
      <c r="BM180" s="318"/>
      <c r="BN180" s="318"/>
      <c r="BO180" s="318"/>
      <c r="BP180" s="318"/>
      <c r="BQ180" s="318"/>
      <c r="BR180" s="318"/>
      <c r="BS180" s="318"/>
      <c r="BT180" s="318"/>
      <c r="BU180" s="318"/>
      <c r="BV180" s="318"/>
      <c r="BW180" s="318"/>
      <c r="BX180" s="318"/>
      <c r="BY180" s="318"/>
      <c r="BZ180" s="318"/>
      <c r="CA180" s="318"/>
      <c r="CB180" s="318"/>
      <c r="CC180" s="318"/>
      <c r="CD180" s="318"/>
      <c r="CE180" s="318"/>
      <c r="CF180" s="318"/>
      <c r="CG180" s="318"/>
      <c r="CH180" s="318"/>
      <c r="CI180" s="318"/>
      <c r="CJ180" s="318"/>
      <c r="CK180" s="318"/>
      <c r="CL180" s="318"/>
      <c r="CM180" s="318"/>
      <c r="CN180" s="318"/>
      <c r="CO180" s="318"/>
      <c r="CP180" s="318"/>
      <c r="CQ180" s="318"/>
      <c r="CR180" s="318"/>
      <c r="CS180" s="318"/>
      <c r="CT180" s="318"/>
      <c r="CU180" s="318"/>
      <c r="CV180" s="318"/>
      <c r="CW180" s="318"/>
      <c r="CX180" s="318"/>
      <c r="CY180" s="318"/>
      <c r="CZ180" s="318"/>
      <c r="DA180" s="318"/>
      <c r="DB180" s="318"/>
      <c r="DC180" s="318"/>
      <c r="DD180" s="318"/>
      <c r="DE180" s="318"/>
      <c r="DF180" s="318"/>
      <c r="DG180" s="318"/>
      <c r="DH180" s="318"/>
      <c r="DI180" s="318"/>
      <c r="DJ180" s="318"/>
      <c r="DK180" s="318"/>
      <c r="DL180" s="318"/>
      <c r="DM180" s="318"/>
      <c r="DN180" s="318"/>
      <c r="DO180" s="318"/>
      <c r="DP180" s="318"/>
      <c r="DQ180" s="318"/>
      <c r="DR180" s="318"/>
      <c r="DS180" s="318"/>
      <c r="DT180" s="318"/>
      <c r="DU180" s="318"/>
      <c r="DV180" s="318"/>
      <c r="DW180" s="318"/>
      <c r="DX180" s="318"/>
      <c r="DY180" s="318"/>
      <c r="DZ180" s="318"/>
      <c r="EA180" s="318"/>
      <c r="EB180" s="318"/>
      <c r="EC180" s="318"/>
      <c r="ED180" s="318"/>
      <c r="EE180" s="318"/>
      <c r="EF180" s="318"/>
      <c r="EG180" s="318"/>
      <c r="EH180" s="318"/>
      <c r="EI180" s="318"/>
      <c r="EJ180" s="318"/>
    </row>
    <row r="181" spans="1:140" ht="25.5" hidden="1" customHeight="1">
      <c r="A181" s="319"/>
      <c r="B181" s="319"/>
      <c r="C181" s="319"/>
      <c r="D181" s="317"/>
      <c r="E181" s="317"/>
      <c r="F181" s="318"/>
      <c r="G181" s="318"/>
      <c r="H181" s="318"/>
      <c r="I181" s="318"/>
      <c r="J181" s="318"/>
      <c r="K181" s="318"/>
      <c r="L181" s="318"/>
      <c r="M181" s="318"/>
      <c r="N181" s="318"/>
      <c r="O181" s="318"/>
      <c r="P181" s="318"/>
      <c r="Q181" s="318"/>
      <c r="R181" s="318"/>
      <c r="S181" s="318"/>
      <c r="T181" s="318"/>
      <c r="U181" s="318"/>
      <c r="V181" s="318"/>
      <c r="W181" s="318"/>
      <c r="X181" s="318"/>
      <c r="Y181" s="318"/>
      <c r="Z181" s="318"/>
      <c r="AA181" s="318"/>
      <c r="AB181" s="318"/>
      <c r="AC181" s="318"/>
      <c r="AD181" s="318"/>
      <c r="AE181" s="318"/>
      <c r="AF181" s="318"/>
      <c r="AG181" s="318"/>
      <c r="AH181" s="318"/>
      <c r="AI181" s="318"/>
      <c r="AJ181" s="318"/>
      <c r="AK181" s="318"/>
      <c r="AL181" s="318"/>
      <c r="AM181" s="318"/>
      <c r="AN181" s="318"/>
      <c r="AO181" s="318"/>
      <c r="AP181" s="318"/>
      <c r="AQ181" s="318"/>
      <c r="AR181" s="318"/>
      <c r="AS181" s="318"/>
      <c r="AT181" s="318"/>
      <c r="AU181" s="318"/>
      <c r="AV181" s="318"/>
      <c r="AW181" s="318"/>
      <c r="AX181" s="318"/>
      <c r="AY181" s="318"/>
      <c r="AZ181" s="318"/>
      <c r="BA181" s="318"/>
      <c r="BB181" s="318"/>
      <c r="BC181" s="318"/>
      <c r="BD181" s="318"/>
      <c r="BE181" s="318"/>
      <c r="BF181" s="318"/>
      <c r="BG181" s="318"/>
      <c r="BH181" s="318"/>
      <c r="BI181" s="318"/>
      <c r="BJ181" s="318"/>
      <c r="BK181" s="318"/>
      <c r="BL181" s="318"/>
      <c r="BM181" s="318"/>
      <c r="BN181" s="318"/>
      <c r="BO181" s="318"/>
      <c r="BP181" s="318"/>
      <c r="BQ181" s="318"/>
      <c r="BR181" s="318"/>
      <c r="BS181" s="318"/>
      <c r="BT181" s="318"/>
      <c r="BU181" s="318"/>
      <c r="BV181" s="318"/>
      <c r="BW181" s="318"/>
      <c r="BX181" s="318"/>
      <c r="BY181" s="318"/>
      <c r="BZ181" s="318"/>
      <c r="CA181" s="318"/>
      <c r="CB181" s="318"/>
      <c r="CC181" s="318"/>
      <c r="CD181" s="318"/>
      <c r="CE181" s="318"/>
      <c r="CF181" s="318"/>
      <c r="CG181" s="318"/>
      <c r="CH181" s="318"/>
      <c r="CI181" s="318"/>
      <c r="CJ181" s="318"/>
      <c r="CK181" s="318"/>
      <c r="CL181" s="318"/>
      <c r="CM181" s="318"/>
      <c r="CN181" s="318"/>
      <c r="CO181" s="318"/>
      <c r="CP181" s="318"/>
      <c r="CQ181" s="318"/>
      <c r="CR181" s="318"/>
      <c r="CS181" s="318"/>
      <c r="CT181" s="318"/>
      <c r="CU181" s="318"/>
      <c r="CV181" s="318"/>
      <c r="CW181" s="318"/>
      <c r="CX181" s="318"/>
      <c r="CY181" s="318"/>
      <c r="CZ181" s="318"/>
      <c r="DA181" s="318"/>
      <c r="DB181" s="318"/>
      <c r="DC181" s="318"/>
      <c r="DD181" s="318"/>
      <c r="DE181" s="318"/>
      <c r="DF181" s="318"/>
      <c r="DG181" s="318"/>
      <c r="DH181" s="318"/>
      <c r="DI181" s="318"/>
      <c r="DJ181" s="318"/>
      <c r="DK181" s="318"/>
      <c r="DL181" s="318"/>
      <c r="DM181" s="318"/>
      <c r="DN181" s="318"/>
      <c r="DO181" s="318"/>
      <c r="DP181" s="318"/>
      <c r="DQ181" s="318"/>
      <c r="DR181" s="318"/>
      <c r="DS181" s="318"/>
      <c r="DT181" s="318"/>
      <c r="DU181" s="318"/>
      <c r="DV181" s="318"/>
      <c r="DW181" s="318"/>
      <c r="DX181" s="318"/>
      <c r="DY181" s="318"/>
      <c r="DZ181" s="318"/>
      <c r="EA181" s="318"/>
      <c r="EB181" s="318"/>
      <c r="EC181" s="318"/>
      <c r="ED181" s="318"/>
      <c r="EE181" s="318"/>
      <c r="EF181" s="318"/>
      <c r="EG181" s="318"/>
      <c r="EH181" s="318"/>
      <c r="EI181" s="318"/>
      <c r="EJ181" s="318"/>
    </row>
    <row r="182" spans="1:140" ht="25.5" hidden="1" customHeight="1">
      <c r="A182" s="319"/>
      <c r="B182" s="319"/>
      <c r="C182" s="319"/>
      <c r="D182" s="317"/>
      <c r="E182" s="317"/>
      <c r="F182" s="318"/>
      <c r="G182" s="318"/>
      <c r="H182" s="318"/>
      <c r="I182" s="318"/>
      <c r="J182" s="318"/>
      <c r="K182" s="318"/>
      <c r="L182" s="318"/>
      <c r="M182" s="318"/>
      <c r="N182" s="318"/>
      <c r="O182" s="318"/>
      <c r="P182" s="318"/>
      <c r="Q182" s="318"/>
      <c r="R182" s="318"/>
      <c r="S182" s="318"/>
      <c r="T182" s="318"/>
      <c r="U182" s="318"/>
      <c r="V182" s="318"/>
      <c r="W182" s="318"/>
      <c r="X182" s="318"/>
      <c r="Y182" s="318"/>
      <c r="Z182" s="318"/>
      <c r="AA182" s="318"/>
      <c r="AB182" s="318"/>
      <c r="AC182" s="318"/>
      <c r="AD182" s="318"/>
      <c r="AE182" s="318"/>
      <c r="AF182" s="318"/>
      <c r="AG182" s="318"/>
      <c r="AH182" s="318"/>
      <c r="AI182" s="318"/>
      <c r="AJ182" s="318"/>
      <c r="AK182" s="318"/>
      <c r="AL182" s="318"/>
      <c r="AM182" s="318"/>
      <c r="AN182" s="318"/>
      <c r="AO182" s="318"/>
      <c r="AP182" s="318"/>
      <c r="AQ182" s="318"/>
      <c r="AR182" s="318"/>
      <c r="AS182" s="318"/>
      <c r="AT182" s="318"/>
      <c r="AU182" s="318"/>
      <c r="AV182" s="318"/>
      <c r="AW182" s="318"/>
      <c r="AX182" s="318"/>
      <c r="AY182" s="318"/>
      <c r="AZ182" s="318"/>
      <c r="BA182" s="318"/>
      <c r="BB182" s="318"/>
      <c r="BC182" s="318"/>
      <c r="BD182" s="318"/>
      <c r="BE182" s="318"/>
      <c r="BF182" s="318"/>
      <c r="BG182" s="318"/>
      <c r="BH182" s="318"/>
      <c r="BI182" s="318"/>
      <c r="BJ182" s="318"/>
      <c r="BK182" s="318"/>
      <c r="BL182" s="318"/>
      <c r="BM182" s="318"/>
      <c r="BN182" s="318"/>
      <c r="BO182" s="318"/>
      <c r="BP182" s="318"/>
      <c r="BQ182" s="318"/>
      <c r="BR182" s="318"/>
      <c r="BS182" s="318"/>
      <c r="BT182" s="318"/>
      <c r="BU182" s="318"/>
      <c r="BV182" s="318"/>
      <c r="BW182" s="318"/>
      <c r="BX182" s="318"/>
      <c r="BY182" s="318"/>
      <c r="BZ182" s="318"/>
      <c r="CA182" s="318"/>
      <c r="CB182" s="318"/>
      <c r="CC182" s="318"/>
      <c r="CD182" s="318"/>
      <c r="CE182" s="318"/>
      <c r="CF182" s="318"/>
      <c r="CG182" s="318"/>
      <c r="CH182" s="318"/>
      <c r="CI182" s="318"/>
      <c r="CJ182" s="318"/>
      <c r="CK182" s="318"/>
      <c r="CL182" s="318"/>
      <c r="CM182" s="318"/>
      <c r="CN182" s="318"/>
      <c r="CO182" s="318"/>
      <c r="CP182" s="318"/>
      <c r="CQ182" s="318"/>
      <c r="CR182" s="318"/>
      <c r="CS182" s="318"/>
      <c r="CT182" s="318"/>
      <c r="CU182" s="318"/>
      <c r="CV182" s="318"/>
      <c r="CW182" s="318"/>
      <c r="CX182" s="318"/>
      <c r="CY182" s="318"/>
      <c r="CZ182" s="318"/>
      <c r="DA182" s="318"/>
      <c r="DB182" s="318"/>
      <c r="DC182" s="318"/>
      <c r="DD182" s="318"/>
      <c r="DE182" s="318"/>
      <c r="DF182" s="318"/>
      <c r="DG182" s="318"/>
      <c r="DH182" s="318"/>
      <c r="DI182" s="318"/>
      <c r="DJ182" s="318"/>
      <c r="DK182" s="318"/>
      <c r="DL182" s="318"/>
      <c r="DM182" s="318"/>
      <c r="DN182" s="318"/>
      <c r="DO182" s="318"/>
      <c r="DP182" s="318"/>
      <c r="DQ182" s="318"/>
      <c r="DR182" s="318"/>
      <c r="DS182" s="318"/>
      <c r="DT182" s="318"/>
      <c r="DU182" s="318"/>
      <c r="DV182" s="318"/>
      <c r="DW182" s="318"/>
      <c r="DX182" s="318"/>
      <c r="DY182" s="318"/>
      <c r="DZ182" s="318"/>
      <c r="EA182" s="318"/>
      <c r="EB182" s="318"/>
      <c r="EC182" s="318"/>
      <c r="ED182" s="318"/>
      <c r="EE182" s="318"/>
      <c r="EF182" s="318"/>
      <c r="EG182" s="318"/>
      <c r="EH182" s="318"/>
      <c r="EI182" s="318"/>
      <c r="EJ182" s="318"/>
    </row>
    <row r="183" spans="1:140" ht="25.5" hidden="1" customHeight="1">
      <c r="A183" s="319"/>
      <c r="B183" s="319"/>
      <c r="C183" s="319"/>
      <c r="D183" s="317"/>
      <c r="E183" s="317"/>
      <c r="F183" s="318"/>
      <c r="G183" s="318"/>
      <c r="H183" s="318"/>
      <c r="I183" s="318"/>
      <c r="J183" s="318"/>
      <c r="K183" s="318"/>
      <c r="L183" s="318"/>
      <c r="M183" s="318"/>
      <c r="N183" s="318"/>
      <c r="O183" s="318"/>
      <c r="P183" s="318"/>
      <c r="Q183" s="318"/>
      <c r="R183" s="318"/>
      <c r="S183" s="318"/>
      <c r="T183" s="318"/>
      <c r="U183" s="318"/>
      <c r="V183" s="318"/>
      <c r="W183" s="318"/>
      <c r="X183" s="318"/>
      <c r="Y183" s="318"/>
      <c r="Z183" s="318"/>
      <c r="AA183" s="318"/>
      <c r="AB183" s="318"/>
      <c r="AC183" s="318"/>
      <c r="AD183" s="318"/>
      <c r="AE183" s="318"/>
      <c r="AF183" s="318"/>
      <c r="AG183" s="318"/>
      <c r="AH183" s="318"/>
      <c r="AI183" s="318"/>
      <c r="AJ183" s="318"/>
      <c r="AK183" s="318"/>
      <c r="AL183" s="318"/>
      <c r="AM183" s="318"/>
      <c r="AN183" s="318"/>
      <c r="AO183" s="318"/>
      <c r="AP183" s="318"/>
      <c r="AQ183" s="318"/>
      <c r="AR183" s="318"/>
      <c r="AS183" s="318"/>
      <c r="AT183" s="318"/>
      <c r="AU183" s="318"/>
      <c r="AV183" s="318"/>
      <c r="AW183" s="318"/>
      <c r="AX183" s="318"/>
      <c r="AY183" s="318"/>
      <c r="AZ183" s="318"/>
      <c r="BA183" s="318"/>
      <c r="BB183" s="318"/>
      <c r="BC183" s="318"/>
      <c r="BD183" s="318"/>
      <c r="BE183" s="318"/>
      <c r="BF183" s="318"/>
      <c r="BG183" s="318"/>
      <c r="BH183" s="318"/>
      <c r="BI183" s="318"/>
      <c r="BJ183" s="318"/>
      <c r="BK183" s="318"/>
      <c r="BL183" s="318"/>
      <c r="BM183" s="318"/>
      <c r="BN183" s="318"/>
      <c r="BO183" s="318"/>
      <c r="BP183" s="318"/>
      <c r="BQ183" s="318"/>
      <c r="BR183" s="318"/>
      <c r="BS183" s="318"/>
      <c r="BT183" s="318"/>
      <c r="BU183" s="318"/>
      <c r="BV183" s="318"/>
      <c r="BW183" s="318"/>
      <c r="BX183" s="318"/>
      <c r="BY183" s="318"/>
      <c r="BZ183" s="318"/>
      <c r="CA183" s="318"/>
      <c r="CB183" s="318"/>
      <c r="CC183" s="318"/>
      <c r="CD183" s="318"/>
      <c r="CE183" s="318"/>
      <c r="CF183" s="318"/>
      <c r="CG183" s="318"/>
      <c r="CH183" s="318"/>
      <c r="CI183" s="318"/>
      <c r="CJ183" s="318"/>
      <c r="CK183" s="318"/>
      <c r="CL183" s="318"/>
      <c r="CM183" s="318"/>
      <c r="CN183" s="318"/>
      <c r="CO183" s="318"/>
      <c r="CP183" s="318"/>
      <c r="CQ183" s="318"/>
      <c r="CR183" s="318"/>
      <c r="CS183" s="318"/>
      <c r="CT183" s="318"/>
      <c r="CU183" s="318"/>
      <c r="CV183" s="318"/>
      <c r="CW183" s="318"/>
      <c r="CX183" s="318"/>
      <c r="CY183" s="318"/>
      <c r="CZ183" s="318"/>
      <c r="DA183" s="318"/>
      <c r="DB183" s="318"/>
      <c r="DC183" s="318"/>
      <c r="DD183" s="318"/>
      <c r="DE183" s="318"/>
      <c r="DF183" s="318"/>
      <c r="DG183" s="318"/>
      <c r="DH183" s="318"/>
      <c r="DI183" s="318"/>
      <c r="DJ183" s="318"/>
      <c r="DK183" s="318"/>
      <c r="DL183" s="318"/>
      <c r="DM183" s="318"/>
      <c r="DN183" s="318"/>
      <c r="DO183" s="318"/>
      <c r="DP183" s="318"/>
      <c r="DQ183" s="318"/>
      <c r="DR183" s="318"/>
      <c r="DS183" s="318"/>
      <c r="DT183" s="318"/>
      <c r="DU183" s="318"/>
      <c r="DV183" s="318"/>
      <c r="DW183" s="318"/>
      <c r="DX183" s="318"/>
      <c r="DY183" s="318"/>
      <c r="DZ183" s="318"/>
      <c r="EA183" s="318"/>
      <c r="EB183" s="318"/>
      <c r="EC183" s="318"/>
      <c r="ED183" s="318"/>
      <c r="EE183" s="318"/>
      <c r="EF183" s="318"/>
      <c r="EG183" s="318"/>
      <c r="EH183" s="318"/>
      <c r="EI183" s="318"/>
      <c r="EJ183" s="318"/>
    </row>
    <row r="184" spans="1:140" ht="25.5" hidden="1" customHeight="1">
      <c r="A184" s="319"/>
      <c r="B184" s="319"/>
      <c r="C184" s="319"/>
      <c r="D184" s="317"/>
      <c r="E184" s="317"/>
      <c r="F184" s="318"/>
      <c r="G184" s="318"/>
      <c r="H184" s="318"/>
      <c r="I184" s="318"/>
      <c r="J184" s="318"/>
      <c r="K184" s="318"/>
      <c r="L184" s="318"/>
      <c r="M184" s="318"/>
      <c r="N184" s="318"/>
      <c r="O184" s="318"/>
      <c r="P184" s="318"/>
      <c r="Q184" s="318"/>
      <c r="R184" s="318"/>
      <c r="S184" s="318"/>
      <c r="T184" s="318"/>
      <c r="U184" s="318"/>
      <c r="V184" s="318"/>
      <c r="W184" s="318"/>
      <c r="X184" s="318"/>
      <c r="Y184" s="318"/>
      <c r="Z184" s="318"/>
      <c r="AA184" s="318"/>
      <c r="AB184" s="318"/>
      <c r="AC184" s="318"/>
      <c r="AD184" s="318"/>
      <c r="AE184" s="318"/>
      <c r="AF184" s="318"/>
      <c r="AG184" s="318"/>
      <c r="AH184" s="318"/>
      <c r="AI184" s="318"/>
      <c r="AJ184" s="318"/>
      <c r="AK184" s="318"/>
      <c r="AL184" s="318"/>
      <c r="AM184" s="318"/>
      <c r="AN184" s="318"/>
      <c r="AO184" s="318"/>
      <c r="AP184" s="318"/>
      <c r="AQ184" s="318"/>
      <c r="AR184" s="318"/>
      <c r="AS184" s="318"/>
      <c r="AT184" s="318"/>
      <c r="AU184" s="318"/>
      <c r="AV184" s="318"/>
      <c r="AW184" s="318"/>
      <c r="AX184" s="318"/>
      <c r="AY184" s="318"/>
      <c r="AZ184" s="318"/>
      <c r="BA184" s="318"/>
      <c r="BB184" s="318"/>
      <c r="BC184" s="318"/>
      <c r="BD184" s="318"/>
      <c r="BE184" s="318"/>
      <c r="BF184" s="318"/>
      <c r="BG184" s="318"/>
      <c r="BH184" s="318"/>
      <c r="BI184" s="318"/>
      <c r="BJ184" s="318"/>
      <c r="BK184" s="318"/>
      <c r="BL184" s="318"/>
      <c r="BM184" s="318"/>
      <c r="BN184" s="318"/>
      <c r="BO184" s="318"/>
      <c r="BP184" s="318"/>
      <c r="BQ184" s="318"/>
      <c r="BR184" s="318"/>
      <c r="BS184" s="318"/>
      <c r="BT184" s="318"/>
      <c r="BU184" s="318"/>
      <c r="BV184" s="318"/>
      <c r="BW184" s="318"/>
      <c r="BX184" s="318"/>
      <c r="BY184" s="318"/>
      <c r="BZ184" s="318"/>
      <c r="CA184" s="318"/>
      <c r="CB184" s="318"/>
      <c r="CC184" s="318"/>
      <c r="CD184" s="318"/>
      <c r="CE184" s="318"/>
      <c r="CF184" s="318"/>
      <c r="CG184" s="318"/>
      <c r="CH184" s="318"/>
      <c r="CI184" s="318"/>
      <c r="CJ184" s="318"/>
      <c r="CK184" s="318"/>
      <c r="CL184" s="318"/>
      <c r="CM184" s="318"/>
      <c r="CN184" s="318"/>
      <c r="CO184" s="318"/>
      <c r="CP184" s="318"/>
      <c r="CQ184" s="318"/>
      <c r="CR184" s="318"/>
      <c r="CS184" s="318"/>
      <c r="CT184" s="318"/>
      <c r="CU184" s="318"/>
      <c r="CV184" s="318"/>
      <c r="CW184" s="318"/>
      <c r="CX184" s="318"/>
      <c r="CY184" s="318"/>
      <c r="CZ184" s="318"/>
      <c r="DA184" s="318"/>
      <c r="DB184" s="318"/>
      <c r="DC184" s="318"/>
      <c r="DD184" s="318"/>
      <c r="DE184" s="318"/>
      <c r="DF184" s="318"/>
      <c r="DG184" s="318"/>
      <c r="DH184" s="318"/>
      <c r="DI184" s="318"/>
      <c r="DJ184" s="318"/>
      <c r="DK184" s="318"/>
      <c r="DL184" s="318"/>
      <c r="DM184" s="318"/>
      <c r="DN184" s="318"/>
      <c r="DO184" s="318"/>
      <c r="DP184" s="318"/>
      <c r="DQ184" s="318"/>
      <c r="DR184" s="318"/>
      <c r="DS184" s="318"/>
      <c r="DT184" s="318"/>
      <c r="DU184" s="318"/>
      <c r="DV184" s="318"/>
      <c r="DW184" s="318"/>
      <c r="DX184" s="318"/>
      <c r="DY184" s="318"/>
      <c r="DZ184" s="318"/>
      <c r="EA184" s="318"/>
      <c r="EB184" s="318"/>
      <c r="EC184" s="318"/>
      <c r="ED184" s="318"/>
      <c r="EE184" s="318"/>
      <c r="EF184" s="318"/>
      <c r="EG184" s="318"/>
      <c r="EH184" s="318"/>
      <c r="EI184" s="318"/>
      <c r="EJ184" s="318"/>
    </row>
    <row r="185" spans="1:140" ht="25.5" hidden="1" customHeight="1">
      <c r="A185" s="319"/>
      <c r="B185" s="319"/>
      <c r="C185" s="319"/>
      <c r="D185" s="317"/>
      <c r="E185" s="317"/>
      <c r="F185" s="318"/>
      <c r="G185" s="318"/>
      <c r="H185" s="318"/>
      <c r="I185" s="318"/>
      <c r="J185" s="318"/>
      <c r="K185" s="318"/>
      <c r="L185" s="318"/>
      <c r="M185" s="318"/>
      <c r="N185" s="318"/>
      <c r="O185" s="318"/>
      <c r="P185" s="318"/>
      <c r="Q185" s="318"/>
      <c r="R185" s="318"/>
      <c r="S185" s="318"/>
      <c r="T185" s="318"/>
      <c r="U185" s="318"/>
      <c r="V185" s="318"/>
      <c r="W185" s="318"/>
      <c r="X185" s="318"/>
      <c r="Y185" s="318"/>
      <c r="Z185" s="318"/>
      <c r="AA185" s="318"/>
      <c r="AB185" s="318"/>
      <c r="AC185" s="318"/>
      <c r="AD185" s="318"/>
      <c r="AE185" s="318"/>
      <c r="AF185" s="318"/>
      <c r="AG185" s="318"/>
      <c r="AH185" s="318"/>
      <c r="AI185" s="318"/>
      <c r="AJ185" s="318"/>
      <c r="AK185" s="318"/>
      <c r="AL185" s="318"/>
      <c r="AM185" s="318"/>
      <c r="AN185" s="318"/>
      <c r="AO185" s="318"/>
      <c r="AP185" s="318"/>
      <c r="AQ185" s="318"/>
      <c r="AR185" s="318"/>
      <c r="AS185" s="318"/>
      <c r="AT185" s="318"/>
      <c r="AU185" s="318"/>
      <c r="AV185" s="318"/>
      <c r="AW185" s="318"/>
      <c r="AX185" s="318"/>
      <c r="AY185" s="318"/>
      <c r="AZ185" s="318"/>
      <c r="BA185" s="318"/>
      <c r="BB185" s="318"/>
      <c r="BC185" s="318"/>
      <c r="BD185" s="318"/>
      <c r="BE185" s="318"/>
      <c r="BF185" s="318"/>
      <c r="BG185" s="318"/>
      <c r="BH185" s="318"/>
      <c r="BI185" s="318"/>
      <c r="BJ185" s="318"/>
      <c r="BK185" s="318"/>
      <c r="BL185" s="318"/>
      <c r="BM185" s="318"/>
      <c r="BN185" s="318"/>
      <c r="BO185" s="318"/>
      <c r="BP185" s="318"/>
      <c r="BQ185" s="318"/>
      <c r="BR185" s="318"/>
      <c r="BS185" s="318"/>
      <c r="BT185" s="318"/>
      <c r="BU185" s="318"/>
      <c r="BV185" s="318"/>
      <c r="BW185" s="318"/>
      <c r="BX185" s="318"/>
      <c r="BY185" s="318"/>
      <c r="BZ185" s="318"/>
      <c r="CA185" s="318"/>
      <c r="CB185" s="318"/>
      <c r="CC185" s="318"/>
      <c r="CD185" s="318"/>
      <c r="CE185" s="318"/>
      <c r="CF185" s="318"/>
      <c r="CG185" s="318"/>
      <c r="CH185" s="318"/>
      <c r="CI185" s="318"/>
      <c r="CJ185" s="318"/>
      <c r="CK185" s="318"/>
      <c r="CL185" s="318"/>
      <c r="CM185" s="318"/>
      <c r="CN185" s="318"/>
      <c r="CO185" s="318"/>
      <c r="CP185" s="318"/>
      <c r="CQ185" s="318"/>
      <c r="CR185" s="318"/>
      <c r="CS185" s="318"/>
      <c r="CT185" s="318"/>
      <c r="CU185" s="318"/>
      <c r="CV185" s="318"/>
      <c r="CW185" s="318"/>
      <c r="CX185" s="318"/>
      <c r="CY185" s="318"/>
      <c r="CZ185" s="318"/>
      <c r="DA185" s="318"/>
      <c r="DB185" s="318"/>
      <c r="DC185" s="318"/>
      <c r="DD185" s="318"/>
      <c r="DE185" s="318"/>
      <c r="DF185" s="318"/>
      <c r="DG185" s="318"/>
      <c r="DH185" s="318"/>
      <c r="DI185" s="318"/>
      <c r="DJ185" s="318"/>
      <c r="DK185" s="318"/>
      <c r="DL185" s="318"/>
      <c r="DM185" s="318"/>
      <c r="DN185" s="318"/>
      <c r="DO185" s="318"/>
      <c r="DP185" s="318"/>
      <c r="DQ185" s="318"/>
      <c r="DR185" s="318"/>
      <c r="DS185" s="318"/>
      <c r="DT185" s="318"/>
      <c r="DU185" s="318"/>
      <c r="DV185" s="318"/>
      <c r="DW185" s="318"/>
      <c r="DX185" s="318"/>
      <c r="DY185" s="318"/>
      <c r="DZ185" s="318"/>
      <c r="EA185" s="318"/>
      <c r="EB185" s="318"/>
      <c r="EC185" s="318"/>
      <c r="ED185" s="318"/>
      <c r="EE185" s="318"/>
      <c r="EF185" s="318"/>
      <c r="EG185" s="318"/>
      <c r="EH185" s="318"/>
      <c r="EI185" s="318"/>
      <c r="EJ185" s="318"/>
    </row>
    <row r="186" spans="1:140" ht="25.5" hidden="1" customHeight="1">
      <c r="A186" s="319"/>
      <c r="B186" s="319"/>
      <c r="C186" s="319"/>
      <c r="D186" s="317"/>
      <c r="E186" s="317"/>
      <c r="F186" s="318"/>
      <c r="G186" s="318"/>
      <c r="H186" s="318"/>
      <c r="I186" s="318"/>
      <c r="J186" s="318"/>
      <c r="K186" s="318"/>
      <c r="L186" s="318"/>
      <c r="M186" s="318"/>
      <c r="N186" s="318"/>
      <c r="O186" s="318"/>
      <c r="P186" s="318"/>
      <c r="Q186" s="318"/>
      <c r="R186" s="318"/>
      <c r="S186" s="318"/>
      <c r="T186" s="318"/>
      <c r="U186" s="318"/>
      <c r="V186" s="318"/>
      <c r="W186" s="318"/>
      <c r="X186" s="318"/>
      <c r="Y186" s="318"/>
      <c r="Z186" s="318"/>
      <c r="AA186" s="318"/>
      <c r="AB186" s="318"/>
      <c r="AC186" s="318"/>
      <c r="AD186" s="318"/>
      <c r="AE186" s="318"/>
      <c r="AF186" s="318"/>
      <c r="AG186" s="318"/>
      <c r="AH186" s="318"/>
      <c r="AI186" s="318"/>
      <c r="AJ186" s="318"/>
      <c r="AK186" s="318"/>
      <c r="AL186" s="318"/>
      <c r="AM186" s="318"/>
      <c r="AN186" s="318"/>
      <c r="AO186" s="318"/>
      <c r="AP186" s="318"/>
      <c r="AQ186" s="318"/>
      <c r="AR186" s="318"/>
      <c r="AS186" s="318"/>
      <c r="AT186" s="318"/>
      <c r="AU186" s="318"/>
      <c r="AV186" s="318"/>
      <c r="AW186" s="318"/>
      <c r="AX186" s="318"/>
      <c r="AY186" s="318"/>
      <c r="AZ186" s="318"/>
      <c r="BA186" s="318"/>
      <c r="BB186" s="318"/>
      <c r="BC186" s="318"/>
      <c r="BD186" s="318"/>
      <c r="BE186" s="318"/>
      <c r="BF186" s="318"/>
      <c r="BG186" s="318"/>
      <c r="BH186" s="318"/>
      <c r="BI186" s="318"/>
      <c r="BJ186" s="318"/>
      <c r="BK186" s="318"/>
      <c r="BL186" s="318"/>
      <c r="BM186" s="318"/>
      <c r="BN186" s="318"/>
      <c r="BO186" s="318"/>
      <c r="BP186" s="318"/>
      <c r="BQ186" s="318"/>
      <c r="BR186" s="318"/>
      <c r="BS186" s="318"/>
      <c r="BT186" s="318"/>
      <c r="BU186" s="318"/>
      <c r="BV186" s="318"/>
      <c r="BW186" s="318"/>
      <c r="BX186" s="318"/>
      <c r="BY186" s="318"/>
      <c r="BZ186" s="318"/>
      <c r="CA186" s="318"/>
      <c r="CB186" s="318"/>
      <c r="CC186" s="318"/>
      <c r="CD186" s="318"/>
      <c r="CE186" s="318"/>
      <c r="CF186" s="318"/>
      <c r="CG186" s="318"/>
      <c r="CH186" s="318"/>
      <c r="CI186" s="318"/>
      <c r="CJ186" s="318"/>
      <c r="CK186" s="318"/>
      <c r="CL186" s="318"/>
      <c r="CM186" s="318"/>
      <c r="CN186" s="318"/>
      <c r="CO186" s="318"/>
      <c r="CP186" s="318"/>
      <c r="CQ186" s="318"/>
      <c r="CR186" s="318"/>
      <c r="CS186" s="318"/>
      <c r="CT186" s="318"/>
      <c r="CU186" s="318"/>
      <c r="CV186" s="318"/>
      <c r="CW186" s="318"/>
      <c r="CX186" s="318"/>
      <c r="CY186" s="318"/>
      <c r="CZ186" s="318"/>
      <c r="DA186" s="318"/>
      <c r="DB186" s="318"/>
      <c r="DC186" s="318"/>
      <c r="DD186" s="318"/>
      <c r="DE186" s="318"/>
      <c r="DF186" s="318"/>
      <c r="DG186" s="318"/>
      <c r="DH186" s="318"/>
      <c r="DI186" s="318"/>
      <c r="DJ186" s="318"/>
      <c r="DK186" s="318"/>
      <c r="DL186" s="318"/>
      <c r="DM186" s="318"/>
      <c r="DN186" s="318"/>
      <c r="DO186" s="318"/>
      <c r="DP186" s="318"/>
      <c r="DQ186" s="318"/>
      <c r="DR186" s="318"/>
      <c r="DS186" s="318"/>
      <c r="DT186" s="318"/>
      <c r="DU186" s="318"/>
      <c r="DV186" s="318"/>
      <c r="DW186" s="318"/>
      <c r="DX186" s="318"/>
      <c r="DY186" s="318"/>
      <c r="DZ186" s="318"/>
      <c r="EA186" s="318"/>
      <c r="EB186" s="318"/>
      <c r="EC186" s="318"/>
      <c r="ED186" s="318"/>
      <c r="EE186" s="318"/>
      <c r="EF186" s="318"/>
      <c r="EG186" s="318"/>
      <c r="EH186" s="318"/>
      <c r="EI186" s="318"/>
      <c r="EJ186" s="318"/>
    </row>
    <row r="187" spans="1:140" ht="25.5" hidden="1" customHeight="1">
      <c r="A187" s="319"/>
      <c r="B187" s="319"/>
      <c r="C187" s="319"/>
      <c r="D187" s="317"/>
      <c r="E187" s="317"/>
      <c r="F187" s="318"/>
      <c r="G187" s="318"/>
      <c r="H187" s="318"/>
      <c r="I187" s="318"/>
      <c r="J187" s="318"/>
      <c r="K187" s="318"/>
      <c r="L187" s="318"/>
      <c r="M187" s="318"/>
      <c r="N187" s="318"/>
      <c r="O187" s="318"/>
      <c r="P187" s="318"/>
      <c r="Q187" s="318"/>
      <c r="R187" s="318"/>
      <c r="S187" s="318"/>
      <c r="T187" s="318"/>
      <c r="U187" s="318"/>
      <c r="V187" s="318"/>
      <c r="W187" s="318"/>
      <c r="X187" s="318"/>
      <c r="Y187" s="318"/>
      <c r="Z187" s="318"/>
      <c r="AA187" s="318"/>
      <c r="AB187" s="318"/>
      <c r="AC187" s="318"/>
      <c r="AD187" s="318"/>
      <c r="AE187" s="318"/>
      <c r="AF187" s="318"/>
      <c r="AG187" s="318"/>
      <c r="AH187" s="318"/>
      <c r="AI187" s="318"/>
      <c r="AJ187" s="318"/>
      <c r="AK187" s="318"/>
      <c r="AL187" s="318"/>
      <c r="AM187" s="318"/>
      <c r="AN187" s="318"/>
      <c r="AO187" s="318"/>
      <c r="AP187" s="318"/>
      <c r="AQ187" s="318"/>
      <c r="AR187" s="318"/>
      <c r="AS187" s="318"/>
      <c r="AT187" s="318"/>
      <c r="AU187" s="318"/>
      <c r="AV187" s="318"/>
      <c r="AW187" s="318"/>
      <c r="AX187" s="318"/>
      <c r="AY187" s="318"/>
      <c r="AZ187" s="318"/>
      <c r="BA187" s="318"/>
      <c r="BB187" s="318"/>
      <c r="BC187" s="318"/>
      <c r="BD187" s="318"/>
      <c r="BE187" s="318"/>
      <c r="BF187" s="318"/>
      <c r="BG187" s="318"/>
      <c r="BH187" s="318"/>
      <c r="BI187" s="318"/>
      <c r="BJ187" s="318"/>
      <c r="BK187" s="318"/>
      <c r="BL187" s="318"/>
      <c r="BM187" s="318"/>
      <c r="BN187" s="318"/>
      <c r="BO187" s="318"/>
      <c r="BP187" s="318"/>
      <c r="BQ187" s="318"/>
      <c r="BR187" s="318"/>
      <c r="BS187" s="318"/>
      <c r="BT187" s="318"/>
      <c r="BU187" s="318"/>
      <c r="BV187" s="318"/>
      <c r="BW187" s="318"/>
      <c r="BX187" s="318"/>
      <c r="BY187" s="318"/>
      <c r="BZ187" s="318"/>
      <c r="CA187" s="318"/>
      <c r="CB187" s="318"/>
      <c r="CC187" s="318"/>
      <c r="CD187" s="318"/>
      <c r="CE187" s="318"/>
      <c r="CF187" s="318"/>
      <c r="CG187" s="318"/>
      <c r="CH187" s="318"/>
      <c r="CI187" s="318"/>
      <c r="CJ187" s="318"/>
      <c r="CK187" s="318"/>
      <c r="CL187" s="318"/>
      <c r="CM187" s="318"/>
      <c r="CN187" s="318"/>
      <c r="CO187" s="318"/>
      <c r="CP187" s="318"/>
      <c r="CQ187" s="318"/>
      <c r="CR187" s="318"/>
      <c r="CS187" s="318"/>
      <c r="CT187" s="318"/>
      <c r="CU187" s="318"/>
      <c r="CV187" s="318"/>
      <c r="CW187" s="318"/>
      <c r="CX187" s="318"/>
      <c r="CY187" s="318"/>
      <c r="CZ187" s="318"/>
      <c r="DA187" s="318"/>
      <c r="DB187" s="318"/>
      <c r="DC187" s="318"/>
      <c r="DD187" s="318"/>
      <c r="DE187" s="318"/>
      <c r="DF187" s="318"/>
      <c r="DG187" s="318"/>
      <c r="DH187" s="318"/>
      <c r="DI187" s="318"/>
      <c r="DJ187" s="318"/>
      <c r="DK187" s="318"/>
      <c r="DL187" s="318"/>
      <c r="DM187" s="318"/>
      <c r="DN187" s="318"/>
      <c r="DO187" s="318"/>
      <c r="DP187" s="318"/>
      <c r="DQ187" s="318"/>
      <c r="DR187" s="318"/>
      <c r="DS187" s="318"/>
      <c r="DT187" s="318"/>
      <c r="DU187" s="318"/>
      <c r="DV187" s="318"/>
      <c r="DW187" s="318"/>
      <c r="DX187" s="318"/>
      <c r="DY187" s="318"/>
      <c r="DZ187" s="318"/>
      <c r="EA187" s="318"/>
      <c r="EB187" s="318"/>
      <c r="EC187" s="318"/>
      <c r="ED187" s="318"/>
      <c r="EE187" s="318"/>
      <c r="EF187" s="318"/>
      <c r="EG187" s="318"/>
      <c r="EH187" s="318"/>
      <c r="EI187" s="318"/>
      <c r="EJ187" s="318"/>
    </row>
    <row r="188" spans="1:140" ht="25.5" hidden="1" customHeight="1">
      <c r="A188" s="319"/>
      <c r="B188" s="319"/>
      <c r="C188" s="319"/>
      <c r="D188" s="317"/>
      <c r="E188" s="317"/>
      <c r="F188" s="318"/>
      <c r="G188" s="318"/>
      <c r="H188" s="318"/>
      <c r="I188" s="318"/>
      <c r="J188" s="318"/>
      <c r="K188" s="318"/>
      <c r="L188" s="318"/>
      <c r="M188" s="318"/>
      <c r="N188" s="318"/>
      <c r="O188" s="318"/>
      <c r="P188" s="318"/>
      <c r="Q188" s="318"/>
      <c r="R188" s="318"/>
      <c r="S188" s="318"/>
      <c r="T188" s="318"/>
      <c r="U188" s="318"/>
      <c r="V188" s="318"/>
      <c r="W188" s="318"/>
      <c r="X188" s="318"/>
      <c r="Y188" s="318"/>
      <c r="Z188" s="318"/>
      <c r="AA188" s="318"/>
      <c r="AB188" s="318"/>
      <c r="AC188" s="318"/>
      <c r="AD188" s="318"/>
      <c r="AE188" s="318"/>
      <c r="AF188" s="318"/>
      <c r="AG188" s="318"/>
      <c r="AH188" s="318"/>
      <c r="AI188" s="318"/>
      <c r="AJ188" s="318"/>
      <c r="AK188" s="318"/>
      <c r="AL188" s="318"/>
      <c r="AM188" s="318"/>
      <c r="AN188" s="318"/>
      <c r="AO188" s="318"/>
      <c r="AP188" s="318"/>
      <c r="AQ188" s="318"/>
      <c r="AR188" s="318"/>
      <c r="AS188" s="318"/>
      <c r="AT188" s="318"/>
      <c r="AU188" s="318"/>
      <c r="AV188" s="318"/>
      <c r="AW188" s="318"/>
      <c r="AX188" s="318"/>
      <c r="AY188" s="318"/>
      <c r="AZ188" s="318"/>
      <c r="BA188" s="318"/>
      <c r="BB188" s="318"/>
      <c r="BC188" s="318"/>
      <c r="BD188" s="318"/>
      <c r="BE188" s="318"/>
      <c r="BF188" s="318"/>
      <c r="BG188" s="318"/>
      <c r="BH188" s="318"/>
      <c r="BI188" s="318"/>
      <c r="BJ188" s="318"/>
      <c r="BK188" s="318"/>
      <c r="BL188" s="318"/>
      <c r="BM188" s="318"/>
      <c r="BN188" s="318"/>
      <c r="BO188" s="318"/>
      <c r="BP188" s="318"/>
      <c r="BQ188" s="318"/>
      <c r="BR188" s="318"/>
      <c r="BS188" s="318"/>
      <c r="BT188" s="318"/>
      <c r="BU188" s="318"/>
      <c r="BV188" s="318"/>
      <c r="BW188" s="318"/>
      <c r="BX188" s="318"/>
      <c r="BY188" s="318"/>
      <c r="BZ188" s="318"/>
      <c r="CA188" s="318"/>
      <c r="CB188" s="318"/>
      <c r="CC188" s="318"/>
      <c r="CD188" s="318"/>
      <c r="CE188" s="318"/>
      <c r="CF188" s="318"/>
      <c r="CG188" s="318"/>
      <c r="CH188" s="318"/>
      <c r="CI188" s="318"/>
      <c r="CJ188" s="318"/>
      <c r="CK188" s="318"/>
      <c r="CL188" s="318"/>
      <c r="CM188" s="318"/>
      <c r="CN188" s="318"/>
      <c r="CO188" s="318"/>
      <c r="CP188" s="318"/>
      <c r="CQ188" s="318"/>
      <c r="CR188" s="318"/>
      <c r="CS188" s="318"/>
      <c r="CT188" s="318"/>
      <c r="CU188" s="318"/>
      <c r="CV188" s="318"/>
      <c r="CW188" s="318"/>
      <c r="CX188" s="318"/>
      <c r="CY188" s="318"/>
      <c r="CZ188" s="318"/>
      <c r="DA188" s="318"/>
      <c r="DB188" s="318"/>
      <c r="DC188" s="318"/>
      <c r="DD188" s="318"/>
      <c r="DE188" s="318"/>
      <c r="DF188" s="318"/>
      <c r="DG188" s="318"/>
      <c r="DH188" s="318"/>
      <c r="DI188" s="318"/>
      <c r="DJ188" s="318"/>
      <c r="DK188" s="318"/>
      <c r="DL188" s="318"/>
      <c r="DM188" s="318"/>
      <c r="DN188" s="318"/>
      <c r="DO188" s="318"/>
      <c r="DP188" s="318"/>
      <c r="DQ188" s="318"/>
      <c r="DR188" s="318"/>
      <c r="DS188" s="318"/>
      <c r="DT188" s="318"/>
      <c r="DU188" s="318"/>
      <c r="DV188" s="318"/>
      <c r="DW188" s="318"/>
      <c r="DX188" s="318"/>
      <c r="DY188" s="318"/>
      <c r="DZ188" s="318"/>
      <c r="EA188" s="318"/>
      <c r="EB188" s="318"/>
      <c r="EC188" s="318"/>
      <c r="ED188" s="318"/>
      <c r="EE188" s="318"/>
      <c r="EF188" s="318"/>
      <c r="EG188" s="318"/>
      <c r="EH188" s="318"/>
      <c r="EI188" s="318"/>
      <c r="EJ188" s="318"/>
    </row>
    <row r="189" spans="1:140" ht="25.5" hidden="1" customHeight="1">
      <c r="A189" s="319"/>
      <c r="B189" s="319"/>
      <c r="C189" s="319"/>
      <c r="D189" s="317"/>
      <c r="E189" s="317"/>
      <c r="F189" s="318"/>
      <c r="G189" s="318"/>
      <c r="H189" s="318"/>
      <c r="I189" s="318"/>
      <c r="J189" s="318"/>
      <c r="K189" s="318"/>
      <c r="L189" s="318"/>
      <c r="M189" s="318"/>
      <c r="N189" s="318"/>
      <c r="O189" s="318"/>
      <c r="P189" s="318"/>
      <c r="Q189" s="318"/>
      <c r="R189" s="318"/>
      <c r="S189" s="318"/>
      <c r="T189" s="318"/>
      <c r="U189" s="318"/>
      <c r="V189" s="318"/>
      <c r="W189" s="318"/>
      <c r="X189" s="318"/>
      <c r="Y189" s="318"/>
      <c r="Z189" s="318"/>
      <c r="AA189" s="318"/>
      <c r="AB189" s="318"/>
      <c r="AC189" s="318"/>
      <c r="AD189" s="318"/>
      <c r="AE189" s="318"/>
      <c r="AF189" s="318"/>
      <c r="AG189" s="318"/>
      <c r="AH189" s="318"/>
      <c r="AI189" s="318"/>
      <c r="AJ189" s="318"/>
      <c r="AK189" s="318"/>
      <c r="AL189" s="318"/>
      <c r="AM189" s="318"/>
      <c r="AN189" s="318"/>
      <c r="AO189" s="318"/>
      <c r="AP189" s="318"/>
      <c r="AQ189" s="318"/>
      <c r="AR189" s="318"/>
      <c r="AS189" s="318"/>
      <c r="AT189" s="318"/>
      <c r="AU189" s="318"/>
      <c r="AV189" s="318"/>
      <c r="AW189" s="318"/>
      <c r="AX189" s="318"/>
      <c r="AY189" s="318"/>
      <c r="AZ189" s="318"/>
      <c r="BA189" s="318"/>
      <c r="BB189" s="318"/>
      <c r="BC189" s="318"/>
      <c r="BD189" s="318"/>
      <c r="BE189" s="318"/>
      <c r="BF189" s="318"/>
      <c r="BG189" s="318"/>
      <c r="BH189" s="318"/>
      <c r="BI189" s="318"/>
      <c r="BJ189" s="318"/>
      <c r="BK189" s="318"/>
      <c r="BL189" s="318"/>
      <c r="BM189" s="318"/>
      <c r="BN189" s="318"/>
      <c r="BO189" s="318"/>
      <c r="BP189" s="318"/>
      <c r="BQ189" s="318"/>
      <c r="BR189" s="318"/>
      <c r="BS189" s="318"/>
      <c r="BT189" s="318"/>
      <c r="BU189" s="318"/>
      <c r="BV189" s="318"/>
      <c r="BW189" s="318"/>
      <c r="BX189" s="318"/>
      <c r="BY189" s="318"/>
      <c r="BZ189" s="318"/>
      <c r="CA189" s="318"/>
      <c r="CB189" s="318"/>
      <c r="CC189" s="318"/>
      <c r="CD189" s="318"/>
      <c r="CE189" s="318"/>
      <c r="CF189" s="318"/>
      <c r="CG189" s="318"/>
      <c r="CH189" s="318"/>
      <c r="CI189" s="318"/>
      <c r="CJ189" s="318"/>
      <c r="CK189" s="318"/>
      <c r="CL189" s="318"/>
      <c r="CM189" s="318"/>
      <c r="CN189" s="318"/>
      <c r="CO189" s="318"/>
      <c r="CP189" s="318"/>
      <c r="CQ189" s="318"/>
      <c r="CR189" s="318"/>
      <c r="CS189" s="318"/>
      <c r="CT189" s="318"/>
      <c r="CU189" s="318"/>
      <c r="CV189" s="318"/>
      <c r="CW189" s="318"/>
      <c r="CX189" s="318"/>
      <c r="CY189" s="318"/>
      <c r="CZ189" s="318"/>
      <c r="DA189" s="318"/>
      <c r="DB189" s="318"/>
      <c r="DC189" s="318"/>
      <c r="DD189" s="318"/>
      <c r="DE189" s="318"/>
      <c r="DF189" s="318"/>
      <c r="DG189" s="318"/>
      <c r="DH189" s="318"/>
      <c r="DI189" s="318"/>
      <c r="DJ189" s="318"/>
      <c r="DK189" s="318"/>
      <c r="DL189" s="318"/>
      <c r="DM189" s="318"/>
      <c r="DN189" s="318"/>
      <c r="DO189" s="318"/>
      <c r="DP189" s="318"/>
      <c r="DQ189" s="318"/>
      <c r="DR189" s="318"/>
      <c r="DS189" s="318"/>
      <c r="DT189" s="318"/>
      <c r="DU189" s="318"/>
      <c r="DV189" s="318"/>
      <c r="DW189" s="318"/>
      <c r="DX189" s="318"/>
      <c r="DY189" s="318"/>
      <c r="DZ189" s="318"/>
      <c r="EA189" s="318"/>
      <c r="EB189" s="318"/>
      <c r="EC189" s="318"/>
      <c r="ED189" s="318"/>
      <c r="EE189" s="318"/>
      <c r="EF189" s="318"/>
      <c r="EG189" s="318"/>
      <c r="EH189" s="318"/>
      <c r="EI189" s="318"/>
      <c r="EJ189" s="318"/>
    </row>
    <row r="190" spans="1:140" ht="25.5" hidden="1" customHeight="1">
      <c r="A190" s="319"/>
      <c r="B190" s="319"/>
      <c r="C190" s="319"/>
      <c r="D190" s="317"/>
      <c r="E190" s="317"/>
      <c r="F190" s="318"/>
      <c r="G190" s="318"/>
      <c r="H190" s="318"/>
      <c r="I190" s="318"/>
      <c r="J190" s="318"/>
      <c r="K190" s="318"/>
      <c r="L190" s="318"/>
      <c r="M190" s="318"/>
      <c r="N190" s="318"/>
      <c r="O190" s="318"/>
      <c r="P190" s="318"/>
      <c r="Q190" s="318"/>
      <c r="R190" s="318"/>
      <c r="S190" s="318"/>
      <c r="T190" s="318"/>
      <c r="U190" s="318"/>
      <c r="V190" s="318"/>
      <c r="W190" s="318"/>
      <c r="X190" s="318"/>
      <c r="Y190" s="318"/>
      <c r="Z190" s="318"/>
      <c r="AA190" s="318"/>
      <c r="AB190" s="318"/>
      <c r="AC190" s="318"/>
      <c r="AD190" s="318"/>
      <c r="AE190" s="318"/>
      <c r="AF190" s="318"/>
      <c r="AG190" s="318"/>
      <c r="AH190" s="318"/>
      <c r="AI190" s="318"/>
      <c r="AJ190" s="318"/>
      <c r="AK190" s="318"/>
      <c r="AL190" s="318"/>
      <c r="AM190" s="318"/>
      <c r="AN190" s="318"/>
      <c r="AO190" s="318"/>
      <c r="AP190" s="318"/>
      <c r="AQ190" s="318"/>
      <c r="AR190" s="318"/>
      <c r="AS190" s="318"/>
      <c r="AT190" s="318"/>
      <c r="AU190" s="318"/>
      <c r="AV190" s="318"/>
      <c r="AW190" s="318"/>
      <c r="AX190" s="318"/>
      <c r="AY190" s="318"/>
      <c r="AZ190" s="318"/>
      <c r="BA190" s="318"/>
      <c r="BB190" s="318"/>
      <c r="BC190" s="318"/>
      <c r="BD190" s="318"/>
      <c r="BE190" s="318"/>
      <c r="BF190" s="318"/>
      <c r="BG190" s="318"/>
      <c r="BH190" s="318"/>
      <c r="BI190" s="318"/>
      <c r="BJ190" s="318"/>
      <c r="BK190" s="318"/>
      <c r="BL190" s="318"/>
      <c r="BM190" s="318"/>
      <c r="BN190" s="318"/>
      <c r="BO190" s="318"/>
      <c r="BP190" s="318"/>
      <c r="BQ190" s="318"/>
      <c r="BR190" s="318"/>
      <c r="BS190" s="318"/>
      <c r="BT190" s="318"/>
      <c r="BU190" s="318"/>
      <c r="BV190" s="318"/>
      <c r="BW190" s="318"/>
      <c r="BX190" s="318"/>
      <c r="BY190" s="318"/>
      <c r="BZ190" s="318"/>
      <c r="CA190" s="318"/>
      <c r="CB190" s="318"/>
      <c r="CC190" s="318"/>
      <c r="CD190" s="318"/>
      <c r="CE190" s="318"/>
      <c r="CF190" s="318"/>
      <c r="CG190" s="318"/>
      <c r="CH190" s="318"/>
      <c r="CI190" s="318"/>
      <c r="CJ190" s="318"/>
      <c r="CK190" s="318"/>
      <c r="CL190" s="318"/>
      <c r="CM190" s="318"/>
      <c r="CN190" s="318"/>
      <c r="CO190" s="318"/>
      <c r="CP190" s="318"/>
      <c r="CQ190" s="318"/>
      <c r="CR190" s="318"/>
      <c r="CS190" s="318"/>
      <c r="CT190" s="318"/>
      <c r="CU190" s="318"/>
      <c r="CV190" s="318"/>
      <c r="CW190" s="318"/>
      <c r="CX190" s="318"/>
      <c r="CY190" s="318"/>
      <c r="CZ190" s="318"/>
      <c r="DA190" s="318"/>
      <c r="DB190" s="318"/>
      <c r="DC190" s="318"/>
      <c r="DD190" s="318"/>
      <c r="DE190" s="318"/>
      <c r="DF190" s="318"/>
      <c r="DG190" s="318"/>
      <c r="DH190" s="318"/>
      <c r="DI190" s="318"/>
      <c r="DJ190" s="318"/>
      <c r="DK190" s="318"/>
      <c r="DL190" s="318"/>
      <c r="DM190" s="318"/>
      <c r="DN190" s="318"/>
      <c r="DO190" s="318"/>
      <c r="DP190" s="318"/>
      <c r="DQ190" s="318"/>
      <c r="DR190" s="318"/>
      <c r="DS190" s="318"/>
      <c r="DT190" s="318"/>
      <c r="DU190" s="318"/>
      <c r="DV190" s="318"/>
      <c r="DW190" s="318"/>
      <c r="DX190" s="318"/>
      <c r="DY190" s="318"/>
      <c r="DZ190" s="318"/>
      <c r="EA190" s="318"/>
      <c r="EB190" s="318"/>
      <c r="EC190" s="318"/>
      <c r="ED190" s="318"/>
      <c r="EE190" s="318"/>
      <c r="EF190" s="318"/>
      <c r="EG190" s="318"/>
      <c r="EH190" s="318"/>
      <c r="EI190" s="318"/>
      <c r="EJ190" s="318"/>
    </row>
    <row r="191" spans="1:140" ht="25.5" hidden="1" customHeight="1">
      <c r="A191" s="319"/>
      <c r="B191" s="319"/>
      <c r="C191" s="319"/>
      <c r="D191" s="317"/>
      <c r="E191" s="317"/>
      <c r="F191" s="318"/>
      <c r="G191" s="318"/>
      <c r="H191" s="318"/>
      <c r="I191" s="318"/>
      <c r="J191" s="318"/>
      <c r="K191" s="318"/>
      <c r="L191" s="318"/>
      <c r="M191" s="318"/>
      <c r="N191" s="318"/>
      <c r="O191" s="318"/>
      <c r="P191" s="318"/>
      <c r="Q191" s="318"/>
      <c r="R191" s="318"/>
      <c r="S191" s="318"/>
      <c r="T191" s="318"/>
      <c r="U191" s="318"/>
      <c r="V191" s="318"/>
      <c r="W191" s="318"/>
      <c r="X191" s="318"/>
      <c r="Y191" s="318"/>
      <c r="Z191" s="318"/>
      <c r="AA191" s="318"/>
      <c r="AB191" s="318"/>
      <c r="AC191" s="318"/>
      <c r="AD191" s="318"/>
      <c r="AE191" s="318"/>
      <c r="AF191" s="318"/>
      <c r="AG191" s="318"/>
      <c r="AH191" s="318"/>
      <c r="AI191" s="318"/>
      <c r="AJ191" s="318"/>
      <c r="AK191" s="318"/>
      <c r="AL191" s="318"/>
      <c r="AM191" s="318"/>
      <c r="AN191" s="318"/>
      <c r="AO191" s="318"/>
      <c r="AP191" s="318"/>
      <c r="AQ191" s="318"/>
      <c r="AR191" s="318"/>
      <c r="AS191" s="318"/>
      <c r="AT191" s="318"/>
      <c r="AU191" s="318"/>
      <c r="AV191" s="318"/>
      <c r="AW191" s="318"/>
      <c r="AX191" s="318"/>
      <c r="AY191" s="318"/>
      <c r="AZ191" s="318"/>
      <c r="BA191" s="318"/>
      <c r="BB191" s="318"/>
      <c r="BC191" s="318"/>
      <c r="BD191" s="318"/>
      <c r="BE191" s="318"/>
      <c r="BF191" s="318"/>
      <c r="BG191" s="318"/>
      <c r="BH191" s="318"/>
      <c r="BI191" s="318"/>
      <c r="BJ191" s="318"/>
      <c r="BK191" s="318"/>
      <c r="BL191" s="318"/>
      <c r="BM191" s="318"/>
      <c r="BN191" s="318"/>
      <c r="BO191" s="318"/>
      <c r="BP191" s="318"/>
      <c r="BQ191" s="318"/>
      <c r="BR191" s="318"/>
      <c r="BS191" s="318"/>
      <c r="BT191" s="318"/>
      <c r="BU191" s="318"/>
      <c r="BV191" s="318"/>
      <c r="BW191" s="318"/>
      <c r="BX191" s="318"/>
      <c r="BY191" s="318"/>
      <c r="BZ191" s="318"/>
      <c r="CA191" s="318"/>
      <c r="CB191" s="318"/>
      <c r="CC191" s="318"/>
      <c r="CD191" s="318"/>
      <c r="CE191" s="318"/>
      <c r="CF191" s="318"/>
      <c r="CG191" s="318"/>
      <c r="CH191" s="318"/>
      <c r="CI191" s="318"/>
      <c r="CJ191" s="318"/>
      <c r="CK191" s="318"/>
      <c r="CL191" s="318"/>
      <c r="CM191" s="318"/>
      <c r="CN191" s="318"/>
      <c r="CO191" s="318"/>
      <c r="CP191" s="318"/>
      <c r="CQ191" s="318"/>
      <c r="CR191" s="318"/>
      <c r="CS191" s="318"/>
      <c r="CT191" s="318"/>
      <c r="CU191" s="318"/>
      <c r="CV191" s="318"/>
      <c r="CW191" s="318"/>
      <c r="CX191" s="318"/>
      <c r="CY191" s="318"/>
      <c r="CZ191" s="318"/>
      <c r="DA191" s="318"/>
      <c r="DB191" s="318"/>
      <c r="DC191" s="318"/>
      <c r="DD191" s="318"/>
      <c r="DE191" s="318"/>
      <c r="DF191" s="318"/>
      <c r="DG191" s="318"/>
      <c r="DH191" s="318"/>
      <c r="DI191" s="318"/>
      <c r="DJ191" s="318"/>
      <c r="DK191" s="318"/>
      <c r="DL191" s="318"/>
      <c r="DM191" s="318"/>
      <c r="DN191" s="318"/>
      <c r="DO191" s="318"/>
      <c r="DP191" s="318"/>
      <c r="DQ191" s="318"/>
      <c r="DR191" s="318"/>
      <c r="DS191" s="318"/>
      <c r="DT191" s="318"/>
      <c r="DU191" s="318"/>
      <c r="DV191" s="318"/>
      <c r="DW191" s="318"/>
      <c r="DX191" s="318"/>
      <c r="DY191" s="318"/>
      <c r="DZ191" s="318"/>
      <c r="EA191" s="318"/>
      <c r="EB191" s="318"/>
      <c r="EC191" s="318"/>
      <c r="ED191" s="318"/>
      <c r="EE191" s="318"/>
      <c r="EF191" s="318"/>
      <c r="EG191" s="318"/>
      <c r="EH191" s="318"/>
      <c r="EI191" s="318"/>
      <c r="EJ191" s="318"/>
    </row>
    <row r="192" spans="1:140" ht="25.5" hidden="1" customHeight="1">
      <c r="A192" s="319"/>
      <c r="B192" s="319"/>
      <c r="C192" s="319"/>
      <c r="D192" s="317"/>
      <c r="E192" s="317"/>
      <c r="F192" s="318"/>
      <c r="G192" s="318"/>
      <c r="H192" s="318"/>
      <c r="I192" s="318"/>
      <c r="J192" s="318"/>
      <c r="K192" s="318"/>
      <c r="L192" s="318"/>
      <c r="M192" s="318"/>
      <c r="N192" s="318"/>
      <c r="O192" s="318"/>
      <c r="P192" s="318"/>
      <c r="Q192" s="318"/>
      <c r="R192" s="318"/>
      <c r="S192" s="318"/>
      <c r="T192" s="318"/>
      <c r="U192" s="318"/>
      <c r="V192" s="318"/>
      <c r="W192" s="318"/>
      <c r="X192" s="318"/>
      <c r="Y192" s="318"/>
      <c r="Z192" s="318"/>
      <c r="AA192" s="318"/>
      <c r="AB192" s="318"/>
      <c r="AC192" s="318"/>
      <c r="AD192" s="318"/>
      <c r="AE192" s="318"/>
      <c r="AF192" s="318"/>
      <c r="AG192" s="318"/>
      <c r="AH192" s="318"/>
      <c r="AI192" s="318"/>
      <c r="AJ192" s="318"/>
      <c r="AK192" s="318"/>
      <c r="AL192" s="318"/>
      <c r="AM192" s="318"/>
      <c r="AN192" s="318"/>
      <c r="AO192" s="318"/>
      <c r="AP192" s="318"/>
      <c r="AQ192" s="318"/>
      <c r="AR192" s="318"/>
      <c r="AS192" s="318"/>
      <c r="AT192" s="318"/>
      <c r="AU192" s="318"/>
      <c r="AV192" s="318"/>
      <c r="AW192" s="318"/>
      <c r="AX192" s="318"/>
      <c r="AY192" s="318"/>
      <c r="AZ192" s="318"/>
      <c r="BA192" s="318"/>
      <c r="BB192" s="318"/>
      <c r="BC192" s="318"/>
      <c r="BD192" s="318"/>
      <c r="BE192" s="318"/>
      <c r="BF192" s="318"/>
      <c r="BG192" s="318"/>
      <c r="BH192" s="318"/>
      <c r="BI192" s="318"/>
      <c r="BJ192" s="318"/>
      <c r="BK192" s="318"/>
      <c r="BL192" s="318"/>
      <c r="BM192" s="318"/>
      <c r="BN192" s="318"/>
      <c r="BO192" s="318"/>
      <c r="BP192" s="318"/>
      <c r="BQ192" s="318"/>
      <c r="BR192" s="318"/>
      <c r="BS192" s="318"/>
      <c r="BT192" s="318"/>
      <c r="BU192" s="318"/>
      <c r="BV192" s="318"/>
      <c r="BW192" s="318"/>
      <c r="BX192" s="318"/>
      <c r="BY192" s="318"/>
      <c r="BZ192" s="318"/>
      <c r="CA192" s="318"/>
      <c r="CB192" s="318"/>
      <c r="CC192" s="318"/>
      <c r="CD192" s="318"/>
      <c r="CE192" s="318"/>
      <c r="CF192" s="318"/>
      <c r="CG192" s="318"/>
      <c r="CH192" s="318"/>
      <c r="CI192" s="318"/>
      <c r="CJ192" s="318"/>
      <c r="CK192" s="318"/>
      <c r="CL192" s="318"/>
      <c r="CM192" s="318"/>
      <c r="CN192" s="318"/>
      <c r="CO192" s="318"/>
      <c r="CP192" s="318"/>
      <c r="CQ192" s="318"/>
      <c r="CR192" s="318"/>
      <c r="CS192" s="318"/>
      <c r="CT192" s="318"/>
      <c r="CU192" s="318"/>
      <c r="CV192" s="318"/>
      <c r="CW192" s="318"/>
      <c r="CX192" s="318"/>
      <c r="CY192" s="318"/>
      <c r="CZ192" s="318"/>
      <c r="DA192" s="318"/>
      <c r="DB192" s="318"/>
      <c r="DC192" s="318"/>
      <c r="DD192" s="318"/>
      <c r="DE192" s="318"/>
      <c r="DF192" s="318"/>
      <c r="DG192" s="318"/>
      <c r="DH192" s="318"/>
      <c r="DI192" s="318"/>
      <c r="DJ192" s="318"/>
      <c r="DK192" s="318"/>
      <c r="DL192" s="318"/>
      <c r="DM192" s="318"/>
      <c r="DN192" s="318"/>
      <c r="DO192" s="318"/>
      <c r="DP192" s="318"/>
      <c r="DQ192" s="318"/>
      <c r="DR192" s="318"/>
      <c r="DS192" s="318"/>
      <c r="DT192" s="318"/>
      <c r="DU192" s="318"/>
      <c r="DV192" s="318"/>
      <c r="DW192" s="318"/>
      <c r="DX192" s="318"/>
      <c r="DY192" s="318"/>
      <c r="DZ192" s="318"/>
      <c r="EA192" s="318"/>
      <c r="EB192" s="318"/>
      <c r="EC192" s="318"/>
      <c r="ED192" s="318"/>
      <c r="EE192" s="318"/>
      <c r="EF192" s="318"/>
      <c r="EG192" s="318"/>
      <c r="EH192" s="318"/>
      <c r="EI192" s="318"/>
      <c r="EJ192" s="318"/>
    </row>
    <row r="193" spans="1:140" ht="25.5" hidden="1" customHeight="1">
      <c r="A193" s="319"/>
      <c r="B193" s="319"/>
      <c r="C193" s="319"/>
      <c r="D193" s="317"/>
      <c r="E193" s="317"/>
      <c r="F193" s="318"/>
      <c r="G193" s="318"/>
      <c r="H193" s="318"/>
      <c r="I193" s="318"/>
      <c r="J193" s="318"/>
      <c r="K193" s="318"/>
      <c r="L193" s="318"/>
      <c r="M193" s="318"/>
      <c r="N193" s="318"/>
      <c r="O193" s="318"/>
      <c r="P193" s="318"/>
      <c r="Q193" s="318"/>
      <c r="R193" s="318"/>
      <c r="S193" s="318"/>
      <c r="T193" s="318"/>
      <c r="U193" s="318"/>
      <c r="V193" s="318"/>
      <c r="W193" s="318"/>
      <c r="X193" s="318"/>
      <c r="Y193" s="318"/>
      <c r="Z193" s="318"/>
      <c r="AA193" s="318"/>
      <c r="AB193" s="318"/>
      <c r="AC193" s="318"/>
      <c r="AD193" s="318"/>
      <c r="AE193" s="318"/>
      <c r="AF193" s="318"/>
      <c r="AG193" s="318"/>
      <c r="AH193" s="318"/>
      <c r="AI193" s="318"/>
      <c r="AJ193" s="318"/>
      <c r="AK193" s="318"/>
      <c r="AL193" s="318"/>
      <c r="AM193" s="318"/>
      <c r="AN193" s="318"/>
      <c r="AO193" s="318"/>
      <c r="AP193" s="318"/>
      <c r="AQ193" s="318"/>
      <c r="AR193" s="318"/>
      <c r="AS193" s="318"/>
      <c r="AT193" s="318"/>
      <c r="AU193" s="318"/>
      <c r="AV193" s="318"/>
      <c r="AW193" s="318"/>
      <c r="AX193" s="318"/>
      <c r="AY193" s="318"/>
      <c r="AZ193" s="318"/>
      <c r="BA193" s="318"/>
      <c r="BB193" s="318"/>
      <c r="BC193" s="318"/>
      <c r="BD193" s="318"/>
      <c r="BE193" s="318"/>
      <c r="BF193" s="318"/>
      <c r="BG193" s="318"/>
      <c r="BH193" s="318"/>
      <c r="BI193" s="318"/>
      <c r="BJ193" s="318"/>
      <c r="BK193" s="318"/>
      <c r="BL193" s="318"/>
      <c r="BM193" s="318"/>
      <c r="BN193" s="318"/>
      <c r="BO193" s="318"/>
      <c r="BP193" s="318"/>
      <c r="BQ193" s="318"/>
      <c r="BR193" s="318"/>
      <c r="BS193" s="318"/>
      <c r="BT193" s="318"/>
      <c r="BU193" s="318"/>
      <c r="BV193" s="318"/>
      <c r="BW193" s="318"/>
      <c r="BX193" s="318"/>
      <c r="BY193" s="318"/>
      <c r="BZ193" s="318"/>
      <c r="CA193" s="318"/>
      <c r="CB193" s="318"/>
      <c r="CC193" s="318"/>
      <c r="CD193" s="318"/>
      <c r="CE193" s="318"/>
      <c r="CF193" s="318"/>
      <c r="CG193" s="318"/>
      <c r="CH193" s="318"/>
      <c r="CI193" s="318"/>
      <c r="CJ193" s="318"/>
      <c r="CK193" s="318"/>
      <c r="CL193" s="318"/>
      <c r="CM193" s="318"/>
      <c r="CN193" s="318"/>
      <c r="CO193" s="318"/>
      <c r="CP193" s="318"/>
      <c r="CQ193" s="318"/>
      <c r="CR193" s="318"/>
      <c r="CS193" s="318"/>
      <c r="CT193" s="318"/>
      <c r="CU193" s="318"/>
      <c r="CV193" s="318"/>
      <c r="CW193" s="318"/>
      <c r="CX193" s="318"/>
      <c r="CY193" s="318"/>
      <c r="CZ193" s="318"/>
      <c r="DA193" s="318"/>
      <c r="DB193" s="318"/>
      <c r="DC193" s="318"/>
      <c r="DD193" s="318"/>
      <c r="DE193" s="318"/>
      <c r="DF193" s="318"/>
      <c r="DG193" s="318"/>
      <c r="DH193" s="318"/>
      <c r="DI193" s="318"/>
      <c r="DJ193" s="318"/>
      <c r="DK193" s="318"/>
      <c r="DL193" s="318"/>
      <c r="DM193" s="318"/>
      <c r="DN193" s="318"/>
      <c r="DO193" s="318"/>
      <c r="DP193" s="318"/>
      <c r="DQ193" s="318"/>
      <c r="DR193" s="318"/>
      <c r="DS193" s="318"/>
      <c r="DT193" s="318"/>
      <c r="DU193" s="318"/>
      <c r="DV193" s="318"/>
      <c r="DW193" s="318"/>
      <c r="DX193" s="318"/>
      <c r="DY193" s="318"/>
      <c r="DZ193" s="318"/>
      <c r="EA193" s="318"/>
      <c r="EB193" s="318"/>
      <c r="EC193" s="318"/>
      <c r="ED193" s="318"/>
      <c r="EE193" s="318"/>
      <c r="EF193" s="318"/>
      <c r="EG193" s="318"/>
      <c r="EH193" s="318"/>
      <c r="EI193" s="318"/>
      <c r="EJ193" s="318"/>
    </row>
    <row r="194" spans="1:140" ht="25.5" hidden="1" customHeight="1">
      <c r="A194" s="319"/>
      <c r="B194" s="319"/>
      <c r="C194" s="319"/>
      <c r="D194" s="317"/>
      <c r="E194" s="317"/>
      <c r="F194" s="318"/>
      <c r="G194" s="318"/>
      <c r="H194" s="318"/>
      <c r="I194" s="318"/>
      <c r="J194" s="318"/>
      <c r="K194" s="318"/>
      <c r="L194" s="318"/>
      <c r="M194" s="318"/>
      <c r="N194" s="318"/>
      <c r="O194" s="318"/>
      <c r="P194" s="318"/>
      <c r="Q194" s="318"/>
      <c r="R194" s="318"/>
      <c r="S194" s="318"/>
      <c r="T194" s="318"/>
      <c r="U194" s="318"/>
      <c r="V194" s="318"/>
      <c r="W194" s="318"/>
      <c r="X194" s="318"/>
      <c r="Y194" s="318"/>
      <c r="Z194" s="318"/>
      <c r="AA194" s="318"/>
      <c r="AB194" s="318"/>
      <c r="AC194" s="318"/>
      <c r="AD194" s="318"/>
      <c r="AE194" s="318"/>
      <c r="AF194" s="318"/>
      <c r="AG194" s="318"/>
      <c r="AH194" s="318"/>
      <c r="AI194" s="318"/>
      <c r="AJ194" s="318"/>
      <c r="AK194" s="318"/>
      <c r="AL194" s="318"/>
      <c r="AM194" s="318"/>
      <c r="AN194" s="318"/>
      <c r="AO194" s="318"/>
      <c r="AP194" s="318"/>
      <c r="AQ194" s="318"/>
      <c r="AR194" s="318"/>
      <c r="AS194" s="318"/>
      <c r="AT194" s="318"/>
      <c r="AU194" s="318"/>
      <c r="AV194" s="318"/>
      <c r="AW194" s="318"/>
      <c r="AX194" s="318"/>
      <c r="AY194" s="318"/>
      <c r="AZ194" s="318"/>
      <c r="BA194" s="318"/>
      <c r="BB194" s="318"/>
      <c r="BC194" s="318"/>
      <c r="BD194" s="318"/>
      <c r="BE194" s="318"/>
      <c r="BF194" s="318"/>
      <c r="BG194" s="318"/>
      <c r="BH194" s="318"/>
      <c r="BI194" s="318"/>
      <c r="BJ194" s="318"/>
      <c r="BK194" s="318"/>
      <c r="BL194" s="318"/>
      <c r="BM194" s="318"/>
      <c r="BN194" s="318"/>
      <c r="BO194" s="318"/>
      <c r="BP194" s="318"/>
      <c r="BQ194" s="318"/>
      <c r="BR194" s="318"/>
      <c r="BS194" s="318"/>
      <c r="BT194" s="318"/>
      <c r="BU194" s="318"/>
      <c r="BV194" s="318"/>
      <c r="BW194" s="318"/>
      <c r="BX194" s="318"/>
      <c r="BY194" s="318"/>
      <c r="BZ194" s="318"/>
      <c r="CA194" s="318"/>
      <c r="CB194" s="318"/>
      <c r="CC194" s="318"/>
      <c r="CD194" s="318"/>
      <c r="CE194" s="318"/>
      <c r="CF194" s="318"/>
      <c r="CG194" s="318"/>
      <c r="CH194" s="318"/>
      <c r="CI194" s="318"/>
      <c r="CJ194" s="318"/>
      <c r="CK194" s="318"/>
      <c r="CL194" s="318"/>
      <c r="CM194" s="318"/>
      <c r="CN194" s="318"/>
      <c r="CO194" s="318"/>
      <c r="CP194" s="318"/>
      <c r="CQ194" s="318"/>
      <c r="CR194" s="318"/>
      <c r="CS194" s="318"/>
      <c r="CT194" s="318"/>
      <c r="CU194" s="318"/>
      <c r="CV194" s="318"/>
      <c r="CW194" s="318"/>
      <c r="CX194" s="318"/>
      <c r="CY194" s="318"/>
      <c r="CZ194" s="318"/>
      <c r="DA194" s="318"/>
      <c r="DB194" s="318"/>
      <c r="DC194" s="318"/>
      <c r="DD194" s="318"/>
      <c r="DE194" s="318"/>
      <c r="DF194" s="318"/>
      <c r="DG194" s="318"/>
      <c r="DH194" s="318"/>
      <c r="DI194" s="318"/>
      <c r="DJ194" s="318"/>
      <c r="DK194" s="318"/>
      <c r="DL194" s="318"/>
      <c r="DM194" s="318"/>
      <c r="DN194" s="318"/>
      <c r="DO194" s="318"/>
      <c r="DP194" s="318"/>
      <c r="DQ194" s="318"/>
      <c r="DR194" s="318"/>
      <c r="DS194" s="318"/>
      <c r="DT194" s="318"/>
      <c r="DU194" s="318"/>
      <c r="DV194" s="318"/>
      <c r="DW194" s="318"/>
      <c r="DX194" s="318"/>
      <c r="DY194" s="318"/>
      <c r="DZ194" s="318"/>
      <c r="EA194" s="318"/>
      <c r="EB194" s="318"/>
      <c r="EC194" s="318"/>
      <c r="ED194" s="318"/>
      <c r="EE194" s="318"/>
      <c r="EF194" s="318"/>
      <c r="EG194" s="318"/>
      <c r="EH194" s="318"/>
      <c r="EI194" s="318"/>
      <c r="EJ194" s="318"/>
    </row>
    <row r="195" spans="1:140" ht="25.5" hidden="1" customHeight="1">
      <c r="A195" s="319"/>
      <c r="B195" s="319"/>
      <c r="C195" s="319"/>
      <c r="D195" s="317"/>
      <c r="E195" s="317"/>
      <c r="F195" s="318"/>
      <c r="G195" s="318"/>
      <c r="H195" s="318"/>
      <c r="I195" s="318"/>
      <c r="J195" s="318"/>
      <c r="K195" s="318"/>
      <c r="L195" s="318"/>
      <c r="M195" s="318"/>
      <c r="N195" s="318"/>
      <c r="O195" s="318"/>
      <c r="P195" s="318"/>
      <c r="Q195" s="318"/>
      <c r="R195" s="318"/>
      <c r="S195" s="318"/>
      <c r="T195" s="318"/>
      <c r="U195" s="318"/>
      <c r="V195" s="318"/>
      <c r="W195" s="318"/>
      <c r="X195" s="318"/>
      <c r="Y195" s="318"/>
      <c r="Z195" s="318"/>
      <c r="AA195" s="318"/>
      <c r="AB195" s="318"/>
      <c r="AC195" s="318"/>
      <c r="AD195" s="318"/>
      <c r="AE195" s="318"/>
      <c r="AF195" s="318"/>
      <c r="AG195" s="318"/>
      <c r="AH195" s="318"/>
      <c r="AI195" s="318"/>
      <c r="AJ195" s="318"/>
      <c r="AK195" s="318"/>
      <c r="AL195" s="318"/>
      <c r="AM195" s="318"/>
      <c r="AN195" s="318"/>
      <c r="AO195" s="318"/>
      <c r="AP195" s="318"/>
      <c r="AQ195" s="318"/>
      <c r="AR195" s="318"/>
      <c r="AS195" s="318"/>
      <c r="AT195" s="318"/>
      <c r="AU195" s="318"/>
      <c r="AV195" s="318"/>
      <c r="AW195" s="318"/>
      <c r="AX195" s="318"/>
      <c r="AY195" s="318"/>
      <c r="AZ195" s="318"/>
      <c r="BA195" s="318"/>
      <c r="BB195" s="318"/>
      <c r="BC195" s="318"/>
      <c r="BD195" s="318"/>
      <c r="BE195" s="318"/>
      <c r="BF195" s="318"/>
      <c r="BG195" s="318"/>
      <c r="BH195" s="318"/>
      <c r="BI195" s="318"/>
      <c r="BJ195" s="318"/>
      <c r="BK195" s="318"/>
      <c r="BL195" s="318"/>
      <c r="BM195" s="318"/>
      <c r="BN195" s="318"/>
      <c r="BO195" s="318"/>
      <c r="BP195" s="318"/>
      <c r="BQ195" s="318"/>
      <c r="BR195" s="318"/>
      <c r="BS195" s="318"/>
      <c r="BT195" s="318"/>
      <c r="BU195" s="318"/>
      <c r="BV195" s="318"/>
      <c r="BW195" s="318"/>
      <c r="BX195" s="318"/>
      <c r="BY195" s="318"/>
      <c r="BZ195" s="318"/>
      <c r="CA195" s="318"/>
      <c r="CB195" s="318"/>
      <c r="CC195" s="318"/>
      <c r="CD195" s="318"/>
      <c r="CE195" s="318"/>
      <c r="CF195" s="318"/>
      <c r="CG195" s="318"/>
      <c r="CH195" s="318"/>
      <c r="CI195" s="318"/>
      <c r="CJ195" s="318"/>
      <c r="CK195" s="318"/>
      <c r="CL195" s="318"/>
      <c r="CM195" s="318"/>
      <c r="CN195" s="318"/>
      <c r="CO195" s="318"/>
      <c r="CP195" s="318"/>
      <c r="CQ195" s="318"/>
      <c r="CR195" s="318"/>
      <c r="CS195" s="318"/>
      <c r="CT195" s="318"/>
      <c r="CU195" s="318"/>
      <c r="CV195" s="318"/>
      <c r="CW195" s="318"/>
      <c r="CX195" s="318"/>
      <c r="CY195" s="318"/>
      <c r="CZ195" s="318"/>
      <c r="DA195" s="318"/>
      <c r="DB195" s="318"/>
      <c r="DC195" s="318"/>
      <c r="DD195" s="318"/>
      <c r="DE195" s="318"/>
      <c r="DF195" s="318"/>
      <c r="DG195" s="318"/>
      <c r="DH195" s="318"/>
      <c r="DI195" s="318"/>
      <c r="DJ195" s="318"/>
      <c r="DK195" s="318"/>
      <c r="DL195" s="318"/>
      <c r="DM195" s="318"/>
      <c r="DN195" s="318"/>
      <c r="DO195" s="318"/>
      <c r="DP195" s="318"/>
      <c r="DQ195" s="318"/>
      <c r="DR195" s="318"/>
      <c r="DS195" s="318"/>
      <c r="DT195" s="318"/>
      <c r="DU195" s="318"/>
      <c r="DV195" s="318"/>
      <c r="DW195" s="318"/>
      <c r="DX195" s="318"/>
      <c r="DY195" s="318"/>
      <c r="DZ195" s="318"/>
      <c r="EA195" s="318"/>
      <c r="EB195" s="318"/>
      <c r="EC195" s="318"/>
      <c r="ED195" s="318"/>
      <c r="EE195" s="318"/>
      <c r="EF195" s="318"/>
      <c r="EG195" s="318"/>
      <c r="EH195" s="318"/>
      <c r="EI195" s="318"/>
      <c r="EJ195" s="318"/>
    </row>
    <row r="196" spans="1:140" ht="25.5" hidden="1" customHeight="1">
      <c r="A196" s="319"/>
      <c r="B196" s="319"/>
      <c r="C196" s="319"/>
      <c r="D196" s="317"/>
      <c r="E196" s="317"/>
      <c r="F196" s="318"/>
      <c r="G196" s="318"/>
      <c r="H196" s="318"/>
      <c r="I196" s="318"/>
      <c r="J196" s="318"/>
      <c r="K196" s="318"/>
      <c r="L196" s="318"/>
      <c r="M196" s="318"/>
      <c r="N196" s="318"/>
      <c r="O196" s="318"/>
      <c r="P196" s="318"/>
      <c r="Q196" s="318"/>
      <c r="R196" s="318"/>
      <c r="S196" s="318"/>
      <c r="T196" s="318"/>
      <c r="U196" s="318"/>
      <c r="V196" s="318"/>
      <c r="W196" s="318"/>
      <c r="X196" s="318"/>
      <c r="Y196" s="318"/>
      <c r="Z196" s="318"/>
      <c r="AA196" s="318"/>
      <c r="AB196" s="318"/>
      <c r="AC196" s="318"/>
      <c r="AD196" s="318"/>
      <c r="AE196" s="318"/>
      <c r="AF196" s="318"/>
      <c r="AG196" s="318"/>
      <c r="AH196" s="318"/>
      <c r="AI196" s="318"/>
      <c r="AJ196" s="318"/>
      <c r="AK196" s="318"/>
      <c r="AL196" s="318"/>
      <c r="AM196" s="318"/>
      <c r="AN196" s="318"/>
      <c r="AO196" s="318"/>
      <c r="AP196" s="318"/>
      <c r="AQ196" s="318"/>
      <c r="AR196" s="318"/>
      <c r="AS196" s="318"/>
      <c r="AT196" s="318"/>
      <c r="AU196" s="318"/>
      <c r="AV196" s="318"/>
      <c r="AW196" s="318"/>
      <c r="AX196" s="318"/>
      <c r="AY196" s="318"/>
      <c r="AZ196" s="318"/>
      <c r="BA196" s="318"/>
      <c r="BB196" s="318"/>
      <c r="BC196" s="318"/>
      <c r="BD196" s="318"/>
      <c r="BE196" s="318"/>
      <c r="BF196" s="318"/>
      <c r="BG196" s="318"/>
      <c r="BH196" s="318"/>
      <c r="BI196" s="318"/>
      <c r="BJ196" s="318"/>
      <c r="BK196" s="318"/>
      <c r="BL196" s="318"/>
      <c r="BM196" s="318"/>
      <c r="BN196" s="318"/>
      <c r="BO196" s="318"/>
      <c r="BP196" s="318"/>
      <c r="BQ196" s="318"/>
      <c r="BR196" s="318"/>
      <c r="BS196" s="318"/>
      <c r="BT196" s="318"/>
      <c r="BU196" s="318"/>
      <c r="BV196" s="318"/>
      <c r="BW196" s="318"/>
      <c r="BX196" s="318"/>
      <c r="BY196" s="318"/>
      <c r="BZ196" s="318"/>
      <c r="CA196" s="318"/>
      <c r="CB196" s="318"/>
      <c r="CC196" s="318"/>
      <c r="CD196" s="318"/>
      <c r="CE196" s="318"/>
      <c r="CF196" s="318"/>
      <c r="CG196" s="318"/>
      <c r="CH196" s="318"/>
      <c r="CI196" s="318"/>
      <c r="CJ196" s="318"/>
      <c r="CK196" s="318"/>
      <c r="CL196" s="318"/>
      <c r="CM196" s="318"/>
      <c r="CN196" s="318"/>
      <c r="CO196" s="318"/>
      <c r="CP196" s="318"/>
      <c r="CQ196" s="318"/>
      <c r="CR196" s="318"/>
      <c r="CS196" s="318"/>
      <c r="CT196" s="318"/>
      <c r="CU196" s="318"/>
      <c r="CV196" s="318"/>
      <c r="CW196" s="318"/>
      <c r="CX196" s="318"/>
      <c r="CY196" s="318"/>
      <c r="CZ196" s="318"/>
      <c r="DA196" s="318"/>
      <c r="DB196" s="318"/>
      <c r="DC196" s="318"/>
      <c r="DD196" s="318"/>
      <c r="DE196" s="318"/>
      <c r="DF196" s="318"/>
      <c r="DG196" s="318"/>
      <c r="DH196" s="318"/>
      <c r="DI196" s="318"/>
      <c r="DJ196" s="318"/>
      <c r="DK196" s="318"/>
      <c r="DL196" s="318"/>
      <c r="DM196" s="318"/>
      <c r="DN196" s="318"/>
      <c r="DO196" s="318"/>
      <c r="DP196" s="318"/>
      <c r="DQ196" s="318"/>
      <c r="DR196" s="318"/>
      <c r="DS196" s="318"/>
      <c r="DT196" s="318"/>
      <c r="DU196" s="318"/>
      <c r="DV196" s="318"/>
      <c r="DW196" s="318"/>
      <c r="DX196" s="318"/>
      <c r="DY196" s="318"/>
      <c r="DZ196" s="318"/>
      <c r="EA196" s="318"/>
      <c r="EB196" s="318"/>
      <c r="EC196" s="318"/>
      <c r="ED196" s="318"/>
      <c r="EE196" s="318"/>
      <c r="EF196" s="318"/>
      <c r="EG196" s="318"/>
      <c r="EH196" s="318"/>
      <c r="EI196" s="318"/>
      <c r="EJ196" s="318"/>
    </row>
    <row r="197" spans="1:140" ht="25.5" hidden="1" customHeight="1">
      <c r="A197" s="319"/>
      <c r="B197" s="319"/>
      <c r="C197" s="319"/>
      <c r="D197" s="317"/>
      <c r="E197" s="317"/>
      <c r="F197" s="318"/>
      <c r="G197" s="318"/>
      <c r="H197" s="318"/>
      <c r="I197" s="318"/>
      <c r="J197" s="318"/>
      <c r="K197" s="318"/>
      <c r="L197" s="318"/>
      <c r="M197" s="318"/>
      <c r="N197" s="318"/>
      <c r="O197" s="318"/>
      <c r="P197" s="318"/>
      <c r="Q197" s="318"/>
      <c r="R197" s="318"/>
      <c r="S197" s="318"/>
      <c r="T197" s="318"/>
      <c r="U197" s="318"/>
      <c r="V197" s="318"/>
      <c r="W197" s="318"/>
      <c r="X197" s="318"/>
      <c r="Y197" s="318"/>
      <c r="Z197" s="318"/>
      <c r="AA197" s="318"/>
      <c r="AB197" s="318"/>
      <c r="AC197" s="318"/>
      <c r="AD197" s="318"/>
      <c r="AE197" s="318"/>
      <c r="AF197" s="318"/>
      <c r="AG197" s="318"/>
      <c r="AH197" s="318"/>
      <c r="AI197" s="318"/>
      <c r="AJ197" s="318"/>
      <c r="AK197" s="318"/>
      <c r="AL197" s="318"/>
      <c r="AM197" s="318"/>
      <c r="AN197" s="318"/>
      <c r="AO197" s="318"/>
      <c r="AP197" s="318"/>
      <c r="AQ197" s="318"/>
      <c r="AR197" s="318"/>
      <c r="AS197" s="318"/>
      <c r="AT197" s="318"/>
      <c r="AU197" s="318"/>
      <c r="AV197" s="318"/>
      <c r="AW197" s="318"/>
      <c r="AX197" s="318"/>
      <c r="AY197" s="318"/>
      <c r="AZ197" s="318"/>
      <c r="BA197" s="318"/>
      <c r="BB197" s="318"/>
      <c r="BC197" s="318"/>
      <c r="BD197" s="318"/>
      <c r="BE197" s="318"/>
      <c r="BF197" s="318"/>
      <c r="BG197" s="318"/>
      <c r="BH197" s="318"/>
      <c r="BI197" s="318"/>
      <c r="BJ197" s="318"/>
      <c r="BK197" s="318"/>
      <c r="BL197" s="318"/>
      <c r="BM197" s="318"/>
      <c r="BN197" s="318"/>
      <c r="BO197" s="318"/>
      <c r="BP197" s="318"/>
      <c r="BQ197" s="318"/>
      <c r="BR197" s="318"/>
      <c r="BS197" s="318"/>
      <c r="BT197" s="318"/>
      <c r="BU197" s="318"/>
      <c r="BV197" s="318"/>
      <c r="BW197" s="318"/>
      <c r="BX197" s="318"/>
      <c r="BY197" s="318"/>
      <c r="BZ197" s="318"/>
      <c r="CA197" s="318"/>
      <c r="CB197" s="318"/>
      <c r="CC197" s="318"/>
      <c r="CD197" s="318"/>
      <c r="CE197" s="318"/>
      <c r="CF197" s="318"/>
      <c r="CG197" s="318"/>
      <c r="CH197" s="318"/>
      <c r="CI197" s="318"/>
      <c r="CJ197" s="318"/>
      <c r="CK197" s="318"/>
      <c r="CL197" s="318"/>
      <c r="CM197" s="318"/>
      <c r="CN197" s="318"/>
      <c r="CO197" s="318"/>
      <c r="CP197" s="318"/>
      <c r="CQ197" s="318"/>
      <c r="CR197" s="318"/>
      <c r="CS197" s="318"/>
      <c r="CT197" s="318"/>
      <c r="CU197" s="318"/>
      <c r="CV197" s="318"/>
      <c r="CW197" s="318"/>
      <c r="CX197" s="318"/>
      <c r="CY197" s="318"/>
      <c r="CZ197" s="318"/>
      <c r="DA197" s="318"/>
      <c r="DB197" s="318"/>
      <c r="DC197" s="318"/>
      <c r="DD197" s="318"/>
      <c r="DE197" s="318"/>
      <c r="DF197" s="318"/>
      <c r="DG197" s="318"/>
      <c r="DH197" s="318"/>
      <c r="DI197" s="318"/>
      <c r="DJ197" s="318"/>
      <c r="DK197" s="318"/>
      <c r="DL197" s="318"/>
      <c r="DM197" s="318"/>
      <c r="DN197" s="318"/>
      <c r="DO197" s="318"/>
      <c r="DP197" s="318"/>
      <c r="DQ197" s="318"/>
      <c r="DR197" s="318"/>
      <c r="DS197" s="318"/>
      <c r="DT197" s="318"/>
      <c r="DU197" s="318"/>
      <c r="DV197" s="318"/>
      <c r="DW197" s="318"/>
      <c r="DX197" s="318"/>
      <c r="DY197" s="318"/>
      <c r="DZ197" s="318"/>
      <c r="EA197" s="318"/>
      <c r="EB197" s="318"/>
      <c r="EC197" s="318"/>
      <c r="ED197" s="318"/>
      <c r="EE197" s="318"/>
      <c r="EF197" s="318"/>
      <c r="EG197" s="318"/>
      <c r="EH197" s="318"/>
      <c r="EI197" s="318"/>
      <c r="EJ197" s="318"/>
    </row>
    <row r="198" spans="1:140" ht="25.5" hidden="1" customHeight="1">
      <c r="A198" s="319"/>
      <c r="B198" s="319"/>
      <c r="C198" s="319"/>
      <c r="D198" s="317"/>
      <c r="E198" s="317"/>
      <c r="F198" s="318"/>
      <c r="G198" s="318"/>
      <c r="H198" s="318"/>
      <c r="I198" s="318"/>
      <c r="J198" s="318"/>
      <c r="K198" s="318"/>
      <c r="L198" s="318"/>
      <c r="M198" s="318"/>
      <c r="N198" s="318"/>
      <c r="O198" s="318"/>
      <c r="P198" s="318"/>
      <c r="Q198" s="318"/>
      <c r="R198" s="318"/>
      <c r="S198" s="318"/>
      <c r="T198" s="318"/>
      <c r="U198" s="318"/>
      <c r="V198" s="318"/>
      <c r="W198" s="318"/>
      <c r="X198" s="318"/>
      <c r="Y198" s="318"/>
      <c r="Z198" s="318"/>
      <c r="AA198" s="318"/>
      <c r="AB198" s="318"/>
      <c r="AC198" s="318"/>
      <c r="AD198" s="318"/>
      <c r="AE198" s="318"/>
      <c r="AF198" s="318"/>
      <c r="AG198" s="318"/>
      <c r="AH198" s="318"/>
      <c r="AI198" s="318"/>
      <c r="AJ198" s="318"/>
      <c r="AK198" s="318"/>
      <c r="AL198" s="318"/>
      <c r="AM198" s="318"/>
      <c r="AN198" s="318"/>
      <c r="AO198" s="318"/>
      <c r="AP198" s="318"/>
      <c r="AQ198" s="318"/>
      <c r="AR198" s="318"/>
      <c r="AS198" s="318"/>
      <c r="AT198" s="318"/>
      <c r="AU198" s="318"/>
      <c r="AV198" s="318"/>
      <c r="AW198" s="318"/>
      <c r="AX198" s="318"/>
      <c r="AY198" s="318"/>
      <c r="AZ198" s="318"/>
      <c r="BA198" s="318"/>
      <c r="BB198" s="318"/>
      <c r="BC198" s="318"/>
      <c r="BD198" s="318"/>
      <c r="BE198" s="318"/>
      <c r="BF198" s="318"/>
      <c r="BG198" s="318"/>
      <c r="BH198" s="318"/>
      <c r="BI198" s="318"/>
      <c r="BJ198" s="318"/>
      <c r="BK198" s="318"/>
      <c r="BL198" s="318"/>
      <c r="BM198" s="318"/>
      <c r="BN198" s="318"/>
      <c r="BO198" s="318"/>
      <c r="BP198" s="318"/>
      <c r="BQ198" s="318"/>
      <c r="BR198" s="318"/>
      <c r="BS198" s="318"/>
      <c r="BT198" s="318"/>
      <c r="BU198" s="318"/>
      <c r="BV198" s="318"/>
      <c r="BW198" s="318"/>
      <c r="BX198" s="318"/>
      <c r="BY198" s="318"/>
      <c r="BZ198" s="318"/>
      <c r="CA198" s="318"/>
      <c r="CB198" s="318"/>
      <c r="CC198" s="318"/>
      <c r="CD198" s="318"/>
      <c r="CE198" s="318"/>
      <c r="CF198" s="318"/>
      <c r="CG198" s="318"/>
      <c r="CH198" s="318"/>
      <c r="CI198" s="318"/>
      <c r="CJ198" s="318"/>
      <c r="CK198" s="318"/>
      <c r="CL198" s="318"/>
      <c r="CM198" s="318"/>
      <c r="CN198" s="318"/>
      <c r="CO198" s="318"/>
      <c r="CP198" s="318"/>
      <c r="CQ198" s="318"/>
      <c r="CR198" s="318"/>
      <c r="CS198" s="318"/>
      <c r="CT198" s="318"/>
      <c r="CU198" s="318"/>
      <c r="CV198" s="318"/>
      <c r="CW198" s="318"/>
      <c r="CX198" s="318"/>
      <c r="CY198" s="318"/>
      <c r="CZ198" s="318"/>
      <c r="DA198" s="318"/>
      <c r="DB198" s="318"/>
      <c r="DC198" s="318"/>
      <c r="DD198" s="318"/>
      <c r="DE198" s="318"/>
      <c r="DF198" s="318"/>
      <c r="DG198" s="318"/>
      <c r="DH198" s="318"/>
      <c r="DI198" s="318"/>
      <c r="DJ198" s="318"/>
      <c r="DK198" s="318"/>
      <c r="DL198" s="318"/>
      <c r="DM198" s="318"/>
      <c r="DN198" s="318"/>
      <c r="DO198" s="318"/>
      <c r="DP198" s="318"/>
      <c r="DQ198" s="318"/>
      <c r="DR198" s="318"/>
      <c r="DS198" s="318"/>
      <c r="DT198" s="318"/>
      <c r="DU198" s="318"/>
      <c r="DV198" s="318"/>
      <c r="DW198" s="318"/>
      <c r="DX198" s="318"/>
      <c r="DY198" s="318"/>
      <c r="DZ198" s="318"/>
      <c r="EA198" s="318"/>
      <c r="EB198" s="318"/>
      <c r="EC198" s="318"/>
      <c r="ED198" s="318"/>
      <c r="EE198" s="318"/>
      <c r="EF198" s="318"/>
      <c r="EG198" s="318"/>
      <c r="EH198" s="318"/>
      <c r="EI198" s="318"/>
      <c r="EJ198" s="318"/>
    </row>
    <row r="199" spans="1:140" ht="25.5" hidden="1" customHeight="1">
      <c r="A199" s="319"/>
      <c r="B199" s="319"/>
      <c r="C199" s="319"/>
      <c r="D199" s="317"/>
      <c r="E199" s="317"/>
      <c r="F199" s="318"/>
      <c r="G199" s="318"/>
      <c r="H199" s="318"/>
      <c r="I199" s="318"/>
      <c r="J199" s="318"/>
      <c r="K199" s="318"/>
      <c r="L199" s="318"/>
      <c r="M199" s="318"/>
      <c r="N199" s="318"/>
      <c r="O199" s="318"/>
      <c r="P199" s="318"/>
      <c r="Q199" s="318"/>
      <c r="R199" s="318"/>
      <c r="S199" s="318"/>
      <c r="T199" s="318"/>
      <c r="U199" s="318"/>
      <c r="V199" s="318"/>
      <c r="W199" s="318"/>
      <c r="X199" s="318"/>
      <c r="Y199" s="318"/>
      <c r="Z199" s="318"/>
      <c r="AA199" s="318"/>
      <c r="AB199" s="318"/>
      <c r="AC199" s="318"/>
      <c r="AD199" s="318"/>
      <c r="AE199" s="318"/>
      <c r="AF199" s="318"/>
      <c r="AG199" s="318"/>
      <c r="AH199" s="318"/>
      <c r="AI199" s="318"/>
      <c r="AJ199" s="318"/>
      <c r="AK199" s="318"/>
      <c r="AL199" s="318"/>
      <c r="AM199" s="318"/>
      <c r="AN199" s="318"/>
      <c r="AO199" s="318"/>
      <c r="AP199" s="318"/>
      <c r="AQ199" s="318"/>
      <c r="AR199" s="318"/>
      <c r="AS199" s="318"/>
      <c r="AT199" s="318"/>
      <c r="AU199" s="318"/>
      <c r="AV199" s="318"/>
      <c r="AW199" s="318"/>
      <c r="AX199" s="318"/>
      <c r="AY199" s="318"/>
      <c r="AZ199" s="318"/>
      <c r="BA199" s="318"/>
      <c r="BB199" s="318"/>
      <c r="BC199" s="318"/>
      <c r="BD199" s="318"/>
      <c r="BE199" s="318"/>
      <c r="BF199" s="318"/>
      <c r="BG199" s="318"/>
      <c r="BH199" s="318"/>
      <c r="BI199" s="318"/>
      <c r="BJ199" s="318"/>
      <c r="BK199" s="318"/>
      <c r="BL199" s="318"/>
      <c r="BM199" s="318"/>
      <c r="BN199" s="318"/>
      <c r="BO199" s="318"/>
      <c r="BP199" s="318"/>
      <c r="BQ199" s="318"/>
      <c r="BR199" s="318"/>
      <c r="BS199" s="318"/>
      <c r="BT199" s="318"/>
      <c r="BU199" s="318"/>
      <c r="BV199" s="318"/>
      <c r="BW199" s="318"/>
      <c r="BX199" s="318"/>
      <c r="BY199" s="318"/>
      <c r="BZ199" s="318"/>
      <c r="CA199" s="318"/>
      <c r="CB199" s="318"/>
      <c r="CC199" s="318"/>
      <c r="CD199" s="318"/>
      <c r="CE199" s="318"/>
      <c r="CF199" s="318"/>
      <c r="CG199" s="318"/>
      <c r="CH199" s="318"/>
      <c r="CI199" s="318"/>
      <c r="CJ199" s="318"/>
      <c r="CK199" s="318"/>
      <c r="CL199" s="318"/>
      <c r="CM199" s="318"/>
      <c r="CN199" s="318"/>
      <c r="CO199" s="318"/>
      <c r="CP199" s="318"/>
      <c r="CQ199" s="318"/>
      <c r="CR199" s="318"/>
      <c r="CS199" s="318"/>
      <c r="CT199" s="318"/>
      <c r="CU199" s="318"/>
      <c r="CV199" s="318"/>
      <c r="CW199" s="318"/>
      <c r="CX199" s="318"/>
      <c r="CY199" s="318"/>
      <c r="CZ199" s="318"/>
      <c r="DA199" s="318"/>
      <c r="DB199" s="318"/>
      <c r="DC199" s="318"/>
      <c r="DD199" s="318"/>
      <c r="DE199" s="318"/>
      <c r="DF199" s="318"/>
      <c r="DG199" s="318"/>
      <c r="DH199" s="318"/>
      <c r="DI199" s="318"/>
      <c r="DJ199" s="318"/>
      <c r="DK199" s="318"/>
      <c r="DL199" s="318"/>
      <c r="DM199" s="318"/>
      <c r="DN199" s="318"/>
      <c r="DO199" s="318"/>
      <c r="DP199" s="318"/>
      <c r="DQ199" s="318"/>
      <c r="DR199" s="318"/>
      <c r="DS199" s="318"/>
      <c r="DT199" s="318"/>
      <c r="DU199" s="318"/>
      <c r="DV199" s="318"/>
      <c r="DW199" s="318"/>
      <c r="DX199" s="318"/>
      <c r="DY199" s="318"/>
      <c r="DZ199" s="318"/>
      <c r="EA199" s="318"/>
      <c r="EB199" s="318"/>
      <c r="EC199" s="318"/>
      <c r="ED199" s="318"/>
      <c r="EE199" s="318"/>
      <c r="EF199" s="318"/>
      <c r="EG199" s="318"/>
      <c r="EH199" s="318"/>
      <c r="EI199" s="318"/>
      <c r="EJ199" s="318"/>
    </row>
    <row r="200" spans="1:140" ht="25.5" hidden="1" customHeight="1">
      <c r="A200" s="319"/>
      <c r="B200" s="319"/>
      <c r="C200" s="319"/>
      <c r="D200" s="317"/>
      <c r="E200" s="317"/>
      <c r="F200" s="318"/>
      <c r="G200" s="318"/>
      <c r="H200" s="318"/>
      <c r="I200" s="318"/>
      <c r="J200" s="318"/>
      <c r="K200" s="318"/>
      <c r="L200" s="318"/>
      <c r="M200" s="318"/>
      <c r="N200" s="318"/>
      <c r="O200" s="318"/>
      <c r="P200" s="318"/>
      <c r="Q200" s="318"/>
      <c r="R200" s="318"/>
      <c r="S200" s="318"/>
      <c r="T200" s="318"/>
      <c r="U200" s="318"/>
      <c r="V200" s="318"/>
      <c r="W200" s="318"/>
      <c r="X200" s="318"/>
      <c r="Y200" s="318"/>
      <c r="Z200" s="318"/>
      <c r="AA200" s="318"/>
      <c r="AB200" s="318"/>
      <c r="AC200" s="318"/>
      <c r="AD200" s="318"/>
      <c r="AE200" s="318"/>
      <c r="AF200" s="318"/>
      <c r="AG200" s="318"/>
      <c r="AH200" s="318"/>
      <c r="AI200" s="318"/>
      <c r="AJ200" s="318"/>
      <c r="AK200" s="318"/>
      <c r="AL200" s="318"/>
      <c r="AM200" s="318"/>
      <c r="AN200" s="318"/>
      <c r="AO200" s="318"/>
      <c r="AP200" s="318"/>
      <c r="AQ200" s="318"/>
      <c r="AR200" s="318"/>
      <c r="AS200" s="318"/>
      <c r="AT200" s="318"/>
      <c r="AU200" s="318"/>
      <c r="AV200" s="318"/>
      <c r="AW200" s="318"/>
      <c r="AX200" s="318"/>
      <c r="AY200" s="318"/>
      <c r="AZ200" s="318"/>
      <c r="BA200" s="318"/>
      <c r="BB200" s="318"/>
      <c r="BC200" s="318"/>
      <c r="BD200" s="318"/>
      <c r="BE200" s="318"/>
      <c r="BF200" s="318"/>
      <c r="BG200" s="318"/>
      <c r="BH200" s="318"/>
      <c r="BI200" s="318"/>
      <c r="BJ200" s="318"/>
      <c r="BK200" s="318"/>
      <c r="BL200" s="318"/>
      <c r="BM200" s="318"/>
      <c r="BN200" s="318"/>
      <c r="BO200" s="318"/>
      <c r="BP200" s="318"/>
      <c r="BQ200" s="318"/>
      <c r="BR200" s="318"/>
      <c r="BS200" s="318"/>
      <c r="BT200" s="318"/>
      <c r="BU200" s="318"/>
      <c r="BV200" s="318"/>
      <c r="BW200" s="318"/>
      <c r="BX200" s="318"/>
      <c r="BY200" s="318"/>
      <c r="BZ200" s="318"/>
      <c r="CA200" s="318"/>
      <c r="CB200" s="318"/>
      <c r="CC200" s="318"/>
      <c r="CD200" s="318"/>
      <c r="CE200" s="318"/>
      <c r="CF200" s="318"/>
      <c r="CG200" s="318"/>
      <c r="CH200" s="318"/>
      <c r="CI200" s="318"/>
      <c r="CJ200" s="318"/>
      <c r="CK200" s="318"/>
      <c r="CL200" s="318"/>
      <c r="CM200" s="318"/>
      <c r="CN200" s="318"/>
      <c r="CO200" s="318"/>
      <c r="CP200" s="318"/>
      <c r="CQ200" s="318"/>
      <c r="CR200" s="318"/>
      <c r="CS200" s="318"/>
      <c r="CT200" s="318"/>
      <c r="CU200" s="318"/>
      <c r="CV200" s="318"/>
      <c r="CW200" s="318"/>
      <c r="CX200" s="318"/>
      <c r="CY200" s="318"/>
      <c r="CZ200" s="318"/>
      <c r="DA200" s="318"/>
      <c r="DB200" s="318"/>
      <c r="DC200" s="318"/>
      <c r="DD200" s="318"/>
      <c r="DE200" s="318"/>
      <c r="DF200" s="318"/>
      <c r="DG200" s="318"/>
      <c r="DH200" s="318"/>
      <c r="DI200" s="318"/>
      <c r="DJ200" s="318"/>
      <c r="DK200" s="318"/>
      <c r="DL200" s="318"/>
      <c r="DM200" s="318"/>
      <c r="DN200" s="318"/>
      <c r="DO200" s="318"/>
      <c r="DP200" s="318"/>
      <c r="DQ200" s="318"/>
      <c r="DR200" s="318"/>
      <c r="DS200" s="318"/>
      <c r="DT200" s="318"/>
      <c r="DU200" s="318"/>
      <c r="DV200" s="318"/>
      <c r="DW200" s="318"/>
      <c r="DX200" s="318"/>
      <c r="DY200" s="318"/>
      <c r="DZ200" s="318"/>
      <c r="EA200" s="318"/>
      <c r="EB200" s="318"/>
      <c r="EC200" s="318"/>
      <c r="ED200" s="318"/>
      <c r="EE200" s="318"/>
      <c r="EF200" s="318"/>
      <c r="EG200" s="318"/>
      <c r="EH200" s="318"/>
      <c r="EI200" s="318"/>
      <c r="EJ200" s="318"/>
    </row>
    <row r="201" spans="1:140" ht="25.5" hidden="1" customHeight="1">
      <c r="A201" s="319"/>
      <c r="B201" s="319"/>
      <c r="C201" s="319"/>
      <c r="D201" s="317"/>
      <c r="E201" s="317"/>
      <c r="F201" s="318"/>
      <c r="G201" s="318"/>
      <c r="H201" s="318"/>
      <c r="I201" s="318"/>
      <c r="J201" s="318"/>
      <c r="K201" s="318"/>
      <c r="L201" s="318"/>
      <c r="M201" s="318"/>
      <c r="N201" s="318"/>
      <c r="O201" s="318"/>
      <c r="P201" s="318"/>
      <c r="Q201" s="318"/>
      <c r="R201" s="318"/>
      <c r="S201" s="318"/>
      <c r="T201" s="318"/>
      <c r="U201" s="318"/>
      <c r="V201" s="318"/>
      <c r="W201" s="318"/>
      <c r="X201" s="318"/>
      <c r="Y201" s="318"/>
      <c r="Z201" s="318"/>
      <c r="AA201" s="318"/>
      <c r="AB201" s="318"/>
      <c r="AC201" s="318"/>
      <c r="AD201" s="318"/>
      <c r="AE201" s="318"/>
      <c r="AF201" s="318"/>
      <c r="AG201" s="318"/>
      <c r="AH201" s="318"/>
      <c r="AI201" s="318"/>
      <c r="AJ201" s="318"/>
      <c r="AK201" s="318"/>
      <c r="AL201" s="318"/>
      <c r="AM201" s="318"/>
      <c r="AN201" s="318"/>
      <c r="AO201" s="318"/>
      <c r="AP201" s="318"/>
      <c r="AQ201" s="318"/>
      <c r="AR201" s="318"/>
      <c r="AS201" s="318"/>
      <c r="AT201" s="318"/>
      <c r="AU201" s="318"/>
      <c r="AV201" s="318"/>
      <c r="AW201" s="318"/>
      <c r="AX201" s="318"/>
      <c r="AY201" s="318"/>
      <c r="AZ201" s="318"/>
      <c r="BA201" s="318"/>
      <c r="BB201" s="318"/>
      <c r="BC201" s="318"/>
      <c r="BD201" s="318"/>
      <c r="BE201" s="318"/>
      <c r="BF201" s="318"/>
      <c r="BG201" s="318"/>
      <c r="BH201" s="318"/>
      <c r="BI201" s="318"/>
      <c r="BJ201" s="318"/>
      <c r="BK201" s="318"/>
      <c r="BL201" s="318"/>
      <c r="BM201" s="318"/>
      <c r="BN201" s="318"/>
      <c r="BO201" s="318"/>
      <c r="BP201" s="318"/>
      <c r="BQ201" s="318"/>
      <c r="BR201" s="318"/>
      <c r="BS201" s="318"/>
      <c r="BT201" s="318"/>
      <c r="BU201" s="318"/>
      <c r="BV201" s="318"/>
      <c r="BW201" s="318"/>
      <c r="BX201" s="318"/>
      <c r="BY201" s="318"/>
      <c r="BZ201" s="318"/>
      <c r="CA201" s="318"/>
      <c r="CB201" s="318"/>
      <c r="CC201" s="318"/>
      <c r="CD201" s="318"/>
      <c r="CE201" s="318"/>
      <c r="CF201" s="318"/>
      <c r="CG201" s="318"/>
      <c r="CH201" s="318"/>
      <c r="CI201" s="318"/>
      <c r="CJ201" s="318"/>
      <c r="CK201" s="318"/>
      <c r="CL201" s="318"/>
      <c r="CM201" s="318"/>
      <c r="CN201" s="318"/>
      <c r="CO201" s="318"/>
      <c r="CP201" s="318"/>
      <c r="CQ201" s="318"/>
      <c r="CR201" s="318"/>
      <c r="CS201" s="318"/>
      <c r="CT201" s="318"/>
      <c r="CU201" s="318"/>
      <c r="CV201" s="318"/>
      <c r="CW201" s="318"/>
      <c r="CX201" s="318"/>
      <c r="CY201" s="318"/>
      <c r="CZ201" s="318"/>
      <c r="DA201" s="318"/>
      <c r="DB201" s="318"/>
      <c r="DC201" s="318"/>
      <c r="DD201" s="318"/>
      <c r="DE201" s="318"/>
      <c r="DF201" s="318"/>
      <c r="DG201" s="318"/>
      <c r="DH201" s="318"/>
      <c r="DI201" s="318"/>
      <c r="DJ201" s="318"/>
      <c r="DK201" s="318"/>
      <c r="DL201" s="318"/>
      <c r="DM201" s="318"/>
      <c r="DN201" s="318"/>
      <c r="DO201" s="318"/>
      <c r="DP201" s="318"/>
      <c r="DQ201" s="318"/>
      <c r="DR201" s="318"/>
      <c r="DS201" s="318"/>
      <c r="DT201" s="318"/>
      <c r="DU201" s="318"/>
      <c r="DV201" s="318"/>
      <c r="DW201" s="318"/>
      <c r="DX201" s="318"/>
      <c r="DY201" s="318"/>
      <c r="DZ201" s="318"/>
      <c r="EA201" s="318"/>
      <c r="EB201" s="318"/>
      <c r="EC201" s="318"/>
      <c r="ED201" s="318"/>
      <c r="EE201" s="318"/>
      <c r="EF201" s="318"/>
      <c r="EG201" s="318"/>
      <c r="EH201" s="318"/>
      <c r="EI201" s="318"/>
      <c r="EJ201" s="318"/>
    </row>
    <row r="202" spans="1:140" ht="25.5" hidden="1" customHeight="1">
      <c r="A202" s="319"/>
      <c r="B202" s="319"/>
      <c r="C202" s="319"/>
      <c r="D202" s="317"/>
      <c r="E202" s="317"/>
      <c r="F202" s="318"/>
      <c r="G202" s="318"/>
      <c r="H202" s="318"/>
      <c r="I202" s="318"/>
      <c r="J202" s="318"/>
      <c r="K202" s="318"/>
      <c r="L202" s="318"/>
      <c r="M202" s="318"/>
      <c r="N202" s="318"/>
      <c r="O202" s="318"/>
      <c r="P202" s="318"/>
      <c r="Q202" s="318"/>
      <c r="R202" s="318"/>
      <c r="S202" s="318"/>
      <c r="T202" s="318"/>
      <c r="U202" s="318"/>
      <c r="V202" s="318"/>
      <c r="W202" s="318"/>
      <c r="X202" s="318"/>
      <c r="Y202" s="318"/>
      <c r="Z202" s="318"/>
      <c r="AA202" s="318"/>
      <c r="AB202" s="318"/>
      <c r="AC202" s="318"/>
      <c r="AD202" s="318"/>
      <c r="AE202" s="318"/>
      <c r="AF202" s="318"/>
      <c r="AG202" s="318"/>
      <c r="AH202" s="318"/>
      <c r="AI202" s="318"/>
      <c r="AJ202" s="318"/>
      <c r="AK202" s="318"/>
      <c r="AL202" s="318"/>
      <c r="AM202" s="318"/>
      <c r="AN202" s="318"/>
      <c r="AO202" s="318"/>
      <c r="AP202" s="318"/>
      <c r="AQ202" s="318"/>
      <c r="AR202" s="318"/>
      <c r="AS202" s="318"/>
      <c r="AT202" s="318"/>
      <c r="AU202" s="318"/>
      <c r="AV202" s="318"/>
      <c r="AW202" s="318"/>
      <c r="AX202" s="318"/>
      <c r="AY202" s="318"/>
      <c r="AZ202" s="318"/>
      <c r="BA202" s="318"/>
      <c r="BB202" s="318"/>
      <c r="BC202" s="318"/>
      <c r="BD202" s="318"/>
      <c r="BE202" s="318"/>
      <c r="BF202" s="318"/>
      <c r="BG202" s="318"/>
      <c r="BH202" s="318"/>
      <c r="BI202" s="318"/>
      <c r="BJ202" s="318"/>
      <c r="BK202" s="318"/>
      <c r="BL202" s="318"/>
      <c r="BM202" s="318"/>
      <c r="BN202" s="318"/>
      <c r="BO202" s="318"/>
      <c r="BP202" s="318"/>
      <c r="BQ202" s="318"/>
      <c r="BR202" s="318"/>
      <c r="BS202" s="318"/>
      <c r="BT202" s="318"/>
      <c r="BU202" s="318"/>
      <c r="BV202" s="318"/>
      <c r="BW202" s="318"/>
      <c r="BX202" s="318"/>
      <c r="BY202" s="318"/>
      <c r="BZ202" s="318"/>
      <c r="CA202" s="318"/>
      <c r="CB202" s="318"/>
      <c r="CC202" s="318"/>
      <c r="CD202" s="318"/>
      <c r="CE202" s="318"/>
      <c r="CF202" s="318"/>
      <c r="CG202" s="318"/>
      <c r="CH202" s="318"/>
      <c r="CI202" s="318"/>
      <c r="CJ202" s="318"/>
      <c r="CK202" s="318"/>
      <c r="CL202" s="318"/>
      <c r="CM202" s="318"/>
      <c r="CN202" s="318"/>
      <c r="CO202" s="318"/>
      <c r="CP202" s="318"/>
      <c r="CQ202" s="318"/>
      <c r="CR202" s="318"/>
      <c r="CS202" s="318"/>
      <c r="CT202" s="318"/>
      <c r="CU202" s="318"/>
      <c r="CV202" s="318"/>
      <c r="CW202" s="318"/>
      <c r="CX202" s="318"/>
      <c r="CY202" s="318"/>
      <c r="CZ202" s="318"/>
      <c r="DA202" s="318"/>
      <c r="DB202" s="318"/>
      <c r="DC202" s="318"/>
      <c r="DD202" s="318"/>
      <c r="DE202" s="318"/>
      <c r="DF202" s="318"/>
      <c r="DG202" s="318"/>
      <c r="DH202" s="318"/>
      <c r="DI202" s="318"/>
      <c r="DJ202" s="318"/>
      <c r="DK202" s="318"/>
      <c r="DL202" s="318"/>
      <c r="DM202" s="318"/>
      <c r="DN202" s="318"/>
      <c r="DO202" s="318"/>
      <c r="DP202" s="318"/>
      <c r="DQ202" s="318"/>
      <c r="DR202" s="318"/>
      <c r="DS202" s="318"/>
      <c r="DT202" s="318"/>
      <c r="DU202" s="318"/>
      <c r="DV202" s="318"/>
      <c r="DW202" s="318"/>
      <c r="DX202" s="318"/>
      <c r="DY202" s="318"/>
      <c r="DZ202" s="318"/>
      <c r="EA202" s="318"/>
      <c r="EB202" s="318"/>
      <c r="EC202" s="318"/>
      <c r="ED202" s="318"/>
      <c r="EE202" s="318"/>
      <c r="EF202" s="318"/>
      <c r="EG202" s="318"/>
      <c r="EH202" s="318"/>
      <c r="EI202" s="318"/>
      <c r="EJ202" s="318"/>
    </row>
    <row r="203" spans="1:140" ht="25.5" hidden="1" customHeight="1">
      <c r="A203" s="319"/>
      <c r="B203" s="319"/>
      <c r="C203" s="319"/>
      <c r="D203" s="317"/>
      <c r="E203" s="317"/>
      <c r="F203" s="318"/>
      <c r="G203" s="318"/>
      <c r="H203" s="318"/>
      <c r="I203" s="318"/>
      <c r="J203" s="318"/>
      <c r="K203" s="318"/>
      <c r="L203" s="318"/>
      <c r="M203" s="318"/>
      <c r="N203" s="318"/>
      <c r="O203" s="318"/>
      <c r="P203" s="318"/>
      <c r="Q203" s="318"/>
      <c r="R203" s="318"/>
      <c r="S203" s="318"/>
      <c r="T203" s="318"/>
      <c r="U203" s="318"/>
      <c r="V203" s="318"/>
      <c r="W203" s="318"/>
      <c r="X203" s="318"/>
      <c r="Y203" s="318"/>
      <c r="Z203" s="318"/>
      <c r="AA203" s="318"/>
      <c r="AB203" s="318"/>
      <c r="AC203" s="318"/>
      <c r="AD203" s="318"/>
      <c r="AE203" s="318"/>
      <c r="AF203" s="318"/>
      <c r="AG203" s="318"/>
      <c r="AH203" s="318"/>
      <c r="AI203" s="318"/>
      <c r="AJ203" s="318"/>
      <c r="AK203" s="318"/>
      <c r="AL203" s="318"/>
      <c r="AM203" s="318"/>
      <c r="AN203" s="318"/>
      <c r="AO203" s="318"/>
      <c r="AP203" s="318"/>
      <c r="AQ203" s="318"/>
      <c r="AR203" s="318"/>
      <c r="AS203" s="318"/>
      <c r="AT203" s="318"/>
      <c r="AU203" s="318"/>
      <c r="AV203" s="318"/>
      <c r="AW203" s="318"/>
      <c r="AX203" s="318"/>
      <c r="AY203" s="318"/>
      <c r="AZ203" s="318"/>
      <c r="BA203" s="318"/>
      <c r="BB203" s="318"/>
      <c r="BC203" s="318"/>
      <c r="BD203" s="318"/>
      <c r="BE203" s="318"/>
      <c r="BF203" s="318"/>
      <c r="BG203" s="318"/>
      <c r="BH203" s="318"/>
      <c r="BI203" s="318"/>
      <c r="BJ203" s="318"/>
      <c r="BK203" s="318"/>
      <c r="BL203" s="318"/>
      <c r="BM203" s="318"/>
      <c r="BN203" s="318"/>
      <c r="BO203" s="318"/>
      <c r="BP203" s="318"/>
      <c r="BQ203" s="318"/>
      <c r="BR203" s="318"/>
      <c r="BS203" s="318"/>
      <c r="BT203" s="318"/>
      <c r="BU203" s="318"/>
      <c r="BV203" s="318"/>
      <c r="BW203" s="318"/>
      <c r="BX203" s="318"/>
      <c r="BY203" s="318"/>
      <c r="BZ203" s="318"/>
      <c r="CA203" s="318"/>
      <c r="CB203" s="318"/>
      <c r="CC203" s="318"/>
      <c r="CD203" s="318"/>
      <c r="CE203" s="318"/>
      <c r="CF203" s="318"/>
      <c r="CG203" s="318"/>
      <c r="CH203" s="318"/>
      <c r="CI203" s="318"/>
      <c r="CJ203" s="318"/>
      <c r="CK203" s="318"/>
      <c r="CL203" s="318"/>
      <c r="CM203" s="318"/>
      <c r="CN203" s="318"/>
      <c r="CO203" s="318"/>
      <c r="CP203" s="318"/>
      <c r="CQ203" s="318"/>
      <c r="CR203" s="318"/>
      <c r="CS203" s="318"/>
      <c r="CT203" s="318"/>
      <c r="CU203" s="318"/>
      <c r="CV203" s="318"/>
      <c r="CW203" s="318"/>
      <c r="CX203" s="318"/>
      <c r="CY203" s="318"/>
      <c r="CZ203" s="318"/>
      <c r="DA203" s="318"/>
      <c r="DB203" s="318"/>
      <c r="DC203" s="318"/>
      <c r="DD203" s="318"/>
      <c r="DE203" s="318"/>
      <c r="DF203" s="318"/>
      <c r="DG203" s="318"/>
      <c r="DH203" s="318"/>
      <c r="DI203" s="318"/>
      <c r="DJ203" s="318"/>
      <c r="DK203" s="318"/>
      <c r="DL203" s="318"/>
      <c r="DM203" s="318"/>
      <c r="DN203" s="318"/>
      <c r="DO203" s="318"/>
      <c r="DP203" s="318"/>
      <c r="DQ203" s="318"/>
      <c r="DR203" s="318"/>
      <c r="DS203" s="318"/>
      <c r="DT203" s="318"/>
      <c r="DU203" s="318"/>
      <c r="DV203" s="318"/>
      <c r="DW203" s="318"/>
      <c r="DX203" s="318"/>
      <c r="DY203" s="318"/>
      <c r="DZ203" s="318"/>
      <c r="EA203" s="318"/>
      <c r="EB203" s="318"/>
      <c r="EC203" s="318"/>
      <c r="ED203" s="318"/>
      <c r="EE203" s="318"/>
      <c r="EF203" s="318"/>
      <c r="EG203" s="318"/>
      <c r="EH203" s="318"/>
      <c r="EI203" s="318"/>
      <c r="EJ203" s="318"/>
    </row>
    <row r="204" spans="1:140" ht="25.5" hidden="1" customHeight="1">
      <c r="A204" s="319"/>
      <c r="B204" s="319"/>
      <c r="C204" s="319"/>
      <c r="D204" s="317"/>
      <c r="E204" s="317"/>
      <c r="F204" s="318"/>
      <c r="G204" s="318"/>
      <c r="H204" s="318"/>
      <c r="I204" s="318"/>
      <c r="J204" s="318"/>
      <c r="K204" s="318"/>
      <c r="L204" s="318"/>
      <c r="M204" s="318"/>
      <c r="N204" s="318"/>
      <c r="O204" s="318"/>
      <c r="P204" s="318"/>
      <c r="Q204" s="318"/>
      <c r="R204" s="318"/>
      <c r="S204" s="318"/>
      <c r="T204" s="318"/>
      <c r="U204" s="318"/>
      <c r="V204" s="318"/>
      <c r="W204" s="318"/>
      <c r="X204" s="318"/>
      <c r="Y204" s="318"/>
      <c r="Z204" s="318"/>
      <c r="AA204" s="318"/>
      <c r="AB204" s="318"/>
      <c r="AC204" s="318"/>
      <c r="AD204" s="318"/>
      <c r="AE204" s="318"/>
      <c r="AF204" s="318"/>
      <c r="AG204" s="318"/>
      <c r="AH204" s="318"/>
      <c r="AI204" s="318"/>
      <c r="AJ204" s="318"/>
      <c r="AK204" s="318"/>
      <c r="AL204" s="318"/>
      <c r="AM204" s="318"/>
      <c r="AN204" s="318"/>
      <c r="AO204" s="318"/>
      <c r="AP204" s="318"/>
      <c r="AQ204" s="318"/>
      <c r="AR204" s="318"/>
      <c r="AS204" s="318"/>
      <c r="AT204" s="318"/>
      <c r="AU204" s="318"/>
      <c r="AV204" s="318"/>
      <c r="AW204" s="318"/>
      <c r="AX204" s="318"/>
      <c r="AY204" s="318"/>
      <c r="AZ204" s="318"/>
      <c r="BA204" s="318"/>
      <c r="BB204" s="318"/>
      <c r="BC204" s="318"/>
      <c r="BD204" s="318"/>
      <c r="BE204" s="318"/>
      <c r="BF204" s="318"/>
      <c r="BG204" s="318"/>
      <c r="BH204" s="318"/>
      <c r="BI204" s="318"/>
      <c r="BJ204" s="318"/>
      <c r="BK204" s="318"/>
      <c r="BL204" s="318"/>
      <c r="BM204" s="318"/>
      <c r="BN204" s="318"/>
      <c r="BO204" s="318"/>
      <c r="BP204" s="318"/>
      <c r="BQ204" s="318"/>
      <c r="BR204" s="318"/>
      <c r="BS204" s="318"/>
      <c r="BT204" s="318"/>
      <c r="BU204" s="318"/>
      <c r="BV204" s="318"/>
      <c r="BW204" s="318"/>
      <c r="BX204" s="318"/>
      <c r="BY204" s="318"/>
      <c r="BZ204" s="318"/>
      <c r="CA204" s="318"/>
      <c r="CB204" s="318"/>
      <c r="CC204" s="318"/>
      <c r="CD204" s="318"/>
      <c r="CE204" s="318"/>
      <c r="CF204" s="318"/>
      <c r="CG204" s="318"/>
      <c r="CH204" s="318"/>
      <c r="CI204" s="318"/>
      <c r="CJ204" s="318"/>
      <c r="CK204" s="318"/>
      <c r="CL204" s="318"/>
      <c r="CM204" s="318"/>
      <c r="CN204" s="318"/>
      <c r="CO204" s="318"/>
      <c r="CP204" s="318"/>
      <c r="CQ204" s="318"/>
      <c r="CR204" s="318"/>
      <c r="CS204" s="318"/>
      <c r="CT204" s="318"/>
      <c r="CU204" s="318"/>
      <c r="CV204" s="318"/>
      <c r="CW204" s="318"/>
      <c r="CX204" s="318"/>
      <c r="CY204" s="318"/>
      <c r="CZ204" s="318"/>
      <c r="DA204" s="318"/>
      <c r="DB204" s="318"/>
      <c r="DC204" s="318"/>
      <c r="DD204" s="318"/>
      <c r="DE204" s="318"/>
      <c r="DF204" s="318"/>
      <c r="DG204" s="318"/>
      <c r="DH204" s="318"/>
      <c r="DI204" s="318"/>
      <c r="DJ204" s="318"/>
      <c r="DK204" s="318"/>
      <c r="DL204" s="318"/>
      <c r="DM204" s="318"/>
      <c r="DN204" s="318"/>
      <c r="DO204" s="318"/>
      <c r="DP204" s="318"/>
      <c r="DQ204" s="318"/>
      <c r="DR204" s="318"/>
      <c r="DS204" s="318"/>
      <c r="DT204" s="318"/>
      <c r="DU204" s="318"/>
      <c r="DV204" s="318"/>
      <c r="DW204" s="318"/>
      <c r="DX204" s="318"/>
      <c r="DY204" s="318"/>
      <c r="DZ204" s="318"/>
      <c r="EA204" s="318"/>
      <c r="EB204" s="318"/>
      <c r="EC204" s="318"/>
      <c r="ED204" s="318"/>
      <c r="EE204" s="318"/>
      <c r="EF204" s="318"/>
      <c r="EG204" s="318"/>
      <c r="EH204" s="318"/>
      <c r="EI204" s="318"/>
      <c r="EJ204" s="318"/>
    </row>
    <row r="205" spans="1:140" ht="25.5" hidden="1" customHeight="1">
      <c r="A205" s="319"/>
      <c r="B205" s="319"/>
      <c r="C205" s="319"/>
      <c r="D205" s="317"/>
      <c r="E205" s="317"/>
      <c r="F205" s="318"/>
      <c r="G205" s="318"/>
      <c r="H205" s="318"/>
      <c r="I205" s="318"/>
      <c r="J205" s="318"/>
      <c r="K205" s="318"/>
      <c r="L205" s="318"/>
      <c r="M205" s="318"/>
      <c r="N205" s="318"/>
      <c r="O205" s="318"/>
      <c r="P205" s="318"/>
      <c r="Q205" s="318"/>
      <c r="R205" s="318"/>
      <c r="S205" s="318"/>
      <c r="T205" s="318"/>
      <c r="U205" s="318"/>
      <c r="V205" s="318"/>
      <c r="W205" s="318"/>
      <c r="X205" s="318"/>
      <c r="Y205" s="318"/>
      <c r="Z205" s="318"/>
      <c r="AA205" s="318"/>
      <c r="AB205" s="318"/>
      <c r="AC205" s="318"/>
      <c r="AD205" s="318"/>
      <c r="AE205" s="318"/>
      <c r="AF205" s="318"/>
      <c r="AG205" s="318"/>
      <c r="AH205" s="318"/>
      <c r="AI205" s="318"/>
      <c r="AJ205" s="318"/>
      <c r="AK205" s="318"/>
      <c r="AL205" s="318"/>
      <c r="AM205" s="318"/>
      <c r="AN205" s="318"/>
      <c r="AO205" s="318"/>
      <c r="AP205" s="318"/>
      <c r="AQ205" s="318"/>
      <c r="AR205" s="318"/>
      <c r="AS205" s="318"/>
      <c r="AT205" s="318"/>
      <c r="AU205" s="318"/>
      <c r="AV205" s="318"/>
      <c r="AW205" s="318"/>
      <c r="AX205" s="318"/>
      <c r="AY205" s="318"/>
      <c r="AZ205" s="318"/>
      <c r="BA205" s="318"/>
      <c r="BB205" s="318"/>
      <c r="BC205" s="318"/>
      <c r="BD205" s="318"/>
      <c r="BE205" s="318"/>
      <c r="BF205" s="318"/>
      <c r="BG205" s="318"/>
      <c r="BH205" s="318"/>
      <c r="BI205" s="318"/>
      <c r="BJ205" s="318"/>
      <c r="BK205" s="318"/>
      <c r="BL205" s="318"/>
      <c r="BM205" s="318"/>
      <c r="BN205" s="318"/>
      <c r="BO205" s="318"/>
      <c r="BP205" s="318"/>
      <c r="BQ205" s="318"/>
      <c r="BR205" s="318"/>
      <c r="BS205" s="318"/>
      <c r="BT205" s="318"/>
      <c r="BU205" s="318"/>
      <c r="BV205" s="318"/>
      <c r="BW205" s="318"/>
      <c r="BX205" s="318"/>
      <c r="BY205" s="318"/>
      <c r="BZ205" s="318"/>
      <c r="CA205" s="318"/>
      <c r="CB205" s="318"/>
      <c r="CC205" s="318"/>
      <c r="CD205" s="318"/>
      <c r="CE205" s="318"/>
      <c r="CF205" s="318"/>
      <c r="CG205" s="318"/>
      <c r="CH205" s="318"/>
      <c r="CI205" s="318"/>
      <c r="CJ205" s="318"/>
      <c r="CK205" s="318"/>
      <c r="CL205" s="318"/>
      <c r="CM205" s="318"/>
      <c r="CN205" s="318"/>
      <c r="CO205" s="318"/>
      <c r="CP205" s="318"/>
      <c r="CQ205" s="318"/>
      <c r="CR205" s="318"/>
      <c r="CS205" s="318"/>
      <c r="CT205" s="318"/>
      <c r="CU205" s="318"/>
      <c r="CV205" s="318"/>
      <c r="CW205" s="318"/>
      <c r="CX205" s="318"/>
      <c r="CY205" s="318"/>
      <c r="CZ205" s="318"/>
      <c r="DA205" s="318"/>
      <c r="DB205" s="318"/>
      <c r="DC205" s="318"/>
      <c r="DD205" s="318"/>
      <c r="DE205" s="318"/>
      <c r="DF205" s="318"/>
      <c r="DG205" s="318"/>
      <c r="DH205" s="318"/>
      <c r="DI205" s="318"/>
      <c r="DJ205" s="318"/>
      <c r="DK205" s="318"/>
      <c r="DL205" s="318"/>
      <c r="DM205" s="318"/>
      <c r="DN205" s="318"/>
      <c r="DO205" s="318"/>
      <c r="DP205" s="318"/>
      <c r="DQ205" s="318"/>
      <c r="DR205" s="318"/>
      <c r="DS205" s="318"/>
      <c r="DT205" s="318"/>
      <c r="DU205" s="318"/>
      <c r="DV205" s="318"/>
      <c r="DW205" s="318"/>
      <c r="DX205" s="318"/>
      <c r="DY205" s="318"/>
      <c r="DZ205" s="318"/>
      <c r="EA205" s="318"/>
      <c r="EB205" s="318"/>
      <c r="EC205" s="318"/>
      <c r="ED205" s="318"/>
      <c r="EE205" s="318"/>
      <c r="EF205" s="318"/>
      <c r="EG205" s="318"/>
      <c r="EH205" s="318"/>
      <c r="EI205" s="318"/>
      <c r="EJ205" s="318"/>
    </row>
    <row r="206" spans="1:140" ht="25.5" hidden="1" customHeight="1">
      <c r="A206" s="319"/>
      <c r="B206" s="319"/>
      <c r="C206" s="319"/>
      <c r="D206" s="317"/>
      <c r="E206" s="317"/>
      <c r="F206" s="318"/>
      <c r="G206" s="318"/>
      <c r="H206" s="318"/>
      <c r="I206" s="318"/>
      <c r="J206" s="318"/>
      <c r="K206" s="318"/>
      <c r="L206" s="318"/>
      <c r="M206" s="318"/>
      <c r="N206" s="318"/>
      <c r="O206" s="318"/>
      <c r="P206" s="318"/>
      <c r="Q206" s="318"/>
      <c r="R206" s="318"/>
      <c r="S206" s="318"/>
      <c r="T206" s="318"/>
      <c r="U206" s="318"/>
      <c r="V206" s="318"/>
      <c r="W206" s="318"/>
      <c r="X206" s="318"/>
      <c r="Y206" s="318"/>
      <c r="Z206" s="318"/>
      <c r="AA206" s="318"/>
      <c r="AB206" s="318"/>
      <c r="AC206" s="318"/>
      <c r="AD206" s="318"/>
      <c r="AE206" s="318"/>
      <c r="AF206" s="318"/>
      <c r="AG206" s="318"/>
      <c r="AH206" s="318"/>
      <c r="AI206" s="318"/>
      <c r="AJ206" s="318"/>
      <c r="AK206" s="318"/>
      <c r="AL206" s="318"/>
      <c r="AM206" s="318"/>
      <c r="AN206" s="318"/>
      <c r="AO206" s="318"/>
      <c r="AP206" s="318"/>
      <c r="AQ206" s="318"/>
      <c r="AR206" s="318"/>
      <c r="AS206" s="318"/>
      <c r="AT206" s="318"/>
      <c r="AU206" s="318"/>
      <c r="AV206" s="318"/>
      <c r="AW206" s="318"/>
      <c r="AX206" s="318"/>
      <c r="AY206" s="318"/>
      <c r="AZ206" s="318"/>
      <c r="BA206" s="318"/>
      <c r="BB206" s="318"/>
      <c r="BC206" s="318"/>
      <c r="BD206" s="318"/>
      <c r="BE206" s="318"/>
      <c r="BF206" s="318"/>
      <c r="BG206" s="318"/>
      <c r="BH206" s="318"/>
      <c r="BI206" s="318"/>
      <c r="BJ206" s="318"/>
      <c r="BK206" s="318"/>
      <c r="BL206" s="318"/>
      <c r="BM206" s="318"/>
      <c r="BN206" s="318"/>
      <c r="BO206" s="318"/>
      <c r="BP206" s="318"/>
      <c r="BQ206" s="318"/>
      <c r="BR206" s="318"/>
      <c r="BS206" s="318"/>
      <c r="BT206" s="318"/>
      <c r="BU206" s="318"/>
      <c r="BV206" s="318"/>
      <c r="BW206" s="318"/>
      <c r="BX206" s="318"/>
      <c r="BY206" s="318"/>
      <c r="BZ206" s="318"/>
      <c r="CA206" s="318"/>
      <c r="CB206" s="318"/>
      <c r="CC206" s="318"/>
      <c r="CD206" s="318"/>
      <c r="CE206" s="318"/>
      <c r="CF206" s="318"/>
      <c r="CG206" s="318"/>
      <c r="CH206" s="318"/>
      <c r="CI206" s="318"/>
      <c r="CJ206" s="318"/>
      <c r="CK206" s="318"/>
      <c r="CL206" s="318"/>
      <c r="CM206" s="318"/>
      <c r="CN206" s="318"/>
      <c r="CO206" s="318"/>
      <c r="CP206" s="318"/>
      <c r="CQ206" s="318"/>
      <c r="CR206" s="318"/>
      <c r="CS206" s="318"/>
      <c r="CT206" s="318"/>
      <c r="CU206" s="318"/>
      <c r="CV206" s="318"/>
      <c r="CW206" s="318"/>
      <c r="CX206" s="318"/>
      <c r="CY206" s="318"/>
      <c r="CZ206" s="318"/>
      <c r="DA206" s="318"/>
      <c r="DB206" s="318"/>
      <c r="DC206" s="318"/>
      <c r="DD206" s="318"/>
      <c r="DE206" s="318"/>
      <c r="DF206" s="318"/>
      <c r="DG206" s="318"/>
      <c r="DH206" s="318"/>
      <c r="DI206" s="318"/>
      <c r="DJ206" s="318"/>
      <c r="DK206" s="318"/>
      <c r="DL206" s="318"/>
      <c r="DM206" s="318"/>
      <c r="DN206" s="318"/>
      <c r="DO206" s="318"/>
      <c r="DP206" s="318"/>
      <c r="DQ206" s="318"/>
      <c r="DR206" s="318"/>
      <c r="DS206" s="318"/>
      <c r="DT206" s="318"/>
      <c r="DU206" s="318"/>
      <c r="DV206" s="318"/>
      <c r="DW206" s="318"/>
      <c r="DX206" s="318"/>
      <c r="DY206" s="318"/>
      <c r="DZ206" s="318"/>
      <c r="EA206" s="318"/>
      <c r="EB206" s="318"/>
      <c r="EC206" s="318"/>
      <c r="ED206" s="318"/>
      <c r="EE206" s="318"/>
      <c r="EF206" s="318"/>
      <c r="EG206" s="318"/>
      <c r="EH206" s="318"/>
      <c r="EI206" s="318"/>
      <c r="EJ206" s="318"/>
    </row>
    <row r="207" spans="1:140" ht="25.5" hidden="1" customHeight="1">
      <c r="A207" s="319"/>
      <c r="B207" s="319"/>
      <c r="C207" s="319"/>
      <c r="D207" s="317"/>
      <c r="E207" s="317"/>
      <c r="F207" s="318"/>
      <c r="G207" s="318"/>
      <c r="H207" s="318"/>
      <c r="I207" s="318"/>
      <c r="J207" s="318"/>
      <c r="K207" s="318"/>
      <c r="L207" s="318"/>
      <c r="M207" s="318"/>
      <c r="N207" s="318"/>
      <c r="O207" s="318"/>
      <c r="P207" s="318"/>
      <c r="Q207" s="318"/>
      <c r="R207" s="318"/>
      <c r="S207" s="318"/>
      <c r="T207" s="318"/>
      <c r="U207" s="318"/>
      <c r="V207" s="318"/>
      <c r="W207" s="318"/>
      <c r="X207" s="318"/>
      <c r="Y207" s="318"/>
      <c r="Z207" s="318"/>
      <c r="AA207" s="318"/>
      <c r="AB207" s="318"/>
      <c r="AC207" s="318"/>
      <c r="AD207" s="318"/>
      <c r="AE207" s="318"/>
      <c r="AF207" s="318"/>
      <c r="AG207" s="318"/>
      <c r="AH207" s="318"/>
      <c r="AI207" s="318"/>
      <c r="AJ207" s="318"/>
      <c r="AK207" s="318"/>
      <c r="AL207" s="318"/>
      <c r="AM207" s="318"/>
      <c r="AN207" s="318"/>
      <c r="AO207" s="318"/>
      <c r="AP207" s="318"/>
      <c r="AQ207" s="318"/>
      <c r="AR207" s="318"/>
      <c r="AS207" s="318"/>
      <c r="AT207" s="318"/>
      <c r="AU207" s="318"/>
      <c r="AV207" s="318"/>
      <c r="AW207" s="318"/>
      <c r="AX207" s="318"/>
      <c r="AY207" s="318"/>
      <c r="AZ207" s="318"/>
      <c r="BA207" s="318"/>
      <c r="BB207" s="318"/>
      <c r="BC207" s="318"/>
      <c r="BD207" s="318"/>
      <c r="BE207" s="318"/>
      <c r="BF207" s="318"/>
      <c r="BG207" s="318"/>
      <c r="BH207" s="318"/>
      <c r="BI207" s="318"/>
      <c r="BJ207" s="318"/>
      <c r="BK207" s="318"/>
      <c r="BL207" s="318"/>
      <c r="BM207" s="318"/>
      <c r="BN207" s="318"/>
      <c r="BO207" s="318"/>
      <c r="BP207" s="318"/>
      <c r="BQ207" s="318"/>
      <c r="BR207" s="318"/>
      <c r="BS207" s="318"/>
      <c r="BT207" s="318"/>
      <c r="BU207" s="318"/>
      <c r="BV207" s="318"/>
      <c r="BW207" s="318"/>
      <c r="BX207" s="318"/>
      <c r="BY207" s="318"/>
      <c r="BZ207" s="318"/>
      <c r="CA207" s="318"/>
      <c r="CB207" s="318"/>
      <c r="CC207" s="318"/>
      <c r="CD207" s="318"/>
      <c r="CE207" s="318"/>
      <c r="CF207" s="318"/>
      <c r="CG207" s="318"/>
      <c r="CH207" s="318"/>
      <c r="CI207" s="318"/>
      <c r="CJ207" s="318"/>
      <c r="CK207" s="318"/>
      <c r="CL207" s="318"/>
      <c r="CM207" s="318"/>
      <c r="CN207" s="318"/>
      <c r="CO207" s="318"/>
      <c r="CP207" s="318"/>
      <c r="CQ207" s="318"/>
      <c r="CR207" s="318"/>
      <c r="CS207" s="318"/>
      <c r="CT207" s="318"/>
      <c r="CU207" s="318"/>
      <c r="CV207" s="318"/>
      <c r="CW207" s="318"/>
      <c r="CX207" s="318"/>
      <c r="CY207" s="318"/>
      <c r="CZ207" s="318"/>
      <c r="DA207" s="318"/>
      <c r="DB207" s="318"/>
      <c r="DC207" s="318"/>
      <c r="DD207" s="318"/>
      <c r="DE207" s="318"/>
      <c r="DF207" s="318"/>
      <c r="DG207" s="318"/>
      <c r="DH207" s="318"/>
      <c r="DI207" s="318"/>
      <c r="DJ207" s="318"/>
      <c r="DK207" s="318"/>
      <c r="DL207" s="318"/>
      <c r="DM207" s="318"/>
      <c r="DN207" s="318"/>
      <c r="DO207" s="318"/>
      <c r="DP207" s="318"/>
      <c r="DQ207" s="318"/>
      <c r="DR207" s="318"/>
      <c r="DS207" s="318"/>
      <c r="DT207" s="318"/>
      <c r="DU207" s="318"/>
      <c r="DV207" s="318"/>
      <c r="DW207" s="318"/>
      <c r="DX207" s="318"/>
      <c r="DY207" s="318"/>
      <c r="DZ207" s="318"/>
      <c r="EA207" s="318"/>
      <c r="EB207" s="318"/>
      <c r="EC207" s="318"/>
      <c r="ED207" s="318"/>
      <c r="EE207" s="318"/>
      <c r="EF207" s="318"/>
      <c r="EG207" s="318"/>
      <c r="EH207" s="318"/>
      <c r="EI207" s="318"/>
      <c r="EJ207" s="318"/>
    </row>
    <row r="208" spans="1:140" ht="25.5" hidden="1" customHeight="1">
      <c r="A208" s="319"/>
      <c r="B208" s="319"/>
      <c r="C208" s="319"/>
      <c r="D208" s="317"/>
      <c r="E208" s="317"/>
      <c r="F208" s="318"/>
      <c r="G208" s="318"/>
      <c r="H208" s="318"/>
      <c r="I208" s="318"/>
      <c r="J208" s="318"/>
      <c r="K208" s="318"/>
      <c r="L208" s="318"/>
      <c r="M208" s="318"/>
      <c r="N208" s="318"/>
      <c r="O208" s="318"/>
      <c r="P208" s="318"/>
      <c r="Q208" s="318"/>
      <c r="R208" s="318"/>
      <c r="S208" s="318"/>
      <c r="T208" s="318"/>
      <c r="U208" s="318"/>
      <c r="V208" s="318"/>
      <c r="W208" s="318"/>
      <c r="X208" s="318"/>
      <c r="Y208" s="318"/>
      <c r="Z208" s="318"/>
      <c r="AA208" s="318"/>
      <c r="AB208" s="318"/>
      <c r="AC208" s="318"/>
      <c r="AD208" s="318"/>
      <c r="AE208" s="318"/>
      <c r="AF208" s="318"/>
      <c r="AG208" s="318"/>
      <c r="AH208" s="318"/>
      <c r="AI208" s="318"/>
      <c r="AJ208" s="318"/>
      <c r="AK208" s="318"/>
      <c r="AL208" s="318"/>
      <c r="AM208" s="318"/>
      <c r="AN208" s="318"/>
      <c r="AO208" s="318"/>
      <c r="AP208" s="318"/>
      <c r="AQ208" s="318"/>
      <c r="AR208" s="318"/>
      <c r="AS208" s="318"/>
      <c r="AT208" s="318"/>
      <c r="AU208" s="318"/>
      <c r="AV208" s="318"/>
      <c r="AW208" s="318"/>
      <c r="AX208" s="318"/>
      <c r="AY208" s="318"/>
      <c r="AZ208" s="318"/>
      <c r="BA208" s="318"/>
      <c r="BB208" s="318"/>
      <c r="BC208" s="318"/>
      <c r="BD208" s="318"/>
      <c r="BE208" s="318"/>
      <c r="BF208" s="318"/>
      <c r="BG208" s="318"/>
      <c r="BH208" s="318"/>
      <c r="BI208" s="318"/>
      <c r="BJ208" s="318"/>
      <c r="BK208" s="318"/>
      <c r="BL208" s="318"/>
      <c r="BM208" s="318"/>
      <c r="BN208" s="318"/>
      <c r="BO208" s="318"/>
      <c r="BP208" s="318"/>
      <c r="BQ208" s="318"/>
      <c r="BR208" s="318"/>
      <c r="BS208" s="318"/>
      <c r="BT208" s="318"/>
      <c r="BU208" s="318"/>
      <c r="BV208" s="318"/>
      <c r="BW208" s="318"/>
      <c r="BX208" s="318"/>
      <c r="BY208" s="318"/>
      <c r="BZ208" s="318"/>
      <c r="CA208" s="318"/>
      <c r="CB208" s="318"/>
      <c r="CC208" s="318"/>
      <c r="CD208" s="318"/>
      <c r="CE208" s="318"/>
      <c r="CF208" s="318"/>
      <c r="CG208" s="318"/>
      <c r="CH208" s="318"/>
      <c r="CI208" s="318"/>
      <c r="CJ208" s="318"/>
      <c r="CK208" s="318"/>
      <c r="CL208" s="318"/>
      <c r="CM208" s="318"/>
      <c r="CN208" s="318"/>
      <c r="CO208" s="318"/>
      <c r="CP208" s="318"/>
      <c r="CQ208" s="318"/>
      <c r="CR208" s="318"/>
      <c r="CS208" s="318"/>
      <c r="CT208" s="318"/>
      <c r="CU208" s="318"/>
      <c r="CV208" s="318"/>
      <c r="CW208" s="318"/>
      <c r="CX208" s="318"/>
      <c r="CY208" s="318"/>
      <c r="CZ208" s="318"/>
      <c r="DA208" s="318"/>
      <c r="DB208" s="318"/>
      <c r="DC208" s="318"/>
      <c r="DD208" s="318"/>
      <c r="DE208" s="318"/>
      <c r="DF208" s="318"/>
      <c r="DG208" s="318"/>
      <c r="DH208" s="318"/>
      <c r="DI208" s="318"/>
      <c r="DJ208" s="318"/>
      <c r="DK208" s="318"/>
      <c r="DL208" s="318"/>
      <c r="DM208" s="318"/>
      <c r="DN208" s="318"/>
      <c r="DO208" s="318"/>
      <c r="DP208" s="318"/>
      <c r="DQ208" s="318"/>
      <c r="DR208" s="318"/>
      <c r="DS208" s="318"/>
      <c r="DT208" s="318"/>
      <c r="DU208" s="318"/>
      <c r="DV208" s="318"/>
      <c r="DW208" s="318"/>
      <c r="DX208" s="318"/>
      <c r="DY208" s="318"/>
      <c r="DZ208" s="318"/>
      <c r="EA208" s="318"/>
      <c r="EB208" s="318"/>
      <c r="EC208" s="318"/>
      <c r="ED208" s="318"/>
      <c r="EE208" s="318"/>
      <c r="EF208" s="318"/>
      <c r="EG208" s="318"/>
      <c r="EH208" s="318"/>
      <c r="EI208" s="318"/>
      <c r="EJ208" s="318"/>
    </row>
    <row r="209" spans="1:140" ht="25.5" hidden="1" customHeight="1">
      <c r="A209" s="319"/>
      <c r="B209" s="319"/>
      <c r="C209" s="319"/>
      <c r="D209" s="317"/>
      <c r="E209" s="317"/>
      <c r="F209" s="318"/>
      <c r="G209" s="318"/>
      <c r="H209" s="318"/>
      <c r="I209" s="318"/>
      <c r="J209" s="318"/>
      <c r="K209" s="318"/>
      <c r="L209" s="318"/>
      <c r="M209" s="318"/>
      <c r="N209" s="318"/>
      <c r="O209" s="318"/>
      <c r="P209" s="318"/>
      <c r="Q209" s="318"/>
      <c r="R209" s="318"/>
      <c r="S209" s="318"/>
      <c r="T209" s="318"/>
      <c r="U209" s="318"/>
      <c r="V209" s="318"/>
      <c r="W209" s="318"/>
      <c r="X209" s="318"/>
      <c r="Y209" s="318"/>
      <c r="Z209" s="318"/>
      <c r="AA209" s="318"/>
      <c r="AB209" s="318"/>
      <c r="AC209" s="318"/>
      <c r="AD209" s="318"/>
      <c r="AE209" s="318"/>
      <c r="AF209" s="318"/>
      <c r="AG209" s="318"/>
      <c r="AH209" s="318"/>
      <c r="AI209" s="318"/>
      <c r="AJ209" s="318"/>
      <c r="AK209" s="318"/>
      <c r="AL209" s="318"/>
      <c r="AM209" s="318"/>
      <c r="AN209" s="318"/>
      <c r="AO209" s="318"/>
      <c r="AP209" s="318"/>
      <c r="AQ209" s="318"/>
      <c r="AR209" s="318"/>
      <c r="AS209" s="318"/>
      <c r="AT209" s="318"/>
      <c r="AU209" s="318"/>
      <c r="AV209" s="318"/>
      <c r="AW209" s="318"/>
      <c r="AX209" s="318"/>
      <c r="AY209" s="318"/>
      <c r="AZ209" s="318"/>
      <c r="BA209" s="318"/>
      <c r="BB209" s="318"/>
      <c r="BC209" s="318"/>
      <c r="BD209" s="318"/>
      <c r="BE209" s="318"/>
      <c r="BF209" s="318"/>
      <c r="BG209" s="318"/>
      <c r="BH209" s="318"/>
      <c r="BI209" s="318"/>
      <c r="BJ209" s="318"/>
      <c r="BK209" s="318"/>
      <c r="BL209" s="318"/>
      <c r="BM209" s="318"/>
      <c r="BN209" s="318"/>
      <c r="BO209" s="318"/>
      <c r="BP209" s="318"/>
      <c r="BQ209" s="318"/>
      <c r="BR209" s="318"/>
      <c r="BS209" s="318"/>
      <c r="BT209" s="318"/>
      <c r="BU209" s="318"/>
      <c r="BV209" s="318"/>
      <c r="BW209" s="318"/>
      <c r="BX209" s="318"/>
      <c r="BY209" s="318"/>
      <c r="BZ209" s="318"/>
      <c r="CA209" s="318"/>
      <c r="CB209" s="318"/>
      <c r="CC209" s="318"/>
      <c r="CD209" s="318"/>
      <c r="CE209" s="318"/>
      <c r="CF209" s="318"/>
      <c r="CG209" s="318"/>
      <c r="CH209" s="318"/>
      <c r="CI209" s="318"/>
      <c r="CJ209" s="318"/>
      <c r="CK209" s="318"/>
      <c r="CL209" s="318"/>
      <c r="CM209" s="318"/>
      <c r="CN209" s="318"/>
      <c r="CO209" s="318"/>
      <c r="CP209" s="318"/>
      <c r="CQ209" s="318"/>
      <c r="CR209" s="318"/>
      <c r="CS209" s="318"/>
      <c r="CT209" s="318"/>
      <c r="CU209" s="318"/>
      <c r="CV209" s="318"/>
      <c r="CW209" s="318"/>
      <c r="CX209" s="318"/>
      <c r="CY209" s="318"/>
      <c r="CZ209" s="318"/>
      <c r="DA209" s="318"/>
      <c r="DB209" s="318"/>
      <c r="DC209" s="318"/>
      <c r="DD209" s="318"/>
      <c r="DE209" s="318"/>
      <c r="DF209" s="318"/>
      <c r="DG209" s="318"/>
      <c r="DH209" s="318"/>
      <c r="DI209" s="318"/>
      <c r="DJ209" s="318"/>
      <c r="DK209" s="318"/>
      <c r="DL209" s="318"/>
      <c r="DM209" s="318"/>
      <c r="DN209" s="318"/>
      <c r="DO209" s="318"/>
      <c r="DP209" s="318"/>
      <c r="DQ209" s="318"/>
      <c r="DR209" s="318"/>
      <c r="DS209" s="318"/>
      <c r="DT209" s="318"/>
      <c r="DU209" s="318"/>
      <c r="DV209" s="318"/>
      <c r="DW209" s="318"/>
      <c r="DX209" s="318"/>
      <c r="DY209" s="318"/>
      <c r="DZ209" s="318"/>
      <c r="EA209" s="318"/>
      <c r="EB209" s="318"/>
      <c r="EC209" s="318"/>
      <c r="ED209" s="318"/>
      <c r="EE209" s="318"/>
      <c r="EF209" s="318"/>
      <c r="EG209" s="318"/>
      <c r="EH209" s="318"/>
      <c r="EI209" s="318"/>
      <c r="EJ209" s="318"/>
    </row>
    <row r="210" spans="1:140" ht="25.5" hidden="1" customHeight="1">
      <c r="A210" s="319"/>
      <c r="B210" s="319"/>
      <c r="C210" s="319"/>
      <c r="D210" s="317"/>
      <c r="E210" s="317"/>
      <c r="F210" s="318"/>
      <c r="G210" s="318"/>
      <c r="H210" s="318"/>
      <c r="I210" s="318"/>
      <c r="J210" s="318"/>
      <c r="K210" s="318"/>
      <c r="L210" s="318"/>
      <c r="M210" s="318"/>
      <c r="N210" s="318"/>
      <c r="O210" s="318"/>
      <c r="P210" s="318"/>
      <c r="Q210" s="318"/>
      <c r="R210" s="318"/>
      <c r="S210" s="318"/>
      <c r="T210" s="318"/>
      <c r="U210" s="318"/>
      <c r="V210" s="318"/>
      <c r="W210" s="318"/>
      <c r="X210" s="318"/>
      <c r="Y210" s="318"/>
      <c r="Z210" s="318"/>
      <c r="AA210" s="318"/>
      <c r="AB210" s="318"/>
      <c r="AC210" s="318"/>
      <c r="AD210" s="318"/>
      <c r="AE210" s="318"/>
      <c r="AF210" s="318"/>
      <c r="AG210" s="318"/>
      <c r="AH210" s="318"/>
      <c r="AI210" s="318"/>
      <c r="AJ210" s="318"/>
      <c r="AK210" s="318"/>
      <c r="AL210" s="318"/>
      <c r="AM210" s="318"/>
      <c r="AN210" s="318"/>
      <c r="AO210" s="318"/>
      <c r="AP210" s="318"/>
      <c r="AQ210" s="318"/>
      <c r="AR210" s="318"/>
      <c r="AS210" s="318"/>
      <c r="AT210" s="318"/>
      <c r="AU210" s="318"/>
      <c r="AV210" s="318"/>
      <c r="AW210" s="318"/>
      <c r="AX210" s="318"/>
      <c r="AY210" s="318"/>
      <c r="AZ210" s="318"/>
      <c r="BA210" s="318"/>
      <c r="BB210" s="318"/>
      <c r="BC210" s="318"/>
      <c r="BD210" s="318"/>
      <c r="BE210" s="318"/>
      <c r="BF210" s="318"/>
      <c r="BG210" s="318"/>
      <c r="BH210" s="318"/>
      <c r="BI210" s="318"/>
      <c r="BJ210" s="318"/>
      <c r="BK210" s="318"/>
      <c r="BL210" s="318"/>
      <c r="BM210" s="318"/>
      <c r="BN210" s="318"/>
      <c r="BO210" s="318"/>
      <c r="BP210" s="318"/>
      <c r="BQ210" s="318"/>
      <c r="BR210" s="318"/>
      <c r="BS210" s="318"/>
      <c r="BT210" s="318"/>
      <c r="BU210" s="318"/>
      <c r="BV210" s="318"/>
      <c r="BW210" s="318"/>
      <c r="BX210" s="318"/>
      <c r="BY210" s="318"/>
      <c r="BZ210" s="318"/>
      <c r="CA210" s="318"/>
      <c r="CB210" s="318"/>
      <c r="CC210" s="318"/>
      <c r="CD210" s="318"/>
      <c r="CE210" s="318"/>
      <c r="CF210" s="318"/>
      <c r="CG210" s="318"/>
      <c r="CH210" s="318"/>
      <c r="CI210" s="318"/>
      <c r="CJ210" s="318"/>
      <c r="CK210" s="318"/>
      <c r="CL210" s="318"/>
      <c r="CM210" s="318"/>
      <c r="CN210" s="318"/>
      <c r="CO210" s="318"/>
      <c r="CP210" s="318"/>
      <c r="CQ210" s="318"/>
      <c r="CR210" s="318"/>
      <c r="CS210" s="318"/>
      <c r="CT210" s="318"/>
      <c r="CU210" s="318"/>
      <c r="CV210" s="318"/>
      <c r="CW210" s="318"/>
      <c r="CX210" s="318"/>
      <c r="CY210" s="318"/>
      <c r="CZ210" s="318"/>
      <c r="DA210" s="318"/>
      <c r="DB210" s="318"/>
      <c r="DC210" s="318"/>
      <c r="DD210" s="318"/>
      <c r="DE210" s="318"/>
      <c r="DF210" s="318"/>
      <c r="DG210" s="318"/>
      <c r="DH210" s="318"/>
      <c r="DI210" s="318"/>
      <c r="DJ210" s="318"/>
      <c r="DK210" s="318"/>
      <c r="DL210" s="318"/>
      <c r="DM210" s="318"/>
      <c r="DN210" s="318"/>
      <c r="DO210" s="318"/>
      <c r="DP210" s="318"/>
      <c r="DQ210" s="318"/>
      <c r="DR210" s="318"/>
      <c r="DS210" s="318"/>
      <c r="DT210" s="318"/>
      <c r="DU210" s="318"/>
      <c r="DV210" s="318"/>
      <c r="DW210" s="318"/>
      <c r="DX210" s="318"/>
      <c r="DY210" s="318"/>
      <c r="DZ210" s="318"/>
      <c r="EA210" s="318"/>
      <c r="EB210" s="318"/>
      <c r="EC210" s="318"/>
      <c r="ED210" s="318"/>
      <c r="EE210" s="318"/>
      <c r="EF210" s="318"/>
      <c r="EG210" s="318"/>
      <c r="EH210" s="318"/>
      <c r="EI210" s="318"/>
      <c r="EJ210" s="318"/>
    </row>
    <row r="211" spans="1:140" ht="25.5" hidden="1" customHeight="1">
      <c r="A211" s="319"/>
      <c r="B211" s="319"/>
      <c r="C211" s="319"/>
      <c r="D211" s="317"/>
      <c r="E211" s="317"/>
      <c r="F211" s="318"/>
      <c r="G211" s="318"/>
      <c r="H211" s="318"/>
      <c r="I211" s="318"/>
      <c r="J211" s="318"/>
      <c r="K211" s="318"/>
      <c r="L211" s="318"/>
      <c r="M211" s="318"/>
      <c r="N211" s="318"/>
      <c r="O211" s="318"/>
      <c r="P211" s="318"/>
      <c r="Q211" s="318"/>
      <c r="R211" s="318"/>
      <c r="S211" s="318"/>
      <c r="T211" s="318"/>
      <c r="U211" s="318"/>
      <c r="V211" s="318"/>
      <c r="W211" s="318"/>
      <c r="X211" s="318"/>
      <c r="Y211" s="318"/>
      <c r="Z211" s="318"/>
      <c r="AA211" s="318"/>
      <c r="AB211" s="318"/>
      <c r="AC211" s="318"/>
      <c r="AD211" s="318"/>
      <c r="AE211" s="318"/>
      <c r="AF211" s="318"/>
      <c r="AG211" s="318"/>
      <c r="AH211" s="318"/>
      <c r="AI211" s="318"/>
      <c r="AJ211" s="318"/>
      <c r="AK211" s="318"/>
      <c r="AL211" s="318"/>
      <c r="AM211" s="318"/>
      <c r="AN211" s="318"/>
      <c r="AO211" s="318"/>
      <c r="AP211" s="318"/>
      <c r="AQ211" s="318"/>
      <c r="AR211" s="318"/>
      <c r="AS211" s="318"/>
      <c r="AT211" s="318"/>
      <c r="AU211" s="318"/>
      <c r="AV211" s="318"/>
      <c r="AW211" s="318"/>
      <c r="AX211" s="318"/>
      <c r="AY211" s="318"/>
      <c r="AZ211" s="318"/>
      <c r="BA211" s="318"/>
      <c r="BB211" s="318"/>
      <c r="BC211" s="318"/>
      <c r="BD211" s="318"/>
      <c r="BE211" s="318"/>
      <c r="BF211" s="318"/>
      <c r="BG211" s="318"/>
      <c r="BH211" s="318"/>
      <c r="BI211" s="318"/>
      <c r="BJ211" s="318"/>
      <c r="BK211" s="318"/>
      <c r="BL211" s="318"/>
      <c r="BM211" s="318"/>
      <c r="BN211" s="318"/>
      <c r="BO211" s="318"/>
      <c r="BP211" s="318"/>
      <c r="BQ211" s="318"/>
      <c r="BR211" s="318"/>
      <c r="BS211" s="318"/>
      <c r="BT211" s="318"/>
      <c r="BU211" s="318"/>
      <c r="BV211" s="318"/>
      <c r="BW211" s="318"/>
      <c r="BX211" s="318"/>
      <c r="BY211" s="318"/>
      <c r="BZ211" s="318"/>
      <c r="CA211" s="318"/>
      <c r="CB211" s="318"/>
      <c r="CC211" s="318"/>
      <c r="CD211" s="318"/>
      <c r="CE211" s="318"/>
      <c r="CF211" s="318"/>
      <c r="CG211" s="318"/>
      <c r="CH211" s="318"/>
      <c r="CI211" s="318"/>
      <c r="CJ211" s="318"/>
      <c r="CK211" s="318"/>
      <c r="CL211" s="318"/>
      <c r="CM211" s="318"/>
      <c r="CN211" s="318"/>
      <c r="CO211" s="318"/>
      <c r="CP211" s="318"/>
      <c r="CQ211" s="318"/>
      <c r="CR211" s="318"/>
      <c r="CS211" s="318"/>
      <c r="CT211" s="318"/>
      <c r="CU211" s="318"/>
      <c r="CV211" s="318"/>
      <c r="CW211" s="318"/>
      <c r="CX211" s="318"/>
      <c r="CY211" s="318"/>
      <c r="CZ211" s="318"/>
      <c r="DA211" s="318"/>
      <c r="DB211" s="318"/>
      <c r="DC211" s="318"/>
      <c r="DD211" s="318"/>
      <c r="DE211" s="318"/>
      <c r="DF211" s="318"/>
      <c r="DG211" s="318"/>
      <c r="DH211" s="318"/>
      <c r="DI211" s="318"/>
      <c r="DJ211" s="318"/>
      <c r="DK211" s="318"/>
      <c r="DL211" s="318"/>
      <c r="DM211" s="318"/>
      <c r="DN211" s="318"/>
      <c r="DO211" s="318"/>
      <c r="DP211" s="318"/>
      <c r="DQ211" s="318"/>
      <c r="DR211" s="318"/>
      <c r="DS211" s="318"/>
      <c r="DT211" s="318"/>
      <c r="DU211" s="318"/>
      <c r="DV211" s="318"/>
      <c r="DW211" s="318"/>
      <c r="DX211" s="318"/>
      <c r="DY211" s="318"/>
      <c r="DZ211" s="318"/>
      <c r="EA211" s="318"/>
      <c r="EB211" s="318"/>
      <c r="EC211" s="318"/>
      <c r="ED211" s="318"/>
      <c r="EE211" s="318"/>
      <c r="EF211" s="318"/>
      <c r="EG211" s="318"/>
      <c r="EH211" s="318"/>
      <c r="EI211" s="318"/>
      <c r="EJ211" s="318"/>
    </row>
    <row r="212" spans="1:140" ht="25.5" hidden="1" customHeight="1">
      <c r="A212" s="319"/>
      <c r="B212" s="319"/>
      <c r="C212" s="319"/>
      <c r="D212" s="317"/>
      <c r="E212" s="317"/>
      <c r="F212" s="318"/>
      <c r="G212" s="318"/>
      <c r="H212" s="318"/>
      <c r="I212" s="318"/>
      <c r="J212" s="318"/>
      <c r="K212" s="318"/>
      <c r="L212" s="318"/>
      <c r="M212" s="318"/>
      <c r="N212" s="318"/>
      <c r="O212" s="318"/>
      <c r="P212" s="318"/>
      <c r="Q212" s="318"/>
      <c r="R212" s="318"/>
      <c r="S212" s="318"/>
      <c r="T212" s="318"/>
      <c r="U212" s="318"/>
      <c r="V212" s="318"/>
      <c r="W212" s="318"/>
      <c r="X212" s="318"/>
      <c r="Y212" s="318"/>
      <c r="Z212" s="318"/>
      <c r="AA212" s="318"/>
      <c r="AB212" s="318"/>
      <c r="AC212" s="318"/>
      <c r="AD212" s="318"/>
      <c r="AE212" s="318"/>
      <c r="AF212" s="318"/>
      <c r="AG212" s="318"/>
      <c r="AH212" s="318"/>
      <c r="AI212" s="318"/>
      <c r="AJ212" s="318"/>
      <c r="AK212" s="318"/>
      <c r="AL212" s="318"/>
      <c r="AM212" s="318"/>
      <c r="AN212" s="318"/>
      <c r="AO212" s="318"/>
      <c r="AP212" s="318"/>
      <c r="AQ212" s="318"/>
      <c r="AR212" s="318"/>
      <c r="AS212" s="318"/>
      <c r="AT212" s="318"/>
      <c r="AU212" s="318"/>
      <c r="AV212" s="318"/>
      <c r="AW212" s="318"/>
      <c r="AX212" s="318"/>
      <c r="AY212" s="318"/>
      <c r="AZ212" s="318"/>
      <c r="BA212" s="318"/>
      <c r="BB212" s="318"/>
      <c r="BC212" s="318"/>
      <c r="BD212" s="318"/>
      <c r="BE212" s="318"/>
      <c r="BF212" s="318"/>
      <c r="BG212" s="318"/>
      <c r="BH212" s="318"/>
      <c r="BI212" s="318"/>
      <c r="BJ212" s="318"/>
      <c r="BK212" s="318"/>
      <c r="BL212" s="318"/>
      <c r="BM212" s="318"/>
      <c r="BN212" s="318"/>
      <c r="BO212" s="318"/>
      <c r="BP212" s="318"/>
      <c r="BQ212" s="318"/>
      <c r="BR212" s="318"/>
      <c r="BS212" s="318"/>
      <c r="BT212" s="318"/>
      <c r="BU212" s="318"/>
      <c r="BV212" s="318"/>
      <c r="BW212" s="318"/>
      <c r="BX212" s="318"/>
      <c r="BY212" s="318"/>
      <c r="BZ212" s="318"/>
      <c r="CA212" s="318"/>
      <c r="CB212" s="318"/>
      <c r="CC212" s="318"/>
      <c r="CD212" s="318"/>
      <c r="CE212" s="318"/>
      <c r="CF212" s="318"/>
      <c r="CG212" s="318"/>
      <c r="CH212" s="318"/>
      <c r="CI212" s="318"/>
      <c r="CJ212" s="318"/>
      <c r="CK212" s="318"/>
      <c r="CL212" s="318"/>
      <c r="CM212" s="318"/>
      <c r="CN212" s="318"/>
      <c r="CO212" s="318"/>
      <c r="CP212" s="318"/>
      <c r="CQ212" s="318"/>
      <c r="CR212" s="318"/>
      <c r="CS212" s="318"/>
      <c r="CT212" s="318"/>
      <c r="CU212" s="318"/>
      <c r="CV212" s="318"/>
      <c r="CW212" s="318"/>
      <c r="CX212" s="318"/>
      <c r="CY212" s="318"/>
      <c r="CZ212" s="318"/>
      <c r="DA212" s="318"/>
      <c r="DB212" s="318"/>
      <c r="DC212" s="318"/>
      <c r="DD212" s="318"/>
      <c r="DE212" s="318"/>
      <c r="DF212" s="318"/>
      <c r="DG212" s="318"/>
      <c r="DH212" s="318"/>
      <c r="DI212" s="318"/>
      <c r="DJ212" s="318"/>
      <c r="DK212" s="318"/>
      <c r="DL212" s="318"/>
      <c r="DM212" s="318"/>
      <c r="DN212" s="318"/>
      <c r="DO212" s="318"/>
      <c r="DP212" s="318"/>
      <c r="DQ212" s="318"/>
      <c r="DR212" s="318"/>
      <c r="DS212" s="318"/>
      <c r="DT212" s="318"/>
      <c r="DU212" s="318"/>
      <c r="DV212" s="318"/>
      <c r="DW212" s="318"/>
      <c r="DX212" s="318"/>
      <c r="DY212" s="318"/>
      <c r="DZ212" s="318"/>
      <c r="EA212" s="318"/>
      <c r="EB212" s="318"/>
      <c r="EC212" s="318"/>
      <c r="ED212" s="318"/>
      <c r="EE212" s="318"/>
      <c r="EF212" s="318"/>
      <c r="EG212" s="318"/>
      <c r="EH212" s="318"/>
      <c r="EI212" s="318"/>
      <c r="EJ212" s="318"/>
    </row>
    <row r="213" spans="1:140" ht="25.5" hidden="1" customHeight="1">
      <c r="A213" s="319"/>
      <c r="B213" s="319"/>
      <c r="C213" s="319"/>
      <c r="D213" s="317"/>
      <c r="E213" s="317"/>
      <c r="F213" s="318"/>
      <c r="G213" s="318"/>
      <c r="H213" s="318"/>
      <c r="I213" s="318"/>
      <c r="J213" s="318"/>
      <c r="K213" s="318"/>
      <c r="L213" s="318"/>
      <c r="M213" s="318"/>
      <c r="N213" s="318"/>
      <c r="O213" s="318"/>
      <c r="P213" s="318"/>
      <c r="Q213" s="318"/>
      <c r="R213" s="318"/>
      <c r="S213" s="318"/>
      <c r="T213" s="318"/>
      <c r="U213" s="318"/>
      <c r="V213" s="318"/>
      <c r="W213" s="318"/>
      <c r="X213" s="318"/>
      <c r="Y213" s="318"/>
      <c r="Z213" s="318"/>
      <c r="AA213" s="318"/>
      <c r="AB213" s="318"/>
      <c r="AC213" s="318"/>
      <c r="AD213" s="318"/>
      <c r="AE213" s="318"/>
      <c r="AF213" s="318"/>
      <c r="AG213" s="318"/>
      <c r="AH213" s="318"/>
      <c r="AI213" s="318"/>
      <c r="AJ213" s="318"/>
      <c r="AK213" s="318"/>
      <c r="AL213" s="318"/>
      <c r="AM213" s="318"/>
      <c r="AN213" s="318"/>
      <c r="AO213" s="318"/>
      <c r="AP213" s="318"/>
      <c r="AQ213" s="318"/>
      <c r="AR213" s="318"/>
      <c r="AS213" s="318"/>
      <c r="AT213" s="318"/>
      <c r="AU213" s="318"/>
      <c r="AV213" s="318"/>
      <c r="AW213" s="318"/>
      <c r="AX213" s="318"/>
      <c r="AY213" s="318"/>
      <c r="AZ213" s="318"/>
      <c r="BA213" s="318"/>
      <c r="BB213" s="318"/>
      <c r="BC213" s="318"/>
      <c r="BD213" s="318"/>
      <c r="BE213" s="318"/>
      <c r="BF213" s="318"/>
      <c r="BG213" s="318"/>
      <c r="BH213" s="318"/>
      <c r="BI213" s="318"/>
      <c r="BJ213" s="318"/>
      <c r="BK213" s="318"/>
      <c r="BL213" s="318"/>
      <c r="BM213" s="318"/>
      <c r="BN213" s="318"/>
      <c r="BO213" s="318"/>
      <c r="BP213" s="318"/>
      <c r="BQ213" s="318"/>
      <c r="BR213" s="318"/>
      <c r="BS213" s="318"/>
      <c r="BT213" s="318"/>
      <c r="BU213" s="318"/>
      <c r="BV213" s="318"/>
      <c r="BW213" s="318"/>
      <c r="BX213" s="318"/>
      <c r="BY213" s="318"/>
      <c r="BZ213" s="318"/>
      <c r="CA213" s="318"/>
      <c r="CB213" s="318"/>
      <c r="CC213" s="318"/>
      <c r="CD213" s="318"/>
      <c r="CE213" s="318"/>
      <c r="CF213" s="318"/>
      <c r="CG213" s="318"/>
      <c r="CH213" s="318"/>
      <c r="CI213" s="318"/>
      <c r="CJ213" s="318"/>
      <c r="CK213" s="318"/>
      <c r="CL213" s="318"/>
      <c r="CM213" s="318"/>
      <c r="CN213" s="318"/>
      <c r="CO213" s="318"/>
      <c r="CP213" s="318"/>
      <c r="CQ213" s="318"/>
      <c r="CR213" s="318"/>
      <c r="CS213" s="318"/>
      <c r="CT213" s="318"/>
      <c r="CU213" s="318"/>
      <c r="CV213" s="318"/>
      <c r="CW213" s="318"/>
      <c r="CX213" s="318"/>
      <c r="CY213" s="318"/>
      <c r="CZ213" s="318"/>
      <c r="DA213" s="318"/>
      <c r="DB213" s="318"/>
      <c r="DC213" s="318"/>
      <c r="DD213" s="318"/>
      <c r="DE213" s="318"/>
      <c r="DF213" s="318"/>
      <c r="DG213" s="318"/>
      <c r="DH213" s="318"/>
      <c r="DI213" s="318"/>
      <c r="DJ213" s="318"/>
      <c r="DK213" s="318"/>
      <c r="DL213" s="318"/>
      <c r="DM213" s="318"/>
      <c r="DN213" s="318"/>
      <c r="DO213" s="318"/>
      <c r="DP213" s="318"/>
      <c r="DQ213" s="318"/>
      <c r="DR213" s="318"/>
      <c r="DS213" s="318"/>
      <c r="DT213" s="318"/>
      <c r="DU213" s="318"/>
      <c r="DV213" s="318"/>
      <c r="DW213" s="318"/>
      <c r="DX213" s="318"/>
      <c r="DY213" s="318"/>
      <c r="DZ213" s="318"/>
      <c r="EA213" s="318"/>
      <c r="EB213" s="318"/>
      <c r="EC213" s="318"/>
      <c r="ED213" s="318"/>
      <c r="EE213" s="318"/>
      <c r="EF213" s="318"/>
      <c r="EG213" s="318"/>
      <c r="EH213" s="318"/>
      <c r="EI213" s="318"/>
      <c r="EJ213" s="318"/>
    </row>
    <row r="214" spans="1:140" ht="25.5" hidden="1" customHeight="1">
      <c r="A214" s="319"/>
      <c r="B214" s="319"/>
      <c r="C214" s="319"/>
      <c r="D214" s="317"/>
      <c r="E214" s="317"/>
      <c r="F214" s="318"/>
      <c r="G214" s="318"/>
      <c r="H214" s="318"/>
      <c r="I214" s="318"/>
      <c r="J214" s="318"/>
      <c r="K214" s="318"/>
      <c r="L214" s="318"/>
      <c r="M214" s="318"/>
      <c r="N214" s="318"/>
      <c r="O214" s="318"/>
      <c r="P214" s="318"/>
      <c r="Q214" s="318"/>
      <c r="R214" s="318"/>
      <c r="S214" s="318"/>
      <c r="T214" s="318"/>
      <c r="U214" s="318"/>
      <c r="V214" s="318"/>
      <c r="W214" s="318"/>
      <c r="X214" s="318"/>
      <c r="Y214" s="318"/>
      <c r="Z214" s="318"/>
      <c r="AA214" s="318"/>
      <c r="AB214" s="318"/>
      <c r="AC214" s="318"/>
      <c r="AD214" s="318"/>
      <c r="AE214" s="318"/>
      <c r="AF214" s="318"/>
      <c r="AG214" s="318"/>
      <c r="AH214" s="318"/>
      <c r="AI214" s="318"/>
      <c r="AJ214" s="318"/>
      <c r="AK214" s="318"/>
      <c r="AL214" s="318"/>
      <c r="AM214" s="318"/>
      <c r="AN214" s="318"/>
      <c r="AO214" s="318"/>
      <c r="AP214" s="318"/>
      <c r="AQ214" s="318"/>
      <c r="AR214" s="318"/>
      <c r="AS214" s="318"/>
      <c r="AT214" s="318"/>
      <c r="AU214" s="318"/>
      <c r="AV214" s="318"/>
      <c r="AW214" s="318"/>
      <c r="AX214" s="318"/>
      <c r="AY214" s="318"/>
      <c r="AZ214" s="318"/>
      <c r="BA214" s="318"/>
      <c r="BB214" s="318"/>
      <c r="BC214" s="318"/>
      <c r="BD214" s="318"/>
      <c r="BE214" s="318"/>
      <c r="BF214" s="318"/>
      <c r="BG214" s="318"/>
      <c r="BH214" s="318"/>
      <c r="BI214" s="318"/>
      <c r="BJ214" s="318"/>
      <c r="BK214" s="318"/>
      <c r="BL214" s="318"/>
      <c r="BM214" s="318"/>
      <c r="BN214" s="318"/>
      <c r="BO214" s="318"/>
      <c r="BP214" s="318"/>
      <c r="BQ214" s="318"/>
      <c r="BR214" s="318"/>
      <c r="BS214" s="318"/>
      <c r="BT214" s="318"/>
      <c r="BU214" s="318"/>
      <c r="BV214" s="318"/>
      <c r="BW214" s="318"/>
      <c r="BX214" s="318"/>
      <c r="BY214" s="318"/>
      <c r="BZ214" s="318"/>
      <c r="CA214" s="318"/>
      <c r="CB214" s="318"/>
      <c r="CC214" s="318"/>
      <c r="CD214" s="318"/>
      <c r="CE214" s="318"/>
      <c r="CF214" s="318"/>
      <c r="CG214" s="318"/>
      <c r="CH214" s="318"/>
      <c r="CI214" s="318"/>
      <c r="CJ214" s="318"/>
      <c r="CK214" s="318"/>
      <c r="CL214" s="318"/>
      <c r="CM214" s="318"/>
      <c r="CN214" s="318"/>
      <c r="CO214" s="318"/>
      <c r="CP214" s="318"/>
      <c r="CQ214" s="318"/>
      <c r="CR214" s="318"/>
      <c r="CS214" s="318"/>
      <c r="CT214" s="318"/>
      <c r="CU214" s="318"/>
      <c r="CV214" s="318"/>
      <c r="CW214" s="318"/>
      <c r="CX214" s="318"/>
      <c r="CY214" s="318"/>
      <c r="CZ214" s="318"/>
      <c r="DA214" s="318"/>
      <c r="DB214" s="318"/>
      <c r="DC214" s="318"/>
      <c r="DD214" s="318"/>
      <c r="DE214" s="318"/>
      <c r="DF214" s="318"/>
      <c r="DG214" s="318"/>
      <c r="DH214" s="318"/>
      <c r="DI214" s="318"/>
      <c r="DJ214" s="318"/>
      <c r="DK214" s="318"/>
      <c r="DL214" s="318"/>
      <c r="DM214" s="318"/>
      <c r="DN214" s="318"/>
      <c r="DO214" s="318"/>
      <c r="DP214" s="318"/>
      <c r="DQ214" s="318"/>
      <c r="DR214" s="318"/>
      <c r="DS214" s="318"/>
      <c r="DT214" s="318"/>
      <c r="DU214" s="318"/>
      <c r="DV214" s="318"/>
      <c r="DW214" s="318"/>
      <c r="DX214" s="318"/>
      <c r="DY214" s="318"/>
      <c r="DZ214" s="318"/>
      <c r="EA214" s="318"/>
      <c r="EB214" s="318"/>
      <c r="EC214" s="318"/>
      <c r="ED214" s="318"/>
      <c r="EE214" s="318"/>
      <c r="EF214" s="318"/>
      <c r="EG214" s="318"/>
      <c r="EH214" s="318"/>
      <c r="EI214" s="318"/>
      <c r="EJ214" s="318"/>
    </row>
    <row r="215" spans="1:140" ht="25.5" hidden="1" customHeight="1">
      <c r="A215" s="319"/>
      <c r="B215" s="319"/>
      <c r="C215" s="319"/>
      <c r="D215" s="317"/>
      <c r="E215" s="317"/>
      <c r="F215" s="318"/>
      <c r="G215" s="318"/>
      <c r="H215" s="318"/>
      <c r="I215" s="318"/>
      <c r="J215" s="318"/>
      <c r="K215" s="318"/>
      <c r="L215" s="318"/>
      <c r="M215" s="318"/>
      <c r="N215" s="318"/>
      <c r="O215" s="318"/>
      <c r="P215" s="318"/>
      <c r="Q215" s="318"/>
      <c r="R215" s="318"/>
      <c r="S215" s="318"/>
      <c r="T215" s="318"/>
      <c r="U215" s="318"/>
      <c r="V215" s="318"/>
      <c r="W215" s="318"/>
      <c r="X215" s="318"/>
      <c r="Y215" s="318"/>
      <c r="Z215" s="318"/>
      <c r="AA215" s="318"/>
      <c r="AB215" s="318"/>
      <c r="AC215" s="318"/>
      <c r="AD215" s="318"/>
      <c r="AE215" s="318"/>
      <c r="AF215" s="318"/>
      <c r="AG215" s="318"/>
      <c r="AH215" s="318"/>
      <c r="AI215" s="318"/>
      <c r="AJ215" s="318"/>
      <c r="AK215" s="318"/>
      <c r="AL215" s="318"/>
      <c r="AM215" s="318"/>
      <c r="AN215" s="318"/>
      <c r="AO215" s="318"/>
      <c r="AP215" s="318"/>
      <c r="AQ215" s="318"/>
      <c r="AR215" s="318"/>
      <c r="AS215" s="318"/>
      <c r="AT215" s="318"/>
      <c r="AU215" s="318"/>
      <c r="AV215" s="318"/>
      <c r="AW215" s="318"/>
      <c r="AX215" s="318"/>
      <c r="AY215" s="318"/>
      <c r="AZ215" s="318"/>
      <c r="BA215" s="318"/>
      <c r="BB215" s="318"/>
      <c r="BC215" s="318"/>
      <c r="BD215" s="318"/>
      <c r="BE215" s="318"/>
      <c r="BF215" s="318"/>
      <c r="BG215" s="318"/>
      <c r="BH215" s="318"/>
      <c r="BI215" s="318"/>
      <c r="BJ215" s="318"/>
      <c r="BK215" s="318"/>
      <c r="BL215" s="318"/>
      <c r="BM215" s="318"/>
      <c r="BN215" s="318"/>
      <c r="BO215" s="318"/>
      <c r="BP215" s="318"/>
      <c r="BQ215" s="318"/>
      <c r="BR215" s="318"/>
      <c r="BS215" s="318"/>
      <c r="BT215" s="318"/>
      <c r="BU215" s="318"/>
      <c r="BV215" s="318"/>
      <c r="BW215" s="318"/>
      <c r="BX215" s="318"/>
      <c r="BY215" s="318"/>
      <c r="BZ215" s="318"/>
      <c r="CA215" s="318"/>
      <c r="CB215" s="318"/>
      <c r="CC215" s="318"/>
      <c r="CD215" s="318"/>
      <c r="CE215" s="318"/>
      <c r="CF215" s="318"/>
      <c r="CG215" s="318"/>
      <c r="CH215" s="318"/>
      <c r="CI215" s="318"/>
      <c r="CJ215" s="318"/>
      <c r="CK215" s="318"/>
      <c r="CL215" s="318"/>
      <c r="CM215" s="318"/>
      <c r="CN215" s="318"/>
      <c r="CO215" s="318"/>
      <c r="CP215" s="318"/>
      <c r="CQ215" s="318"/>
      <c r="CR215" s="318"/>
      <c r="CS215" s="318"/>
      <c r="CT215" s="318"/>
      <c r="CU215" s="318"/>
      <c r="CV215" s="318"/>
      <c r="CW215" s="318"/>
      <c r="CX215" s="318"/>
      <c r="CY215" s="318"/>
      <c r="CZ215" s="318"/>
      <c r="DA215" s="318"/>
      <c r="DB215" s="318"/>
      <c r="DC215" s="318"/>
      <c r="DD215" s="318"/>
      <c r="DE215" s="318"/>
      <c r="DF215" s="318"/>
      <c r="DG215" s="318"/>
      <c r="DH215" s="318"/>
      <c r="DI215" s="318"/>
      <c r="DJ215" s="318"/>
      <c r="DK215" s="318"/>
      <c r="DL215" s="318"/>
      <c r="DM215" s="318"/>
      <c r="DN215" s="318"/>
      <c r="DO215" s="318"/>
      <c r="DP215" s="318"/>
      <c r="DQ215" s="318"/>
      <c r="DR215" s="318"/>
      <c r="DS215" s="318"/>
      <c r="DT215" s="318"/>
      <c r="DU215" s="318"/>
      <c r="DV215" s="318"/>
      <c r="DW215" s="318"/>
      <c r="DX215" s="318"/>
      <c r="DY215" s="318"/>
      <c r="DZ215" s="318"/>
      <c r="EA215" s="318"/>
      <c r="EB215" s="318"/>
      <c r="EC215" s="318"/>
      <c r="ED215" s="318"/>
      <c r="EE215" s="318"/>
      <c r="EF215" s="318"/>
      <c r="EG215" s="318"/>
      <c r="EH215" s="318"/>
      <c r="EI215" s="318"/>
      <c r="EJ215" s="318"/>
    </row>
    <row r="216" spans="1:140" ht="25.5" hidden="1" customHeight="1">
      <c r="A216" s="319"/>
      <c r="B216" s="319"/>
      <c r="C216" s="319"/>
      <c r="D216" s="317"/>
      <c r="E216" s="317"/>
      <c r="F216" s="318"/>
      <c r="G216" s="318"/>
      <c r="H216" s="318"/>
      <c r="I216" s="318"/>
      <c r="J216" s="318"/>
      <c r="K216" s="318"/>
      <c r="L216" s="318"/>
      <c r="M216" s="318"/>
      <c r="N216" s="318"/>
      <c r="O216" s="318"/>
      <c r="P216" s="318"/>
      <c r="Q216" s="318"/>
      <c r="R216" s="318"/>
      <c r="S216" s="318"/>
      <c r="T216" s="318"/>
      <c r="U216" s="318"/>
      <c r="V216" s="318"/>
      <c r="W216" s="318"/>
      <c r="X216" s="318"/>
      <c r="Y216" s="318"/>
      <c r="Z216" s="318"/>
      <c r="AA216" s="318"/>
      <c r="AB216" s="318"/>
      <c r="AC216" s="318"/>
      <c r="AD216" s="318"/>
      <c r="AE216" s="318"/>
      <c r="AF216" s="318"/>
      <c r="AG216" s="318"/>
      <c r="AH216" s="318"/>
      <c r="AI216" s="318"/>
      <c r="AJ216" s="318"/>
      <c r="AK216" s="318"/>
      <c r="AL216" s="318"/>
      <c r="AM216" s="318"/>
      <c r="AN216" s="318"/>
      <c r="AO216" s="318"/>
      <c r="AP216" s="318"/>
      <c r="AQ216" s="318"/>
      <c r="AR216" s="318"/>
      <c r="AS216" s="318"/>
      <c r="AT216" s="318"/>
      <c r="AU216" s="318"/>
      <c r="AV216" s="318"/>
      <c r="AW216" s="318"/>
      <c r="AX216" s="318"/>
      <c r="AY216" s="318"/>
      <c r="AZ216" s="318"/>
      <c r="BA216" s="318"/>
      <c r="BB216" s="318"/>
      <c r="BC216" s="318"/>
      <c r="BD216" s="318"/>
      <c r="BE216" s="318"/>
      <c r="BF216" s="318"/>
      <c r="BG216" s="318"/>
      <c r="BH216" s="318"/>
      <c r="BI216" s="318"/>
      <c r="BJ216" s="318"/>
      <c r="BK216" s="318"/>
      <c r="BL216" s="318"/>
      <c r="BM216" s="318"/>
      <c r="BN216" s="318"/>
      <c r="BO216" s="318"/>
      <c r="BP216" s="318"/>
      <c r="BQ216" s="318"/>
      <c r="BR216" s="318"/>
      <c r="BS216" s="318"/>
      <c r="BT216" s="318"/>
      <c r="BU216" s="318"/>
      <c r="BV216" s="318"/>
      <c r="BW216" s="318"/>
      <c r="BX216" s="318"/>
      <c r="BY216" s="318"/>
      <c r="BZ216" s="318"/>
      <c r="CA216" s="318"/>
      <c r="CB216" s="318"/>
      <c r="CC216" s="318"/>
      <c r="CD216" s="318"/>
      <c r="CE216" s="318"/>
      <c r="CF216" s="318"/>
      <c r="CG216" s="318"/>
      <c r="CH216" s="318"/>
      <c r="CI216" s="318"/>
      <c r="CJ216" s="318"/>
      <c r="CK216" s="318"/>
      <c r="CL216" s="318"/>
      <c r="CM216" s="318"/>
      <c r="CN216" s="318"/>
      <c r="CO216" s="318"/>
      <c r="CP216" s="318"/>
      <c r="CQ216" s="318"/>
      <c r="CR216" s="318"/>
      <c r="CS216" s="318"/>
      <c r="CT216" s="318"/>
      <c r="CU216" s="318"/>
      <c r="CV216" s="318"/>
      <c r="CW216" s="318"/>
      <c r="CX216" s="318"/>
      <c r="CY216" s="318"/>
      <c r="CZ216" s="318"/>
      <c r="DA216" s="318"/>
      <c r="DB216" s="318"/>
      <c r="DC216" s="318"/>
      <c r="DD216" s="318"/>
      <c r="DE216" s="318"/>
      <c r="DF216" s="318"/>
      <c r="DG216" s="318"/>
      <c r="DH216" s="318"/>
      <c r="DI216" s="318"/>
      <c r="DJ216" s="318"/>
      <c r="DK216" s="318"/>
      <c r="DL216" s="318"/>
      <c r="DM216" s="318"/>
      <c r="DN216" s="318"/>
      <c r="DO216" s="318"/>
      <c r="DP216" s="318"/>
      <c r="DQ216" s="318"/>
      <c r="DR216" s="318"/>
      <c r="DS216" s="318"/>
      <c r="DT216" s="318"/>
      <c r="DU216" s="318"/>
      <c r="DV216" s="318"/>
      <c r="DW216" s="318"/>
      <c r="DX216" s="318"/>
      <c r="DY216" s="318"/>
      <c r="DZ216" s="318"/>
      <c r="EA216" s="318"/>
      <c r="EB216" s="318"/>
      <c r="EC216" s="318"/>
      <c r="ED216" s="318"/>
      <c r="EE216" s="318"/>
      <c r="EF216" s="318"/>
      <c r="EG216" s="318"/>
      <c r="EH216" s="318"/>
      <c r="EI216" s="318"/>
      <c r="EJ216" s="318"/>
    </row>
    <row r="217" spans="1:140" ht="25.5" hidden="1" customHeight="1">
      <c r="A217" s="319"/>
      <c r="B217" s="319"/>
      <c r="C217" s="319"/>
      <c r="D217" s="317"/>
      <c r="E217" s="317"/>
      <c r="F217" s="318"/>
      <c r="G217" s="318"/>
      <c r="H217" s="318"/>
      <c r="I217" s="318"/>
      <c r="J217" s="318"/>
      <c r="K217" s="318"/>
      <c r="L217" s="318"/>
      <c r="M217" s="318"/>
      <c r="N217" s="318"/>
      <c r="O217" s="318"/>
      <c r="P217" s="318"/>
      <c r="Q217" s="318"/>
      <c r="R217" s="318"/>
      <c r="S217" s="318"/>
      <c r="T217" s="318"/>
      <c r="U217" s="318"/>
      <c r="V217" s="318"/>
      <c r="W217" s="318"/>
      <c r="X217" s="318"/>
      <c r="Y217" s="318"/>
      <c r="Z217" s="318"/>
      <c r="AA217" s="318"/>
      <c r="AB217" s="318"/>
      <c r="AC217" s="318"/>
      <c r="AD217" s="318"/>
      <c r="AE217" s="318"/>
      <c r="AF217" s="318"/>
      <c r="AG217" s="318"/>
      <c r="AH217" s="318"/>
      <c r="AI217" s="318"/>
      <c r="AJ217" s="318"/>
      <c r="AK217" s="318"/>
      <c r="AL217" s="318"/>
      <c r="AM217" s="318"/>
      <c r="AN217" s="318"/>
      <c r="AO217" s="318"/>
      <c r="AP217" s="318"/>
      <c r="AQ217" s="318"/>
      <c r="AR217" s="318"/>
      <c r="AS217" s="318"/>
      <c r="AT217" s="318"/>
      <c r="AU217" s="318"/>
      <c r="AV217" s="318"/>
      <c r="AW217" s="318"/>
      <c r="AX217" s="318"/>
      <c r="AY217" s="318"/>
      <c r="AZ217" s="318"/>
      <c r="BA217" s="318"/>
      <c r="BB217" s="318"/>
      <c r="BC217" s="318"/>
      <c r="BD217" s="318"/>
      <c r="BE217" s="318"/>
      <c r="BF217" s="318"/>
      <c r="BG217" s="318"/>
      <c r="BH217" s="318"/>
      <c r="BI217" s="318"/>
      <c r="BJ217" s="318"/>
      <c r="BK217" s="318"/>
      <c r="BL217" s="318"/>
      <c r="BM217" s="318"/>
      <c r="BN217" s="318"/>
      <c r="BO217" s="318"/>
      <c r="BP217" s="318"/>
      <c r="BQ217" s="318"/>
      <c r="BR217" s="318"/>
      <c r="BS217" s="318"/>
      <c r="BT217" s="318"/>
      <c r="BU217" s="318"/>
      <c r="BV217" s="318"/>
      <c r="BW217" s="318"/>
      <c r="BX217" s="318"/>
      <c r="BY217" s="318"/>
      <c r="BZ217" s="318"/>
      <c r="CA217" s="318"/>
      <c r="CB217" s="318"/>
      <c r="CC217" s="318"/>
      <c r="CD217" s="318"/>
      <c r="CE217" s="318"/>
      <c r="CF217" s="318"/>
      <c r="CG217" s="318"/>
      <c r="CH217" s="318"/>
      <c r="CI217" s="318"/>
      <c r="CJ217" s="318"/>
      <c r="CK217" s="318"/>
      <c r="CL217" s="318"/>
      <c r="CM217" s="318"/>
      <c r="CN217" s="318"/>
      <c r="CO217" s="318"/>
      <c r="CP217" s="318"/>
      <c r="CQ217" s="318"/>
      <c r="CR217" s="318"/>
      <c r="CS217" s="318"/>
      <c r="CT217" s="318"/>
      <c r="CU217" s="318"/>
      <c r="CV217" s="318"/>
      <c r="CW217" s="318"/>
      <c r="CX217" s="318"/>
      <c r="CY217" s="318"/>
      <c r="CZ217" s="318"/>
      <c r="DA217" s="318"/>
      <c r="DB217" s="318"/>
      <c r="DC217" s="318"/>
      <c r="DD217" s="318"/>
      <c r="DE217" s="318"/>
      <c r="DF217" s="318"/>
      <c r="DG217" s="318"/>
      <c r="DH217" s="318"/>
      <c r="DI217" s="318"/>
      <c r="DJ217" s="318"/>
      <c r="DK217" s="318"/>
      <c r="DL217" s="318"/>
      <c r="DM217" s="318"/>
      <c r="DN217" s="318"/>
      <c r="DO217" s="318"/>
      <c r="DP217" s="318"/>
      <c r="DQ217" s="318"/>
      <c r="DR217" s="318"/>
      <c r="DS217" s="318"/>
      <c r="DT217" s="318"/>
      <c r="DU217" s="318"/>
      <c r="DV217" s="318"/>
      <c r="DW217" s="318"/>
      <c r="DX217" s="318"/>
      <c r="DY217" s="318"/>
      <c r="DZ217" s="318"/>
      <c r="EA217" s="318"/>
      <c r="EB217" s="318"/>
      <c r="EC217" s="318"/>
      <c r="ED217" s="318"/>
      <c r="EE217" s="318"/>
      <c r="EF217" s="318"/>
      <c r="EG217" s="318"/>
      <c r="EH217" s="318"/>
      <c r="EI217" s="318"/>
      <c r="EJ217" s="318"/>
    </row>
    <row r="218" spans="1:140" ht="25.5" hidden="1" customHeight="1">
      <c r="A218" s="319"/>
      <c r="B218" s="319"/>
      <c r="C218" s="319"/>
      <c r="D218" s="317"/>
      <c r="E218" s="317"/>
      <c r="F218" s="318"/>
      <c r="G218" s="318"/>
      <c r="H218" s="318"/>
      <c r="I218" s="318"/>
      <c r="J218" s="318"/>
      <c r="K218" s="318"/>
      <c r="L218" s="318"/>
      <c r="M218" s="318"/>
      <c r="N218" s="318"/>
      <c r="O218" s="318"/>
      <c r="P218" s="318"/>
      <c r="Q218" s="318"/>
      <c r="R218" s="318"/>
      <c r="S218" s="318"/>
      <c r="T218" s="318"/>
      <c r="U218" s="318"/>
      <c r="V218" s="318"/>
      <c r="W218" s="318"/>
      <c r="X218" s="318"/>
      <c r="Y218" s="318"/>
      <c r="Z218" s="318"/>
      <c r="AA218" s="318"/>
      <c r="AB218" s="318"/>
      <c r="AC218" s="318"/>
      <c r="AD218" s="318"/>
      <c r="AE218" s="318"/>
      <c r="AF218" s="318"/>
      <c r="AG218" s="318"/>
      <c r="AH218" s="318"/>
      <c r="AI218" s="318"/>
      <c r="AJ218" s="318"/>
      <c r="AK218" s="318"/>
      <c r="AL218" s="318"/>
      <c r="AM218" s="318"/>
      <c r="AN218" s="318"/>
      <c r="AO218" s="318"/>
      <c r="AP218" s="318"/>
      <c r="AQ218" s="318"/>
      <c r="AR218" s="318"/>
      <c r="AS218" s="318"/>
      <c r="AT218" s="318"/>
      <c r="AU218" s="318"/>
      <c r="AV218" s="318"/>
      <c r="AW218" s="318"/>
      <c r="AX218" s="318"/>
      <c r="AY218" s="318"/>
      <c r="AZ218" s="318"/>
      <c r="BA218" s="318"/>
      <c r="BB218" s="318"/>
      <c r="BC218" s="318"/>
      <c r="BD218" s="318"/>
      <c r="BE218" s="318"/>
      <c r="BF218" s="318"/>
      <c r="BG218" s="318"/>
      <c r="BH218" s="318"/>
      <c r="BI218" s="318"/>
      <c r="BJ218" s="318"/>
      <c r="BK218" s="318"/>
      <c r="BL218" s="318"/>
      <c r="BM218" s="318"/>
      <c r="BN218" s="318"/>
      <c r="BO218" s="318"/>
      <c r="BP218" s="318"/>
      <c r="BQ218" s="318"/>
      <c r="BR218" s="318"/>
      <c r="BS218" s="318"/>
      <c r="BT218" s="318"/>
      <c r="BU218" s="318"/>
      <c r="BV218" s="318"/>
      <c r="BW218" s="318"/>
      <c r="BX218" s="318"/>
      <c r="BY218" s="318"/>
      <c r="BZ218" s="318"/>
      <c r="CA218" s="318"/>
      <c r="CB218" s="318"/>
      <c r="CC218" s="318"/>
      <c r="CD218" s="318"/>
      <c r="CE218" s="318"/>
      <c r="CF218" s="318"/>
      <c r="CG218" s="318"/>
      <c r="CH218" s="318"/>
      <c r="CI218" s="318"/>
      <c r="CJ218" s="318"/>
      <c r="CK218" s="318"/>
      <c r="CL218" s="318"/>
      <c r="CM218" s="318"/>
      <c r="CN218" s="318"/>
      <c r="CO218" s="318"/>
      <c r="CP218" s="318"/>
      <c r="CQ218" s="318"/>
      <c r="CR218" s="318"/>
      <c r="CS218" s="318"/>
      <c r="CT218" s="318"/>
      <c r="CU218" s="318"/>
      <c r="CV218" s="318"/>
      <c r="CW218" s="318"/>
      <c r="CX218" s="318"/>
      <c r="CY218" s="318"/>
      <c r="CZ218" s="318"/>
      <c r="DA218" s="318"/>
      <c r="DB218" s="318"/>
      <c r="DC218" s="318"/>
      <c r="DD218" s="318"/>
      <c r="DE218" s="318"/>
      <c r="DF218" s="318"/>
      <c r="DG218" s="318"/>
      <c r="DH218" s="318"/>
      <c r="DI218" s="318"/>
      <c r="DJ218" s="318"/>
      <c r="DK218" s="318"/>
      <c r="DL218" s="318"/>
      <c r="DM218" s="318"/>
      <c r="DN218" s="318"/>
      <c r="DO218" s="318"/>
      <c r="DP218" s="318"/>
      <c r="DQ218" s="318"/>
      <c r="DR218" s="318"/>
      <c r="DS218" s="318"/>
      <c r="DT218" s="318"/>
      <c r="DU218" s="318"/>
      <c r="DV218" s="318"/>
      <c r="DW218" s="318"/>
      <c r="DX218" s="318"/>
      <c r="DY218" s="318"/>
      <c r="DZ218" s="318"/>
      <c r="EA218" s="318"/>
      <c r="EB218" s="318"/>
      <c r="EC218" s="318"/>
      <c r="ED218" s="318"/>
      <c r="EE218" s="318"/>
      <c r="EF218" s="318"/>
      <c r="EG218" s="318"/>
      <c r="EH218" s="318"/>
      <c r="EI218" s="318"/>
      <c r="EJ218" s="318"/>
    </row>
    <row r="219" spans="1:140" ht="25.5" hidden="1" customHeight="1">
      <c r="A219" s="319"/>
      <c r="B219" s="319"/>
      <c r="C219" s="319"/>
      <c r="D219" s="317"/>
      <c r="E219" s="317"/>
      <c r="F219" s="318"/>
      <c r="G219" s="318"/>
      <c r="H219" s="318"/>
      <c r="I219" s="318"/>
      <c r="J219" s="318"/>
      <c r="K219" s="318"/>
      <c r="L219" s="318"/>
      <c r="M219" s="318"/>
      <c r="N219" s="318"/>
      <c r="O219" s="318"/>
      <c r="P219" s="318"/>
      <c r="Q219" s="318"/>
      <c r="R219" s="318"/>
      <c r="S219" s="318"/>
      <c r="T219" s="318"/>
      <c r="U219" s="318"/>
      <c r="V219" s="318"/>
      <c r="W219" s="318"/>
      <c r="X219" s="318"/>
      <c r="Y219" s="318"/>
      <c r="Z219" s="318"/>
      <c r="AA219" s="318"/>
      <c r="AB219" s="318"/>
      <c r="AC219" s="318"/>
      <c r="AD219" s="318"/>
      <c r="AE219" s="318"/>
      <c r="AF219" s="318"/>
      <c r="AG219" s="318"/>
      <c r="AH219" s="318"/>
      <c r="AI219" s="318"/>
      <c r="AJ219" s="318"/>
      <c r="AK219" s="318"/>
      <c r="AL219" s="318"/>
      <c r="AM219" s="318"/>
      <c r="AN219" s="318"/>
      <c r="AO219" s="318"/>
      <c r="AP219" s="318"/>
      <c r="AQ219" s="318"/>
      <c r="AR219" s="318"/>
      <c r="AS219" s="318"/>
      <c r="AT219" s="318"/>
      <c r="AU219" s="318"/>
      <c r="AV219" s="318"/>
      <c r="AW219" s="318"/>
      <c r="AX219" s="318"/>
      <c r="AY219" s="318"/>
      <c r="AZ219" s="318"/>
      <c r="BA219" s="318"/>
      <c r="BB219" s="318"/>
      <c r="BC219" s="318"/>
      <c r="BD219" s="318"/>
      <c r="BE219" s="318"/>
      <c r="BF219" s="318"/>
      <c r="BG219" s="318"/>
      <c r="BH219" s="318"/>
      <c r="BI219" s="318"/>
      <c r="BJ219" s="318"/>
      <c r="BK219" s="318"/>
      <c r="BL219" s="318"/>
      <c r="BM219" s="318"/>
      <c r="BN219" s="318"/>
      <c r="BO219" s="318"/>
      <c r="BP219" s="318"/>
      <c r="BQ219" s="318"/>
      <c r="BR219" s="318"/>
      <c r="BS219" s="318"/>
      <c r="BT219" s="318"/>
      <c r="BU219" s="318"/>
      <c r="BV219" s="318"/>
      <c r="BW219" s="318"/>
      <c r="BX219" s="318"/>
      <c r="BY219" s="318"/>
      <c r="BZ219" s="318"/>
      <c r="CA219" s="318"/>
      <c r="CB219" s="318"/>
      <c r="CC219" s="318"/>
      <c r="CD219" s="318"/>
      <c r="CE219" s="318"/>
      <c r="CF219" s="318"/>
      <c r="CG219" s="318"/>
      <c r="CH219" s="318"/>
      <c r="CI219" s="318"/>
      <c r="CJ219" s="318"/>
      <c r="CK219" s="318"/>
      <c r="CL219" s="318"/>
      <c r="CM219" s="318"/>
      <c r="CN219" s="318"/>
      <c r="CO219" s="318"/>
      <c r="CP219" s="318"/>
      <c r="CQ219" s="318"/>
      <c r="CR219" s="318"/>
      <c r="CS219" s="318"/>
      <c r="CT219" s="318"/>
      <c r="CU219" s="318"/>
      <c r="CV219" s="318"/>
      <c r="CW219" s="318"/>
      <c r="CX219" s="318"/>
      <c r="CY219" s="318"/>
      <c r="CZ219" s="318"/>
      <c r="DA219" s="318"/>
      <c r="DB219" s="318"/>
      <c r="DC219" s="318"/>
      <c r="DD219" s="318"/>
      <c r="DE219" s="318"/>
      <c r="DF219" s="318"/>
      <c r="DG219" s="318"/>
      <c r="DH219" s="318"/>
      <c r="DI219" s="318"/>
      <c r="DJ219" s="318"/>
      <c r="DK219" s="318"/>
      <c r="DL219" s="318"/>
      <c r="DM219" s="318"/>
      <c r="DN219" s="318"/>
      <c r="DO219" s="318"/>
      <c r="DP219" s="318"/>
      <c r="DQ219" s="318"/>
      <c r="DR219" s="318"/>
      <c r="DS219" s="318"/>
      <c r="DT219" s="318"/>
      <c r="DU219" s="318"/>
      <c r="DV219" s="318"/>
      <c r="DW219" s="318"/>
      <c r="DX219" s="318"/>
      <c r="DY219" s="318"/>
      <c r="DZ219" s="318"/>
      <c r="EA219" s="318"/>
      <c r="EB219" s="318"/>
      <c r="EC219" s="318"/>
      <c r="ED219" s="318"/>
      <c r="EE219" s="318"/>
      <c r="EF219" s="318"/>
      <c r="EG219" s="318"/>
      <c r="EH219" s="318"/>
      <c r="EI219" s="318"/>
      <c r="EJ219" s="318"/>
    </row>
    <row r="220" spans="1:140" ht="25.5" hidden="1" customHeight="1">
      <c r="A220" s="319"/>
      <c r="B220" s="319"/>
      <c r="C220" s="319"/>
      <c r="D220" s="317"/>
      <c r="E220" s="317"/>
      <c r="F220" s="318"/>
      <c r="G220" s="318"/>
      <c r="H220" s="318"/>
      <c r="I220" s="318"/>
      <c r="J220" s="318"/>
      <c r="K220" s="318"/>
      <c r="L220" s="318"/>
      <c r="M220" s="318"/>
      <c r="N220" s="318"/>
      <c r="O220" s="318"/>
      <c r="P220" s="318"/>
      <c r="Q220" s="318"/>
      <c r="R220" s="318"/>
      <c r="S220" s="318"/>
      <c r="T220" s="318"/>
      <c r="U220" s="318"/>
      <c r="V220" s="318"/>
      <c r="W220" s="318"/>
      <c r="X220" s="318"/>
      <c r="Y220" s="318"/>
      <c r="Z220" s="318"/>
      <c r="AA220" s="318"/>
      <c r="AB220" s="318"/>
      <c r="AC220" s="318"/>
      <c r="AD220" s="318"/>
      <c r="AE220" s="318"/>
      <c r="AF220" s="318"/>
      <c r="AG220" s="318"/>
      <c r="AH220" s="318"/>
      <c r="AI220" s="318"/>
      <c r="AJ220" s="318"/>
      <c r="AK220" s="318"/>
      <c r="AL220" s="318"/>
      <c r="AM220" s="318"/>
      <c r="AN220" s="318"/>
      <c r="AO220" s="318"/>
      <c r="AP220" s="318"/>
      <c r="AQ220" s="318"/>
      <c r="AR220" s="318"/>
      <c r="AS220" s="318"/>
      <c r="AT220" s="318"/>
      <c r="AU220" s="318"/>
      <c r="AV220" s="318"/>
      <c r="AW220" s="318"/>
      <c r="AX220" s="318"/>
      <c r="AY220" s="318"/>
      <c r="AZ220" s="318"/>
      <c r="BA220" s="318"/>
      <c r="BB220" s="318"/>
      <c r="BC220" s="318"/>
      <c r="BD220" s="318"/>
      <c r="BE220" s="318"/>
      <c r="BF220" s="318"/>
      <c r="BG220" s="318"/>
      <c r="BH220" s="318"/>
      <c r="BI220" s="318"/>
      <c r="BJ220" s="318"/>
      <c r="BK220" s="318"/>
      <c r="BL220" s="318"/>
      <c r="BM220" s="318"/>
      <c r="BN220" s="318"/>
      <c r="BO220" s="318"/>
      <c r="BP220" s="318"/>
      <c r="BQ220" s="318"/>
      <c r="BR220" s="318"/>
      <c r="BS220" s="318"/>
      <c r="BT220" s="318"/>
      <c r="BU220" s="318"/>
      <c r="BV220" s="318"/>
      <c r="BW220" s="318"/>
      <c r="BX220" s="318"/>
      <c r="BY220" s="318"/>
      <c r="BZ220" s="318"/>
      <c r="CA220" s="318"/>
      <c r="CB220" s="318"/>
      <c r="CC220" s="318"/>
      <c r="CD220" s="318"/>
      <c r="CE220" s="318"/>
      <c r="CF220" s="318"/>
      <c r="CG220" s="318"/>
      <c r="CH220" s="318"/>
      <c r="CI220" s="318"/>
      <c r="CJ220" s="318"/>
      <c r="CK220" s="318"/>
      <c r="CL220" s="318"/>
      <c r="CM220" s="318"/>
      <c r="CN220" s="318"/>
      <c r="CO220" s="318"/>
      <c r="CP220" s="318"/>
      <c r="CQ220" s="318"/>
      <c r="CR220" s="318"/>
      <c r="CS220" s="318"/>
      <c r="CT220" s="318"/>
      <c r="CU220" s="318"/>
      <c r="CV220" s="318"/>
      <c r="CW220" s="318"/>
      <c r="CX220" s="318"/>
      <c r="CY220" s="318"/>
      <c r="CZ220" s="318"/>
      <c r="DA220" s="318"/>
      <c r="DB220" s="318"/>
      <c r="DC220" s="318"/>
      <c r="DD220" s="318"/>
      <c r="DE220" s="318"/>
      <c r="DF220" s="318"/>
      <c r="DG220" s="318"/>
      <c r="DH220" s="318"/>
      <c r="DI220" s="318"/>
      <c r="DJ220" s="318"/>
      <c r="DK220" s="318"/>
      <c r="DL220" s="318"/>
      <c r="DM220" s="318"/>
      <c r="DN220" s="318"/>
      <c r="DO220" s="318"/>
      <c r="DP220" s="318"/>
      <c r="DQ220" s="318"/>
      <c r="DR220" s="318"/>
      <c r="DS220" s="318"/>
      <c r="DT220" s="318"/>
      <c r="DU220" s="318"/>
      <c r="DV220" s="318"/>
      <c r="DW220" s="318"/>
      <c r="DX220" s="318"/>
      <c r="DY220" s="318"/>
      <c r="DZ220" s="318"/>
      <c r="EA220" s="318"/>
      <c r="EB220" s="318"/>
      <c r="EC220" s="318"/>
      <c r="ED220" s="318"/>
      <c r="EE220" s="318"/>
      <c r="EF220" s="318"/>
      <c r="EG220" s="318"/>
      <c r="EH220" s="318"/>
      <c r="EI220" s="318"/>
      <c r="EJ220" s="318"/>
    </row>
    <row r="221" spans="1:140" ht="25.5" hidden="1" customHeight="1">
      <c r="A221" s="319"/>
      <c r="B221" s="319"/>
      <c r="C221" s="319"/>
      <c r="D221" s="317"/>
      <c r="E221" s="317"/>
      <c r="F221" s="318"/>
      <c r="G221" s="318"/>
      <c r="H221" s="318"/>
      <c r="I221" s="318"/>
      <c r="J221" s="318"/>
      <c r="K221" s="318"/>
      <c r="L221" s="318"/>
      <c r="M221" s="318"/>
      <c r="N221" s="318"/>
      <c r="O221" s="318"/>
      <c r="P221" s="318"/>
      <c r="Q221" s="318"/>
      <c r="R221" s="318"/>
      <c r="S221" s="318"/>
      <c r="T221" s="318"/>
      <c r="U221" s="318"/>
      <c r="V221" s="318"/>
      <c r="W221" s="318"/>
      <c r="X221" s="318"/>
      <c r="Y221" s="318"/>
      <c r="Z221" s="318"/>
      <c r="AA221" s="318"/>
      <c r="AB221" s="318"/>
      <c r="AC221" s="318"/>
      <c r="AD221" s="318"/>
      <c r="AE221" s="318"/>
      <c r="AF221" s="318"/>
      <c r="AG221" s="318"/>
      <c r="AH221" s="318"/>
      <c r="AI221" s="318"/>
      <c r="AJ221" s="318"/>
      <c r="AK221" s="318"/>
      <c r="AL221" s="318"/>
      <c r="AM221" s="318"/>
      <c r="AN221" s="318"/>
      <c r="AO221" s="318"/>
      <c r="AP221" s="318"/>
      <c r="AQ221" s="318"/>
      <c r="AR221" s="318"/>
      <c r="AS221" s="318"/>
      <c r="AT221" s="318"/>
      <c r="AU221" s="318"/>
      <c r="AV221" s="318"/>
      <c r="AW221" s="318"/>
      <c r="AX221" s="318"/>
      <c r="AY221" s="318"/>
      <c r="AZ221" s="318"/>
      <c r="BA221" s="318"/>
      <c r="BB221" s="318"/>
      <c r="BC221" s="318"/>
      <c r="BD221" s="318"/>
      <c r="BE221" s="318"/>
      <c r="BF221" s="318"/>
      <c r="BG221" s="318"/>
      <c r="BH221" s="318"/>
      <c r="BI221" s="318"/>
      <c r="BJ221" s="318"/>
      <c r="BK221" s="318"/>
      <c r="BL221" s="318"/>
      <c r="BM221" s="318"/>
      <c r="BN221" s="318"/>
      <c r="BO221" s="318"/>
      <c r="BP221" s="318"/>
      <c r="BQ221" s="318"/>
      <c r="BR221" s="318"/>
      <c r="BS221" s="318"/>
      <c r="BT221" s="318"/>
      <c r="BU221" s="318"/>
      <c r="BV221" s="318"/>
      <c r="BW221" s="318"/>
      <c r="BX221" s="318"/>
      <c r="BY221" s="318"/>
      <c r="BZ221" s="318"/>
      <c r="CA221" s="318"/>
      <c r="CB221" s="318"/>
      <c r="CC221" s="318"/>
      <c r="CD221" s="318"/>
      <c r="CE221" s="318"/>
      <c r="CF221" s="318"/>
      <c r="CG221" s="318"/>
      <c r="CH221" s="318"/>
      <c r="CI221" s="318"/>
      <c r="CJ221" s="318"/>
      <c r="CK221" s="318"/>
      <c r="CL221" s="318"/>
      <c r="CM221" s="318"/>
      <c r="CN221" s="318"/>
      <c r="CO221" s="318"/>
      <c r="CP221" s="318"/>
      <c r="CQ221" s="318"/>
      <c r="CR221" s="318"/>
      <c r="CS221" s="318"/>
      <c r="CT221" s="318"/>
      <c r="CU221" s="318"/>
      <c r="CV221" s="318"/>
      <c r="CW221" s="318"/>
      <c r="CX221" s="318"/>
      <c r="CY221" s="318"/>
      <c r="CZ221" s="318"/>
      <c r="DA221" s="318"/>
      <c r="DB221" s="318"/>
      <c r="DC221" s="318"/>
      <c r="DD221" s="318"/>
      <c r="DE221" s="318"/>
      <c r="DF221" s="318"/>
      <c r="DG221" s="318"/>
      <c r="DH221" s="318"/>
      <c r="DI221" s="318"/>
      <c r="DJ221" s="318"/>
      <c r="DK221" s="318"/>
      <c r="DL221" s="318"/>
      <c r="DM221" s="318"/>
      <c r="DN221" s="318"/>
      <c r="DO221" s="318"/>
      <c r="DP221" s="318"/>
      <c r="DQ221" s="318"/>
      <c r="DR221" s="318"/>
      <c r="DS221" s="318"/>
      <c r="DT221" s="318"/>
      <c r="DU221" s="318"/>
      <c r="DV221" s="318"/>
      <c r="DW221" s="318"/>
      <c r="DX221" s="318"/>
      <c r="DY221" s="318"/>
      <c r="DZ221" s="318"/>
      <c r="EA221" s="318"/>
      <c r="EB221" s="318"/>
      <c r="EC221" s="318"/>
      <c r="ED221" s="318"/>
      <c r="EE221" s="318"/>
      <c r="EF221" s="318"/>
      <c r="EG221" s="318"/>
      <c r="EH221" s="318"/>
      <c r="EI221" s="318"/>
      <c r="EJ221" s="318"/>
    </row>
    <row r="222" spans="1:140" ht="25.5" hidden="1" customHeight="1">
      <c r="A222" s="319"/>
      <c r="B222" s="319"/>
      <c r="C222" s="319"/>
      <c r="D222" s="317"/>
      <c r="E222" s="317"/>
      <c r="F222" s="318"/>
      <c r="G222" s="318"/>
      <c r="H222" s="318"/>
      <c r="I222" s="318"/>
      <c r="J222" s="318"/>
      <c r="K222" s="318"/>
      <c r="L222" s="318"/>
      <c r="M222" s="318"/>
      <c r="N222" s="318"/>
      <c r="O222" s="318"/>
      <c r="P222" s="318"/>
      <c r="Q222" s="318"/>
      <c r="R222" s="318"/>
      <c r="S222" s="318"/>
      <c r="T222" s="318"/>
      <c r="U222" s="318"/>
      <c r="V222" s="318"/>
      <c r="W222" s="318"/>
      <c r="X222" s="318"/>
      <c r="Y222" s="318"/>
      <c r="Z222" s="318"/>
      <c r="AA222" s="318"/>
      <c r="AB222" s="318"/>
      <c r="AC222" s="318"/>
      <c r="AD222" s="318"/>
      <c r="AE222" s="318"/>
      <c r="AF222" s="318"/>
      <c r="AG222" s="318"/>
      <c r="AH222" s="318"/>
      <c r="AI222" s="318"/>
      <c r="AJ222" s="318"/>
      <c r="AK222" s="318"/>
      <c r="AL222" s="318"/>
      <c r="AM222" s="318"/>
      <c r="AN222" s="318"/>
      <c r="AO222" s="318"/>
      <c r="AP222" s="318"/>
      <c r="AQ222" s="318"/>
      <c r="AR222" s="318"/>
      <c r="AS222" s="318"/>
      <c r="AT222" s="318"/>
      <c r="AU222" s="318"/>
      <c r="AV222" s="318"/>
      <c r="AW222" s="318"/>
      <c r="AX222" s="318"/>
      <c r="AY222" s="318"/>
      <c r="AZ222" s="318"/>
      <c r="BA222" s="318"/>
      <c r="BB222" s="318"/>
      <c r="BC222" s="318"/>
      <c r="BD222" s="318"/>
      <c r="BE222" s="318"/>
      <c r="BF222" s="318"/>
      <c r="BG222" s="318"/>
      <c r="BH222" s="318"/>
      <c r="BI222" s="318"/>
      <c r="BJ222" s="318"/>
      <c r="BK222" s="318"/>
      <c r="BL222" s="318"/>
      <c r="BM222" s="318"/>
      <c r="BN222" s="318"/>
      <c r="BO222" s="318"/>
      <c r="BP222" s="318"/>
      <c r="BQ222" s="318"/>
      <c r="BR222" s="318"/>
      <c r="BS222" s="318"/>
      <c r="BT222" s="318"/>
      <c r="BU222" s="318"/>
      <c r="BV222" s="318"/>
      <c r="BW222" s="318"/>
      <c r="BX222" s="318"/>
      <c r="BY222" s="318"/>
      <c r="BZ222" s="318"/>
      <c r="CA222" s="318"/>
      <c r="CB222" s="318"/>
      <c r="CC222" s="318"/>
      <c r="CD222" s="318"/>
      <c r="CE222" s="318"/>
      <c r="CF222" s="318"/>
      <c r="CG222" s="318"/>
      <c r="CH222" s="318"/>
      <c r="CI222" s="318"/>
      <c r="CJ222" s="318"/>
      <c r="CK222" s="318"/>
      <c r="CL222" s="318"/>
      <c r="CM222" s="318"/>
      <c r="CN222" s="318"/>
      <c r="CO222" s="318"/>
      <c r="CP222" s="318"/>
      <c r="CQ222" s="318"/>
      <c r="CR222" s="318"/>
      <c r="CS222" s="318"/>
      <c r="CT222" s="318"/>
      <c r="CU222" s="318"/>
      <c r="CV222" s="318"/>
      <c r="CW222" s="318"/>
      <c r="CX222" s="318"/>
      <c r="CY222" s="318"/>
      <c r="CZ222" s="318"/>
      <c r="DA222" s="318"/>
      <c r="DB222" s="318"/>
      <c r="DC222" s="318"/>
      <c r="DD222" s="318"/>
      <c r="DE222" s="318"/>
      <c r="DF222" s="318"/>
      <c r="DG222" s="318"/>
      <c r="DH222" s="318"/>
      <c r="DI222" s="318"/>
      <c r="DJ222" s="318"/>
      <c r="DK222" s="318"/>
      <c r="DL222" s="318"/>
      <c r="DM222" s="318"/>
      <c r="DN222" s="318"/>
      <c r="DO222" s="318"/>
      <c r="DP222" s="318"/>
      <c r="DQ222" s="318"/>
      <c r="DR222" s="318"/>
      <c r="DS222" s="318"/>
      <c r="DT222" s="318"/>
      <c r="DU222" s="318"/>
      <c r="DV222" s="318"/>
      <c r="DW222" s="318"/>
      <c r="DX222" s="318"/>
      <c r="DY222" s="318"/>
      <c r="DZ222" s="318"/>
      <c r="EA222" s="318"/>
      <c r="EB222" s="318"/>
      <c r="EC222" s="318"/>
      <c r="ED222" s="318"/>
      <c r="EE222" s="318"/>
      <c r="EF222" s="318"/>
      <c r="EG222" s="318"/>
      <c r="EH222" s="318"/>
      <c r="EI222" s="318"/>
      <c r="EJ222" s="318"/>
    </row>
    <row r="223" spans="1:140" ht="25.5" hidden="1" customHeight="1">
      <c r="A223" s="319"/>
      <c r="B223" s="319"/>
      <c r="C223" s="319"/>
      <c r="D223" s="317"/>
      <c r="E223" s="317"/>
      <c r="F223" s="318"/>
      <c r="G223" s="318"/>
      <c r="H223" s="318"/>
      <c r="I223" s="318"/>
      <c r="J223" s="318"/>
      <c r="K223" s="318"/>
      <c r="L223" s="318"/>
      <c r="M223" s="318"/>
      <c r="N223" s="318"/>
      <c r="O223" s="318"/>
      <c r="P223" s="318"/>
      <c r="Q223" s="318"/>
      <c r="R223" s="318"/>
      <c r="S223" s="318"/>
      <c r="T223" s="318"/>
      <c r="U223" s="318"/>
      <c r="V223" s="318"/>
      <c r="W223" s="318"/>
      <c r="X223" s="318"/>
      <c r="Y223" s="318"/>
      <c r="Z223" s="318"/>
      <c r="AA223" s="318"/>
      <c r="AB223" s="318"/>
      <c r="AC223" s="318"/>
      <c r="AD223" s="318"/>
      <c r="AE223" s="318"/>
      <c r="AF223" s="318"/>
      <c r="AG223" s="318"/>
      <c r="AH223" s="318"/>
      <c r="AI223" s="318"/>
      <c r="AJ223" s="318"/>
      <c r="AK223" s="318"/>
      <c r="AL223" s="318"/>
      <c r="AM223" s="318"/>
      <c r="AN223" s="318"/>
      <c r="AO223" s="318"/>
      <c r="AP223" s="318"/>
      <c r="AQ223" s="318"/>
      <c r="AR223" s="318"/>
      <c r="AS223" s="318"/>
      <c r="AT223" s="318"/>
      <c r="AU223" s="318"/>
      <c r="AV223" s="318"/>
      <c r="AW223" s="318"/>
      <c r="AX223" s="318"/>
      <c r="AY223" s="318"/>
      <c r="AZ223" s="318"/>
      <c r="BA223" s="318"/>
      <c r="BB223" s="318"/>
      <c r="BC223" s="318"/>
      <c r="BD223" s="318"/>
      <c r="BE223" s="318"/>
      <c r="BF223" s="318"/>
      <c r="BG223" s="318"/>
      <c r="BH223" s="318"/>
      <c r="BI223" s="318"/>
      <c r="BJ223" s="318"/>
      <c r="BK223" s="318"/>
      <c r="BL223" s="318"/>
      <c r="BM223" s="318"/>
      <c r="BN223" s="318"/>
      <c r="BO223" s="318"/>
      <c r="BP223" s="318"/>
      <c r="BQ223" s="318"/>
      <c r="BR223" s="318"/>
      <c r="BS223" s="318"/>
      <c r="BT223" s="318"/>
      <c r="BU223" s="318"/>
      <c r="BV223" s="318"/>
      <c r="BW223" s="318"/>
      <c r="BX223" s="318"/>
      <c r="BY223" s="318"/>
      <c r="BZ223" s="318"/>
      <c r="CA223" s="318"/>
      <c r="CB223" s="318"/>
      <c r="CC223" s="318"/>
      <c r="CD223" s="318"/>
      <c r="CE223" s="318"/>
      <c r="CF223" s="318"/>
      <c r="CG223" s="318"/>
      <c r="CH223" s="318"/>
      <c r="CI223" s="318"/>
      <c r="CJ223" s="318"/>
      <c r="CK223" s="318"/>
      <c r="CL223" s="318"/>
      <c r="CM223" s="318"/>
      <c r="CN223" s="318"/>
      <c r="CO223" s="318"/>
      <c r="CP223" s="318"/>
      <c r="CQ223" s="318"/>
      <c r="CR223" s="318"/>
      <c r="CS223" s="318"/>
      <c r="CT223" s="318"/>
      <c r="CU223" s="318"/>
      <c r="CV223" s="318"/>
      <c r="CW223" s="318"/>
      <c r="CX223" s="318"/>
      <c r="CY223" s="318"/>
      <c r="CZ223" s="318"/>
      <c r="DA223" s="318"/>
      <c r="DB223" s="318"/>
      <c r="DC223" s="318"/>
      <c r="DD223" s="318"/>
      <c r="DE223" s="318"/>
      <c r="DF223" s="318"/>
      <c r="DG223" s="318"/>
      <c r="DH223" s="318"/>
      <c r="DI223" s="318"/>
      <c r="DJ223" s="318"/>
      <c r="DK223" s="318"/>
      <c r="DL223" s="318"/>
      <c r="DM223" s="318"/>
      <c r="DN223" s="318"/>
      <c r="DO223" s="318"/>
      <c r="DP223" s="318"/>
      <c r="DQ223" s="318"/>
      <c r="DR223" s="318"/>
      <c r="DS223" s="318"/>
      <c r="DT223" s="318"/>
      <c r="DU223" s="318"/>
      <c r="DV223" s="318"/>
      <c r="DW223" s="318"/>
      <c r="DX223" s="318"/>
      <c r="DY223" s="318"/>
      <c r="DZ223" s="318"/>
      <c r="EA223" s="318"/>
      <c r="EB223" s="318"/>
      <c r="EC223" s="318"/>
      <c r="ED223" s="318"/>
      <c r="EE223" s="318"/>
      <c r="EF223" s="318"/>
      <c r="EG223" s="318"/>
      <c r="EH223" s="318"/>
      <c r="EI223" s="318"/>
      <c r="EJ223" s="318"/>
    </row>
    <row r="224" spans="1:140" ht="25.5" hidden="1" customHeight="1">
      <c r="A224" s="319"/>
      <c r="B224" s="319"/>
      <c r="C224" s="319"/>
      <c r="D224" s="317"/>
      <c r="E224" s="317"/>
      <c r="F224" s="318"/>
      <c r="G224" s="318"/>
      <c r="H224" s="318"/>
      <c r="I224" s="318"/>
      <c r="J224" s="318"/>
      <c r="K224" s="318"/>
      <c r="L224" s="318"/>
      <c r="M224" s="318"/>
      <c r="N224" s="318"/>
      <c r="O224" s="318"/>
      <c r="P224" s="318"/>
      <c r="Q224" s="318"/>
      <c r="R224" s="318"/>
      <c r="S224" s="318"/>
      <c r="T224" s="318"/>
      <c r="U224" s="318"/>
      <c r="V224" s="318"/>
      <c r="W224" s="318"/>
      <c r="X224" s="318"/>
      <c r="Y224" s="318"/>
      <c r="Z224" s="318"/>
      <c r="AA224" s="318"/>
      <c r="AB224" s="318"/>
      <c r="AC224" s="318"/>
      <c r="AD224" s="318"/>
      <c r="AE224" s="318"/>
      <c r="AF224" s="318"/>
      <c r="AG224" s="318"/>
      <c r="AH224" s="318"/>
      <c r="AI224" s="318"/>
      <c r="AJ224" s="318"/>
      <c r="AK224" s="318"/>
      <c r="AL224" s="318"/>
      <c r="AM224" s="318"/>
      <c r="AN224" s="318"/>
      <c r="AO224" s="318"/>
      <c r="AP224" s="318"/>
      <c r="AQ224" s="318"/>
      <c r="AR224" s="318"/>
      <c r="AS224" s="318"/>
      <c r="AT224" s="318"/>
      <c r="AU224" s="318"/>
      <c r="AV224" s="318"/>
      <c r="AW224" s="318"/>
      <c r="AX224" s="318"/>
      <c r="AY224" s="318"/>
      <c r="AZ224" s="318"/>
      <c r="BA224" s="318"/>
      <c r="BB224" s="318"/>
      <c r="BC224" s="318"/>
      <c r="BD224" s="318"/>
      <c r="BE224" s="318"/>
      <c r="BF224" s="318"/>
      <c r="BG224" s="318"/>
      <c r="BH224" s="318"/>
      <c r="BI224" s="318"/>
      <c r="BJ224" s="318"/>
      <c r="BK224" s="318"/>
      <c r="BL224" s="318"/>
      <c r="BM224" s="318"/>
      <c r="BN224" s="318"/>
      <c r="BO224" s="318"/>
      <c r="BP224" s="318"/>
      <c r="BQ224" s="318"/>
      <c r="BR224" s="318"/>
      <c r="BS224" s="318"/>
      <c r="BT224" s="318"/>
      <c r="BU224" s="318"/>
      <c r="BV224" s="318"/>
      <c r="BW224" s="318"/>
      <c r="BX224" s="318"/>
      <c r="BY224" s="318"/>
      <c r="BZ224" s="318"/>
      <c r="CA224" s="318"/>
      <c r="CB224" s="318"/>
      <c r="CC224" s="318"/>
      <c r="CD224" s="318"/>
      <c r="CE224" s="318"/>
      <c r="CF224" s="318"/>
      <c r="CG224" s="318"/>
      <c r="CH224" s="318"/>
      <c r="CI224" s="318"/>
      <c r="CJ224" s="318"/>
      <c r="CK224" s="318"/>
      <c r="CL224" s="318"/>
      <c r="CM224" s="318"/>
      <c r="CN224" s="318"/>
      <c r="CO224" s="318"/>
      <c r="CP224" s="318"/>
      <c r="CQ224" s="318"/>
      <c r="CR224" s="318"/>
      <c r="CS224" s="318"/>
      <c r="CT224" s="318"/>
      <c r="CU224" s="318"/>
      <c r="CV224" s="318"/>
      <c r="CW224" s="318"/>
      <c r="CX224" s="318"/>
      <c r="CY224" s="318"/>
      <c r="CZ224" s="318"/>
      <c r="DA224" s="318"/>
      <c r="DB224" s="318"/>
      <c r="DC224" s="318"/>
      <c r="DD224" s="318"/>
      <c r="DE224" s="318"/>
      <c r="DF224" s="318"/>
      <c r="DG224" s="318"/>
      <c r="DH224" s="318"/>
      <c r="DI224" s="318"/>
      <c r="DJ224" s="318"/>
      <c r="DK224" s="318"/>
      <c r="DL224" s="318"/>
      <c r="DM224" s="318"/>
      <c r="DN224" s="318"/>
      <c r="DO224" s="318"/>
      <c r="DP224" s="318"/>
      <c r="DQ224" s="318"/>
      <c r="DR224" s="318"/>
      <c r="DS224" s="318"/>
      <c r="DT224" s="318"/>
      <c r="DU224" s="318"/>
      <c r="DV224" s="318"/>
      <c r="DW224" s="318"/>
      <c r="DX224" s="318"/>
      <c r="DY224" s="318"/>
      <c r="DZ224" s="318"/>
      <c r="EA224" s="318"/>
      <c r="EB224" s="318"/>
      <c r="EC224" s="318"/>
      <c r="ED224" s="318"/>
      <c r="EE224" s="318"/>
      <c r="EF224" s="318"/>
      <c r="EG224" s="318"/>
      <c r="EH224" s="318"/>
      <c r="EI224" s="318"/>
      <c r="EJ224" s="318"/>
    </row>
    <row r="225" spans="1:140" ht="25.5" hidden="1" customHeight="1">
      <c r="A225" s="319"/>
      <c r="B225" s="319"/>
      <c r="C225" s="319"/>
      <c r="D225" s="317"/>
      <c r="E225" s="317"/>
      <c r="F225" s="318"/>
      <c r="G225" s="318"/>
      <c r="H225" s="318"/>
      <c r="I225" s="318"/>
      <c r="J225" s="318"/>
      <c r="K225" s="318"/>
      <c r="L225" s="318"/>
      <c r="M225" s="318"/>
      <c r="N225" s="318"/>
      <c r="O225" s="318"/>
      <c r="P225" s="318"/>
      <c r="Q225" s="318"/>
      <c r="R225" s="318"/>
      <c r="S225" s="318"/>
      <c r="T225" s="318"/>
      <c r="U225" s="318"/>
      <c r="V225" s="318"/>
      <c r="W225" s="318"/>
      <c r="X225" s="318"/>
      <c r="Y225" s="318"/>
      <c r="Z225" s="318"/>
      <c r="AA225" s="318"/>
      <c r="AB225" s="318"/>
      <c r="AC225" s="318"/>
      <c r="AD225" s="318"/>
      <c r="AE225" s="318"/>
      <c r="AF225" s="318"/>
      <c r="AG225" s="318"/>
      <c r="AH225" s="318"/>
      <c r="AI225" s="318"/>
      <c r="AJ225" s="318"/>
      <c r="AK225" s="318"/>
      <c r="AL225" s="318"/>
      <c r="AM225" s="318"/>
      <c r="AN225" s="318"/>
      <c r="AO225" s="318"/>
      <c r="AP225" s="318"/>
      <c r="AQ225" s="318"/>
      <c r="AR225" s="318"/>
      <c r="AS225" s="318"/>
      <c r="AT225" s="318"/>
      <c r="AU225" s="318"/>
      <c r="AV225" s="318"/>
      <c r="AW225" s="318"/>
      <c r="AX225" s="318"/>
      <c r="AY225" s="318"/>
      <c r="AZ225" s="318"/>
      <c r="BA225" s="318"/>
      <c r="BB225" s="318"/>
      <c r="BC225" s="318"/>
      <c r="BD225" s="318"/>
      <c r="BE225" s="318"/>
      <c r="BF225" s="318"/>
      <c r="BG225" s="318"/>
      <c r="BH225" s="318"/>
      <c r="BI225" s="318"/>
      <c r="BJ225" s="318"/>
      <c r="BK225" s="318"/>
      <c r="BL225" s="318"/>
      <c r="BM225" s="318"/>
      <c r="BN225" s="318"/>
      <c r="BO225" s="318"/>
      <c r="BP225" s="318"/>
      <c r="BQ225" s="318"/>
      <c r="BR225" s="318"/>
      <c r="BS225" s="318"/>
      <c r="BT225" s="318"/>
      <c r="BU225" s="318"/>
      <c r="BV225" s="318"/>
      <c r="BW225" s="318"/>
      <c r="BX225" s="318"/>
      <c r="BY225" s="318"/>
      <c r="BZ225" s="318"/>
      <c r="CA225" s="318"/>
      <c r="CB225" s="318"/>
      <c r="CC225" s="318"/>
      <c r="CD225" s="318"/>
      <c r="CE225" s="318"/>
      <c r="CF225" s="318"/>
      <c r="CG225" s="318"/>
      <c r="CH225" s="318"/>
      <c r="CI225" s="318"/>
      <c r="CJ225" s="318"/>
      <c r="CK225" s="318"/>
      <c r="CL225" s="318"/>
      <c r="CM225" s="318"/>
      <c r="CN225" s="318"/>
      <c r="CO225" s="318"/>
      <c r="CP225" s="318"/>
      <c r="CQ225" s="318"/>
      <c r="CR225" s="318"/>
      <c r="CS225" s="318"/>
      <c r="CT225" s="318"/>
      <c r="CU225" s="318"/>
      <c r="CV225" s="318"/>
      <c r="CW225" s="318"/>
      <c r="CX225" s="318"/>
      <c r="CY225" s="318"/>
      <c r="CZ225" s="318"/>
      <c r="DA225" s="318"/>
      <c r="DB225" s="318"/>
      <c r="DC225" s="318"/>
      <c r="DD225" s="318"/>
      <c r="DE225" s="318"/>
      <c r="DF225" s="318"/>
      <c r="DG225" s="318"/>
      <c r="DH225" s="318"/>
      <c r="DI225" s="318"/>
      <c r="DJ225" s="318"/>
      <c r="DK225" s="318"/>
      <c r="DL225" s="318"/>
      <c r="DM225" s="318"/>
      <c r="DN225" s="318"/>
      <c r="DO225" s="318"/>
      <c r="DP225" s="318"/>
      <c r="DQ225" s="318"/>
      <c r="DR225" s="318"/>
      <c r="DS225" s="318"/>
      <c r="DT225" s="318"/>
      <c r="DU225" s="318"/>
      <c r="DV225" s="318"/>
      <c r="DW225" s="318"/>
      <c r="DX225" s="318"/>
      <c r="DY225" s="318"/>
      <c r="DZ225" s="318"/>
      <c r="EA225" s="318"/>
      <c r="EB225" s="318"/>
      <c r="EC225" s="318"/>
      <c r="ED225" s="318"/>
      <c r="EE225" s="318"/>
      <c r="EF225" s="318"/>
      <c r="EG225" s="318"/>
      <c r="EH225" s="318"/>
      <c r="EI225" s="318"/>
      <c r="EJ225" s="318"/>
    </row>
    <row r="226" spans="1:140" ht="25.5" hidden="1" customHeight="1">
      <c r="A226" s="319"/>
      <c r="B226" s="319"/>
      <c r="C226" s="319"/>
      <c r="D226" s="317"/>
      <c r="E226" s="317"/>
      <c r="F226" s="318"/>
      <c r="G226" s="318"/>
      <c r="H226" s="318"/>
      <c r="I226" s="318"/>
      <c r="J226" s="318"/>
      <c r="K226" s="318"/>
      <c r="L226" s="318"/>
      <c r="M226" s="318"/>
      <c r="N226" s="318"/>
      <c r="O226" s="318"/>
      <c r="P226" s="318"/>
      <c r="Q226" s="318"/>
      <c r="R226" s="318"/>
      <c r="S226" s="318"/>
      <c r="T226" s="318"/>
      <c r="U226" s="318"/>
      <c r="V226" s="318"/>
      <c r="W226" s="318"/>
      <c r="X226" s="318"/>
      <c r="Y226" s="318"/>
      <c r="Z226" s="318"/>
      <c r="AA226" s="318"/>
      <c r="AB226" s="318"/>
      <c r="AC226" s="318"/>
      <c r="AD226" s="318"/>
      <c r="AE226" s="318"/>
      <c r="AF226" s="318"/>
      <c r="AG226" s="318"/>
      <c r="AH226" s="318"/>
      <c r="AI226" s="318"/>
      <c r="AJ226" s="318"/>
      <c r="AK226" s="318"/>
      <c r="AL226" s="318"/>
      <c r="AM226" s="318"/>
      <c r="AN226" s="318"/>
      <c r="AO226" s="318"/>
      <c r="AP226" s="318"/>
      <c r="AQ226" s="318"/>
      <c r="AR226" s="318"/>
      <c r="AS226" s="318"/>
      <c r="AT226" s="318"/>
      <c r="AU226" s="318"/>
      <c r="AV226" s="318"/>
      <c r="AW226" s="318"/>
      <c r="AX226" s="318"/>
      <c r="AY226" s="318"/>
      <c r="AZ226" s="318"/>
      <c r="BA226" s="318"/>
      <c r="BB226" s="318"/>
      <c r="BC226" s="318"/>
      <c r="BD226" s="318"/>
      <c r="BE226" s="318"/>
      <c r="BF226" s="318"/>
      <c r="BG226" s="318"/>
      <c r="BH226" s="318"/>
      <c r="BI226" s="318"/>
      <c r="BJ226" s="318"/>
      <c r="BK226" s="318"/>
      <c r="BL226" s="318"/>
      <c r="BM226" s="318"/>
      <c r="BN226" s="318"/>
      <c r="BO226" s="318"/>
      <c r="BP226" s="318"/>
      <c r="BQ226" s="318"/>
      <c r="BR226" s="318"/>
      <c r="BS226" s="318"/>
      <c r="BT226" s="318"/>
      <c r="BU226" s="318"/>
      <c r="BV226" s="318"/>
      <c r="BW226" s="318"/>
      <c r="BX226" s="318"/>
      <c r="BY226" s="318"/>
      <c r="BZ226" s="318"/>
      <c r="CA226" s="318"/>
      <c r="CB226" s="318"/>
      <c r="CC226" s="318"/>
      <c r="CD226" s="318"/>
      <c r="CE226" s="318"/>
      <c r="CF226" s="318"/>
      <c r="CG226" s="318"/>
      <c r="CH226" s="318"/>
      <c r="CI226" s="318"/>
      <c r="CJ226" s="318"/>
      <c r="CK226" s="318"/>
      <c r="CL226" s="318"/>
      <c r="CM226" s="318"/>
      <c r="CN226" s="318"/>
      <c r="CO226" s="318"/>
      <c r="CP226" s="318"/>
      <c r="CQ226" s="318"/>
      <c r="CR226" s="318"/>
      <c r="CS226" s="318"/>
      <c r="CT226" s="318"/>
      <c r="CU226" s="318"/>
      <c r="CV226" s="318"/>
      <c r="CW226" s="318"/>
      <c r="CX226" s="318"/>
      <c r="CY226" s="318"/>
      <c r="CZ226" s="318"/>
      <c r="DA226" s="318"/>
      <c r="DB226" s="318"/>
      <c r="DC226" s="318"/>
      <c r="DD226" s="318"/>
      <c r="DE226" s="318"/>
      <c r="DF226" s="318"/>
      <c r="DG226" s="318"/>
      <c r="DH226" s="318"/>
      <c r="DI226" s="318"/>
      <c r="DJ226" s="318"/>
      <c r="DK226" s="318"/>
      <c r="DL226" s="318"/>
      <c r="DM226" s="318"/>
      <c r="DN226" s="318"/>
      <c r="DO226" s="318"/>
      <c r="DP226" s="318"/>
      <c r="DQ226" s="318"/>
      <c r="DR226" s="318"/>
      <c r="DS226" s="318"/>
      <c r="DT226" s="318"/>
      <c r="DU226" s="318"/>
      <c r="DV226" s="318"/>
      <c r="DW226" s="318"/>
      <c r="DX226" s="318"/>
      <c r="DY226" s="318"/>
      <c r="DZ226" s="318"/>
      <c r="EA226" s="318"/>
      <c r="EB226" s="318"/>
      <c r="EC226" s="318"/>
      <c r="ED226" s="318"/>
      <c r="EE226" s="318"/>
      <c r="EF226" s="318"/>
      <c r="EG226" s="318"/>
      <c r="EH226" s="318"/>
      <c r="EI226" s="318"/>
      <c r="EJ226" s="318"/>
    </row>
    <row r="227" spans="1:140" ht="25.5" hidden="1" customHeight="1">
      <c r="A227" s="319"/>
      <c r="B227" s="319"/>
      <c r="C227" s="319"/>
      <c r="D227" s="317"/>
      <c r="E227" s="317"/>
      <c r="F227" s="318"/>
      <c r="G227" s="318"/>
      <c r="H227" s="318"/>
      <c r="I227" s="318"/>
      <c r="J227" s="318"/>
      <c r="K227" s="318"/>
      <c r="L227" s="318"/>
      <c r="M227" s="318"/>
      <c r="N227" s="318"/>
      <c r="O227" s="318"/>
      <c r="P227" s="318"/>
      <c r="Q227" s="318"/>
      <c r="R227" s="318"/>
      <c r="S227" s="318"/>
      <c r="T227" s="318"/>
      <c r="U227" s="318"/>
      <c r="V227" s="318"/>
      <c r="W227" s="318"/>
      <c r="X227" s="318"/>
      <c r="Y227" s="318"/>
      <c r="Z227" s="318"/>
      <c r="AA227" s="318"/>
      <c r="AB227" s="318"/>
      <c r="AC227" s="318"/>
      <c r="AD227" s="318"/>
      <c r="AE227" s="318"/>
      <c r="AF227" s="318"/>
      <c r="AG227" s="318"/>
      <c r="AH227" s="318"/>
      <c r="AI227" s="318"/>
      <c r="AJ227" s="318"/>
      <c r="AK227" s="318"/>
      <c r="AL227" s="318"/>
      <c r="AM227" s="318"/>
      <c r="AN227" s="318"/>
      <c r="AO227" s="318"/>
      <c r="AP227" s="318"/>
      <c r="AQ227" s="318"/>
      <c r="AR227" s="318"/>
      <c r="AS227" s="318"/>
      <c r="AT227" s="318"/>
      <c r="AU227" s="318"/>
      <c r="AV227" s="318"/>
      <c r="AW227" s="318"/>
      <c r="AX227" s="318"/>
      <c r="AY227" s="318"/>
      <c r="AZ227" s="318"/>
      <c r="BA227" s="318"/>
      <c r="BB227" s="318"/>
      <c r="BC227" s="318"/>
      <c r="BD227" s="318"/>
      <c r="BE227" s="318"/>
      <c r="BF227" s="318"/>
      <c r="BG227" s="318"/>
      <c r="BH227" s="318"/>
      <c r="BI227" s="318"/>
      <c r="BJ227" s="318"/>
      <c r="BK227" s="318"/>
      <c r="BL227" s="318"/>
      <c r="BM227" s="318"/>
      <c r="BN227" s="318"/>
      <c r="BO227" s="318"/>
      <c r="BP227" s="318"/>
      <c r="BQ227" s="318"/>
      <c r="BR227" s="318"/>
      <c r="BS227" s="318"/>
      <c r="BT227" s="318"/>
      <c r="BU227" s="318"/>
      <c r="BV227" s="318"/>
      <c r="BW227" s="318"/>
      <c r="BX227" s="318"/>
      <c r="BY227" s="318"/>
      <c r="BZ227" s="318"/>
      <c r="CA227" s="318"/>
      <c r="CB227" s="318"/>
      <c r="CC227" s="318"/>
      <c r="CD227" s="318"/>
      <c r="CE227" s="318"/>
      <c r="CF227" s="318"/>
      <c r="CG227" s="318"/>
      <c r="CH227" s="318"/>
      <c r="CI227" s="318"/>
      <c r="CJ227" s="318"/>
      <c r="CK227" s="318"/>
      <c r="CL227" s="318"/>
      <c r="CM227" s="318"/>
      <c r="CN227" s="318"/>
      <c r="CO227" s="318"/>
      <c r="CP227" s="318"/>
      <c r="CQ227" s="318"/>
      <c r="CR227" s="318"/>
      <c r="CS227" s="318"/>
      <c r="CT227" s="318"/>
      <c r="CU227" s="318"/>
      <c r="CV227" s="318"/>
      <c r="CW227" s="318"/>
      <c r="CX227" s="318"/>
      <c r="CY227" s="318"/>
      <c r="CZ227" s="318"/>
      <c r="DA227" s="318"/>
      <c r="DB227" s="318"/>
      <c r="DC227" s="318"/>
      <c r="DD227" s="318"/>
      <c r="DE227" s="318"/>
      <c r="DF227" s="318"/>
      <c r="DG227" s="318"/>
      <c r="DH227" s="318"/>
      <c r="DI227" s="318"/>
      <c r="DJ227" s="318"/>
      <c r="DK227" s="318"/>
      <c r="DL227" s="318"/>
      <c r="DM227" s="318"/>
      <c r="DN227" s="318"/>
      <c r="DO227" s="318"/>
      <c r="DP227" s="318"/>
      <c r="DQ227" s="318"/>
      <c r="DR227" s="318"/>
      <c r="DS227" s="318"/>
      <c r="DT227" s="318"/>
      <c r="DU227" s="318"/>
      <c r="DV227" s="318"/>
      <c r="DW227" s="318"/>
      <c r="DX227" s="318"/>
      <c r="DY227" s="318"/>
      <c r="DZ227" s="318"/>
      <c r="EA227" s="318"/>
      <c r="EB227" s="318"/>
      <c r="EC227" s="318"/>
      <c r="ED227" s="318"/>
      <c r="EE227" s="318"/>
      <c r="EF227" s="318"/>
      <c r="EG227" s="318"/>
      <c r="EH227" s="318"/>
      <c r="EI227" s="318"/>
      <c r="EJ227" s="318"/>
    </row>
    <row r="228" spans="1:140" ht="25.5" hidden="1" customHeight="1">
      <c r="A228" s="319"/>
      <c r="B228" s="319"/>
      <c r="C228" s="319"/>
      <c r="D228" s="317"/>
      <c r="E228" s="317"/>
      <c r="F228" s="318"/>
      <c r="G228" s="318"/>
      <c r="H228" s="318"/>
      <c r="I228" s="318"/>
      <c r="J228" s="318"/>
      <c r="K228" s="318"/>
      <c r="L228" s="318"/>
      <c r="M228" s="318"/>
      <c r="N228" s="318"/>
      <c r="O228" s="318"/>
      <c r="P228" s="318"/>
      <c r="Q228" s="318"/>
      <c r="R228" s="318"/>
      <c r="S228" s="318"/>
      <c r="T228" s="318"/>
      <c r="U228" s="318"/>
      <c r="V228" s="318"/>
      <c r="W228" s="318"/>
      <c r="X228" s="318"/>
      <c r="Y228" s="318"/>
      <c r="Z228" s="318"/>
      <c r="AA228" s="318"/>
      <c r="AB228" s="318"/>
      <c r="AC228" s="318"/>
      <c r="AD228" s="318"/>
      <c r="AE228" s="318"/>
      <c r="AF228" s="318"/>
      <c r="AG228" s="318"/>
      <c r="AH228" s="318"/>
      <c r="AI228" s="318"/>
      <c r="AJ228" s="318"/>
      <c r="AK228" s="318"/>
      <c r="AL228" s="318"/>
      <c r="AM228" s="318"/>
      <c r="AN228" s="318"/>
      <c r="AO228" s="318"/>
      <c r="AP228" s="318"/>
      <c r="AQ228" s="318"/>
      <c r="AR228" s="318"/>
      <c r="AS228" s="318"/>
      <c r="AT228" s="318"/>
      <c r="AU228" s="318"/>
      <c r="AV228" s="318"/>
      <c r="AW228" s="318"/>
      <c r="AX228" s="318"/>
      <c r="AY228" s="318"/>
      <c r="AZ228" s="318"/>
      <c r="BA228" s="318"/>
      <c r="BB228" s="318"/>
      <c r="BC228" s="318"/>
      <c r="BD228" s="318"/>
      <c r="BE228" s="318"/>
      <c r="BF228" s="318"/>
      <c r="BG228" s="318"/>
      <c r="BH228" s="318"/>
      <c r="BI228" s="318"/>
      <c r="BJ228" s="318"/>
      <c r="BK228" s="318"/>
      <c r="BL228" s="318"/>
      <c r="BM228" s="318"/>
      <c r="BN228" s="318"/>
      <c r="BO228" s="318"/>
      <c r="BP228" s="318"/>
      <c r="BQ228" s="318"/>
      <c r="BR228" s="318"/>
      <c r="BS228" s="318"/>
      <c r="BT228" s="318"/>
      <c r="BU228" s="318"/>
      <c r="BV228" s="318"/>
      <c r="BW228" s="318"/>
      <c r="BX228" s="318"/>
      <c r="BY228" s="318"/>
      <c r="BZ228" s="318"/>
      <c r="CA228" s="318"/>
      <c r="CB228" s="318"/>
      <c r="CC228" s="318"/>
      <c r="CD228" s="318"/>
      <c r="CE228" s="318"/>
      <c r="CF228" s="318"/>
      <c r="CG228" s="318"/>
      <c r="CH228" s="318"/>
      <c r="CI228" s="318"/>
      <c r="CJ228" s="318"/>
      <c r="CK228" s="318"/>
      <c r="CL228" s="318"/>
      <c r="CM228" s="318"/>
      <c r="CN228" s="318"/>
      <c r="CO228" s="318"/>
      <c r="CP228" s="318"/>
      <c r="CQ228" s="318"/>
      <c r="CR228" s="318"/>
      <c r="CS228" s="318"/>
      <c r="CT228" s="318"/>
      <c r="CU228" s="318"/>
      <c r="CV228" s="318"/>
      <c r="CW228" s="318"/>
      <c r="CX228" s="318"/>
      <c r="CY228" s="318"/>
      <c r="CZ228" s="318"/>
      <c r="DA228" s="318"/>
      <c r="DB228" s="318"/>
      <c r="DC228" s="318"/>
      <c r="DD228" s="318"/>
      <c r="DE228" s="318"/>
      <c r="DF228" s="318"/>
      <c r="DG228" s="318"/>
      <c r="DH228" s="318"/>
      <c r="DI228" s="318"/>
      <c r="DJ228" s="318"/>
      <c r="DK228" s="318"/>
      <c r="DL228" s="318"/>
      <c r="DM228" s="318"/>
      <c r="DN228" s="318"/>
      <c r="DO228" s="318"/>
      <c r="DP228" s="318"/>
      <c r="DQ228" s="318"/>
      <c r="DR228" s="318"/>
      <c r="DS228" s="318"/>
      <c r="DT228" s="318"/>
      <c r="DU228" s="318"/>
      <c r="DV228" s="318"/>
      <c r="DW228" s="318"/>
      <c r="DX228" s="318"/>
      <c r="DY228" s="318"/>
      <c r="DZ228" s="318"/>
      <c r="EA228" s="318"/>
      <c r="EB228" s="318"/>
      <c r="EC228" s="318"/>
      <c r="ED228" s="318"/>
      <c r="EE228" s="318"/>
      <c r="EF228" s="318"/>
      <c r="EG228" s="318"/>
      <c r="EH228" s="318"/>
      <c r="EI228" s="318"/>
      <c r="EJ228" s="318"/>
    </row>
    <row r="229" spans="1:140" ht="25.5" hidden="1" customHeight="1">
      <c r="A229" s="319"/>
      <c r="B229" s="319"/>
      <c r="C229" s="319"/>
      <c r="D229" s="317"/>
      <c r="E229" s="317"/>
      <c r="F229" s="318"/>
      <c r="G229" s="318"/>
      <c r="H229" s="318"/>
      <c r="I229" s="318"/>
      <c r="J229" s="318"/>
      <c r="K229" s="318"/>
      <c r="L229" s="318"/>
      <c r="M229" s="318"/>
      <c r="N229" s="318"/>
      <c r="O229" s="318"/>
      <c r="P229" s="318"/>
      <c r="Q229" s="318"/>
      <c r="R229" s="318"/>
      <c r="S229" s="318"/>
      <c r="T229" s="318"/>
      <c r="U229" s="318"/>
      <c r="V229" s="318"/>
      <c r="W229" s="318"/>
      <c r="X229" s="318"/>
      <c r="Y229" s="318"/>
      <c r="Z229" s="318"/>
      <c r="AA229" s="318"/>
      <c r="AB229" s="318"/>
      <c r="AC229" s="318"/>
      <c r="AD229" s="318"/>
      <c r="AE229" s="318"/>
      <c r="AF229" s="318"/>
      <c r="AG229" s="318"/>
      <c r="AH229" s="318"/>
      <c r="AI229" s="318"/>
      <c r="AJ229" s="318"/>
      <c r="AK229" s="318"/>
      <c r="AL229" s="318"/>
      <c r="AM229" s="318"/>
      <c r="AN229" s="318"/>
      <c r="AO229" s="318"/>
      <c r="AP229" s="318"/>
      <c r="AQ229" s="318"/>
      <c r="AR229" s="318"/>
      <c r="AS229" s="318"/>
      <c r="AT229" s="318"/>
      <c r="AU229" s="318"/>
      <c r="AV229" s="318"/>
      <c r="AW229" s="318"/>
      <c r="AX229" s="318"/>
      <c r="AY229" s="318"/>
      <c r="AZ229" s="318"/>
      <c r="BA229" s="318"/>
      <c r="BB229" s="318"/>
      <c r="BC229" s="318"/>
      <c r="BD229" s="318"/>
      <c r="BE229" s="318"/>
      <c r="BF229" s="318"/>
      <c r="BG229" s="318"/>
      <c r="BH229" s="318"/>
      <c r="BI229" s="318"/>
      <c r="BJ229" s="318"/>
      <c r="BK229" s="318"/>
      <c r="BL229" s="318"/>
      <c r="BM229" s="318"/>
      <c r="BN229" s="318"/>
      <c r="BO229" s="318"/>
      <c r="BP229" s="318"/>
      <c r="BQ229" s="318"/>
      <c r="BR229" s="318"/>
      <c r="BS229" s="318"/>
      <c r="BT229" s="318"/>
      <c r="BU229" s="318"/>
      <c r="BV229" s="318"/>
      <c r="BW229" s="318"/>
      <c r="BX229" s="318"/>
      <c r="BY229" s="318"/>
      <c r="BZ229" s="318"/>
      <c r="CA229" s="318"/>
      <c r="CB229" s="318"/>
      <c r="CC229" s="318"/>
      <c r="CD229" s="318"/>
      <c r="CE229" s="318"/>
      <c r="CF229" s="318"/>
      <c r="CG229" s="318"/>
      <c r="CH229" s="318"/>
      <c r="CI229" s="318"/>
      <c r="CJ229" s="318"/>
      <c r="CK229" s="318"/>
      <c r="CL229" s="318"/>
      <c r="CM229" s="318"/>
      <c r="CN229" s="318"/>
      <c r="CO229" s="318"/>
      <c r="CP229" s="318"/>
      <c r="CQ229" s="318"/>
      <c r="CR229" s="318"/>
      <c r="CS229" s="318"/>
      <c r="CT229" s="318"/>
      <c r="CU229" s="318"/>
      <c r="CV229" s="318"/>
      <c r="CW229" s="318"/>
      <c r="CX229" s="318"/>
      <c r="CY229" s="318"/>
      <c r="CZ229" s="318"/>
      <c r="DA229" s="318"/>
      <c r="DB229" s="318"/>
      <c r="DC229" s="318"/>
      <c r="DD229" s="318"/>
      <c r="DE229" s="318"/>
      <c r="DF229" s="318"/>
      <c r="DG229" s="318"/>
      <c r="DH229" s="318"/>
      <c r="DI229" s="318"/>
      <c r="DJ229" s="318"/>
      <c r="DK229" s="318"/>
      <c r="DL229" s="318"/>
      <c r="DM229" s="318"/>
      <c r="DN229" s="318"/>
      <c r="DO229" s="318"/>
      <c r="DP229" s="318"/>
      <c r="DQ229" s="318"/>
      <c r="DR229" s="318"/>
      <c r="DS229" s="318"/>
      <c r="DT229" s="318"/>
      <c r="DU229" s="318"/>
      <c r="DV229" s="318"/>
      <c r="DW229" s="318"/>
      <c r="DX229" s="318"/>
      <c r="DY229" s="318"/>
      <c r="DZ229" s="318"/>
      <c r="EA229" s="318"/>
      <c r="EB229" s="318"/>
      <c r="EC229" s="318"/>
      <c r="ED229" s="318"/>
      <c r="EE229" s="318"/>
      <c r="EF229" s="318"/>
      <c r="EG229" s="318"/>
      <c r="EH229" s="318"/>
      <c r="EI229" s="318"/>
      <c r="EJ229" s="318"/>
    </row>
    <row r="230" spans="1:140" ht="25.5" hidden="1" customHeight="1">
      <c r="A230" s="319"/>
      <c r="B230" s="319"/>
      <c r="C230" s="319"/>
      <c r="D230" s="317"/>
      <c r="E230" s="317"/>
      <c r="F230" s="318"/>
      <c r="G230" s="318"/>
      <c r="H230" s="318"/>
      <c r="I230" s="318"/>
      <c r="J230" s="318"/>
      <c r="K230" s="318"/>
      <c r="L230" s="318"/>
      <c r="M230" s="318"/>
      <c r="N230" s="318"/>
      <c r="O230" s="318"/>
      <c r="P230" s="318"/>
      <c r="Q230" s="318"/>
      <c r="R230" s="318"/>
      <c r="S230" s="318"/>
      <c r="T230" s="318"/>
      <c r="U230" s="318"/>
      <c r="V230" s="318"/>
      <c r="W230" s="318"/>
      <c r="X230" s="318"/>
      <c r="Y230" s="318"/>
      <c r="Z230" s="318"/>
      <c r="AA230" s="318"/>
      <c r="AB230" s="318"/>
      <c r="AC230" s="318"/>
      <c r="AD230" s="318"/>
      <c r="AE230" s="318"/>
      <c r="AF230" s="318"/>
      <c r="AG230" s="318"/>
      <c r="AH230" s="318"/>
      <c r="AI230" s="318"/>
      <c r="AJ230" s="318"/>
      <c r="AK230" s="318"/>
      <c r="AL230" s="318"/>
      <c r="AM230" s="318"/>
      <c r="AN230" s="318"/>
      <c r="AO230" s="318"/>
      <c r="AP230" s="318"/>
      <c r="AQ230" s="318"/>
      <c r="AR230" s="318"/>
      <c r="AS230" s="318"/>
      <c r="AT230" s="318"/>
      <c r="AU230" s="318"/>
      <c r="AV230" s="318"/>
      <c r="AW230" s="318"/>
      <c r="AX230" s="318"/>
      <c r="AY230" s="318"/>
      <c r="AZ230" s="318"/>
      <c r="BA230" s="318"/>
      <c r="BB230" s="318"/>
      <c r="BC230" s="318"/>
      <c r="BD230" s="318"/>
      <c r="BE230" s="318"/>
      <c r="BF230" s="318"/>
      <c r="BG230" s="318"/>
      <c r="BH230" s="318"/>
      <c r="BI230" s="318"/>
      <c r="BJ230" s="318"/>
      <c r="BK230" s="318"/>
      <c r="BL230" s="318"/>
      <c r="BM230" s="318"/>
      <c r="BN230" s="318"/>
      <c r="BO230" s="318"/>
      <c r="BP230" s="318"/>
      <c r="BQ230" s="318"/>
      <c r="BR230" s="318"/>
      <c r="BS230" s="318"/>
      <c r="BT230" s="318"/>
      <c r="BU230" s="318"/>
      <c r="BV230" s="318"/>
      <c r="BW230" s="318"/>
      <c r="BX230" s="318"/>
      <c r="BY230" s="318"/>
      <c r="BZ230" s="318"/>
      <c r="CA230" s="318"/>
      <c r="CB230" s="318"/>
      <c r="CC230" s="318"/>
      <c r="CD230" s="318"/>
      <c r="CE230" s="318"/>
      <c r="CF230" s="318"/>
      <c r="CG230" s="318"/>
      <c r="CH230" s="318"/>
      <c r="CI230" s="318"/>
      <c r="CJ230" s="318"/>
      <c r="CK230" s="318"/>
      <c r="CL230" s="318"/>
      <c r="CM230" s="318"/>
      <c r="CN230" s="318"/>
      <c r="CO230" s="318"/>
      <c r="CP230" s="318"/>
      <c r="CQ230" s="318"/>
      <c r="CR230" s="318"/>
      <c r="CS230" s="318"/>
      <c r="CT230" s="318"/>
      <c r="CU230" s="318"/>
      <c r="CV230" s="318"/>
      <c r="CW230" s="318"/>
      <c r="CX230" s="318"/>
      <c r="CY230" s="318"/>
      <c r="CZ230" s="318"/>
      <c r="DA230" s="318"/>
      <c r="DB230" s="318"/>
      <c r="DC230" s="318"/>
      <c r="DD230" s="318"/>
      <c r="DE230" s="318"/>
      <c r="DF230" s="318"/>
      <c r="DG230" s="318"/>
      <c r="DH230" s="318"/>
      <c r="DI230" s="318"/>
      <c r="DJ230" s="318"/>
      <c r="DK230" s="318"/>
      <c r="DL230" s="318"/>
      <c r="DM230" s="318"/>
      <c r="DN230" s="318"/>
      <c r="DO230" s="318"/>
      <c r="DP230" s="318"/>
      <c r="DQ230" s="318"/>
      <c r="DR230" s="318"/>
      <c r="DS230" s="318"/>
      <c r="DT230" s="318"/>
      <c r="DU230" s="318"/>
      <c r="DV230" s="318"/>
      <c r="DW230" s="318"/>
      <c r="DX230" s="318"/>
      <c r="DY230" s="318"/>
      <c r="DZ230" s="318"/>
      <c r="EA230" s="318"/>
      <c r="EB230" s="318"/>
      <c r="EC230" s="318"/>
      <c r="ED230" s="318"/>
      <c r="EE230" s="318"/>
      <c r="EF230" s="318"/>
      <c r="EG230" s="318"/>
      <c r="EH230" s="318"/>
      <c r="EI230" s="318"/>
      <c r="EJ230" s="318"/>
    </row>
    <row r="231" spans="1:140" ht="25.5" hidden="1" customHeight="1">
      <c r="A231" s="319"/>
      <c r="B231" s="319"/>
      <c r="C231" s="319"/>
      <c r="D231" s="317"/>
      <c r="E231" s="317"/>
      <c r="F231" s="318"/>
      <c r="G231" s="318"/>
      <c r="H231" s="318"/>
      <c r="I231" s="318"/>
      <c r="J231" s="318"/>
      <c r="K231" s="318"/>
      <c r="L231" s="318"/>
      <c r="M231" s="318"/>
      <c r="N231" s="318"/>
      <c r="O231" s="318"/>
      <c r="P231" s="318"/>
      <c r="Q231" s="318"/>
      <c r="R231" s="318"/>
      <c r="S231" s="318"/>
      <c r="T231" s="318"/>
      <c r="U231" s="318"/>
      <c r="V231" s="318"/>
      <c r="W231" s="318"/>
      <c r="X231" s="318"/>
      <c r="Y231" s="318"/>
      <c r="Z231" s="318"/>
      <c r="AA231" s="318"/>
      <c r="AB231" s="318"/>
      <c r="AC231" s="318"/>
      <c r="AD231" s="318"/>
      <c r="AE231" s="318"/>
      <c r="AF231" s="318"/>
      <c r="AG231" s="318"/>
      <c r="AH231" s="318"/>
      <c r="AI231" s="318"/>
      <c r="AJ231" s="318"/>
      <c r="AK231" s="318"/>
      <c r="AL231" s="318"/>
      <c r="AM231" s="318"/>
      <c r="AN231" s="318"/>
      <c r="AO231" s="318"/>
      <c r="AP231" s="318"/>
      <c r="AQ231" s="318"/>
      <c r="AR231" s="318"/>
      <c r="AS231" s="318"/>
      <c r="AT231" s="318"/>
      <c r="AU231" s="318"/>
      <c r="AV231" s="318"/>
      <c r="AW231" s="318"/>
      <c r="AX231" s="318"/>
      <c r="AY231" s="318"/>
      <c r="AZ231" s="318"/>
      <c r="BA231" s="318"/>
      <c r="BB231" s="318"/>
      <c r="BC231" s="318"/>
      <c r="BD231" s="318"/>
      <c r="BE231" s="318"/>
      <c r="BF231" s="318"/>
      <c r="BG231" s="318"/>
      <c r="BH231" s="318"/>
      <c r="BI231" s="318"/>
      <c r="BJ231" s="318"/>
      <c r="BK231" s="318"/>
      <c r="BL231" s="318"/>
      <c r="BM231" s="318"/>
      <c r="BN231" s="318"/>
      <c r="BO231" s="318"/>
      <c r="BP231" s="318"/>
      <c r="BQ231" s="318"/>
      <c r="BR231" s="318"/>
      <c r="BS231" s="318"/>
      <c r="BT231" s="318"/>
      <c r="BU231" s="318"/>
      <c r="BV231" s="318"/>
      <c r="BW231" s="318"/>
      <c r="BX231" s="318"/>
      <c r="BY231" s="318"/>
      <c r="BZ231" s="318"/>
      <c r="CA231" s="318"/>
      <c r="CB231" s="318"/>
      <c r="CC231" s="318"/>
      <c r="CD231" s="318"/>
      <c r="CE231" s="318"/>
      <c r="CF231" s="318"/>
      <c r="CG231" s="318"/>
      <c r="CH231" s="318"/>
      <c r="CI231" s="318"/>
      <c r="CJ231" s="318"/>
      <c r="CK231" s="318"/>
      <c r="CL231" s="318"/>
      <c r="CM231" s="318"/>
      <c r="CN231" s="318"/>
      <c r="CO231" s="318"/>
      <c r="CP231" s="318"/>
      <c r="CQ231" s="318"/>
      <c r="CR231" s="318"/>
      <c r="CS231" s="318"/>
      <c r="CT231" s="318"/>
      <c r="CU231" s="318"/>
      <c r="CV231" s="318"/>
      <c r="CW231" s="318"/>
      <c r="CX231" s="318"/>
      <c r="CY231" s="318"/>
      <c r="CZ231" s="318"/>
      <c r="DA231" s="318"/>
      <c r="DB231" s="318"/>
      <c r="DC231" s="318"/>
      <c r="DD231" s="318"/>
      <c r="DE231" s="318"/>
      <c r="DF231" s="318"/>
      <c r="DG231" s="318"/>
      <c r="DH231" s="318"/>
      <c r="DI231" s="318"/>
      <c r="DJ231" s="318"/>
      <c r="DK231" s="318"/>
      <c r="DL231" s="318"/>
      <c r="DM231" s="318"/>
      <c r="DN231" s="318"/>
      <c r="DO231" s="318"/>
      <c r="DP231" s="318"/>
      <c r="DQ231" s="318"/>
      <c r="DR231" s="318"/>
      <c r="DS231" s="318"/>
      <c r="DT231" s="318"/>
      <c r="DU231" s="318"/>
      <c r="DV231" s="318"/>
      <c r="DW231" s="318"/>
      <c r="DX231" s="318"/>
      <c r="DY231" s="318"/>
      <c r="DZ231" s="318"/>
      <c r="EA231" s="318"/>
      <c r="EB231" s="318"/>
      <c r="EC231" s="318"/>
      <c r="ED231" s="318"/>
      <c r="EE231" s="318"/>
      <c r="EF231" s="318"/>
      <c r="EG231" s="318"/>
      <c r="EH231" s="318"/>
      <c r="EI231" s="318"/>
      <c r="EJ231" s="318"/>
    </row>
    <row r="232" spans="1:140" ht="25.5" hidden="1" customHeight="1">
      <c r="A232" s="319"/>
      <c r="B232" s="319"/>
      <c r="C232" s="319"/>
      <c r="D232" s="317"/>
      <c r="E232" s="317"/>
      <c r="F232" s="318"/>
      <c r="G232" s="318"/>
      <c r="H232" s="318"/>
      <c r="I232" s="318"/>
      <c r="J232" s="318"/>
      <c r="K232" s="318"/>
      <c r="L232" s="318"/>
      <c r="M232" s="318"/>
      <c r="N232" s="318"/>
      <c r="O232" s="318"/>
      <c r="P232" s="318"/>
      <c r="Q232" s="318"/>
      <c r="R232" s="318"/>
      <c r="S232" s="318"/>
      <c r="T232" s="318"/>
      <c r="U232" s="318"/>
      <c r="V232" s="318"/>
      <c r="W232" s="318"/>
      <c r="X232" s="318"/>
      <c r="Y232" s="318"/>
      <c r="Z232" s="318"/>
      <c r="AA232" s="318"/>
      <c r="AB232" s="318"/>
      <c r="AC232" s="318"/>
      <c r="AD232" s="318"/>
      <c r="AE232" s="318"/>
      <c r="AF232" s="318"/>
      <c r="AG232" s="318"/>
      <c r="AH232" s="318"/>
      <c r="AI232" s="318"/>
      <c r="AJ232" s="318"/>
      <c r="AK232" s="318"/>
      <c r="AL232" s="318"/>
      <c r="AM232" s="318"/>
      <c r="AN232" s="318"/>
      <c r="AO232" s="318"/>
      <c r="AP232" s="318"/>
      <c r="AQ232" s="318"/>
      <c r="AR232" s="318"/>
      <c r="AS232" s="318"/>
      <c r="AT232" s="318"/>
      <c r="AU232" s="318"/>
      <c r="AV232" s="318"/>
      <c r="AW232" s="318"/>
      <c r="AX232" s="318"/>
      <c r="AY232" s="318"/>
      <c r="AZ232" s="318"/>
      <c r="BA232" s="318"/>
      <c r="BB232" s="318"/>
      <c r="BC232" s="318"/>
      <c r="BD232" s="318"/>
      <c r="BE232" s="318"/>
      <c r="BF232" s="318"/>
      <c r="BG232" s="318"/>
      <c r="BH232" s="318"/>
      <c r="BI232" s="318"/>
      <c r="BJ232" s="318"/>
      <c r="BK232" s="318"/>
      <c r="BL232" s="318"/>
      <c r="BM232" s="318"/>
      <c r="BN232" s="318"/>
      <c r="BO232" s="318"/>
      <c r="BP232" s="318"/>
      <c r="BQ232" s="318"/>
      <c r="BR232" s="318"/>
      <c r="BS232" s="318"/>
      <c r="BT232" s="318"/>
      <c r="BU232" s="318"/>
      <c r="BV232" s="318"/>
      <c r="BW232" s="318"/>
      <c r="BX232" s="318"/>
      <c r="BY232" s="318"/>
      <c r="BZ232" s="318"/>
      <c r="CA232" s="318"/>
      <c r="CB232" s="318"/>
      <c r="CC232" s="318"/>
      <c r="CD232" s="318"/>
      <c r="CE232" s="318"/>
      <c r="CF232" s="318"/>
      <c r="CG232" s="318"/>
      <c r="CH232" s="318"/>
      <c r="CI232" s="318"/>
      <c r="CJ232" s="318"/>
      <c r="CK232" s="318"/>
      <c r="CL232" s="318"/>
      <c r="CM232" s="318"/>
      <c r="CN232" s="318"/>
      <c r="CO232" s="318"/>
      <c r="CP232" s="318"/>
      <c r="CQ232" s="318"/>
      <c r="CR232" s="318"/>
      <c r="CS232" s="318"/>
      <c r="CT232" s="318"/>
      <c r="CU232" s="318"/>
      <c r="CV232" s="318"/>
      <c r="CW232" s="318"/>
      <c r="CX232" s="318"/>
      <c r="CY232" s="318"/>
      <c r="CZ232" s="318"/>
      <c r="DA232" s="318"/>
      <c r="DB232" s="318"/>
      <c r="DC232" s="318"/>
      <c r="DD232" s="318"/>
      <c r="DE232" s="318"/>
      <c r="DF232" s="318"/>
      <c r="DG232" s="318"/>
      <c r="DH232" s="318"/>
      <c r="DI232" s="318"/>
      <c r="DJ232" s="318"/>
      <c r="DK232" s="318"/>
      <c r="DL232" s="318"/>
      <c r="DM232" s="318"/>
      <c r="DN232" s="318"/>
      <c r="DO232" s="318"/>
      <c r="DP232" s="318"/>
      <c r="DQ232" s="318"/>
      <c r="DR232" s="318"/>
      <c r="DS232" s="318"/>
      <c r="DT232" s="318"/>
      <c r="DU232" s="318"/>
      <c r="DV232" s="318"/>
      <c r="DW232" s="318"/>
      <c r="DX232" s="318"/>
      <c r="DY232" s="318"/>
      <c r="DZ232" s="318"/>
      <c r="EA232" s="318"/>
      <c r="EB232" s="318"/>
      <c r="EC232" s="318"/>
      <c r="ED232" s="318"/>
      <c r="EE232" s="318"/>
      <c r="EF232" s="318"/>
      <c r="EG232" s="318"/>
      <c r="EH232" s="318"/>
      <c r="EI232" s="318"/>
      <c r="EJ232" s="318"/>
    </row>
    <row r="233" spans="1:140" ht="25.5" hidden="1" customHeight="1">
      <c r="A233" s="319"/>
      <c r="B233" s="319"/>
      <c r="C233" s="319"/>
      <c r="D233" s="317"/>
      <c r="E233" s="317"/>
      <c r="F233" s="318"/>
      <c r="G233" s="318"/>
      <c r="H233" s="318"/>
      <c r="I233" s="318"/>
      <c r="J233" s="318"/>
      <c r="K233" s="318"/>
      <c r="L233" s="318"/>
      <c r="M233" s="318"/>
      <c r="N233" s="318"/>
      <c r="O233" s="318"/>
      <c r="P233" s="318"/>
      <c r="Q233" s="318"/>
      <c r="R233" s="318"/>
      <c r="S233" s="318"/>
      <c r="T233" s="318"/>
      <c r="U233" s="318"/>
      <c r="V233" s="318"/>
      <c r="W233" s="318"/>
      <c r="X233" s="318"/>
      <c r="Y233" s="318"/>
      <c r="Z233" s="318"/>
      <c r="AA233" s="318"/>
      <c r="AB233" s="318"/>
      <c r="AC233" s="318"/>
      <c r="AD233" s="318"/>
      <c r="AE233" s="318"/>
      <c r="AF233" s="318"/>
      <c r="AG233" s="318"/>
      <c r="AH233" s="318"/>
      <c r="AI233" s="318"/>
      <c r="AJ233" s="318"/>
      <c r="AK233" s="318"/>
      <c r="AL233" s="318"/>
      <c r="AM233" s="318"/>
      <c r="AN233" s="318"/>
      <c r="AO233" s="318"/>
      <c r="AP233" s="318"/>
      <c r="AQ233" s="318"/>
      <c r="AR233" s="318"/>
      <c r="AS233" s="318"/>
      <c r="AT233" s="318"/>
      <c r="AU233" s="318"/>
      <c r="AV233" s="318"/>
      <c r="AW233" s="318"/>
      <c r="AX233" s="318"/>
      <c r="AY233" s="318"/>
      <c r="AZ233" s="318"/>
      <c r="BA233" s="318"/>
      <c r="BB233" s="318"/>
      <c r="BC233" s="318"/>
      <c r="BD233" s="318"/>
      <c r="BE233" s="318"/>
      <c r="BF233" s="318"/>
      <c r="BG233" s="318"/>
      <c r="BH233" s="318"/>
      <c r="BI233" s="318"/>
      <c r="BJ233" s="318"/>
      <c r="BK233" s="318"/>
      <c r="BL233" s="318"/>
      <c r="BM233" s="318"/>
      <c r="BN233" s="318"/>
      <c r="BO233" s="318"/>
      <c r="BP233" s="318"/>
      <c r="BQ233" s="318"/>
      <c r="BR233" s="318"/>
      <c r="BS233" s="318"/>
      <c r="BT233" s="318"/>
      <c r="BU233" s="318"/>
      <c r="BV233" s="318"/>
      <c r="BW233" s="318"/>
      <c r="BX233" s="318"/>
      <c r="BY233" s="318"/>
      <c r="BZ233" s="318"/>
      <c r="CA233" s="318"/>
      <c r="CB233" s="318"/>
      <c r="CC233" s="318"/>
      <c r="CD233" s="318"/>
      <c r="CE233" s="318"/>
      <c r="CF233" s="318"/>
      <c r="CG233" s="318"/>
      <c r="CH233" s="318"/>
      <c r="CI233" s="318"/>
      <c r="CJ233" s="318"/>
      <c r="CK233" s="318"/>
      <c r="CL233" s="318"/>
      <c r="CM233" s="318"/>
      <c r="CN233" s="318"/>
      <c r="CO233" s="318"/>
      <c r="CP233" s="318"/>
      <c r="CQ233" s="318"/>
      <c r="CR233" s="318"/>
      <c r="CS233" s="318"/>
      <c r="CT233" s="318"/>
      <c r="CU233" s="318"/>
      <c r="CV233" s="318"/>
      <c r="CW233" s="318"/>
      <c r="CX233" s="318"/>
      <c r="CY233" s="318"/>
      <c r="CZ233" s="318"/>
      <c r="DA233" s="318"/>
      <c r="DB233" s="318"/>
      <c r="DC233" s="318"/>
      <c r="DD233" s="318"/>
      <c r="DE233" s="318"/>
      <c r="DF233" s="318"/>
      <c r="DG233" s="318"/>
      <c r="DH233" s="318"/>
      <c r="DI233" s="318"/>
      <c r="DJ233" s="318"/>
      <c r="DK233" s="318"/>
      <c r="DL233" s="318"/>
      <c r="DM233" s="318"/>
      <c r="DN233" s="318"/>
      <c r="DO233" s="318"/>
      <c r="DP233" s="318"/>
      <c r="DQ233" s="318"/>
      <c r="DR233" s="318"/>
      <c r="DS233" s="318"/>
      <c r="DT233" s="318"/>
      <c r="DU233" s="318"/>
      <c r="DV233" s="318"/>
      <c r="DW233" s="318"/>
      <c r="DX233" s="318"/>
      <c r="DY233" s="318"/>
      <c r="DZ233" s="318"/>
      <c r="EA233" s="318"/>
      <c r="EB233" s="318"/>
      <c r="EC233" s="318"/>
      <c r="ED233" s="318"/>
      <c r="EE233" s="318"/>
      <c r="EF233" s="318"/>
      <c r="EG233" s="318"/>
      <c r="EH233" s="318"/>
      <c r="EI233" s="318"/>
      <c r="EJ233" s="318"/>
    </row>
    <row r="234" spans="1:140" ht="25.5" hidden="1" customHeight="1">
      <c r="A234" s="319"/>
      <c r="B234" s="319"/>
      <c r="C234" s="319"/>
      <c r="D234" s="317"/>
      <c r="E234" s="317"/>
      <c r="F234" s="318"/>
      <c r="G234" s="318"/>
      <c r="H234" s="318"/>
      <c r="I234" s="318"/>
      <c r="J234" s="318"/>
      <c r="K234" s="318"/>
      <c r="L234" s="318"/>
      <c r="M234" s="318"/>
      <c r="N234" s="318"/>
      <c r="O234" s="318"/>
      <c r="P234" s="318"/>
      <c r="Q234" s="318"/>
      <c r="R234" s="318"/>
      <c r="S234" s="318"/>
      <c r="T234" s="318"/>
      <c r="U234" s="318"/>
      <c r="V234" s="318"/>
      <c r="W234" s="318"/>
      <c r="X234" s="318"/>
      <c r="Y234" s="318"/>
      <c r="Z234" s="318"/>
      <c r="AA234" s="318"/>
      <c r="AB234" s="318"/>
      <c r="AC234" s="318"/>
      <c r="AD234" s="318"/>
      <c r="AE234" s="318"/>
      <c r="AF234" s="318"/>
      <c r="AG234" s="318"/>
      <c r="AH234" s="318"/>
      <c r="AI234" s="318"/>
      <c r="AJ234" s="318"/>
      <c r="AK234" s="318"/>
      <c r="AL234" s="318"/>
      <c r="AM234" s="318"/>
      <c r="AN234" s="318"/>
      <c r="AO234" s="318"/>
      <c r="AP234" s="318"/>
      <c r="AQ234" s="318"/>
      <c r="AR234" s="318"/>
      <c r="AS234" s="318"/>
      <c r="AT234" s="318"/>
      <c r="AU234" s="318"/>
      <c r="AV234" s="318"/>
      <c r="AW234" s="318"/>
      <c r="AX234" s="318"/>
      <c r="AY234" s="318"/>
      <c r="AZ234" s="318"/>
      <c r="BA234" s="318"/>
      <c r="BB234" s="318"/>
      <c r="BC234" s="318"/>
      <c r="BD234" s="318"/>
      <c r="BE234" s="318"/>
      <c r="BF234" s="318"/>
      <c r="BG234" s="318"/>
      <c r="BH234" s="318"/>
      <c r="BI234" s="318"/>
      <c r="BJ234" s="318"/>
      <c r="BK234" s="318"/>
      <c r="BL234" s="318"/>
      <c r="BM234" s="318"/>
      <c r="BN234" s="318"/>
      <c r="BO234" s="318"/>
      <c r="BP234" s="318"/>
      <c r="BQ234" s="318"/>
      <c r="BR234" s="318"/>
      <c r="BS234" s="318"/>
      <c r="BT234" s="318"/>
      <c r="BU234" s="318"/>
      <c r="BV234" s="318"/>
      <c r="BW234" s="318"/>
      <c r="BX234" s="318"/>
      <c r="BY234" s="318"/>
      <c r="BZ234" s="318"/>
      <c r="CA234" s="318"/>
      <c r="CB234" s="318"/>
      <c r="CC234" s="318"/>
      <c r="CD234" s="318"/>
      <c r="CE234" s="318"/>
      <c r="CF234" s="318"/>
      <c r="CG234" s="318"/>
      <c r="CH234" s="318"/>
      <c r="CI234" s="318"/>
      <c r="CJ234" s="318"/>
      <c r="CK234" s="318"/>
      <c r="CL234" s="318"/>
      <c r="CM234" s="318"/>
      <c r="CN234" s="318"/>
      <c r="CO234" s="318"/>
      <c r="CP234" s="318"/>
      <c r="CQ234" s="318"/>
      <c r="CR234" s="318"/>
      <c r="CS234" s="318"/>
      <c r="CT234" s="318"/>
      <c r="CU234" s="318"/>
      <c r="CV234" s="318"/>
      <c r="CW234" s="318"/>
      <c r="CX234" s="318"/>
      <c r="CY234" s="318"/>
      <c r="CZ234" s="318"/>
      <c r="DA234" s="318"/>
      <c r="DB234" s="318"/>
      <c r="DC234" s="318"/>
      <c r="DD234" s="318"/>
      <c r="DE234" s="318"/>
      <c r="DF234" s="318"/>
      <c r="DG234" s="318"/>
      <c r="DH234" s="318"/>
      <c r="DI234" s="318"/>
      <c r="DJ234" s="318"/>
      <c r="DK234" s="318"/>
      <c r="DL234" s="318"/>
      <c r="DM234" s="318"/>
      <c r="DN234" s="318"/>
      <c r="DO234" s="318"/>
      <c r="DP234" s="318"/>
      <c r="DQ234" s="318"/>
      <c r="DR234" s="318"/>
      <c r="DS234" s="318"/>
      <c r="DT234" s="318"/>
      <c r="DU234" s="318"/>
      <c r="DV234" s="318"/>
      <c r="DW234" s="318"/>
      <c r="DX234" s="318"/>
      <c r="DY234" s="318"/>
      <c r="DZ234" s="318"/>
      <c r="EA234" s="318"/>
      <c r="EB234" s="318"/>
      <c r="EC234" s="318"/>
      <c r="ED234" s="318"/>
      <c r="EE234" s="318"/>
      <c r="EF234" s="318"/>
      <c r="EG234" s="318"/>
      <c r="EH234" s="318"/>
      <c r="EI234" s="318"/>
      <c r="EJ234" s="318"/>
    </row>
    <row r="235" spans="1:140" ht="25.5" hidden="1" customHeight="1">
      <c r="A235" s="319"/>
      <c r="B235" s="319"/>
      <c r="C235" s="319"/>
      <c r="D235" s="317"/>
      <c r="E235" s="317"/>
      <c r="F235" s="318"/>
      <c r="G235" s="318"/>
      <c r="H235" s="318"/>
      <c r="I235" s="318"/>
      <c r="J235" s="318"/>
      <c r="K235" s="318"/>
      <c r="L235" s="318"/>
      <c r="M235" s="318"/>
      <c r="N235" s="318"/>
      <c r="O235" s="318"/>
      <c r="P235" s="318"/>
      <c r="Q235" s="318"/>
      <c r="R235" s="318"/>
      <c r="S235" s="318"/>
      <c r="T235" s="318"/>
      <c r="U235" s="318"/>
      <c r="V235" s="318"/>
      <c r="W235" s="318"/>
      <c r="X235" s="318"/>
      <c r="Y235" s="318"/>
      <c r="Z235" s="318"/>
      <c r="AA235" s="318"/>
      <c r="AB235" s="318"/>
      <c r="AC235" s="318"/>
      <c r="AD235" s="318"/>
      <c r="AE235" s="318"/>
      <c r="AF235" s="318"/>
      <c r="AG235" s="318"/>
      <c r="AH235" s="318"/>
      <c r="AI235" s="318"/>
      <c r="AJ235" s="318"/>
      <c r="AK235" s="318"/>
      <c r="AL235" s="318"/>
      <c r="AM235" s="318"/>
      <c r="AN235" s="318"/>
      <c r="AO235" s="318"/>
      <c r="AP235" s="318"/>
      <c r="AQ235" s="318"/>
      <c r="AR235" s="318"/>
      <c r="AS235" s="318"/>
      <c r="AT235" s="318"/>
      <c r="AU235" s="318"/>
      <c r="AV235" s="318"/>
      <c r="AW235" s="318"/>
      <c r="AX235" s="318"/>
      <c r="AY235" s="318"/>
      <c r="AZ235" s="318"/>
      <c r="BA235" s="318"/>
      <c r="BB235" s="318"/>
      <c r="BC235" s="318"/>
      <c r="BD235" s="318"/>
      <c r="BE235" s="318"/>
      <c r="BF235" s="318"/>
      <c r="BG235" s="318"/>
      <c r="BH235" s="318"/>
      <c r="BI235" s="318"/>
      <c r="BJ235" s="318"/>
      <c r="BK235" s="318"/>
      <c r="BL235" s="318"/>
      <c r="BM235" s="318"/>
      <c r="BN235" s="318"/>
      <c r="BO235" s="318"/>
      <c r="BP235" s="318"/>
      <c r="BQ235" s="318"/>
      <c r="BR235" s="318"/>
      <c r="BS235" s="318"/>
      <c r="BT235" s="318"/>
      <c r="BU235" s="318"/>
      <c r="BV235" s="318"/>
      <c r="BW235" s="318"/>
      <c r="BX235" s="318"/>
      <c r="BY235" s="318"/>
      <c r="BZ235" s="318"/>
      <c r="CA235" s="318"/>
      <c r="CB235" s="318"/>
      <c r="CC235" s="318"/>
      <c r="CD235" s="318"/>
      <c r="CE235" s="318"/>
      <c r="CF235" s="318"/>
      <c r="CG235" s="318"/>
      <c r="CH235" s="318"/>
      <c r="CI235" s="318"/>
      <c r="CJ235" s="318"/>
      <c r="CK235" s="318"/>
      <c r="CL235" s="318"/>
      <c r="CM235" s="318"/>
      <c r="CN235" s="318"/>
      <c r="CO235" s="318"/>
      <c r="CP235" s="318"/>
      <c r="CQ235" s="318"/>
      <c r="CR235" s="318"/>
      <c r="CS235" s="318"/>
      <c r="CT235" s="318"/>
      <c r="CU235" s="318"/>
      <c r="CV235" s="318"/>
      <c r="CW235" s="318"/>
      <c r="CX235" s="318"/>
      <c r="CY235" s="318"/>
      <c r="CZ235" s="318"/>
      <c r="DA235" s="318"/>
      <c r="DB235" s="318"/>
      <c r="DC235" s="318"/>
      <c r="DD235" s="318"/>
      <c r="DE235" s="318"/>
      <c r="DF235" s="318"/>
      <c r="DG235" s="318"/>
      <c r="DH235" s="318"/>
      <c r="DI235" s="318"/>
      <c r="DJ235" s="318"/>
      <c r="DK235" s="318"/>
      <c r="DL235" s="318"/>
      <c r="DM235" s="318"/>
      <c r="DN235" s="318"/>
      <c r="DO235" s="318"/>
      <c r="DP235" s="318"/>
      <c r="DQ235" s="318"/>
      <c r="DR235" s="318"/>
      <c r="DS235" s="318"/>
      <c r="DT235" s="318"/>
      <c r="DU235" s="318"/>
      <c r="DV235" s="318"/>
      <c r="DW235" s="318"/>
      <c r="DX235" s="318"/>
      <c r="DY235" s="318"/>
      <c r="DZ235" s="318"/>
      <c r="EA235" s="318"/>
      <c r="EB235" s="318"/>
      <c r="EC235" s="318"/>
      <c r="ED235" s="318"/>
      <c r="EE235" s="318"/>
      <c r="EF235" s="318"/>
      <c r="EG235" s="318"/>
      <c r="EH235" s="318"/>
      <c r="EI235" s="318"/>
      <c r="EJ235" s="318"/>
    </row>
    <row r="236" spans="1:140" ht="25.5" hidden="1" customHeight="1">
      <c r="A236" s="319"/>
      <c r="B236" s="319"/>
      <c r="C236" s="319"/>
      <c r="D236" s="317"/>
      <c r="E236" s="317"/>
      <c r="F236" s="318"/>
      <c r="G236" s="318"/>
      <c r="H236" s="318"/>
      <c r="I236" s="318"/>
      <c r="J236" s="318"/>
      <c r="K236" s="318"/>
      <c r="L236" s="318"/>
      <c r="M236" s="318"/>
      <c r="N236" s="318"/>
      <c r="O236" s="318"/>
      <c r="P236" s="318"/>
      <c r="Q236" s="318"/>
      <c r="R236" s="318"/>
      <c r="S236" s="318"/>
      <c r="T236" s="318"/>
      <c r="U236" s="318"/>
      <c r="V236" s="318"/>
      <c r="W236" s="318"/>
      <c r="X236" s="318"/>
      <c r="Y236" s="318"/>
      <c r="Z236" s="318"/>
      <c r="AA236" s="318"/>
      <c r="AB236" s="318"/>
      <c r="AC236" s="318"/>
      <c r="AD236" s="318"/>
      <c r="AE236" s="318"/>
      <c r="AF236" s="318"/>
      <c r="AG236" s="318"/>
      <c r="AH236" s="318"/>
      <c r="AI236" s="318"/>
      <c r="AJ236" s="318"/>
      <c r="AK236" s="318"/>
      <c r="AL236" s="318"/>
      <c r="AM236" s="318"/>
      <c r="AN236" s="318"/>
      <c r="AO236" s="318"/>
      <c r="AP236" s="318"/>
      <c r="AQ236" s="318"/>
      <c r="AR236" s="318"/>
      <c r="AS236" s="318"/>
      <c r="AT236" s="318"/>
      <c r="AU236" s="318"/>
      <c r="AV236" s="318"/>
      <c r="AW236" s="318"/>
      <c r="AX236" s="318"/>
      <c r="AY236" s="318"/>
      <c r="AZ236" s="318"/>
      <c r="BA236" s="318"/>
      <c r="BB236" s="318"/>
      <c r="BC236" s="318"/>
      <c r="BD236" s="318"/>
      <c r="BE236" s="318"/>
      <c r="BF236" s="318"/>
      <c r="BG236" s="318"/>
      <c r="BH236" s="318"/>
      <c r="BI236" s="318"/>
      <c r="BJ236" s="318"/>
      <c r="BK236" s="318"/>
      <c r="BL236" s="318"/>
      <c r="BM236" s="318"/>
      <c r="BN236" s="318"/>
      <c r="BO236" s="318"/>
      <c r="BP236" s="318"/>
      <c r="BQ236" s="318"/>
      <c r="BR236" s="318"/>
      <c r="BS236" s="318"/>
      <c r="BT236" s="318"/>
      <c r="BU236" s="318"/>
      <c r="BV236" s="318"/>
      <c r="BW236" s="318"/>
      <c r="BX236" s="318"/>
      <c r="BY236" s="318"/>
      <c r="BZ236" s="318"/>
      <c r="CA236" s="318"/>
      <c r="CB236" s="318"/>
      <c r="CC236" s="318"/>
      <c r="CD236" s="318"/>
      <c r="CE236" s="318"/>
      <c r="CF236" s="318"/>
      <c r="CG236" s="318"/>
      <c r="CH236" s="318"/>
      <c r="CI236" s="318"/>
      <c r="CJ236" s="318"/>
      <c r="CK236" s="318"/>
      <c r="CL236" s="318"/>
      <c r="CM236" s="318"/>
      <c r="CN236" s="318"/>
      <c r="CO236" s="318"/>
      <c r="CP236" s="318"/>
      <c r="CQ236" s="318"/>
      <c r="CR236" s="318"/>
      <c r="CS236" s="318"/>
      <c r="CT236" s="318"/>
      <c r="CU236" s="318"/>
      <c r="CV236" s="318"/>
      <c r="CW236" s="318"/>
      <c r="CX236" s="318"/>
      <c r="CY236" s="318"/>
      <c r="CZ236" s="318"/>
      <c r="DA236" s="318"/>
      <c r="DB236" s="318"/>
      <c r="DC236" s="318"/>
      <c r="DD236" s="318"/>
      <c r="DE236" s="318"/>
      <c r="DF236" s="318"/>
      <c r="DG236" s="318"/>
      <c r="DH236" s="318"/>
      <c r="DI236" s="318"/>
      <c r="DJ236" s="318"/>
      <c r="DK236" s="318"/>
      <c r="DL236" s="318"/>
      <c r="DM236" s="318"/>
      <c r="DN236" s="318"/>
      <c r="DO236" s="318"/>
      <c r="DP236" s="318"/>
      <c r="DQ236" s="318"/>
      <c r="DR236" s="318"/>
      <c r="DS236" s="318"/>
      <c r="DT236" s="318"/>
      <c r="DU236" s="318"/>
      <c r="DV236" s="318"/>
      <c r="DW236" s="318"/>
      <c r="DX236" s="318"/>
      <c r="DY236" s="318"/>
      <c r="DZ236" s="318"/>
      <c r="EA236" s="318"/>
      <c r="EB236" s="318"/>
      <c r="EC236" s="318"/>
      <c r="ED236" s="318"/>
      <c r="EE236" s="318"/>
      <c r="EF236" s="318"/>
      <c r="EG236" s="318"/>
      <c r="EH236" s="318"/>
      <c r="EI236" s="318"/>
      <c r="EJ236" s="318"/>
    </row>
    <row r="237" spans="1:140" ht="25.5" hidden="1" customHeight="1">
      <c r="A237" s="319"/>
      <c r="B237" s="319"/>
      <c r="C237" s="319"/>
      <c r="D237" s="317"/>
      <c r="E237" s="317"/>
      <c r="F237" s="318"/>
      <c r="G237" s="318"/>
      <c r="H237" s="318"/>
      <c r="I237" s="318"/>
      <c r="J237" s="318"/>
      <c r="K237" s="318"/>
      <c r="L237" s="318"/>
      <c r="M237" s="318"/>
      <c r="N237" s="318"/>
      <c r="O237" s="318"/>
      <c r="P237" s="318"/>
      <c r="Q237" s="318"/>
      <c r="R237" s="318"/>
      <c r="S237" s="318"/>
      <c r="T237" s="318"/>
      <c r="U237" s="318"/>
      <c r="V237" s="318"/>
      <c r="W237" s="318"/>
      <c r="X237" s="318"/>
      <c r="Y237" s="318"/>
      <c r="Z237" s="318"/>
      <c r="AA237" s="318"/>
      <c r="AB237" s="318"/>
      <c r="AC237" s="318"/>
      <c r="AD237" s="318"/>
      <c r="AE237" s="318"/>
      <c r="AF237" s="318"/>
      <c r="AG237" s="318"/>
      <c r="AH237" s="318"/>
      <c r="AI237" s="318"/>
      <c r="AJ237" s="318"/>
      <c r="AK237" s="318"/>
      <c r="AL237" s="318"/>
      <c r="AM237" s="318"/>
      <c r="AN237" s="318"/>
      <c r="AO237" s="318"/>
      <c r="AP237" s="318"/>
      <c r="AQ237" s="318"/>
      <c r="AR237" s="318"/>
      <c r="AS237" s="318"/>
      <c r="AT237" s="318"/>
      <c r="AU237" s="318"/>
      <c r="AV237" s="318"/>
      <c r="AW237" s="318"/>
      <c r="AX237" s="318"/>
      <c r="AY237" s="318"/>
      <c r="AZ237" s="318"/>
      <c r="BA237" s="318"/>
      <c r="BB237" s="318"/>
      <c r="BC237" s="318"/>
      <c r="BD237" s="318"/>
      <c r="BE237" s="318"/>
      <c r="BF237" s="318"/>
      <c r="BG237" s="318"/>
      <c r="BH237" s="318"/>
      <c r="BI237" s="318"/>
      <c r="BJ237" s="318"/>
      <c r="BK237" s="318"/>
      <c r="BL237" s="318"/>
      <c r="BM237" s="318"/>
      <c r="BN237" s="318"/>
      <c r="BO237" s="318"/>
      <c r="BP237" s="318"/>
      <c r="BQ237" s="318"/>
      <c r="BR237" s="318"/>
      <c r="BS237" s="318"/>
      <c r="BT237" s="318"/>
      <c r="BU237" s="318"/>
      <c r="BV237" s="318"/>
      <c r="BW237" s="318"/>
      <c r="BX237" s="318"/>
      <c r="BY237" s="318"/>
      <c r="BZ237" s="318"/>
      <c r="CA237" s="318"/>
      <c r="CB237" s="318"/>
      <c r="CC237" s="318"/>
      <c r="CD237" s="318"/>
      <c r="CE237" s="318"/>
      <c r="CF237" s="318"/>
      <c r="CG237" s="318"/>
      <c r="CH237" s="318"/>
      <c r="CI237" s="318"/>
      <c r="CJ237" s="318"/>
      <c r="CK237" s="318"/>
      <c r="CL237" s="318"/>
      <c r="CM237" s="318"/>
      <c r="CN237" s="318"/>
      <c r="CO237" s="318"/>
      <c r="CP237" s="318"/>
      <c r="CQ237" s="318"/>
      <c r="CR237" s="318"/>
      <c r="CS237" s="318"/>
      <c r="CT237" s="318"/>
      <c r="CU237" s="318"/>
      <c r="CV237" s="318"/>
      <c r="CW237" s="318"/>
      <c r="CX237" s="318"/>
      <c r="CY237" s="318"/>
      <c r="CZ237" s="318"/>
      <c r="DA237" s="318"/>
      <c r="DB237" s="318"/>
      <c r="DC237" s="318"/>
      <c r="DD237" s="318"/>
      <c r="DE237" s="318"/>
      <c r="DF237" s="318"/>
      <c r="DG237" s="318"/>
      <c r="DH237" s="318"/>
      <c r="DI237" s="318"/>
      <c r="DJ237" s="318"/>
      <c r="DK237" s="318"/>
      <c r="DL237" s="318"/>
      <c r="DM237" s="318"/>
      <c r="DN237" s="318"/>
      <c r="DO237" s="318"/>
      <c r="DP237" s="318"/>
      <c r="DQ237" s="318"/>
      <c r="DR237" s="318"/>
      <c r="DS237" s="318"/>
      <c r="DT237" s="318"/>
      <c r="DU237" s="318"/>
      <c r="DV237" s="318"/>
      <c r="DW237" s="318"/>
      <c r="DX237" s="318"/>
      <c r="DY237" s="318"/>
      <c r="DZ237" s="318"/>
      <c r="EA237" s="318"/>
      <c r="EB237" s="318"/>
      <c r="EC237" s="318"/>
      <c r="ED237" s="318"/>
      <c r="EE237" s="318"/>
      <c r="EF237" s="318"/>
      <c r="EG237" s="318"/>
      <c r="EH237" s="318"/>
      <c r="EI237" s="318"/>
      <c r="EJ237" s="318"/>
    </row>
    <row r="238" spans="1:140" ht="25.5" hidden="1" customHeight="1">
      <c r="A238" s="319"/>
      <c r="B238" s="319"/>
      <c r="C238" s="319"/>
      <c r="D238" s="317"/>
      <c r="E238" s="317"/>
      <c r="F238" s="318"/>
      <c r="G238" s="318"/>
      <c r="H238" s="318"/>
      <c r="I238" s="318"/>
      <c r="J238" s="318"/>
      <c r="K238" s="318"/>
      <c r="L238" s="318"/>
      <c r="M238" s="318"/>
      <c r="N238" s="318"/>
      <c r="O238" s="318"/>
      <c r="P238" s="318"/>
      <c r="Q238" s="318"/>
      <c r="R238" s="318"/>
      <c r="S238" s="318"/>
      <c r="T238" s="318"/>
      <c r="U238" s="318"/>
      <c r="V238" s="318"/>
      <c r="W238" s="318"/>
      <c r="X238" s="318"/>
      <c r="Y238" s="318"/>
      <c r="Z238" s="318"/>
      <c r="AA238" s="318"/>
      <c r="AB238" s="318"/>
      <c r="AC238" s="318"/>
      <c r="AD238" s="318"/>
      <c r="AE238" s="318"/>
      <c r="AF238" s="318"/>
      <c r="AG238" s="318"/>
      <c r="AH238" s="318"/>
      <c r="AI238" s="318"/>
      <c r="AJ238" s="318"/>
      <c r="AK238" s="318"/>
      <c r="AL238" s="318"/>
      <c r="AM238" s="318"/>
      <c r="AN238" s="318"/>
      <c r="AO238" s="318"/>
      <c r="AP238" s="318"/>
      <c r="AQ238" s="318"/>
      <c r="AR238" s="318"/>
      <c r="AS238" s="318"/>
      <c r="AT238" s="318"/>
      <c r="AU238" s="318"/>
      <c r="AV238" s="318"/>
      <c r="AW238" s="318"/>
      <c r="AX238" s="318"/>
      <c r="AY238" s="318"/>
      <c r="AZ238" s="318"/>
      <c r="BA238" s="318"/>
      <c r="BB238" s="318"/>
      <c r="BC238" s="318"/>
      <c r="BD238" s="318"/>
      <c r="BE238" s="318"/>
      <c r="BF238" s="318"/>
      <c r="BG238" s="318"/>
      <c r="BH238" s="318"/>
      <c r="BI238" s="318"/>
      <c r="BJ238" s="318"/>
      <c r="BK238" s="318"/>
      <c r="BL238" s="318"/>
      <c r="BM238" s="318"/>
      <c r="BN238" s="318"/>
      <c r="BO238" s="318"/>
      <c r="BP238" s="318"/>
      <c r="BQ238" s="318"/>
      <c r="BR238" s="318"/>
      <c r="BS238" s="318"/>
      <c r="BT238" s="318"/>
      <c r="BU238" s="318"/>
      <c r="BV238" s="318"/>
      <c r="BW238" s="318"/>
      <c r="BX238" s="318"/>
      <c r="BY238" s="318"/>
      <c r="BZ238" s="318"/>
      <c r="CA238" s="318"/>
      <c r="CB238" s="318"/>
      <c r="CC238" s="318"/>
      <c r="CD238" s="318"/>
      <c r="CE238" s="318"/>
      <c r="CF238" s="318"/>
      <c r="CG238" s="318"/>
      <c r="CH238" s="318"/>
      <c r="CI238" s="318"/>
      <c r="CJ238" s="318"/>
      <c r="CK238" s="318"/>
      <c r="CL238" s="318"/>
      <c r="CM238" s="318"/>
      <c r="CN238" s="318"/>
      <c r="CO238" s="318"/>
      <c r="CP238" s="318"/>
      <c r="CQ238" s="318"/>
      <c r="CR238" s="318"/>
      <c r="CS238" s="318"/>
      <c r="CT238" s="318"/>
      <c r="CU238" s="318"/>
      <c r="CV238" s="318"/>
      <c r="CW238" s="318"/>
      <c r="CX238" s="318"/>
      <c r="CY238" s="318"/>
      <c r="CZ238" s="318"/>
      <c r="DA238" s="318"/>
      <c r="DB238" s="318"/>
      <c r="DC238" s="318"/>
      <c r="DD238" s="318"/>
      <c r="DE238" s="318"/>
      <c r="DF238" s="318"/>
      <c r="DG238" s="318"/>
      <c r="DH238" s="318"/>
      <c r="DI238" s="318"/>
      <c r="DJ238" s="318"/>
      <c r="DK238" s="318"/>
      <c r="DL238" s="318"/>
      <c r="DM238" s="318"/>
      <c r="DN238" s="318"/>
      <c r="DO238" s="318"/>
      <c r="DP238" s="318"/>
      <c r="DQ238" s="318"/>
      <c r="DR238" s="318"/>
      <c r="DS238" s="318"/>
      <c r="DT238" s="318"/>
      <c r="DU238" s="318"/>
      <c r="DV238" s="318"/>
      <c r="DW238" s="318"/>
      <c r="DX238" s="318"/>
      <c r="DY238" s="318"/>
      <c r="DZ238" s="318"/>
      <c r="EA238" s="318"/>
      <c r="EB238" s="318"/>
      <c r="EC238" s="318"/>
      <c r="ED238" s="318"/>
      <c r="EE238" s="318"/>
      <c r="EF238" s="318"/>
      <c r="EG238" s="318"/>
      <c r="EH238" s="318"/>
      <c r="EI238" s="318"/>
      <c r="EJ238" s="318"/>
    </row>
    <row r="239" spans="1:140" ht="25.5" hidden="1" customHeight="1">
      <c r="A239" s="319"/>
      <c r="B239" s="319"/>
      <c r="C239" s="319"/>
      <c r="D239" s="317"/>
      <c r="E239" s="317"/>
      <c r="F239" s="318"/>
      <c r="G239" s="318"/>
      <c r="H239" s="318"/>
      <c r="I239" s="318"/>
      <c r="J239" s="318"/>
      <c r="K239" s="318"/>
      <c r="L239" s="318"/>
      <c r="M239" s="318"/>
      <c r="N239" s="318"/>
      <c r="O239" s="318"/>
      <c r="P239" s="318"/>
      <c r="Q239" s="318"/>
      <c r="R239" s="318"/>
      <c r="S239" s="318"/>
      <c r="T239" s="318"/>
      <c r="U239" s="318"/>
      <c r="V239" s="318"/>
      <c r="W239" s="318"/>
      <c r="X239" s="318"/>
      <c r="Y239" s="318"/>
      <c r="Z239" s="318"/>
      <c r="AA239" s="318"/>
      <c r="AB239" s="318"/>
      <c r="AC239" s="318"/>
      <c r="AD239" s="318"/>
      <c r="AE239" s="318"/>
      <c r="AF239" s="318"/>
      <c r="AG239" s="318"/>
      <c r="AH239" s="318"/>
      <c r="AI239" s="318"/>
      <c r="AJ239" s="318"/>
      <c r="AK239" s="318"/>
      <c r="AL239" s="318"/>
      <c r="AM239" s="318"/>
      <c r="AN239" s="318"/>
      <c r="AO239" s="318"/>
      <c r="AP239" s="318"/>
      <c r="AQ239" s="318"/>
      <c r="AR239" s="318"/>
      <c r="AS239" s="318"/>
      <c r="AT239" s="318"/>
      <c r="AU239" s="318"/>
      <c r="AV239" s="318"/>
      <c r="AW239" s="318"/>
      <c r="AX239" s="318"/>
      <c r="AY239" s="318"/>
      <c r="AZ239" s="318"/>
      <c r="BA239" s="318"/>
      <c r="BB239" s="318"/>
      <c r="BC239" s="318"/>
      <c r="BD239" s="318"/>
      <c r="BE239" s="318"/>
      <c r="BF239" s="318"/>
      <c r="BG239" s="318"/>
      <c r="BH239" s="318"/>
      <c r="BI239" s="318"/>
      <c r="BJ239" s="318"/>
      <c r="BK239" s="318"/>
      <c r="BL239" s="318"/>
      <c r="BM239" s="318"/>
      <c r="BN239" s="318"/>
      <c r="BO239" s="318"/>
      <c r="BP239" s="318"/>
      <c r="BQ239" s="318"/>
      <c r="BR239" s="318"/>
      <c r="BS239" s="318"/>
      <c r="BT239" s="318"/>
      <c r="BU239" s="318"/>
      <c r="BV239" s="318"/>
      <c r="BW239" s="318"/>
      <c r="BX239" s="318"/>
      <c r="BY239" s="318"/>
      <c r="BZ239" s="318"/>
      <c r="CA239" s="318"/>
      <c r="CB239" s="318"/>
      <c r="CC239" s="318"/>
      <c r="CD239" s="318"/>
      <c r="CE239" s="318"/>
      <c r="CF239" s="318"/>
      <c r="CG239" s="318"/>
      <c r="CH239" s="318"/>
      <c r="CI239" s="318"/>
      <c r="CJ239" s="318"/>
      <c r="CK239" s="318"/>
      <c r="CL239" s="318"/>
      <c r="CM239" s="318"/>
      <c r="CN239" s="318"/>
      <c r="CO239" s="318"/>
      <c r="CP239" s="318"/>
      <c r="CQ239" s="318"/>
      <c r="CR239" s="318"/>
      <c r="CS239" s="318"/>
      <c r="CT239" s="318"/>
      <c r="CU239" s="318"/>
      <c r="CV239" s="318"/>
      <c r="CW239" s="318"/>
      <c r="CX239" s="318"/>
      <c r="CY239" s="318"/>
      <c r="CZ239" s="318"/>
      <c r="DA239" s="318"/>
      <c r="DB239" s="318"/>
      <c r="DC239" s="318"/>
      <c r="DD239" s="318"/>
      <c r="DE239" s="318"/>
      <c r="DF239" s="318"/>
      <c r="DG239" s="318"/>
      <c r="DH239" s="318"/>
      <c r="DI239" s="318"/>
      <c r="DJ239" s="318"/>
      <c r="DK239" s="318"/>
      <c r="DL239" s="318"/>
      <c r="DM239" s="318"/>
      <c r="DN239" s="318"/>
      <c r="DO239" s="318"/>
      <c r="DP239" s="318"/>
      <c r="DQ239" s="318"/>
      <c r="DR239" s="318"/>
      <c r="DS239" s="318"/>
      <c r="DT239" s="318"/>
      <c r="DU239" s="318"/>
      <c r="DV239" s="318"/>
      <c r="DW239" s="318"/>
      <c r="DX239" s="318"/>
      <c r="DY239" s="318"/>
      <c r="DZ239" s="318"/>
      <c r="EA239" s="318"/>
      <c r="EB239" s="318"/>
      <c r="EC239" s="318"/>
      <c r="ED239" s="318"/>
      <c r="EE239" s="318"/>
      <c r="EF239" s="318"/>
      <c r="EG239" s="318"/>
      <c r="EH239" s="318"/>
      <c r="EI239" s="318"/>
      <c r="EJ239" s="318"/>
    </row>
    <row r="240" spans="1:140" ht="25.5" hidden="1" customHeight="1">
      <c r="A240" s="319"/>
      <c r="B240" s="319"/>
      <c r="C240" s="319"/>
      <c r="D240" s="317"/>
      <c r="E240" s="317"/>
      <c r="F240" s="318"/>
      <c r="G240" s="318"/>
      <c r="H240" s="318"/>
      <c r="I240" s="318"/>
      <c r="J240" s="318"/>
      <c r="K240" s="318"/>
      <c r="L240" s="318"/>
      <c r="M240" s="318"/>
      <c r="N240" s="318"/>
      <c r="O240" s="318"/>
      <c r="P240" s="318"/>
      <c r="Q240" s="318"/>
      <c r="R240" s="318"/>
      <c r="S240" s="318"/>
      <c r="T240" s="318"/>
      <c r="U240" s="318"/>
      <c r="V240" s="318"/>
      <c r="W240" s="318"/>
      <c r="X240" s="318"/>
      <c r="Y240" s="318"/>
      <c r="Z240" s="318"/>
      <c r="AA240" s="318"/>
      <c r="AB240" s="318"/>
      <c r="AC240" s="318"/>
      <c r="AD240" s="318"/>
      <c r="AE240" s="318"/>
      <c r="AF240" s="318"/>
      <c r="AG240" s="318"/>
      <c r="AH240" s="318"/>
      <c r="AI240" s="318"/>
      <c r="AJ240" s="318"/>
      <c r="AK240" s="318"/>
      <c r="AL240" s="318"/>
      <c r="AM240" s="318"/>
      <c r="AN240" s="318"/>
      <c r="AO240" s="318"/>
      <c r="AP240" s="318"/>
      <c r="AQ240" s="318"/>
      <c r="AR240" s="318"/>
      <c r="AS240" s="318"/>
      <c r="AT240" s="318"/>
      <c r="AU240" s="318"/>
      <c r="AV240" s="318"/>
      <c r="AW240" s="318"/>
      <c r="AX240" s="318"/>
      <c r="AY240" s="318"/>
      <c r="AZ240" s="318"/>
      <c r="BA240" s="318"/>
      <c r="BB240" s="318"/>
      <c r="BC240" s="318"/>
      <c r="BD240" s="318"/>
      <c r="BE240" s="318"/>
      <c r="BF240" s="318"/>
      <c r="BG240" s="318"/>
      <c r="BH240" s="318"/>
      <c r="BI240" s="318"/>
      <c r="BJ240" s="318"/>
      <c r="BK240" s="318"/>
      <c r="BL240" s="318"/>
      <c r="BM240" s="318"/>
      <c r="BN240" s="318"/>
      <c r="BO240" s="318"/>
      <c r="BP240" s="318"/>
      <c r="BQ240" s="318"/>
      <c r="BR240" s="318"/>
      <c r="BS240" s="318"/>
      <c r="BT240" s="318"/>
      <c r="BU240" s="318"/>
      <c r="BV240" s="318"/>
      <c r="BW240" s="318"/>
      <c r="BX240" s="318"/>
      <c r="BY240" s="318"/>
      <c r="BZ240" s="318"/>
      <c r="CA240" s="318"/>
      <c r="CB240" s="318"/>
      <c r="CC240" s="318"/>
      <c r="CD240" s="318"/>
      <c r="CE240" s="318"/>
      <c r="CF240" s="318"/>
      <c r="CG240" s="318"/>
      <c r="CH240" s="318"/>
      <c r="CI240" s="318"/>
      <c r="CJ240" s="318"/>
      <c r="CK240" s="318"/>
      <c r="CL240" s="318"/>
      <c r="CM240" s="318"/>
      <c r="CN240" s="318"/>
      <c r="CO240" s="318"/>
      <c r="CP240" s="318"/>
      <c r="CQ240" s="318"/>
      <c r="CR240" s="318"/>
      <c r="CS240" s="318"/>
      <c r="CT240" s="318"/>
      <c r="CU240" s="318"/>
      <c r="CV240" s="318"/>
      <c r="CW240" s="318"/>
      <c r="CX240" s="318"/>
      <c r="CY240" s="318"/>
      <c r="CZ240" s="318"/>
      <c r="DA240" s="318"/>
      <c r="DB240" s="318"/>
      <c r="DC240" s="318"/>
      <c r="DD240" s="318"/>
      <c r="DE240" s="318"/>
      <c r="DF240" s="318"/>
      <c r="DG240" s="318"/>
      <c r="DH240" s="318"/>
      <c r="DI240" s="318"/>
      <c r="DJ240" s="318"/>
      <c r="DK240" s="318"/>
      <c r="DL240" s="318"/>
      <c r="DM240" s="318"/>
      <c r="DN240" s="318"/>
      <c r="DO240" s="318"/>
      <c r="DP240" s="318"/>
      <c r="DQ240" s="318"/>
      <c r="DR240" s="318"/>
      <c r="DS240" s="318"/>
      <c r="DT240" s="318"/>
      <c r="DU240" s="318"/>
      <c r="DV240" s="318"/>
      <c r="DW240" s="318"/>
      <c r="DX240" s="318"/>
      <c r="DY240" s="318"/>
      <c r="DZ240" s="318"/>
      <c r="EA240" s="318"/>
      <c r="EB240" s="318"/>
      <c r="EC240" s="318"/>
      <c r="ED240" s="318"/>
      <c r="EE240" s="318"/>
      <c r="EF240" s="318"/>
      <c r="EG240" s="318"/>
      <c r="EH240" s="318"/>
      <c r="EI240" s="318"/>
      <c r="EJ240" s="318"/>
    </row>
    <row r="241" spans="1:140" ht="25.5" hidden="1" customHeight="1">
      <c r="A241" s="319"/>
      <c r="B241" s="319"/>
      <c r="C241" s="319"/>
      <c r="D241" s="317"/>
      <c r="E241" s="317"/>
      <c r="F241" s="318"/>
      <c r="G241" s="318"/>
      <c r="H241" s="318"/>
      <c r="I241" s="318"/>
      <c r="J241" s="318"/>
      <c r="K241" s="318"/>
      <c r="L241" s="318"/>
      <c r="M241" s="318"/>
      <c r="N241" s="318"/>
      <c r="O241" s="318"/>
      <c r="P241" s="318"/>
      <c r="Q241" s="318"/>
      <c r="R241" s="318"/>
      <c r="S241" s="318"/>
      <c r="T241" s="318"/>
      <c r="U241" s="318"/>
      <c r="V241" s="318"/>
      <c r="W241" s="318"/>
      <c r="X241" s="318"/>
      <c r="Y241" s="318"/>
      <c r="Z241" s="318"/>
      <c r="AA241" s="318"/>
      <c r="AB241" s="318"/>
      <c r="AC241" s="318"/>
      <c r="AD241" s="318"/>
      <c r="AE241" s="318"/>
      <c r="AF241" s="318"/>
      <c r="AG241" s="318"/>
      <c r="AH241" s="318"/>
      <c r="AI241" s="318"/>
      <c r="AJ241" s="318"/>
      <c r="AK241" s="318"/>
      <c r="AL241" s="318"/>
      <c r="AM241" s="318"/>
      <c r="AN241" s="318"/>
      <c r="AO241" s="318"/>
      <c r="AP241" s="318"/>
      <c r="AQ241" s="318"/>
      <c r="AR241" s="318"/>
      <c r="AS241" s="318"/>
      <c r="AT241" s="318"/>
      <c r="AU241" s="318"/>
      <c r="AV241" s="318"/>
      <c r="AW241" s="318"/>
      <c r="AX241" s="318"/>
      <c r="AY241" s="318"/>
      <c r="AZ241" s="318"/>
      <c r="BA241" s="318"/>
      <c r="BB241" s="318"/>
      <c r="BC241" s="318"/>
      <c r="BD241" s="318"/>
      <c r="BE241" s="318"/>
      <c r="BF241" s="318"/>
      <c r="BG241" s="318"/>
      <c r="BH241" s="318"/>
      <c r="BI241" s="318"/>
      <c r="BJ241" s="318"/>
      <c r="BK241" s="318"/>
      <c r="BL241" s="318"/>
      <c r="BM241" s="318"/>
      <c r="BN241" s="318"/>
      <c r="BO241" s="318"/>
      <c r="BP241" s="318"/>
      <c r="BQ241" s="318"/>
      <c r="BR241" s="318"/>
      <c r="BS241" s="318"/>
      <c r="BT241" s="318"/>
      <c r="BU241" s="318"/>
      <c r="BV241" s="318"/>
      <c r="BW241" s="318"/>
      <c r="BX241" s="318"/>
      <c r="BY241" s="318"/>
      <c r="BZ241" s="318"/>
      <c r="CA241" s="318"/>
      <c r="CB241" s="318"/>
      <c r="CC241" s="318"/>
      <c r="CD241" s="318"/>
      <c r="CE241" s="318"/>
      <c r="CF241" s="318"/>
      <c r="CG241" s="318"/>
      <c r="CH241" s="318"/>
      <c r="CI241" s="318"/>
      <c r="CJ241" s="318"/>
      <c r="CK241" s="318"/>
      <c r="CL241" s="318"/>
      <c r="CM241" s="318"/>
      <c r="CN241" s="318"/>
      <c r="CO241" s="318"/>
      <c r="CP241" s="318"/>
      <c r="CQ241" s="318"/>
      <c r="CR241" s="318"/>
      <c r="CS241" s="318"/>
      <c r="CT241" s="318"/>
      <c r="CU241" s="318"/>
      <c r="CV241" s="318"/>
      <c r="CW241" s="318"/>
      <c r="CX241" s="318"/>
      <c r="CY241" s="318"/>
      <c r="CZ241" s="318"/>
      <c r="DA241" s="318"/>
      <c r="DB241" s="318"/>
      <c r="DC241" s="318"/>
      <c r="DD241" s="318"/>
      <c r="DE241" s="318"/>
      <c r="DF241" s="318"/>
      <c r="DG241" s="318"/>
      <c r="DH241" s="318"/>
      <c r="DI241" s="318"/>
      <c r="DJ241" s="318"/>
      <c r="DK241" s="318"/>
      <c r="DL241" s="318"/>
      <c r="DM241" s="318"/>
      <c r="DN241" s="318"/>
      <c r="DO241" s="318"/>
      <c r="DP241" s="318"/>
      <c r="DQ241" s="318"/>
      <c r="DR241" s="318"/>
      <c r="DS241" s="318"/>
      <c r="DT241" s="318"/>
      <c r="DU241" s="318"/>
      <c r="DV241" s="318"/>
      <c r="DW241" s="318"/>
      <c r="DX241" s="318"/>
      <c r="DY241" s="318"/>
      <c r="DZ241" s="318"/>
      <c r="EA241" s="318"/>
      <c r="EB241" s="318"/>
      <c r="EC241" s="318"/>
      <c r="ED241" s="318"/>
      <c r="EE241" s="318"/>
      <c r="EF241" s="318"/>
      <c r="EG241" s="318"/>
      <c r="EH241" s="318"/>
      <c r="EI241" s="318"/>
      <c r="EJ241" s="318"/>
    </row>
    <row r="242" spans="1:140" ht="25.5" hidden="1" customHeight="1">
      <c r="A242" s="319"/>
      <c r="B242" s="319"/>
      <c r="C242" s="319"/>
      <c r="D242" s="317"/>
      <c r="E242" s="317"/>
      <c r="F242" s="318"/>
      <c r="G242" s="318"/>
      <c r="H242" s="318"/>
      <c r="I242" s="318"/>
      <c r="J242" s="318"/>
      <c r="K242" s="318"/>
      <c r="L242" s="318"/>
      <c r="M242" s="318"/>
      <c r="N242" s="318"/>
      <c r="O242" s="318"/>
      <c r="P242" s="318"/>
      <c r="Q242" s="318"/>
      <c r="R242" s="318"/>
      <c r="S242" s="318"/>
      <c r="T242" s="318"/>
      <c r="U242" s="318"/>
      <c r="V242" s="318"/>
      <c r="W242" s="318"/>
      <c r="X242" s="318"/>
      <c r="Y242" s="318"/>
      <c r="Z242" s="318"/>
      <c r="AA242" s="318"/>
      <c r="AB242" s="318"/>
      <c r="AC242" s="318"/>
      <c r="AD242" s="318"/>
      <c r="AE242" s="318"/>
      <c r="AF242" s="318"/>
      <c r="AG242" s="318"/>
      <c r="AH242" s="318"/>
      <c r="AI242" s="318"/>
      <c r="AJ242" s="318"/>
      <c r="AK242" s="318"/>
      <c r="AL242" s="318"/>
      <c r="AM242" s="318"/>
      <c r="AN242" s="318"/>
      <c r="AO242" s="318"/>
      <c r="AP242" s="318"/>
      <c r="AQ242" s="318"/>
      <c r="AR242" s="318"/>
      <c r="AS242" s="318"/>
      <c r="AT242" s="318"/>
      <c r="AU242" s="318"/>
      <c r="AV242" s="318"/>
      <c r="AW242" s="318"/>
      <c r="AX242" s="318"/>
      <c r="AY242" s="318"/>
      <c r="AZ242" s="318"/>
      <c r="BA242" s="318"/>
      <c r="BB242" s="318"/>
      <c r="BC242" s="318"/>
      <c r="BD242" s="318"/>
      <c r="BE242" s="318"/>
      <c r="BF242" s="318"/>
      <c r="BG242" s="318"/>
      <c r="BH242" s="318"/>
      <c r="BI242" s="318"/>
      <c r="BJ242" s="318"/>
      <c r="BK242" s="318"/>
      <c r="BL242" s="318"/>
      <c r="BM242" s="318"/>
      <c r="BN242" s="318"/>
      <c r="BO242" s="318"/>
      <c r="BP242" s="318"/>
      <c r="BQ242" s="318"/>
      <c r="BR242" s="318"/>
      <c r="BS242" s="318"/>
      <c r="BT242" s="318"/>
      <c r="BU242" s="318"/>
      <c r="BV242" s="318"/>
      <c r="BW242" s="318"/>
      <c r="BX242" s="318"/>
      <c r="BY242" s="318"/>
      <c r="BZ242" s="318"/>
      <c r="CA242" s="318"/>
      <c r="CB242" s="318"/>
      <c r="CC242" s="318"/>
      <c r="CD242" s="318"/>
      <c r="CE242" s="318"/>
      <c r="CF242" s="318"/>
      <c r="CG242" s="318"/>
      <c r="CH242" s="318"/>
      <c r="CI242" s="318"/>
      <c r="CJ242" s="318"/>
      <c r="CK242" s="318"/>
      <c r="CL242" s="318"/>
      <c r="CM242" s="318"/>
      <c r="CN242" s="318"/>
      <c r="CO242" s="318"/>
      <c r="CP242" s="318"/>
      <c r="CQ242" s="318"/>
      <c r="CR242" s="318"/>
      <c r="CS242" s="318"/>
      <c r="CT242" s="318"/>
      <c r="CU242" s="318"/>
      <c r="CV242" s="318"/>
      <c r="CW242" s="318"/>
      <c r="CX242" s="318"/>
      <c r="CY242" s="318"/>
      <c r="CZ242" s="318"/>
      <c r="DA242" s="318"/>
      <c r="DB242" s="318"/>
      <c r="DC242" s="318"/>
      <c r="DD242" s="318"/>
      <c r="DE242" s="318"/>
      <c r="DF242" s="318"/>
      <c r="DG242" s="318"/>
      <c r="DH242" s="318"/>
      <c r="DI242" s="318"/>
      <c r="DJ242" s="318"/>
      <c r="DK242" s="318"/>
      <c r="DL242" s="318"/>
      <c r="DM242" s="318"/>
      <c r="DN242" s="318"/>
      <c r="DO242" s="318"/>
      <c r="DP242" s="318"/>
      <c r="DQ242" s="318"/>
      <c r="DR242" s="318"/>
      <c r="DS242" s="318"/>
      <c r="DT242" s="318"/>
      <c r="DU242" s="318"/>
      <c r="DV242" s="318"/>
      <c r="DW242" s="318"/>
      <c r="DX242" s="318"/>
      <c r="DY242" s="318"/>
      <c r="DZ242" s="318"/>
      <c r="EA242" s="318"/>
      <c r="EB242" s="318"/>
      <c r="EC242" s="318"/>
      <c r="ED242" s="318"/>
      <c r="EE242" s="318"/>
      <c r="EF242" s="318"/>
      <c r="EG242" s="318"/>
      <c r="EH242" s="318"/>
      <c r="EI242" s="318"/>
      <c r="EJ242" s="318"/>
    </row>
    <row r="243" spans="1:140" ht="25.5" hidden="1" customHeight="1">
      <c r="A243" s="319"/>
      <c r="B243" s="319"/>
      <c r="C243" s="319"/>
      <c r="D243" s="317"/>
      <c r="E243" s="317"/>
      <c r="F243" s="318"/>
      <c r="G243" s="318"/>
      <c r="H243" s="318"/>
      <c r="I243" s="318"/>
      <c r="J243" s="318"/>
      <c r="K243" s="318"/>
      <c r="L243" s="318"/>
      <c r="M243" s="318"/>
      <c r="N243" s="318"/>
      <c r="O243" s="318"/>
      <c r="P243" s="318"/>
      <c r="Q243" s="318"/>
      <c r="R243" s="318"/>
      <c r="S243" s="318"/>
      <c r="T243" s="318"/>
      <c r="U243" s="318"/>
      <c r="V243" s="318"/>
      <c r="W243" s="318"/>
      <c r="X243" s="318"/>
      <c r="Y243" s="318"/>
      <c r="Z243" s="318"/>
      <c r="AA243" s="318"/>
      <c r="AB243" s="318"/>
      <c r="AC243" s="318"/>
      <c r="AD243" s="318"/>
      <c r="AE243" s="318"/>
      <c r="AF243" s="318"/>
      <c r="AG243" s="318"/>
      <c r="AH243" s="318"/>
      <c r="AI243" s="318"/>
      <c r="AJ243" s="318"/>
      <c r="AK243" s="318"/>
      <c r="AL243" s="318"/>
      <c r="AM243" s="318"/>
      <c r="AN243" s="318"/>
      <c r="AO243" s="318"/>
      <c r="AP243" s="318"/>
      <c r="AQ243" s="318"/>
      <c r="AR243" s="318"/>
      <c r="AS243" s="318"/>
      <c r="AT243" s="318"/>
      <c r="AU243" s="318"/>
      <c r="AV243" s="318"/>
      <c r="AW243" s="318"/>
      <c r="AX243" s="318"/>
      <c r="AY243" s="318"/>
      <c r="AZ243" s="318"/>
      <c r="BA243" s="318"/>
      <c r="BB243" s="318"/>
      <c r="BC243" s="318"/>
      <c r="BD243" s="318"/>
      <c r="BE243" s="318"/>
      <c r="BF243" s="318"/>
      <c r="BG243" s="318"/>
      <c r="BH243" s="318"/>
      <c r="BI243" s="318"/>
      <c r="BJ243" s="318"/>
      <c r="BK243" s="318"/>
      <c r="BL243" s="318"/>
      <c r="BM243" s="318"/>
      <c r="BN243" s="318"/>
      <c r="BO243" s="318"/>
      <c r="BP243" s="318"/>
      <c r="BQ243" s="318"/>
      <c r="BR243" s="318"/>
      <c r="BS243" s="318"/>
      <c r="BT243" s="318"/>
      <c r="BU243" s="318"/>
      <c r="BV243" s="318"/>
      <c r="BW243" s="318"/>
      <c r="BX243" s="318"/>
      <c r="BY243" s="318"/>
      <c r="BZ243" s="318"/>
      <c r="CA243" s="318"/>
      <c r="CB243" s="318"/>
      <c r="CC243" s="318"/>
      <c r="CD243" s="318"/>
      <c r="CE243" s="318"/>
      <c r="CF243" s="318"/>
      <c r="CG243" s="318"/>
      <c r="CH243" s="318"/>
      <c r="CI243" s="318"/>
      <c r="CJ243" s="318"/>
      <c r="CK243" s="318"/>
      <c r="CL243" s="318"/>
      <c r="CM243" s="318"/>
      <c r="CN243" s="318"/>
      <c r="CO243" s="318"/>
      <c r="CP243" s="318"/>
      <c r="CQ243" s="318"/>
      <c r="CR243" s="318"/>
      <c r="CS243" s="318"/>
      <c r="CT243" s="318"/>
      <c r="CU243" s="318"/>
      <c r="CV243" s="318"/>
      <c r="CW243" s="318"/>
      <c r="CX243" s="318"/>
      <c r="CY243" s="318"/>
      <c r="CZ243" s="318"/>
      <c r="DA243" s="318"/>
      <c r="DB243" s="318"/>
      <c r="DC243" s="318"/>
      <c r="DD243" s="318"/>
      <c r="DE243" s="318"/>
      <c r="DF243" s="318"/>
      <c r="DG243" s="318"/>
      <c r="DH243" s="318"/>
      <c r="DI243" s="318"/>
      <c r="DJ243" s="318"/>
      <c r="DK243" s="318"/>
      <c r="DL243" s="318"/>
      <c r="DM243" s="318"/>
      <c r="DN243" s="318"/>
      <c r="DO243" s="318"/>
      <c r="DP243" s="318"/>
      <c r="DQ243" s="318"/>
      <c r="DR243" s="318"/>
      <c r="DS243" s="318"/>
      <c r="DT243" s="318"/>
      <c r="DU243" s="318"/>
      <c r="DV243" s="318"/>
      <c r="DW243" s="318"/>
      <c r="DX243" s="318"/>
      <c r="DY243" s="318"/>
      <c r="DZ243" s="318"/>
      <c r="EA243" s="318"/>
      <c r="EB243" s="318"/>
      <c r="EC243" s="318"/>
      <c r="ED243" s="318"/>
      <c r="EE243" s="318"/>
      <c r="EF243" s="318"/>
      <c r="EG243" s="318"/>
      <c r="EH243" s="318"/>
      <c r="EI243" s="318"/>
      <c r="EJ243" s="318"/>
    </row>
    <row r="244" spans="1:140" ht="25.5" hidden="1" customHeight="1">
      <c r="A244" s="319"/>
      <c r="B244" s="319"/>
      <c r="C244" s="319"/>
      <c r="D244" s="317"/>
      <c r="E244" s="317"/>
      <c r="F244" s="318"/>
      <c r="G244" s="318"/>
      <c r="H244" s="318"/>
      <c r="I244" s="318"/>
      <c r="J244" s="318"/>
      <c r="K244" s="318"/>
      <c r="L244" s="318"/>
      <c r="M244" s="318"/>
      <c r="N244" s="318"/>
      <c r="O244" s="318"/>
      <c r="P244" s="318"/>
      <c r="Q244" s="318"/>
      <c r="R244" s="318"/>
      <c r="S244" s="318"/>
      <c r="T244" s="318"/>
      <c r="U244" s="318"/>
      <c r="V244" s="318"/>
      <c r="W244" s="318"/>
      <c r="X244" s="318"/>
      <c r="Y244" s="318"/>
      <c r="Z244" s="318"/>
      <c r="AA244" s="318"/>
      <c r="AB244" s="318"/>
      <c r="AC244" s="318"/>
      <c r="AD244" s="318"/>
      <c r="AE244" s="318"/>
      <c r="AF244" s="318"/>
      <c r="AG244" s="318"/>
      <c r="AH244" s="318"/>
      <c r="AI244" s="318"/>
      <c r="AJ244" s="318"/>
      <c r="AK244" s="318"/>
      <c r="AL244" s="318"/>
      <c r="AM244" s="318"/>
      <c r="AN244" s="318"/>
      <c r="AO244" s="318"/>
      <c r="AP244" s="318"/>
      <c r="AQ244" s="318"/>
      <c r="AR244" s="318"/>
      <c r="AS244" s="318"/>
      <c r="AT244" s="318"/>
      <c r="AU244" s="318"/>
      <c r="AV244" s="318"/>
      <c r="AW244" s="318"/>
      <c r="AX244" s="318"/>
      <c r="AY244" s="318"/>
      <c r="AZ244" s="318"/>
      <c r="BA244" s="318"/>
      <c r="BB244" s="318"/>
      <c r="BC244" s="318"/>
      <c r="BD244" s="318"/>
      <c r="BE244" s="318"/>
      <c r="BF244" s="318"/>
      <c r="BG244" s="318"/>
      <c r="BH244" s="318"/>
      <c r="BI244" s="318"/>
      <c r="BJ244" s="318"/>
      <c r="BK244" s="318"/>
      <c r="BL244" s="318"/>
      <c r="BM244" s="318"/>
      <c r="BN244" s="318"/>
      <c r="BO244" s="318"/>
      <c r="BP244" s="318"/>
      <c r="BQ244" s="318"/>
      <c r="BR244" s="318"/>
      <c r="BS244" s="318"/>
      <c r="BT244" s="318"/>
      <c r="BU244" s="318"/>
      <c r="BV244" s="318"/>
      <c r="BW244" s="318"/>
      <c r="BX244" s="318"/>
      <c r="BY244" s="318"/>
      <c r="BZ244" s="318"/>
      <c r="CA244" s="318"/>
      <c r="CB244" s="318"/>
      <c r="CC244" s="318"/>
      <c r="CD244" s="318"/>
      <c r="CE244" s="318"/>
      <c r="CF244" s="318"/>
      <c r="CG244" s="318"/>
      <c r="CH244" s="318"/>
      <c r="CI244" s="318"/>
      <c r="CJ244" s="318"/>
      <c r="CK244" s="318"/>
      <c r="CL244" s="318"/>
      <c r="CM244" s="318"/>
      <c r="CN244" s="318"/>
      <c r="CO244" s="318"/>
      <c r="CP244" s="318"/>
      <c r="CQ244" s="318"/>
      <c r="CR244" s="318"/>
      <c r="CS244" s="318"/>
      <c r="CT244" s="318"/>
      <c r="CU244" s="318"/>
      <c r="CV244" s="318"/>
      <c r="CW244" s="318"/>
      <c r="CX244" s="318"/>
      <c r="CY244" s="318"/>
      <c r="CZ244" s="318"/>
      <c r="DA244" s="318"/>
      <c r="DB244" s="318"/>
      <c r="DC244" s="318"/>
      <c r="DD244" s="318"/>
      <c r="DE244" s="318"/>
      <c r="DF244" s="318"/>
      <c r="DG244" s="318"/>
      <c r="DH244" s="318"/>
      <c r="DI244" s="318"/>
      <c r="DJ244" s="318"/>
      <c r="DK244" s="318"/>
      <c r="DL244" s="318"/>
      <c r="DM244" s="318"/>
      <c r="DN244" s="318"/>
      <c r="DO244" s="318"/>
      <c r="DP244" s="318"/>
      <c r="DQ244" s="318"/>
      <c r="DR244" s="318"/>
      <c r="DS244" s="318"/>
      <c r="DT244" s="318"/>
      <c r="DU244" s="318"/>
      <c r="DV244" s="318"/>
      <c r="DW244" s="318"/>
      <c r="DX244" s="318"/>
      <c r="DY244" s="318"/>
      <c r="DZ244" s="318"/>
      <c r="EA244" s="318"/>
      <c r="EB244" s="318"/>
      <c r="EC244" s="318"/>
      <c r="ED244" s="318"/>
      <c r="EE244" s="318"/>
      <c r="EF244" s="318"/>
      <c r="EG244" s="318"/>
      <c r="EH244" s="318"/>
      <c r="EI244" s="318"/>
      <c r="EJ244" s="318"/>
    </row>
    <row r="245" spans="1:140" ht="25.5" hidden="1" customHeight="1">
      <c r="A245" s="319"/>
      <c r="B245" s="319"/>
      <c r="C245" s="319"/>
      <c r="D245" s="317"/>
      <c r="E245" s="317"/>
      <c r="F245" s="318"/>
      <c r="G245" s="318"/>
      <c r="H245" s="318"/>
      <c r="I245" s="318"/>
      <c r="J245" s="318"/>
      <c r="K245" s="318"/>
      <c r="L245" s="318"/>
      <c r="M245" s="318"/>
      <c r="N245" s="318"/>
      <c r="O245" s="318"/>
      <c r="P245" s="318"/>
      <c r="Q245" s="318"/>
      <c r="R245" s="318"/>
      <c r="S245" s="318"/>
      <c r="T245" s="318"/>
      <c r="U245" s="318"/>
      <c r="V245" s="318"/>
      <c r="W245" s="318"/>
      <c r="X245" s="318"/>
      <c r="Y245" s="318"/>
      <c r="Z245" s="318"/>
      <c r="AA245" s="318"/>
      <c r="AB245" s="318"/>
      <c r="AC245" s="318"/>
      <c r="AD245" s="318"/>
      <c r="AE245" s="318"/>
      <c r="AF245" s="318"/>
      <c r="AG245" s="318"/>
      <c r="AH245" s="318"/>
      <c r="AI245" s="318"/>
      <c r="AJ245" s="318"/>
      <c r="AK245" s="318"/>
      <c r="AL245" s="318"/>
      <c r="AM245" s="318"/>
      <c r="AN245" s="318"/>
      <c r="AO245" s="318"/>
      <c r="AP245" s="318"/>
      <c r="AQ245" s="318"/>
      <c r="AR245" s="318"/>
      <c r="AS245" s="318"/>
      <c r="AT245" s="318"/>
      <c r="AU245" s="318"/>
      <c r="AV245" s="318"/>
      <c r="AW245" s="318"/>
      <c r="AX245" s="318"/>
      <c r="AY245" s="318"/>
      <c r="AZ245" s="318"/>
      <c r="BA245" s="318"/>
      <c r="BB245" s="318"/>
      <c r="BC245" s="318"/>
      <c r="BD245" s="318"/>
      <c r="BE245" s="318"/>
      <c r="BF245" s="318"/>
      <c r="BG245" s="318"/>
      <c r="BH245" s="318"/>
      <c r="BI245" s="318"/>
      <c r="BJ245" s="318"/>
      <c r="BK245" s="318"/>
      <c r="BL245" s="318"/>
      <c r="BM245" s="318"/>
      <c r="BN245" s="318"/>
      <c r="BO245" s="318"/>
      <c r="BP245" s="318"/>
      <c r="BQ245" s="318"/>
      <c r="BR245" s="318"/>
      <c r="BS245" s="318"/>
      <c r="BT245" s="318"/>
      <c r="BU245" s="318"/>
      <c r="BV245" s="318"/>
      <c r="BW245" s="318"/>
      <c r="BX245" s="318"/>
      <c r="BY245" s="318"/>
      <c r="BZ245" s="318"/>
      <c r="CA245" s="318"/>
      <c r="CB245" s="318"/>
      <c r="CC245" s="318"/>
      <c r="CD245" s="318"/>
      <c r="CE245" s="318"/>
      <c r="CF245" s="318"/>
      <c r="CG245" s="318"/>
      <c r="CH245" s="318"/>
      <c r="CI245" s="318"/>
      <c r="CJ245" s="318"/>
      <c r="CK245" s="318"/>
      <c r="CL245" s="318"/>
      <c r="CM245" s="318"/>
      <c r="CN245" s="318"/>
      <c r="CO245" s="318"/>
      <c r="CP245" s="318"/>
      <c r="CQ245" s="318"/>
      <c r="CR245" s="318"/>
      <c r="CS245" s="318"/>
      <c r="CT245" s="318"/>
      <c r="CU245" s="318"/>
      <c r="CV245" s="318"/>
      <c r="CW245" s="318"/>
      <c r="CX245" s="318"/>
      <c r="CY245" s="318"/>
      <c r="CZ245" s="318"/>
      <c r="DA245" s="318"/>
      <c r="DB245" s="318"/>
      <c r="DC245" s="318"/>
      <c r="DD245" s="318"/>
      <c r="DE245" s="318"/>
      <c r="DF245" s="318"/>
      <c r="DG245" s="318"/>
      <c r="DH245" s="318"/>
      <c r="DI245" s="318"/>
      <c r="DJ245" s="318"/>
      <c r="DK245" s="318"/>
      <c r="DL245" s="318"/>
      <c r="DM245" s="318"/>
      <c r="DN245" s="318"/>
      <c r="DO245" s="318"/>
      <c r="DP245" s="318"/>
      <c r="DQ245" s="318"/>
      <c r="DR245" s="318"/>
      <c r="DS245" s="318"/>
      <c r="DT245" s="318"/>
      <c r="DU245" s="318"/>
      <c r="DV245" s="318"/>
      <c r="DW245" s="318"/>
      <c r="DX245" s="318"/>
      <c r="DY245" s="318"/>
      <c r="DZ245" s="318"/>
      <c r="EA245" s="318"/>
      <c r="EB245" s="318"/>
      <c r="EC245" s="318"/>
      <c r="ED245" s="318"/>
      <c r="EE245" s="318"/>
      <c r="EF245" s="318"/>
      <c r="EG245" s="318"/>
      <c r="EH245" s="318"/>
      <c r="EI245" s="318"/>
      <c r="EJ245" s="318"/>
    </row>
    <row r="246" spans="1:140" ht="25.5" hidden="1" customHeight="1">
      <c r="A246" s="319"/>
      <c r="B246" s="319"/>
      <c r="C246" s="319"/>
      <c r="D246" s="317"/>
      <c r="E246" s="317"/>
      <c r="F246" s="318"/>
      <c r="G246" s="318"/>
      <c r="H246" s="318"/>
      <c r="I246" s="318"/>
      <c r="J246" s="318"/>
      <c r="K246" s="318"/>
      <c r="L246" s="318"/>
      <c r="M246" s="318"/>
      <c r="N246" s="318"/>
      <c r="O246" s="318"/>
      <c r="P246" s="318"/>
      <c r="Q246" s="318"/>
      <c r="R246" s="318"/>
      <c r="S246" s="318"/>
      <c r="T246" s="318"/>
      <c r="U246" s="318"/>
      <c r="V246" s="318"/>
      <c r="W246" s="318"/>
      <c r="X246" s="318"/>
      <c r="Y246" s="318"/>
      <c r="Z246" s="318"/>
      <c r="AA246" s="318"/>
      <c r="AB246" s="318"/>
      <c r="AC246" s="318"/>
      <c r="AD246" s="318"/>
      <c r="AE246" s="318"/>
      <c r="AF246" s="318"/>
      <c r="AG246" s="318"/>
      <c r="AH246" s="318"/>
      <c r="AI246" s="318"/>
      <c r="AJ246" s="318"/>
      <c r="AK246" s="318"/>
      <c r="AL246" s="318"/>
      <c r="AM246" s="318"/>
      <c r="AN246" s="318"/>
      <c r="AO246" s="318"/>
      <c r="AP246" s="318"/>
      <c r="AQ246" s="318"/>
      <c r="AR246" s="318"/>
      <c r="AS246" s="318"/>
      <c r="AT246" s="318"/>
      <c r="AU246" s="318"/>
      <c r="AV246" s="318"/>
      <c r="AW246" s="318"/>
      <c r="AX246" s="318"/>
      <c r="AY246" s="318"/>
      <c r="AZ246" s="318"/>
      <c r="BA246" s="318"/>
      <c r="BB246" s="318"/>
      <c r="BC246" s="318"/>
      <c r="BD246" s="318"/>
      <c r="BE246" s="318"/>
      <c r="BF246" s="318"/>
      <c r="BG246" s="318"/>
      <c r="BH246" s="318"/>
      <c r="BI246" s="318"/>
      <c r="BJ246" s="318"/>
      <c r="BK246" s="318"/>
      <c r="BL246" s="318"/>
      <c r="BM246" s="318"/>
      <c r="BN246" s="318"/>
      <c r="BO246" s="318"/>
      <c r="BP246" s="318"/>
      <c r="BQ246" s="318"/>
      <c r="BR246" s="318"/>
      <c r="BS246" s="318"/>
      <c r="BT246" s="318"/>
      <c r="BU246" s="318"/>
      <c r="BV246" s="318"/>
      <c r="BW246" s="318"/>
      <c r="BX246" s="318"/>
      <c r="BY246" s="318"/>
      <c r="BZ246" s="318"/>
      <c r="CA246" s="318"/>
      <c r="CB246" s="318"/>
      <c r="CC246" s="318"/>
      <c r="CD246" s="318"/>
      <c r="CE246" s="318"/>
      <c r="CF246" s="318"/>
      <c r="CG246" s="318"/>
      <c r="CH246" s="318"/>
      <c r="CI246" s="318"/>
      <c r="CJ246" s="318"/>
      <c r="CK246" s="318"/>
      <c r="CL246" s="318"/>
      <c r="CM246" s="318"/>
      <c r="CN246" s="318"/>
      <c r="CO246" s="318"/>
      <c r="CP246" s="318"/>
      <c r="CQ246" s="318"/>
      <c r="CR246" s="318"/>
      <c r="CS246" s="318"/>
      <c r="CT246" s="318"/>
      <c r="CU246" s="318"/>
      <c r="CV246" s="318"/>
      <c r="CW246" s="318"/>
      <c r="CX246" s="318"/>
      <c r="CY246" s="318"/>
      <c r="CZ246" s="318"/>
      <c r="DA246" s="318"/>
      <c r="DB246" s="318"/>
      <c r="DC246" s="318"/>
      <c r="DD246" s="318"/>
      <c r="DE246" s="318"/>
      <c r="DF246" s="318"/>
      <c r="DG246" s="318"/>
      <c r="DH246" s="318"/>
      <c r="DI246" s="318"/>
      <c r="DJ246" s="318"/>
      <c r="DK246" s="318"/>
      <c r="DL246" s="318"/>
      <c r="DM246" s="318"/>
      <c r="DN246" s="318"/>
      <c r="DO246" s="318"/>
      <c r="DP246" s="318"/>
      <c r="DQ246" s="318"/>
      <c r="DR246" s="318"/>
      <c r="DS246" s="318"/>
      <c r="DT246" s="318"/>
      <c r="DU246" s="318"/>
      <c r="DV246" s="318"/>
      <c r="DW246" s="318"/>
      <c r="DX246" s="318"/>
      <c r="DY246" s="318"/>
      <c r="DZ246" s="318"/>
      <c r="EA246" s="318"/>
      <c r="EB246" s="318"/>
      <c r="EC246" s="318"/>
      <c r="ED246" s="318"/>
      <c r="EE246" s="318"/>
      <c r="EF246" s="318"/>
      <c r="EG246" s="318"/>
      <c r="EH246" s="318"/>
      <c r="EI246" s="318"/>
      <c r="EJ246" s="318"/>
    </row>
    <row r="247" spans="1:140" ht="25.5" hidden="1" customHeight="1">
      <c r="A247" s="319"/>
      <c r="B247" s="319"/>
      <c r="C247" s="319"/>
      <c r="D247" s="317"/>
      <c r="E247" s="317"/>
      <c r="F247" s="318"/>
      <c r="G247" s="318"/>
      <c r="H247" s="318"/>
      <c r="I247" s="318"/>
      <c r="J247" s="318"/>
      <c r="K247" s="318"/>
      <c r="L247" s="318"/>
      <c r="M247" s="318"/>
      <c r="N247" s="318"/>
      <c r="O247" s="318"/>
      <c r="P247" s="318"/>
      <c r="Q247" s="318"/>
      <c r="R247" s="318"/>
      <c r="S247" s="318"/>
      <c r="T247" s="318"/>
      <c r="U247" s="318"/>
      <c r="V247" s="318"/>
      <c r="W247" s="318"/>
      <c r="X247" s="318"/>
      <c r="Y247" s="318"/>
      <c r="Z247" s="318"/>
      <c r="AA247" s="318"/>
      <c r="AB247" s="318"/>
      <c r="AC247" s="318"/>
      <c r="AD247" s="318"/>
      <c r="AE247" s="318"/>
      <c r="AF247" s="318"/>
      <c r="AG247" s="318"/>
      <c r="AH247" s="318"/>
      <c r="AI247" s="318"/>
      <c r="AJ247" s="318"/>
      <c r="AK247" s="318"/>
      <c r="AL247" s="318"/>
      <c r="AM247" s="318"/>
      <c r="AN247" s="318"/>
      <c r="AO247" s="318"/>
      <c r="AP247" s="318"/>
      <c r="AQ247" s="318"/>
      <c r="AR247" s="318"/>
      <c r="AS247" s="318"/>
      <c r="AT247" s="318"/>
      <c r="AU247" s="318"/>
      <c r="AV247" s="318"/>
      <c r="AW247" s="318"/>
      <c r="AX247" s="318"/>
      <c r="AY247" s="318"/>
      <c r="AZ247" s="318"/>
      <c r="BA247" s="318"/>
      <c r="BB247" s="318"/>
      <c r="BC247" s="318"/>
      <c r="BD247" s="318"/>
      <c r="BE247" s="318"/>
      <c r="BF247" s="318"/>
      <c r="BG247" s="318"/>
      <c r="BH247" s="318"/>
      <c r="BI247" s="318"/>
      <c r="BJ247" s="318"/>
      <c r="BK247" s="318"/>
      <c r="BL247" s="318"/>
      <c r="BM247" s="318"/>
      <c r="BN247" s="318"/>
      <c r="BO247" s="318"/>
      <c r="BP247" s="318"/>
      <c r="BQ247" s="318"/>
      <c r="BR247" s="318"/>
      <c r="BS247" s="318"/>
      <c r="BT247" s="318"/>
      <c r="BU247" s="318"/>
      <c r="BV247" s="318"/>
      <c r="BW247" s="318"/>
      <c r="BX247" s="318"/>
      <c r="BY247" s="318"/>
      <c r="BZ247" s="318"/>
      <c r="CA247" s="318"/>
      <c r="CB247" s="318"/>
      <c r="CC247" s="318"/>
      <c r="CD247" s="318"/>
      <c r="CE247" s="318"/>
      <c r="CF247" s="318"/>
      <c r="CG247" s="318"/>
      <c r="CH247" s="318"/>
      <c r="CI247" s="318"/>
      <c r="CJ247" s="318"/>
      <c r="CK247" s="318"/>
      <c r="CL247" s="318"/>
      <c r="CM247" s="318"/>
      <c r="CN247" s="318"/>
      <c r="CO247" s="318"/>
      <c r="CP247" s="318"/>
      <c r="CQ247" s="318"/>
      <c r="CR247" s="318"/>
      <c r="CS247" s="318"/>
      <c r="CT247" s="318"/>
      <c r="CU247" s="318"/>
      <c r="CV247" s="318"/>
      <c r="CW247" s="318"/>
      <c r="CX247" s="318"/>
      <c r="CY247" s="318"/>
      <c r="CZ247" s="318"/>
      <c r="DA247" s="318"/>
      <c r="DB247" s="318"/>
      <c r="DC247" s="318"/>
      <c r="DD247" s="318"/>
      <c r="DE247" s="318"/>
      <c r="DF247" s="318"/>
      <c r="DG247" s="318"/>
      <c r="DH247" s="318"/>
      <c r="DI247" s="318"/>
      <c r="DJ247" s="318"/>
      <c r="DK247" s="318"/>
      <c r="DL247" s="318"/>
      <c r="DM247" s="318"/>
      <c r="DN247" s="318"/>
      <c r="DO247" s="318"/>
      <c r="DP247" s="318"/>
      <c r="DQ247" s="318"/>
      <c r="DR247" s="318"/>
      <c r="DS247" s="318"/>
      <c r="DT247" s="318"/>
      <c r="DU247" s="318"/>
      <c r="DV247" s="318"/>
      <c r="DW247" s="318"/>
      <c r="DX247" s="318"/>
      <c r="DY247" s="318"/>
      <c r="DZ247" s="318"/>
      <c r="EA247" s="318"/>
      <c r="EB247" s="318"/>
      <c r="EC247" s="318"/>
      <c r="ED247" s="318"/>
      <c r="EE247" s="318"/>
      <c r="EF247" s="318"/>
      <c r="EG247" s="318"/>
      <c r="EH247" s="318"/>
      <c r="EI247" s="318"/>
      <c r="EJ247" s="318"/>
    </row>
    <row r="248" spans="1:140" ht="25.5" hidden="1" customHeight="1">
      <c r="A248" s="319"/>
      <c r="B248" s="319"/>
      <c r="C248" s="319"/>
      <c r="D248" s="317"/>
      <c r="E248" s="317"/>
      <c r="F248" s="318"/>
      <c r="G248" s="318"/>
      <c r="H248" s="318"/>
      <c r="I248" s="318"/>
      <c r="J248" s="318"/>
      <c r="K248" s="318"/>
      <c r="L248" s="318"/>
      <c r="M248" s="318"/>
      <c r="N248" s="318"/>
      <c r="O248" s="318"/>
      <c r="P248" s="318"/>
      <c r="Q248" s="318"/>
      <c r="R248" s="318"/>
      <c r="S248" s="318"/>
      <c r="T248" s="318"/>
      <c r="U248" s="318"/>
      <c r="V248" s="318"/>
      <c r="W248" s="318"/>
      <c r="X248" s="318"/>
      <c r="Y248" s="318"/>
      <c r="Z248" s="318"/>
      <c r="AA248" s="318"/>
      <c r="AB248" s="318"/>
      <c r="AC248" s="318"/>
      <c r="AD248" s="318"/>
      <c r="AE248" s="318"/>
      <c r="AF248" s="318"/>
      <c r="AG248" s="318"/>
      <c r="AH248" s="318"/>
      <c r="AI248" s="318"/>
      <c r="AJ248" s="318"/>
      <c r="AK248" s="318"/>
      <c r="AL248" s="318"/>
      <c r="AM248" s="318"/>
      <c r="AN248" s="318"/>
      <c r="AO248" s="318"/>
      <c r="AP248" s="318"/>
      <c r="AQ248" s="318"/>
      <c r="AR248" s="318"/>
      <c r="AS248" s="318"/>
      <c r="AT248" s="318"/>
      <c r="AU248" s="318"/>
      <c r="AV248" s="318"/>
      <c r="AW248" s="318"/>
      <c r="AX248" s="318"/>
      <c r="AY248" s="318"/>
      <c r="AZ248" s="318"/>
      <c r="BA248" s="318"/>
      <c r="BB248" s="318"/>
      <c r="BC248" s="318"/>
      <c r="BD248" s="318"/>
      <c r="BE248" s="318"/>
      <c r="BF248" s="318"/>
      <c r="BG248" s="318"/>
      <c r="BH248" s="318"/>
      <c r="BI248" s="318"/>
      <c r="BJ248" s="318"/>
      <c r="BK248" s="318"/>
      <c r="BL248" s="318"/>
      <c r="BM248" s="318"/>
      <c r="BN248" s="318"/>
      <c r="BO248" s="318"/>
      <c r="BP248" s="318"/>
      <c r="BQ248" s="318"/>
      <c r="BR248" s="318"/>
      <c r="BS248" s="318"/>
      <c r="BT248" s="318"/>
      <c r="BU248" s="318"/>
      <c r="BV248" s="318"/>
      <c r="BW248" s="318"/>
      <c r="BX248" s="318"/>
      <c r="BY248" s="318"/>
      <c r="BZ248" s="318"/>
      <c r="CA248" s="318"/>
      <c r="CB248" s="318"/>
      <c r="CC248" s="318"/>
      <c r="CD248" s="318"/>
      <c r="CE248" s="318"/>
      <c r="CF248" s="318"/>
      <c r="CG248" s="318"/>
      <c r="CH248" s="318"/>
      <c r="CI248" s="318"/>
      <c r="CJ248" s="318"/>
      <c r="CK248" s="318"/>
      <c r="CL248" s="318"/>
      <c r="CM248" s="318"/>
      <c r="CN248" s="318"/>
      <c r="CO248" s="318"/>
      <c r="CP248" s="318"/>
      <c r="CQ248" s="318"/>
      <c r="CR248" s="318"/>
      <c r="CS248" s="318"/>
      <c r="CT248" s="318"/>
      <c r="CU248" s="318"/>
      <c r="CV248" s="318"/>
      <c r="CW248" s="318"/>
      <c r="CX248" s="318"/>
      <c r="CY248" s="318"/>
      <c r="CZ248" s="318"/>
      <c r="DA248" s="318"/>
      <c r="DB248" s="318"/>
      <c r="DC248" s="318"/>
      <c r="DD248" s="318"/>
      <c r="DE248" s="318"/>
      <c r="DF248" s="318"/>
      <c r="DG248" s="318"/>
      <c r="DH248" s="318"/>
      <c r="DI248" s="318"/>
      <c r="DJ248" s="318"/>
      <c r="DK248" s="318"/>
      <c r="DL248" s="318"/>
      <c r="DM248" s="318"/>
      <c r="DN248" s="318"/>
      <c r="DO248" s="318"/>
      <c r="DP248" s="318"/>
      <c r="DQ248" s="318"/>
      <c r="DR248" s="318"/>
      <c r="DS248" s="318"/>
      <c r="DT248" s="318"/>
      <c r="DU248" s="318"/>
      <c r="DV248" s="318"/>
      <c r="DW248" s="318"/>
      <c r="DX248" s="318"/>
      <c r="DY248" s="318"/>
      <c r="DZ248" s="318"/>
      <c r="EA248" s="318"/>
      <c r="EB248" s="318"/>
      <c r="EC248" s="318"/>
      <c r="ED248" s="318"/>
      <c r="EE248" s="318"/>
      <c r="EF248" s="318"/>
      <c r="EG248" s="318"/>
      <c r="EH248" s="318"/>
      <c r="EI248" s="318"/>
      <c r="EJ248" s="318"/>
    </row>
    <row r="249" spans="1:140" ht="25.5" hidden="1" customHeight="1">
      <c r="A249" s="319"/>
      <c r="B249" s="319"/>
      <c r="C249" s="319"/>
      <c r="D249" s="317"/>
      <c r="E249" s="317"/>
      <c r="F249" s="318"/>
      <c r="G249" s="318"/>
      <c r="H249" s="318"/>
      <c r="I249" s="318"/>
      <c r="J249" s="318"/>
      <c r="K249" s="318"/>
      <c r="L249" s="318"/>
      <c r="M249" s="318"/>
      <c r="N249" s="318"/>
      <c r="O249" s="318"/>
      <c r="P249" s="318"/>
      <c r="Q249" s="318"/>
      <c r="R249" s="318"/>
      <c r="S249" s="318"/>
      <c r="T249" s="318"/>
      <c r="U249" s="318"/>
      <c r="V249" s="318"/>
      <c r="W249" s="318"/>
      <c r="X249" s="318"/>
      <c r="Y249" s="318"/>
      <c r="Z249" s="318"/>
      <c r="AA249" s="318"/>
      <c r="AB249" s="318"/>
      <c r="AC249" s="318"/>
      <c r="AD249" s="318"/>
      <c r="AE249" s="318"/>
      <c r="AF249" s="318"/>
      <c r="AG249" s="318"/>
      <c r="AH249" s="318"/>
      <c r="AI249" s="318"/>
      <c r="AJ249" s="318"/>
      <c r="AK249" s="318"/>
      <c r="AL249" s="318"/>
      <c r="AM249" s="318"/>
      <c r="AN249" s="318"/>
      <c r="AO249" s="318"/>
      <c r="AP249" s="318"/>
      <c r="AQ249" s="318"/>
      <c r="AR249" s="318"/>
      <c r="AS249" s="318"/>
      <c r="AT249" s="318"/>
      <c r="AU249" s="318"/>
      <c r="AV249" s="318"/>
      <c r="AW249" s="318"/>
      <c r="AX249" s="318"/>
      <c r="AY249" s="318"/>
      <c r="AZ249" s="318"/>
      <c r="BA249" s="318"/>
      <c r="BB249" s="318"/>
      <c r="BC249" s="318"/>
      <c r="BD249" s="318"/>
      <c r="BE249" s="318"/>
      <c r="BF249" s="318"/>
      <c r="BG249" s="318"/>
      <c r="BH249" s="318"/>
      <c r="BI249" s="318"/>
      <c r="BJ249" s="318"/>
      <c r="BK249" s="318"/>
      <c r="BL249" s="318"/>
      <c r="BM249" s="318"/>
      <c r="BN249" s="318"/>
      <c r="BO249" s="318"/>
      <c r="BP249" s="318"/>
      <c r="BQ249" s="318"/>
      <c r="BR249" s="318"/>
      <c r="BS249" s="318"/>
      <c r="BT249" s="318"/>
      <c r="BU249" s="318"/>
      <c r="BV249" s="318"/>
      <c r="BW249" s="318"/>
      <c r="BX249" s="318"/>
      <c r="BY249" s="318"/>
      <c r="BZ249" s="318"/>
      <c r="CA249" s="318"/>
      <c r="CB249" s="318"/>
      <c r="CC249" s="318"/>
      <c r="CD249" s="318"/>
      <c r="CE249" s="318"/>
      <c r="CF249" s="318"/>
      <c r="CG249" s="318"/>
      <c r="CH249" s="318"/>
      <c r="CI249" s="318"/>
      <c r="CJ249" s="318"/>
      <c r="CK249" s="318"/>
      <c r="CL249" s="318"/>
      <c r="CM249" s="318"/>
      <c r="CN249" s="318"/>
      <c r="CO249" s="318"/>
      <c r="CP249" s="318"/>
      <c r="CQ249" s="318"/>
      <c r="CR249" s="318"/>
      <c r="CS249" s="318"/>
      <c r="CT249" s="318"/>
      <c r="CU249" s="318"/>
      <c r="CV249" s="318"/>
      <c r="CW249" s="318"/>
      <c r="CX249" s="318"/>
      <c r="CY249" s="318"/>
      <c r="CZ249" s="318"/>
      <c r="DA249" s="318"/>
      <c r="DB249" s="318"/>
      <c r="DC249" s="318"/>
      <c r="DD249" s="318"/>
      <c r="DE249" s="318"/>
      <c r="DF249" s="318"/>
      <c r="DG249" s="318"/>
      <c r="DH249" s="318"/>
      <c r="DI249" s="318"/>
      <c r="DJ249" s="318"/>
      <c r="DK249" s="318"/>
      <c r="DL249" s="318"/>
      <c r="DM249" s="318"/>
      <c r="DN249" s="318"/>
      <c r="DO249" s="318"/>
      <c r="DP249" s="318"/>
      <c r="DQ249" s="318"/>
      <c r="DR249" s="318"/>
      <c r="DS249" s="318"/>
      <c r="DT249" s="318"/>
      <c r="DU249" s="318"/>
      <c r="DV249" s="318"/>
      <c r="DW249" s="318"/>
      <c r="DX249" s="318"/>
      <c r="DY249" s="318"/>
      <c r="DZ249" s="318"/>
      <c r="EA249" s="318"/>
      <c r="EB249" s="318"/>
      <c r="EC249" s="318"/>
      <c r="ED249" s="318"/>
      <c r="EE249" s="318"/>
      <c r="EF249" s="318"/>
      <c r="EG249" s="318"/>
      <c r="EH249" s="318"/>
      <c r="EI249" s="318"/>
      <c r="EJ249" s="318"/>
    </row>
    <row r="250" spans="1:140" ht="25.5" hidden="1" customHeight="1">
      <c r="A250" s="319"/>
      <c r="B250" s="319"/>
      <c r="C250" s="319"/>
      <c r="D250" s="317"/>
      <c r="E250" s="317"/>
      <c r="F250" s="318"/>
      <c r="G250" s="318"/>
      <c r="H250" s="318"/>
      <c r="I250" s="318"/>
      <c r="J250" s="318"/>
      <c r="K250" s="318"/>
      <c r="L250" s="318"/>
      <c r="M250" s="318"/>
      <c r="N250" s="318"/>
      <c r="O250" s="318"/>
      <c r="P250" s="318"/>
      <c r="Q250" s="318"/>
      <c r="R250" s="318"/>
      <c r="S250" s="318"/>
      <c r="T250" s="318"/>
      <c r="U250" s="318"/>
      <c r="V250" s="318"/>
      <c r="W250" s="318"/>
      <c r="X250" s="318"/>
      <c r="Y250" s="318"/>
      <c r="Z250" s="318"/>
      <c r="AA250" s="318"/>
      <c r="AB250" s="318"/>
      <c r="AC250" s="318"/>
      <c r="AD250" s="318"/>
      <c r="AE250" s="318"/>
      <c r="AF250" s="318"/>
      <c r="AG250" s="318"/>
      <c r="AH250" s="318"/>
      <c r="AI250" s="318"/>
      <c r="AJ250" s="318"/>
      <c r="AK250" s="318"/>
      <c r="AL250" s="318"/>
      <c r="AM250" s="318"/>
      <c r="AN250" s="318"/>
      <c r="AO250" s="318"/>
      <c r="AP250" s="318"/>
      <c r="AQ250" s="318"/>
      <c r="AR250" s="318"/>
      <c r="AS250" s="318"/>
      <c r="AT250" s="318"/>
      <c r="AU250" s="318"/>
      <c r="AV250" s="318"/>
      <c r="AW250" s="318"/>
      <c r="AX250" s="318"/>
      <c r="AY250" s="318"/>
      <c r="AZ250" s="318"/>
      <c r="BA250" s="318"/>
      <c r="BB250" s="318"/>
      <c r="BC250" s="318"/>
      <c r="BD250" s="318"/>
      <c r="BE250" s="318"/>
      <c r="BF250" s="318"/>
      <c r="BG250" s="318"/>
      <c r="BH250" s="318"/>
      <c r="BI250" s="318"/>
      <c r="BJ250" s="318"/>
      <c r="BK250" s="318"/>
      <c r="BL250" s="318"/>
      <c r="BM250" s="318"/>
      <c r="BN250" s="318"/>
      <c r="BO250" s="318"/>
      <c r="BP250" s="318"/>
      <c r="BQ250" s="318"/>
      <c r="BR250" s="318"/>
      <c r="BS250" s="318"/>
      <c r="BT250" s="318"/>
      <c r="BU250" s="318"/>
      <c r="BV250" s="318"/>
      <c r="BW250" s="318"/>
      <c r="BX250" s="318"/>
      <c r="BY250" s="318"/>
      <c r="BZ250" s="318"/>
      <c r="CA250" s="318"/>
      <c r="CB250" s="318"/>
      <c r="CC250" s="318"/>
      <c r="CD250" s="318"/>
      <c r="CE250" s="318"/>
      <c r="CF250" s="318"/>
      <c r="CG250" s="318"/>
      <c r="CH250" s="318"/>
      <c r="CI250" s="318"/>
      <c r="CJ250" s="318"/>
      <c r="CK250" s="318"/>
      <c r="CL250" s="318"/>
      <c r="CM250" s="318"/>
      <c r="CN250" s="318"/>
      <c r="CO250" s="318"/>
      <c r="CP250" s="318"/>
      <c r="CQ250" s="318"/>
      <c r="CR250" s="318"/>
      <c r="CS250" s="318"/>
      <c r="CT250" s="318"/>
      <c r="CU250" s="318"/>
      <c r="CV250" s="318"/>
      <c r="CW250" s="318"/>
      <c r="CX250" s="318"/>
      <c r="CY250" s="318"/>
      <c r="CZ250" s="318"/>
      <c r="DA250" s="318"/>
      <c r="DB250" s="318"/>
      <c r="DC250" s="318"/>
      <c r="DD250" s="318"/>
      <c r="DE250" s="318"/>
      <c r="DF250" s="318"/>
      <c r="DG250" s="318"/>
      <c r="DH250" s="318"/>
      <c r="DI250" s="318"/>
      <c r="DJ250" s="318"/>
      <c r="DK250" s="318"/>
      <c r="DL250" s="318"/>
      <c r="DM250" s="318"/>
      <c r="DN250" s="318"/>
      <c r="DO250" s="318"/>
      <c r="DP250" s="318"/>
      <c r="DQ250" s="318"/>
      <c r="DR250" s="318"/>
      <c r="DS250" s="318"/>
      <c r="DT250" s="318"/>
      <c r="DU250" s="318"/>
      <c r="DV250" s="318"/>
      <c r="DW250" s="318"/>
      <c r="DX250" s="318"/>
      <c r="DY250" s="318"/>
      <c r="DZ250" s="318"/>
      <c r="EA250" s="318"/>
      <c r="EB250" s="318"/>
      <c r="EC250" s="318"/>
      <c r="ED250" s="318"/>
      <c r="EE250" s="318"/>
      <c r="EF250" s="318"/>
      <c r="EG250" s="318"/>
      <c r="EH250" s="318"/>
      <c r="EI250" s="318"/>
      <c r="EJ250" s="318"/>
    </row>
    <row r="251" spans="1:140" ht="25.5" hidden="1" customHeight="1">
      <c r="A251" s="319"/>
      <c r="B251" s="319"/>
      <c r="C251" s="319"/>
      <c r="D251" s="317"/>
      <c r="E251" s="317"/>
      <c r="F251" s="318"/>
      <c r="G251" s="318"/>
      <c r="H251" s="318"/>
      <c r="I251" s="318"/>
      <c r="J251" s="318"/>
      <c r="K251" s="318"/>
      <c r="L251" s="318"/>
      <c r="M251" s="318"/>
      <c r="N251" s="318"/>
      <c r="O251" s="318"/>
      <c r="P251" s="318"/>
      <c r="Q251" s="318"/>
      <c r="R251" s="318"/>
      <c r="S251" s="318"/>
      <c r="T251" s="318"/>
      <c r="U251" s="318"/>
      <c r="V251" s="318"/>
      <c r="W251" s="318"/>
      <c r="X251" s="318"/>
      <c r="Y251" s="318"/>
      <c r="Z251" s="318"/>
      <c r="AA251" s="318"/>
      <c r="AB251" s="318"/>
      <c r="AC251" s="318"/>
      <c r="AD251" s="318"/>
      <c r="AE251" s="318"/>
      <c r="AF251" s="318"/>
      <c r="AG251" s="318"/>
      <c r="AH251" s="318"/>
      <c r="AI251" s="318"/>
      <c r="AJ251" s="318"/>
      <c r="AK251" s="318"/>
      <c r="AL251" s="318"/>
      <c r="AM251" s="318"/>
      <c r="AN251" s="318"/>
      <c r="AO251" s="318"/>
      <c r="AP251" s="318"/>
      <c r="AQ251" s="318"/>
      <c r="AR251" s="318"/>
      <c r="AS251" s="318"/>
      <c r="AT251" s="318"/>
      <c r="AU251" s="318"/>
      <c r="AV251" s="318"/>
      <c r="AW251" s="318"/>
      <c r="AX251" s="318"/>
      <c r="AY251" s="318"/>
      <c r="AZ251" s="318"/>
      <c r="BA251" s="318"/>
      <c r="BB251" s="318"/>
      <c r="BC251" s="318"/>
      <c r="BD251" s="318"/>
      <c r="BE251" s="318"/>
      <c r="BF251" s="318"/>
      <c r="BG251" s="318"/>
      <c r="BH251" s="318"/>
      <c r="BI251" s="318"/>
      <c r="BJ251" s="318"/>
      <c r="BK251" s="318"/>
      <c r="BL251" s="318"/>
      <c r="BM251" s="318"/>
      <c r="BN251" s="318"/>
      <c r="BO251" s="318"/>
      <c r="BP251" s="318"/>
      <c r="BQ251" s="318"/>
      <c r="BR251" s="318"/>
      <c r="BS251" s="318"/>
      <c r="BT251" s="318"/>
      <c r="BU251" s="318"/>
      <c r="BV251" s="318"/>
      <c r="BW251" s="318"/>
      <c r="BX251" s="318"/>
      <c r="BY251" s="318"/>
      <c r="BZ251" s="318"/>
      <c r="CA251" s="318"/>
      <c r="CB251" s="318"/>
      <c r="CC251" s="318"/>
      <c r="CD251" s="318"/>
      <c r="CE251" s="318"/>
      <c r="CF251" s="318"/>
      <c r="CG251" s="318"/>
      <c r="CH251" s="318"/>
      <c r="CI251" s="318"/>
      <c r="CJ251" s="318"/>
      <c r="CK251" s="318"/>
      <c r="CL251" s="318"/>
      <c r="CM251" s="318"/>
      <c r="CN251" s="318"/>
      <c r="CO251" s="318"/>
      <c r="CP251" s="318"/>
      <c r="CQ251" s="318"/>
      <c r="CR251" s="318"/>
      <c r="CS251" s="318"/>
      <c r="CT251" s="318"/>
      <c r="CU251" s="318"/>
      <c r="CV251" s="318"/>
      <c r="CW251" s="318"/>
      <c r="CX251" s="318"/>
      <c r="CY251" s="318"/>
      <c r="CZ251" s="318"/>
      <c r="DA251" s="318"/>
      <c r="DB251" s="318"/>
      <c r="DC251" s="318"/>
      <c r="DD251" s="318"/>
      <c r="DE251" s="318"/>
      <c r="DF251" s="318"/>
      <c r="DG251" s="318"/>
      <c r="DH251" s="318"/>
      <c r="DI251" s="318"/>
      <c r="DJ251" s="318"/>
      <c r="DK251" s="318"/>
      <c r="DL251" s="318"/>
      <c r="DM251" s="318"/>
      <c r="DN251" s="318"/>
      <c r="DO251" s="318"/>
      <c r="DP251" s="318"/>
      <c r="DQ251" s="318"/>
      <c r="DR251" s="318"/>
      <c r="DS251" s="318"/>
      <c r="DT251" s="318"/>
      <c r="DU251" s="318"/>
      <c r="DV251" s="318"/>
      <c r="DW251" s="318"/>
      <c r="DX251" s="318"/>
      <c r="DY251" s="318"/>
      <c r="DZ251" s="318"/>
      <c r="EA251" s="318"/>
      <c r="EB251" s="318"/>
      <c r="EC251" s="318"/>
      <c r="ED251" s="318"/>
      <c r="EE251" s="318"/>
      <c r="EF251" s="318"/>
      <c r="EG251" s="318"/>
      <c r="EH251" s="318"/>
      <c r="EI251" s="318"/>
      <c r="EJ251" s="318"/>
    </row>
    <row r="252" spans="1:140" ht="25.5" hidden="1" customHeight="1">
      <c r="A252" s="319"/>
      <c r="B252" s="319"/>
      <c r="C252" s="319"/>
      <c r="D252" s="317"/>
      <c r="E252" s="317"/>
      <c r="F252" s="318"/>
      <c r="G252" s="318"/>
      <c r="H252" s="318"/>
      <c r="I252" s="318"/>
      <c r="J252" s="318"/>
      <c r="K252" s="318"/>
      <c r="L252" s="318"/>
      <c r="M252" s="318"/>
      <c r="N252" s="318"/>
      <c r="O252" s="318"/>
      <c r="P252" s="318"/>
      <c r="Q252" s="318"/>
      <c r="R252" s="318"/>
      <c r="S252" s="318"/>
      <c r="T252" s="318"/>
      <c r="U252" s="318"/>
      <c r="V252" s="318"/>
      <c r="W252" s="318"/>
      <c r="X252" s="318"/>
      <c r="Y252" s="318"/>
      <c r="Z252" s="318"/>
      <c r="AA252" s="318"/>
      <c r="AB252" s="318"/>
      <c r="AC252" s="318"/>
      <c r="AD252" s="318"/>
      <c r="AE252" s="318"/>
      <c r="AF252" s="318"/>
      <c r="AG252" s="318"/>
      <c r="AH252" s="318"/>
      <c r="AI252" s="318"/>
      <c r="AJ252" s="318"/>
      <c r="AK252" s="318"/>
      <c r="AL252" s="318"/>
      <c r="AM252" s="318"/>
      <c r="AN252" s="318"/>
      <c r="AO252" s="318"/>
      <c r="AP252" s="318"/>
      <c r="AQ252" s="318"/>
      <c r="AR252" s="318"/>
      <c r="AS252" s="318"/>
      <c r="AT252" s="318"/>
      <c r="AU252" s="318"/>
      <c r="AV252" s="318"/>
      <c r="AW252" s="318"/>
      <c r="AX252" s="318"/>
      <c r="AY252" s="318"/>
      <c r="AZ252" s="318"/>
      <c r="BA252" s="318"/>
      <c r="BB252" s="318"/>
      <c r="BC252" s="318"/>
      <c r="BD252" s="318"/>
      <c r="BE252" s="318"/>
      <c r="BF252" s="318"/>
      <c r="BG252" s="318"/>
      <c r="BH252" s="318"/>
      <c r="BI252" s="318"/>
      <c r="BJ252" s="318"/>
      <c r="BK252" s="318"/>
      <c r="BL252" s="318"/>
      <c r="BM252" s="318"/>
      <c r="BN252" s="318"/>
      <c r="BO252" s="318"/>
      <c r="BP252" s="318"/>
      <c r="BQ252" s="318"/>
      <c r="BR252" s="318"/>
      <c r="BS252" s="318"/>
      <c r="BT252" s="318"/>
      <c r="BU252" s="318"/>
      <c r="BV252" s="318"/>
      <c r="BW252" s="318"/>
      <c r="BX252" s="318"/>
      <c r="BY252" s="318"/>
      <c r="BZ252" s="318"/>
      <c r="CA252" s="318"/>
      <c r="CB252" s="318"/>
      <c r="CC252" s="318"/>
      <c r="CD252" s="318"/>
      <c r="CE252" s="318"/>
      <c r="CF252" s="318"/>
      <c r="CG252" s="318"/>
      <c r="CH252" s="318"/>
      <c r="CI252" s="318"/>
      <c r="CJ252" s="318"/>
      <c r="CK252" s="318"/>
      <c r="CL252" s="318"/>
      <c r="CM252" s="318"/>
      <c r="CN252" s="318"/>
      <c r="CO252" s="318"/>
      <c r="CP252" s="318"/>
      <c r="CQ252" s="318"/>
      <c r="CR252" s="318"/>
      <c r="CS252" s="318"/>
      <c r="CT252" s="318"/>
      <c r="CU252" s="318"/>
      <c r="CV252" s="318"/>
      <c r="CW252" s="318"/>
      <c r="CX252" s="318"/>
      <c r="CY252" s="318"/>
      <c r="CZ252" s="318"/>
      <c r="DA252" s="318"/>
      <c r="DB252" s="318"/>
      <c r="DC252" s="318"/>
      <c r="DD252" s="318"/>
      <c r="DE252" s="318"/>
      <c r="DF252" s="318"/>
      <c r="DG252" s="318"/>
      <c r="DH252" s="318"/>
      <c r="DI252" s="318"/>
      <c r="DJ252" s="318"/>
      <c r="DK252" s="318"/>
      <c r="DL252" s="318"/>
      <c r="DM252" s="318"/>
      <c r="DN252" s="318"/>
      <c r="DO252" s="318"/>
      <c r="DP252" s="318"/>
      <c r="DQ252" s="318"/>
      <c r="DR252" s="318"/>
      <c r="DS252" s="318"/>
      <c r="DT252" s="318"/>
      <c r="DU252" s="318"/>
      <c r="DV252" s="318"/>
      <c r="DW252" s="318"/>
      <c r="DX252" s="318"/>
      <c r="DY252" s="318"/>
      <c r="DZ252" s="318"/>
      <c r="EA252" s="318"/>
      <c r="EB252" s="318"/>
      <c r="EC252" s="318"/>
      <c r="ED252" s="318"/>
      <c r="EE252" s="318"/>
      <c r="EF252" s="318"/>
      <c r="EG252" s="318"/>
      <c r="EH252" s="318"/>
      <c r="EI252" s="318"/>
      <c r="EJ252" s="318"/>
    </row>
    <row r="253" spans="1:140" ht="25.5" hidden="1" customHeight="1">
      <c r="A253" s="319"/>
      <c r="B253" s="319"/>
      <c r="C253" s="319"/>
      <c r="D253" s="317"/>
      <c r="E253" s="317"/>
      <c r="F253" s="318"/>
      <c r="G253" s="318"/>
      <c r="H253" s="318"/>
      <c r="I253" s="318"/>
      <c r="J253" s="318"/>
      <c r="K253" s="318"/>
      <c r="L253" s="318"/>
      <c r="M253" s="318"/>
      <c r="N253" s="318"/>
      <c r="O253" s="318"/>
      <c r="P253" s="318"/>
      <c r="Q253" s="318"/>
      <c r="R253" s="318"/>
      <c r="S253" s="318"/>
      <c r="T253" s="318"/>
      <c r="U253" s="318"/>
      <c r="V253" s="318"/>
      <c r="W253" s="318"/>
      <c r="X253" s="318"/>
      <c r="Y253" s="318"/>
      <c r="Z253" s="318"/>
      <c r="AA253" s="318"/>
      <c r="AB253" s="318"/>
      <c r="AC253" s="318"/>
      <c r="AD253" s="318"/>
      <c r="AE253" s="318"/>
      <c r="AF253" s="318"/>
      <c r="AG253" s="318"/>
      <c r="AH253" s="318"/>
      <c r="AI253" s="318"/>
      <c r="AJ253" s="318"/>
      <c r="AK253" s="318"/>
      <c r="AL253" s="318"/>
      <c r="AM253" s="318"/>
      <c r="AN253" s="318"/>
      <c r="AO253" s="318"/>
      <c r="AP253" s="318"/>
      <c r="AQ253" s="318"/>
      <c r="AR253" s="318"/>
      <c r="AS253" s="318"/>
      <c r="AT253" s="318"/>
      <c r="AU253" s="318"/>
      <c r="AV253" s="318"/>
      <c r="AW253" s="318"/>
      <c r="AX253" s="318"/>
      <c r="AY253" s="318"/>
      <c r="AZ253" s="318"/>
      <c r="BA253" s="318"/>
      <c r="BB253" s="318"/>
      <c r="BC253" s="318"/>
      <c r="BD253" s="318"/>
      <c r="BE253" s="318"/>
      <c r="BF253" s="318"/>
      <c r="BG253" s="318"/>
      <c r="BH253" s="318"/>
      <c r="BI253" s="318"/>
      <c r="BJ253" s="318"/>
      <c r="BK253" s="318"/>
      <c r="BL253" s="318"/>
      <c r="BM253" s="318"/>
      <c r="BN253" s="318"/>
      <c r="BO253" s="318"/>
      <c r="BP253" s="318"/>
      <c r="BQ253" s="318"/>
      <c r="BR253" s="318"/>
      <c r="BS253" s="318"/>
      <c r="BT253" s="318"/>
      <c r="BU253" s="318"/>
      <c r="BV253" s="318"/>
      <c r="BW253" s="318"/>
      <c r="BX253" s="318"/>
      <c r="BY253" s="318"/>
      <c r="BZ253" s="318"/>
      <c r="CA253" s="318"/>
      <c r="CB253" s="318"/>
      <c r="CC253" s="318"/>
      <c r="CD253" s="318"/>
      <c r="CE253" s="318"/>
      <c r="CF253" s="318"/>
      <c r="CG253" s="318"/>
      <c r="CH253" s="318"/>
      <c r="CI253" s="318"/>
      <c r="CJ253" s="318"/>
      <c r="CK253" s="318"/>
      <c r="CL253" s="318"/>
      <c r="CM253" s="318"/>
      <c r="CN253" s="318"/>
      <c r="CO253" s="318"/>
      <c r="CP253" s="318"/>
      <c r="CQ253" s="318"/>
      <c r="CR253" s="318"/>
      <c r="CS253" s="318"/>
      <c r="CT253" s="318"/>
      <c r="CU253" s="318"/>
      <c r="CV253" s="318"/>
      <c r="CW253" s="318"/>
      <c r="CX253" s="318"/>
      <c r="CY253" s="318"/>
      <c r="CZ253" s="318"/>
      <c r="DA253" s="318"/>
      <c r="DB253" s="318"/>
      <c r="DC253" s="318"/>
      <c r="DD253" s="318"/>
      <c r="DE253" s="318"/>
      <c r="DF253" s="318"/>
      <c r="DG253" s="318"/>
      <c r="DH253" s="318"/>
      <c r="DI253" s="318"/>
      <c r="DJ253" s="318"/>
      <c r="DK253" s="318"/>
      <c r="DL253" s="318"/>
      <c r="DM253" s="318"/>
      <c r="DN253" s="318"/>
      <c r="DO253" s="318"/>
      <c r="DP253" s="318"/>
      <c r="DQ253" s="318"/>
      <c r="DR253" s="318"/>
      <c r="DS253" s="318"/>
      <c r="DT253" s="318"/>
      <c r="DU253" s="318"/>
      <c r="DV253" s="318"/>
      <c r="DW253" s="318"/>
      <c r="DX253" s="318"/>
      <c r="DY253" s="318"/>
      <c r="DZ253" s="318"/>
      <c r="EA253" s="318"/>
      <c r="EB253" s="318"/>
      <c r="EC253" s="318"/>
      <c r="ED253" s="318"/>
      <c r="EE253" s="318"/>
      <c r="EF253" s="318"/>
      <c r="EG253" s="318"/>
      <c r="EH253" s="318"/>
      <c r="EI253" s="318"/>
      <c r="EJ253" s="318"/>
    </row>
    <row r="254" spans="1:140" ht="25.5" hidden="1" customHeight="1">
      <c r="A254" s="319"/>
      <c r="B254" s="319"/>
      <c r="C254" s="319"/>
      <c r="D254" s="317"/>
      <c r="E254" s="317"/>
      <c r="F254" s="318"/>
      <c r="G254" s="318"/>
      <c r="H254" s="318"/>
      <c r="I254" s="318"/>
      <c r="J254" s="318"/>
      <c r="K254" s="318"/>
      <c r="L254" s="318"/>
      <c r="M254" s="318"/>
      <c r="N254" s="318"/>
      <c r="O254" s="318"/>
      <c r="P254" s="318"/>
      <c r="Q254" s="318"/>
      <c r="R254" s="318"/>
      <c r="S254" s="318"/>
      <c r="T254" s="318"/>
      <c r="U254" s="318"/>
      <c r="V254" s="318"/>
      <c r="W254" s="318"/>
      <c r="X254" s="318"/>
      <c r="Y254" s="318"/>
      <c r="Z254" s="318"/>
      <c r="AA254" s="318"/>
      <c r="AB254" s="318"/>
      <c r="AC254" s="318"/>
      <c r="AD254" s="318"/>
      <c r="AE254" s="318"/>
      <c r="AF254" s="318"/>
      <c r="AG254" s="318"/>
      <c r="AH254" s="318"/>
      <c r="AI254" s="318"/>
      <c r="AJ254" s="318"/>
      <c r="AK254" s="318"/>
      <c r="AL254" s="318"/>
      <c r="AM254" s="318"/>
      <c r="AN254" s="318"/>
      <c r="AO254" s="318"/>
      <c r="AP254" s="318"/>
      <c r="AQ254" s="318"/>
      <c r="AR254" s="318"/>
      <c r="AS254" s="318"/>
      <c r="AT254" s="318"/>
      <c r="AU254" s="318"/>
      <c r="AV254" s="318"/>
      <c r="AW254" s="318"/>
      <c r="AX254" s="318"/>
      <c r="AY254" s="318"/>
      <c r="AZ254" s="318"/>
      <c r="BA254" s="318"/>
      <c r="BB254" s="318"/>
      <c r="BC254" s="318"/>
      <c r="BD254" s="318"/>
      <c r="BE254" s="318"/>
      <c r="BF254" s="318"/>
      <c r="BG254" s="318"/>
      <c r="BH254" s="318"/>
      <c r="BI254" s="318"/>
      <c r="BJ254" s="318"/>
      <c r="BK254" s="318"/>
      <c r="BL254" s="318"/>
      <c r="BM254" s="318"/>
      <c r="BN254" s="318"/>
      <c r="BO254" s="318"/>
      <c r="BP254" s="318"/>
      <c r="BQ254" s="318"/>
      <c r="BR254" s="318"/>
      <c r="BS254" s="318"/>
      <c r="BT254" s="318"/>
      <c r="BU254" s="318"/>
      <c r="BV254" s="318"/>
      <c r="BW254" s="318"/>
      <c r="BX254" s="318"/>
      <c r="BY254" s="318"/>
      <c r="BZ254" s="318"/>
      <c r="CA254" s="318"/>
      <c r="CB254" s="318"/>
      <c r="CC254" s="318"/>
      <c r="CD254" s="318"/>
      <c r="CE254" s="318"/>
      <c r="CF254" s="318"/>
      <c r="CG254" s="318"/>
      <c r="CH254" s="318"/>
      <c r="CI254" s="318"/>
      <c r="CJ254" s="318"/>
      <c r="CK254" s="318"/>
      <c r="CL254" s="318"/>
      <c r="CM254" s="318"/>
      <c r="CN254" s="318"/>
      <c r="CO254" s="318"/>
      <c r="CP254" s="318"/>
      <c r="CQ254" s="318"/>
      <c r="CR254" s="318"/>
      <c r="CS254" s="318"/>
      <c r="CT254" s="318"/>
      <c r="CU254" s="318"/>
      <c r="CV254" s="318"/>
      <c r="CW254" s="318"/>
      <c r="CX254" s="318"/>
      <c r="CY254" s="318"/>
      <c r="CZ254" s="318"/>
      <c r="DA254" s="318"/>
      <c r="DB254" s="318"/>
      <c r="DC254" s="318"/>
      <c r="DD254" s="318"/>
      <c r="DE254" s="318"/>
      <c r="DF254" s="318"/>
      <c r="DG254" s="318"/>
      <c r="DH254" s="318"/>
      <c r="DI254" s="318"/>
      <c r="DJ254" s="318"/>
      <c r="DK254" s="318"/>
      <c r="DL254" s="318"/>
      <c r="DM254" s="318"/>
      <c r="DN254" s="318"/>
      <c r="DO254" s="318"/>
      <c r="DP254" s="318"/>
      <c r="DQ254" s="318"/>
      <c r="DR254" s="318"/>
      <c r="DS254" s="318"/>
      <c r="DT254" s="318"/>
      <c r="DU254" s="318"/>
      <c r="DV254" s="318"/>
      <c r="DW254" s="318"/>
      <c r="DX254" s="318"/>
      <c r="DY254" s="318"/>
      <c r="DZ254" s="318"/>
      <c r="EA254" s="318"/>
      <c r="EB254" s="318"/>
      <c r="EC254" s="318"/>
      <c r="ED254" s="318"/>
      <c r="EE254" s="318"/>
      <c r="EF254" s="318"/>
      <c r="EG254" s="318"/>
      <c r="EH254" s="318"/>
      <c r="EI254" s="318"/>
      <c r="EJ254" s="318"/>
    </row>
    <row r="255" spans="1:140" ht="25.5" hidden="1" customHeight="1">
      <c r="A255" s="319"/>
      <c r="B255" s="319"/>
      <c r="C255" s="319"/>
      <c r="D255" s="317"/>
      <c r="E255" s="317"/>
      <c r="F255" s="318"/>
      <c r="G255" s="318"/>
      <c r="H255" s="318"/>
      <c r="I255" s="318"/>
      <c r="J255" s="318"/>
      <c r="K255" s="318"/>
      <c r="L255" s="318"/>
      <c r="M255" s="318"/>
      <c r="N255" s="318"/>
      <c r="O255" s="318"/>
      <c r="P255" s="318"/>
      <c r="Q255" s="318"/>
      <c r="R255" s="318"/>
      <c r="S255" s="318"/>
      <c r="T255" s="318"/>
      <c r="U255" s="318"/>
      <c r="V255" s="318"/>
      <c r="W255" s="318"/>
      <c r="X255" s="318"/>
      <c r="Y255" s="318"/>
      <c r="Z255" s="318"/>
      <c r="AA255" s="318"/>
      <c r="AB255" s="318"/>
      <c r="AC255" s="318"/>
      <c r="AD255" s="318"/>
      <c r="AE255" s="318"/>
      <c r="AF255" s="318"/>
      <c r="AG255" s="318"/>
      <c r="AH255" s="318"/>
      <c r="AI255" s="318"/>
      <c r="AJ255" s="318"/>
      <c r="AK255" s="318"/>
      <c r="AL255" s="318"/>
      <c r="AM255" s="318"/>
      <c r="AN255" s="318"/>
      <c r="AO255" s="318"/>
      <c r="AP255" s="318"/>
      <c r="AQ255" s="318"/>
      <c r="AR255" s="318"/>
      <c r="AS255" s="318"/>
      <c r="AT255" s="318"/>
      <c r="AU255" s="318"/>
      <c r="AV255" s="318"/>
      <c r="AW255" s="318"/>
      <c r="AX255" s="318"/>
      <c r="AY255" s="318"/>
      <c r="AZ255" s="318"/>
      <c r="BA255" s="318"/>
      <c r="BB255" s="318"/>
      <c r="BC255" s="318"/>
      <c r="BD255" s="318"/>
      <c r="BE255" s="318"/>
      <c r="BF255" s="318"/>
      <c r="BG255" s="318"/>
      <c r="BH255" s="318"/>
      <c r="BI255" s="318"/>
      <c r="BJ255" s="318"/>
      <c r="BK255" s="318"/>
      <c r="BL255" s="318"/>
      <c r="BM255" s="318"/>
      <c r="BN255" s="318"/>
      <c r="BO255" s="318"/>
      <c r="BP255" s="318"/>
      <c r="BQ255" s="318"/>
      <c r="BR255" s="318"/>
      <c r="BS255" s="318"/>
      <c r="BT255" s="318"/>
      <c r="BU255" s="318"/>
      <c r="BV255" s="318"/>
      <c r="BW255" s="318"/>
      <c r="BX255" s="318"/>
      <c r="BY255" s="318"/>
      <c r="BZ255" s="318"/>
      <c r="CA255" s="318"/>
      <c r="CB255" s="318"/>
      <c r="CC255" s="318"/>
      <c r="CD255" s="318"/>
      <c r="CE255" s="318"/>
      <c r="CF255" s="318"/>
      <c r="CG255" s="318"/>
      <c r="CH255" s="318"/>
      <c r="CI255" s="318"/>
      <c r="CJ255" s="318"/>
      <c r="CK255" s="318"/>
      <c r="CL255" s="318"/>
      <c r="CM255" s="318"/>
      <c r="CN255" s="318"/>
      <c r="CO255" s="318"/>
      <c r="CP255" s="318"/>
      <c r="CQ255" s="318"/>
      <c r="CR255" s="318"/>
      <c r="CS255" s="318"/>
      <c r="CT255" s="318"/>
      <c r="CU255" s="318"/>
      <c r="CV255" s="318"/>
      <c r="CW255" s="318"/>
      <c r="CX255" s="318"/>
      <c r="CY255" s="318"/>
      <c r="CZ255" s="318"/>
      <c r="DA255" s="318"/>
      <c r="DB255" s="318"/>
      <c r="DC255" s="318"/>
      <c r="DD255" s="318"/>
      <c r="DE255" s="318"/>
      <c r="DF255" s="318"/>
      <c r="DG255" s="318"/>
      <c r="DH255" s="318"/>
      <c r="DI255" s="318"/>
      <c r="DJ255" s="318"/>
      <c r="DK255" s="318"/>
      <c r="DL255" s="318"/>
      <c r="DM255" s="318"/>
      <c r="DN255" s="318"/>
      <c r="DO255" s="318"/>
      <c r="DP255" s="318"/>
      <c r="DQ255" s="318"/>
      <c r="DR255" s="318"/>
      <c r="DS255" s="318"/>
      <c r="DT255" s="318"/>
      <c r="DU255" s="318"/>
      <c r="DV255" s="318"/>
      <c r="DW255" s="318"/>
      <c r="DX255" s="318"/>
      <c r="DY255" s="318"/>
      <c r="DZ255" s="318"/>
      <c r="EA255" s="318"/>
      <c r="EB255" s="318"/>
      <c r="EC255" s="318"/>
      <c r="ED255" s="318"/>
      <c r="EE255" s="318"/>
      <c r="EF255" s="318"/>
      <c r="EG255" s="318"/>
      <c r="EH255" s="318"/>
      <c r="EI255" s="318"/>
      <c r="EJ255" s="318"/>
    </row>
    <row r="256" spans="1:140" ht="25.5" hidden="1" customHeight="1">
      <c r="A256" s="319"/>
      <c r="B256" s="319"/>
      <c r="C256" s="319"/>
      <c r="D256" s="317"/>
      <c r="E256" s="317"/>
      <c r="F256" s="318"/>
      <c r="G256" s="318"/>
      <c r="H256" s="318"/>
      <c r="I256" s="318"/>
      <c r="J256" s="318"/>
      <c r="K256" s="318"/>
      <c r="L256" s="318"/>
      <c r="M256" s="318"/>
      <c r="N256" s="318"/>
      <c r="O256" s="318"/>
      <c r="P256" s="318"/>
      <c r="Q256" s="318"/>
      <c r="R256" s="318"/>
      <c r="S256" s="318"/>
      <c r="T256" s="318"/>
      <c r="U256" s="318"/>
      <c r="V256" s="318"/>
      <c r="W256" s="318"/>
      <c r="X256" s="318"/>
      <c r="Y256" s="318"/>
      <c r="Z256" s="318"/>
      <c r="AA256" s="318"/>
      <c r="AB256" s="318"/>
      <c r="AC256" s="318"/>
      <c r="AD256" s="318"/>
      <c r="AE256" s="318"/>
      <c r="AF256" s="318"/>
      <c r="AG256" s="318"/>
      <c r="AH256" s="318"/>
      <c r="AI256" s="318"/>
      <c r="AJ256" s="318"/>
      <c r="AK256" s="318"/>
      <c r="AL256" s="318"/>
      <c r="AM256" s="318"/>
      <c r="AN256" s="318"/>
      <c r="AO256" s="318"/>
      <c r="AP256" s="318"/>
      <c r="AQ256" s="318"/>
      <c r="AR256" s="318"/>
      <c r="AS256" s="318"/>
      <c r="AT256" s="318"/>
      <c r="AU256" s="318"/>
      <c r="AV256" s="318"/>
      <c r="AW256" s="318"/>
      <c r="AX256" s="318"/>
      <c r="AY256" s="318"/>
      <c r="AZ256" s="318"/>
      <c r="BA256" s="318"/>
      <c r="BB256" s="318"/>
      <c r="BC256" s="318"/>
      <c r="BD256" s="318"/>
      <c r="BE256" s="318"/>
      <c r="BF256" s="318"/>
      <c r="BG256" s="318"/>
      <c r="BH256" s="318"/>
      <c r="BI256" s="318"/>
      <c r="BJ256" s="318"/>
      <c r="BK256" s="318"/>
      <c r="BL256" s="318"/>
      <c r="BM256" s="318"/>
      <c r="BN256" s="318"/>
      <c r="BO256" s="318"/>
      <c r="BP256" s="318"/>
      <c r="BQ256" s="318"/>
      <c r="BR256" s="318"/>
      <c r="BS256" s="318"/>
      <c r="BT256" s="318"/>
      <c r="BU256" s="318"/>
      <c r="BV256" s="318"/>
      <c r="BW256" s="318"/>
      <c r="BX256" s="318"/>
      <c r="BY256" s="318"/>
      <c r="BZ256" s="318"/>
      <c r="CA256" s="318"/>
      <c r="CB256" s="318"/>
      <c r="CC256" s="318"/>
      <c r="CD256" s="318"/>
      <c r="CE256" s="318"/>
      <c r="CF256" s="318"/>
      <c r="CG256" s="318"/>
      <c r="CH256" s="318"/>
      <c r="CI256" s="318"/>
      <c r="CJ256" s="318"/>
      <c r="CK256" s="318"/>
      <c r="CL256" s="318"/>
      <c r="CM256" s="318"/>
      <c r="CN256" s="318"/>
      <c r="CO256" s="318"/>
      <c r="CP256" s="318"/>
      <c r="CQ256" s="318"/>
      <c r="CR256" s="318"/>
      <c r="CS256" s="318"/>
      <c r="CT256" s="318"/>
      <c r="CU256" s="318"/>
      <c r="CV256" s="318"/>
      <c r="CW256" s="318"/>
      <c r="CX256" s="318"/>
      <c r="CY256" s="318"/>
      <c r="CZ256" s="318"/>
      <c r="DA256" s="318"/>
      <c r="DB256" s="318"/>
      <c r="DC256" s="318"/>
      <c r="DD256" s="318"/>
      <c r="DE256" s="318"/>
      <c r="DF256" s="318"/>
      <c r="DG256" s="318"/>
      <c r="DH256" s="318"/>
      <c r="DI256" s="318"/>
      <c r="DJ256" s="318"/>
      <c r="DK256" s="318"/>
      <c r="DL256" s="318"/>
      <c r="DM256" s="318"/>
      <c r="DN256" s="318"/>
      <c r="DO256" s="318"/>
      <c r="DP256" s="318"/>
      <c r="DQ256" s="318"/>
      <c r="DR256" s="318"/>
      <c r="DS256" s="318"/>
      <c r="DT256" s="318"/>
      <c r="DU256" s="318"/>
      <c r="DV256" s="318"/>
      <c r="DW256" s="318"/>
      <c r="DX256" s="318"/>
      <c r="DY256" s="318"/>
      <c r="DZ256" s="318"/>
      <c r="EA256" s="318"/>
      <c r="EB256" s="318"/>
      <c r="EC256" s="318"/>
      <c r="ED256" s="318"/>
      <c r="EE256" s="318"/>
      <c r="EF256" s="318"/>
      <c r="EG256" s="318"/>
      <c r="EH256" s="318"/>
      <c r="EI256" s="318"/>
      <c r="EJ256" s="318"/>
    </row>
    <row r="257" spans="1:140" ht="25.5" hidden="1" customHeight="1">
      <c r="A257" s="319"/>
      <c r="B257" s="319"/>
      <c r="C257" s="319"/>
      <c r="D257" s="317"/>
      <c r="E257" s="317"/>
      <c r="F257" s="318"/>
      <c r="G257" s="318"/>
      <c r="H257" s="318"/>
      <c r="I257" s="318"/>
      <c r="J257" s="318"/>
      <c r="K257" s="318"/>
      <c r="L257" s="318"/>
      <c r="M257" s="318"/>
      <c r="N257" s="318"/>
      <c r="O257" s="318"/>
      <c r="P257" s="318"/>
      <c r="Q257" s="318"/>
      <c r="R257" s="318"/>
      <c r="S257" s="318"/>
      <c r="T257" s="318"/>
      <c r="U257" s="318"/>
      <c r="V257" s="318"/>
      <c r="W257" s="318"/>
      <c r="X257" s="318"/>
      <c r="Y257" s="318"/>
      <c r="Z257" s="318"/>
      <c r="AA257" s="318"/>
      <c r="AB257" s="318"/>
      <c r="AC257" s="318"/>
      <c r="AD257" s="318"/>
      <c r="AE257" s="318"/>
      <c r="AF257" s="318"/>
      <c r="AG257" s="318"/>
      <c r="AH257" s="318"/>
      <c r="AI257" s="318"/>
      <c r="AJ257" s="318"/>
      <c r="AK257" s="318"/>
      <c r="AL257" s="318"/>
      <c r="AM257" s="318"/>
      <c r="AN257" s="318"/>
      <c r="AO257" s="318"/>
      <c r="AP257" s="318"/>
      <c r="AQ257" s="318"/>
      <c r="AR257" s="318"/>
      <c r="AS257" s="318"/>
      <c r="AT257" s="318"/>
      <c r="AU257" s="318"/>
      <c r="AV257" s="318"/>
      <c r="AW257" s="318"/>
      <c r="AX257" s="318"/>
      <c r="AY257" s="318"/>
      <c r="AZ257" s="318"/>
      <c r="BA257" s="318"/>
      <c r="BB257" s="318"/>
      <c r="BC257" s="318"/>
      <c r="BD257" s="318"/>
      <c r="BE257" s="318"/>
      <c r="BF257" s="318"/>
      <c r="BG257" s="318"/>
      <c r="BH257" s="318"/>
      <c r="BI257" s="318"/>
      <c r="BJ257" s="318"/>
      <c r="BK257" s="318"/>
      <c r="BL257" s="318"/>
      <c r="BM257" s="318"/>
      <c r="BN257" s="318"/>
      <c r="BO257" s="318"/>
      <c r="BP257" s="318"/>
      <c r="BQ257" s="318"/>
      <c r="BR257" s="318"/>
      <c r="BS257" s="318"/>
      <c r="BT257" s="318"/>
      <c r="BU257" s="318"/>
      <c r="BV257" s="318"/>
      <c r="BW257" s="318"/>
      <c r="BX257" s="318"/>
      <c r="BY257" s="318"/>
      <c r="BZ257" s="318"/>
      <c r="CA257" s="318"/>
      <c r="CB257" s="318"/>
      <c r="CC257" s="318"/>
      <c r="CD257" s="318"/>
      <c r="CE257" s="318"/>
      <c r="CF257" s="318"/>
      <c r="CG257" s="318"/>
      <c r="CH257" s="318"/>
      <c r="CI257" s="318"/>
      <c r="CJ257" s="318"/>
      <c r="CK257" s="318"/>
      <c r="CL257" s="318"/>
      <c r="CM257" s="318"/>
      <c r="CN257" s="318"/>
      <c r="CO257" s="318"/>
      <c r="CP257" s="318"/>
      <c r="CQ257" s="318"/>
      <c r="CR257" s="318"/>
      <c r="CS257" s="318"/>
      <c r="CT257" s="318"/>
      <c r="CU257" s="318"/>
      <c r="CV257" s="318"/>
      <c r="CW257" s="318"/>
      <c r="CX257" s="318"/>
      <c r="CY257" s="318"/>
      <c r="CZ257" s="318"/>
      <c r="DA257" s="318"/>
      <c r="DB257" s="318"/>
      <c r="DC257" s="318"/>
      <c r="DD257" s="318"/>
      <c r="DE257" s="318"/>
      <c r="DF257" s="318"/>
      <c r="DG257" s="318"/>
      <c r="DH257" s="318"/>
      <c r="DI257" s="318"/>
      <c r="DJ257" s="318"/>
      <c r="DK257" s="318"/>
      <c r="DL257" s="318"/>
      <c r="DM257" s="318"/>
      <c r="DN257" s="318"/>
      <c r="DO257" s="318"/>
      <c r="DP257" s="318"/>
      <c r="DQ257" s="318"/>
      <c r="DR257" s="318"/>
      <c r="DS257" s="318"/>
      <c r="DT257" s="318"/>
      <c r="DU257" s="318"/>
      <c r="DV257" s="318"/>
      <c r="DW257" s="318"/>
      <c r="DX257" s="318"/>
      <c r="DY257" s="318"/>
      <c r="DZ257" s="318"/>
      <c r="EA257" s="318"/>
      <c r="EB257" s="318"/>
      <c r="EC257" s="318"/>
      <c r="ED257" s="318"/>
      <c r="EE257" s="318"/>
      <c r="EF257" s="318"/>
      <c r="EG257" s="318"/>
      <c r="EH257" s="318"/>
      <c r="EI257" s="318"/>
      <c r="EJ257" s="318"/>
    </row>
    <row r="258" spans="1:140" ht="25.5" hidden="1" customHeight="1">
      <c r="A258" s="319"/>
      <c r="B258" s="319"/>
      <c r="C258" s="319"/>
      <c r="D258" s="317"/>
      <c r="E258" s="317"/>
      <c r="F258" s="318"/>
      <c r="G258" s="318"/>
      <c r="H258" s="318"/>
      <c r="I258" s="318"/>
      <c r="J258" s="318"/>
      <c r="K258" s="318"/>
      <c r="L258" s="318"/>
      <c r="M258" s="318"/>
      <c r="N258" s="318"/>
      <c r="O258" s="318"/>
      <c r="P258" s="318"/>
      <c r="Q258" s="318"/>
      <c r="R258" s="318"/>
      <c r="S258" s="318"/>
      <c r="T258" s="318"/>
      <c r="U258" s="318"/>
      <c r="V258" s="318"/>
      <c r="W258" s="318"/>
      <c r="X258" s="318"/>
      <c r="Y258" s="318"/>
      <c r="Z258" s="318"/>
      <c r="AA258" s="318"/>
      <c r="AB258" s="318"/>
      <c r="AC258" s="318"/>
      <c r="AD258" s="318"/>
      <c r="AE258" s="318"/>
      <c r="AF258" s="318"/>
      <c r="AG258" s="318"/>
      <c r="AH258" s="318"/>
      <c r="AI258" s="318"/>
      <c r="AJ258" s="318"/>
      <c r="AK258" s="318"/>
      <c r="AL258" s="318"/>
      <c r="AM258" s="318"/>
      <c r="AN258" s="318"/>
      <c r="AO258" s="318"/>
      <c r="AP258" s="318"/>
      <c r="AQ258" s="318"/>
      <c r="AR258" s="318"/>
      <c r="AS258" s="318"/>
      <c r="AT258" s="318"/>
      <c r="AU258" s="318"/>
      <c r="AV258" s="318"/>
      <c r="AW258" s="318"/>
      <c r="AX258" s="318"/>
      <c r="AY258" s="318"/>
      <c r="AZ258" s="318"/>
      <c r="BA258" s="318"/>
      <c r="BB258" s="318"/>
      <c r="BC258" s="318"/>
      <c r="BD258" s="318"/>
      <c r="BE258" s="318"/>
      <c r="BF258" s="318"/>
      <c r="BG258" s="318"/>
      <c r="BH258" s="318"/>
      <c r="BI258" s="318"/>
      <c r="BJ258" s="318"/>
      <c r="BK258" s="318"/>
      <c r="BL258" s="318"/>
      <c r="BM258" s="318"/>
      <c r="BN258" s="318"/>
      <c r="BO258" s="318"/>
      <c r="BP258" s="318"/>
      <c r="BQ258" s="318"/>
      <c r="BR258" s="318"/>
      <c r="BS258" s="318"/>
      <c r="BT258" s="318"/>
      <c r="BU258" s="318"/>
      <c r="BV258" s="318"/>
      <c r="BW258" s="318"/>
      <c r="BX258" s="318"/>
      <c r="BY258" s="318"/>
      <c r="BZ258" s="318"/>
      <c r="CA258" s="318"/>
      <c r="CB258" s="318"/>
      <c r="CC258" s="318"/>
      <c r="CD258" s="318"/>
      <c r="CE258" s="318"/>
      <c r="CF258" s="318"/>
      <c r="CG258" s="318"/>
      <c r="CH258" s="318"/>
      <c r="CI258" s="318"/>
      <c r="CJ258" s="318"/>
      <c r="CK258" s="318"/>
      <c r="CL258" s="318"/>
      <c r="CM258" s="318"/>
      <c r="CN258" s="318"/>
      <c r="CO258" s="318"/>
      <c r="CP258" s="318"/>
      <c r="CQ258" s="318"/>
      <c r="CR258" s="318"/>
      <c r="CS258" s="318"/>
      <c r="CT258" s="318"/>
      <c r="CU258" s="318"/>
      <c r="CV258" s="318"/>
      <c r="CW258" s="318"/>
      <c r="CX258" s="318"/>
      <c r="CY258" s="318"/>
      <c r="CZ258" s="318"/>
      <c r="DA258" s="318"/>
      <c r="DB258" s="318"/>
      <c r="DC258" s="318"/>
      <c r="DD258" s="318"/>
      <c r="DE258" s="318"/>
      <c r="DF258" s="318"/>
      <c r="DG258" s="318"/>
      <c r="DH258" s="318"/>
      <c r="DI258" s="318"/>
      <c r="DJ258" s="318"/>
      <c r="DK258" s="318"/>
      <c r="DL258" s="318"/>
      <c r="DM258" s="318"/>
      <c r="DN258" s="318"/>
      <c r="DO258" s="318"/>
      <c r="DP258" s="318"/>
      <c r="DQ258" s="318"/>
      <c r="DR258" s="318"/>
      <c r="DS258" s="318"/>
      <c r="DT258" s="318"/>
      <c r="DU258" s="318"/>
      <c r="DV258" s="318"/>
      <c r="DW258" s="318"/>
      <c r="DX258" s="318"/>
      <c r="DY258" s="318"/>
      <c r="DZ258" s="318"/>
      <c r="EA258" s="318"/>
      <c r="EB258" s="318"/>
      <c r="EC258" s="318"/>
      <c r="ED258" s="318"/>
      <c r="EE258" s="318"/>
      <c r="EF258" s="318"/>
      <c r="EG258" s="318"/>
      <c r="EH258" s="318"/>
      <c r="EI258" s="318"/>
      <c r="EJ258" s="318"/>
    </row>
    <row r="259" spans="1:140" ht="25.5" hidden="1" customHeight="1">
      <c r="A259" s="319"/>
      <c r="B259" s="319"/>
      <c r="C259" s="319"/>
      <c r="D259" s="317"/>
      <c r="E259" s="317"/>
      <c r="F259" s="318"/>
      <c r="G259" s="318"/>
      <c r="H259" s="318"/>
      <c r="I259" s="318"/>
      <c r="J259" s="318"/>
      <c r="K259" s="318"/>
      <c r="L259" s="318"/>
      <c r="M259" s="318"/>
      <c r="N259" s="318"/>
      <c r="O259" s="318"/>
      <c r="P259" s="318"/>
      <c r="Q259" s="318"/>
      <c r="R259" s="318"/>
      <c r="S259" s="318"/>
      <c r="T259" s="318"/>
      <c r="U259" s="318"/>
      <c r="V259" s="318"/>
      <c r="W259" s="318"/>
      <c r="X259" s="318"/>
      <c r="Y259" s="318"/>
      <c r="Z259" s="318"/>
      <c r="AA259" s="318"/>
      <c r="AB259" s="318"/>
      <c r="AC259" s="318"/>
      <c r="AD259" s="318"/>
      <c r="AE259" s="318"/>
      <c r="AF259" s="318"/>
      <c r="AG259" s="318"/>
      <c r="AH259" s="318"/>
      <c r="AI259" s="318"/>
      <c r="AJ259" s="318"/>
      <c r="AK259" s="318"/>
      <c r="AL259" s="318"/>
      <c r="AM259" s="318"/>
      <c r="AN259" s="318"/>
      <c r="AO259" s="318"/>
      <c r="AP259" s="318"/>
      <c r="AQ259" s="318"/>
      <c r="AR259" s="318"/>
      <c r="AS259" s="318"/>
      <c r="AT259" s="318"/>
      <c r="AU259" s="318"/>
      <c r="AV259" s="318"/>
      <c r="AW259" s="318"/>
      <c r="AX259" s="318"/>
      <c r="AY259" s="318"/>
      <c r="AZ259" s="318"/>
      <c r="BA259" s="318"/>
      <c r="BB259" s="318"/>
      <c r="BC259" s="318"/>
      <c r="BD259" s="318"/>
      <c r="BE259" s="318"/>
      <c r="BF259" s="318"/>
      <c r="BG259" s="318"/>
      <c r="BH259" s="318"/>
      <c r="BI259" s="318"/>
      <c r="BJ259" s="318"/>
      <c r="BK259" s="318"/>
      <c r="BL259" s="318"/>
      <c r="BM259" s="318"/>
      <c r="BN259" s="318"/>
      <c r="BO259" s="318"/>
      <c r="BP259" s="318"/>
      <c r="BQ259" s="318"/>
      <c r="BR259" s="318"/>
      <c r="BS259" s="318"/>
      <c r="BT259" s="318"/>
      <c r="BU259" s="318"/>
      <c r="BV259" s="318"/>
      <c r="BW259" s="318"/>
      <c r="BX259" s="318"/>
      <c r="BY259" s="318"/>
      <c r="BZ259" s="318"/>
      <c r="CA259" s="318"/>
      <c r="CB259" s="318"/>
      <c r="CC259" s="318"/>
      <c r="CD259" s="318"/>
      <c r="CE259" s="318"/>
      <c r="CF259" s="318"/>
      <c r="CG259" s="318"/>
      <c r="CH259" s="318"/>
      <c r="CI259" s="318"/>
      <c r="CJ259" s="318"/>
      <c r="CK259" s="318"/>
      <c r="CL259" s="318"/>
      <c r="CM259" s="318"/>
      <c r="CN259" s="318"/>
      <c r="CO259" s="318"/>
      <c r="CP259" s="318"/>
      <c r="CQ259" s="318"/>
      <c r="CR259" s="318"/>
      <c r="CS259" s="318"/>
      <c r="CT259" s="318"/>
      <c r="CU259" s="318"/>
      <c r="CV259" s="318"/>
      <c r="CW259" s="318"/>
      <c r="CX259" s="318"/>
      <c r="CY259" s="318"/>
      <c r="CZ259" s="318"/>
      <c r="DA259" s="318"/>
      <c r="DB259" s="318"/>
      <c r="DC259" s="318"/>
      <c r="DD259" s="318"/>
      <c r="DE259" s="318"/>
      <c r="DF259" s="318"/>
      <c r="DG259" s="318"/>
      <c r="DH259" s="318"/>
      <c r="DI259" s="318"/>
      <c r="DJ259" s="318"/>
      <c r="DK259" s="318"/>
      <c r="DL259" s="318"/>
      <c r="DM259" s="318"/>
      <c r="DN259" s="318"/>
      <c r="DO259" s="318"/>
      <c r="DP259" s="318"/>
      <c r="DQ259" s="318"/>
      <c r="DR259" s="318"/>
      <c r="DS259" s="318"/>
      <c r="DT259" s="318"/>
      <c r="DU259" s="318"/>
      <c r="DV259" s="318"/>
      <c r="DW259" s="318"/>
      <c r="DX259" s="318"/>
      <c r="DY259" s="318"/>
      <c r="DZ259" s="318"/>
      <c r="EA259" s="318"/>
      <c r="EB259" s="318"/>
      <c r="EC259" s="318"/>
      <c r="ED259" s="318"/>
      <c r="EE259" s="318"/>
      <c r="EF259" s="318"/>
      <c r="EG259" s="318"/>
      <c r="EH259" s="318"/>
      <c r="EI259" s="318"/>
      <c r="EJ259" s="318"/>
    </row>
    <row r="260" spans="1:140" ht="25.5" hidden="1" customHeight="1">
      <c r="A260" s="319"/>
      <c r="B260" s="319"/>
      <c r="C260" s="319"/>
      <c r="D260" s="317"/>
      <c r="E260" s="317"/>
      <c r="F260" s="318"/>
      <c r="G260" s="318"/>
      <c r="H260" s="318"/>
      <c r="I260" s="318"/>
      <c r="J260" s="318"/>
      <c r="K260" s="318"/>
      <c r="L260" s="318"/>
      <c r="M260" s="318"/>
      <c r="N260" s="318"/>
      <c r="O260" s="318"/>
      <c r="P260" s="318"/>
      <c r="Q260" s="318"/>
      <c r="R260" s="318"/>
      <c r="S260" s="318"/>
      <c r="T260" s="318"/>
      <c r="U260" s="318"/>
      <c r="V260" s="318"/>
      <c r="W260" s="318"/>
      <c r="X260" s="318"/>
      <c r="Y260" s="318"/>
      <c r="Z260" s="318"/>
      <c r="AA260" s="318"/>
      <c r="AB260" s="318"/>
      <c r="AC260" s="318"/>
      <c r="AD260" s="318"/>
      <c r="AE260" s="318"/>
      <c r="AF260" s="318"/>
      <c r="AG260" s="318"/>
      <c r="AH260" s="318"/>
      <c r="AI260" s="318"/>
      <c r="AJ260" s="318"/>
      <c r="AK260" s="318"/>
      <c r="AL260" s="318"/>
      <c r="AM260" s="318"/>
      <c r="AN260" s="318"/>
      <c r="AO260" s="318"/>
      <c r="AP260" s="318"/>
      <c r="AQ260" s="318"/>
      <c r="AR260" s="318"/>
      <c r="AS260" s="318"/>
      <c r="AT260" s="318"/>
      <c r="AU260" s="318"/>
      <c r="AV260" s="318"/>
      <c r="AW260" s="318"/>
      <c r="AX260" s="318"/>
      <c r="AY260" s="318"/>
      <c r="AZ260" s="318"/>
      <c r="BA260" s="318"/>
      <c r="BB260" s="318"/>
      <c r="BC260" s="318"/>
      <c r="BD260" s="318"/>
      <c r="BE260" s="318"/>
      <c r="BF260" s="318"/>
      <c r="BG260" s="318"/>
      <c r="BH260" s="318"/>
      <c r="BI260" s="318"/>
      <c r="BJ260" s="318"/>
      <c r="BK260" s="318"/>
      <c r="BL260" s="318"/>
      <c r="BM260" s="318"/>
      <c r="BN260" s="318"/>
      <c r="BO260" s="318"/>
      <c r="BP260" s="318"/>
      <c r="BQ260" s="318"/>
      <c r="BR260" s="318"/>
      <c r="BS260" s="318"/>
      <c r="BT260" s="318"/>
      <c r="BU260" s="318"/>
      <c r="BV260" s="318"/>
      <c r="BW260" s="318"/>
      <c r="BX260" s="318"/>
      <c r="BY260" s="318"/>
      <c r="BZ260" s="318"/>
      <c r="CA260" s="318"/>
      <c r="CB260" s="318"/>
      <c r="CC260" s="318"/>
      <c r="CD260" s="318"/>
      <c r="CE260" s="318"/>
      <c r="CF260" s="318"/>
      <c r="CG260" s="318"/>
      <c r="CH260" s="318"/>
      <c r="CI260" s="318"/>
      <c r="CJ260" s="318"/>
      <c r="CK260" s="318"/>
      <c r="CL260" s="318"/>
      <c r="CM260" s="318"/>
      <c r="CN260" s="318"/>
      <c r="CO260" s="318"/>
      <c r="CP260" s="318"/>
      <c r="CQ260" s="318"/>
      <c r="CR260" s="318"/>
      <c r="CS260" s="318"/>
      <c r="CT260" s="318"/>
      <c r="CU260" s="318"/>
      <c r="CV260" s="318"/>
      <c r="CW260" s="318"/>
      <c r="CX260" s="318"/>
      <c r="CY260" s="318"/>
      <c r="CZ260" s="318"/>
      <c r="DA260" s="318"/>
      <c r="DB260" s="318"/>
      <c r="DC260" s="318"/>
      <c r="DD260" s="318"/>
      <c r="DE260" s="318"/>
      <c r="DF260" s="318"/>
      <c r="DG260" s="318"/>
      <c r="DH260" s="318"/>
      <c r="DI260" s="318"/>
      <c r="DJ260" s="318"/>
      <c r="DK260" s="318"/>
      <c r="DL260" s="318"/>
      <c r="DM260" s="318"/>
      <c r="DN260" s="318"/>
      <c r="DO260" s="318"/>
      <c r="DP260" s="318"/>
      <c r="DQ260" s="318"/>
      <c r="DR260" s="318"/>
      <c r="DS260" s="318"/>
      <c r="DT260" s="318"/>
      <c r="DU260" s="318"/>
      <c r="DV260" s="318"/>
      <c r="DW260" s="318"/>
      <c r="DX260" s="318"/>
      <c r="DY260" s="318"/>
      <c r="DZ260" s="318"/>
      <c r="EA260" s="318"/>
      <c r="EB260" s="318"/>
      <c r="EC260" s="318"/>
      <c r="ED260" s="318"/>
      <c r="EE260" s="318"/>
      <c r="EF260" s="318"/>
      <c r="EG260" s="318"/>
      <c r="EH260" s="318"/>
      <c r="EI260" s="318"/>
      <c r="EJ260" s="318"/>
    </row>
    <row r="261" spans="1:140" ht="25.5" hidden="1" customHeight="1">
      <c r="A261" s="319"/>
      <c r="B261" s="319"/>
      <c r="C261" s="319"/>
      <c r="D261" s="317"/>
      <c r="E261" s="317"/>
      <c r="F261" s="318"/>
      <c r="G261" s="318"/>
      <c r="H261" s="318"/>
      <c r="I261" s="318"/>
      <c r="J261" s="318"/>
      <c r="K261" s="318"/>
      <c r="L261" s="318"/>
      <c r="M261" s="318"/>
      <c r="N261" s="318"/>
      <c r="O261" s="318"/>
      <c r="P261" s="318"/>
      <c r="Q261" s="318"/>
      <c r="R261" s="318"/>
      <c r="S261" s="318"/>
      <c r="T261" s="318"/>
      <c r="U261" s="318"/>
      <c r="V261" s="318"/>
      <c r="W261" s="318"/>
      <c r="X261" s="318"/>
      <c r="Y261" s="318"/>
      <c r="Z261" s="318"/>
      <c r="AA261" s="318"/>
      <c r="AB261" s="318"/>
      <c r="AC261" s="318"/>
      <c r="AD261" s="318"/>
      <c r="AE261" s="318"/>
      <c r="AF261" s="318"/>
      <c r="AG261" s="318"/>
      <c r="AH261" s="318"/>
      <c r="AI261" s="318"/>
      <c r="AJ261" s="318"/>
      <c r="AK261" s="318"/>
      <c r="AL261" s="318"/>
      <c r="AM261" s="318"/>
      <c r="AN261" s="318"/>
      <c r="AO261" s="318"/>
      <c r="AP261" s="318"/>
      <c r="AQ261" s="318"/>
      <c r="AR261" s="318"/>
      <c r="AS261" s="318"/>
      <c r="AT261" s="318"/>
      <c r="AU261" s="318"/>
      <c r="AV261" s="318"/>
      <c r="AW261" s="318"/>
      <c r="AX261" s="318"/>
      <c r="AY261" s="318"/>
      <c r="AZ261" s="318"/>
      <c r="BA261" s="318"/>
      <c r="BB261" s="318"/>
      <c r="BC261" s="318"/>
      <c r="BD261" s="318"/>
      <c r="BE261" s="318"/>
      <c r="BF261" s="318"/>
      <c r="BG261" s="318"/>
      <c r="BH261" s="318"/>
      <c r="BI261" s="318"/>
      <c r="BJ261" s="318"/>
      <c r="BK261" s="318"/>
      <c r="BL261" s="318"/>
      <c r="BM261" s="318"/>
      <c r="BN261" s="318"/>
      <c r="BO261" s="318"/>
      <c r="BP261" s="318"/>
      <c r="BQ261" s="318"/>
      <c r="BR261" s="318"/>
      <c r="BS261" s="318"/>
      <c r="BT261" s="318"/>
      <c r="BU261" s="318"/>
      <c r="BV261" s="318"/>
      <c r="BW261" s="318"/>
      <c r="BX261" s="318"/>
      <c r="BY261" s="318"/>
      <c r="BZ261" s="318"/>
      <c r="CA261" s="318"/>
      <c r="CB261" s="318"/>
      <c r="CC261" s="318"/>
      <c r="CD261" s="318"/>
      <c r="CE261" s="318"/>
      <c r="CF261" s="318"/>
      <c r="CG261" s="318"/>
      <c r="CH261" s="318"/>
      <c r="CI261" s="318"/>
      <c r="CJ261" s="318"/>
      <c r="CK261" s="318"/>
      <c r="CL261" s="318"/>
      <c r="CM261" s="318"/>
      <c r="CN261" s="318"/>
      <c r="CO261" s="318"/>
      <c r="CP261" s="318"/>
      <c r="CQ261" s="318"/>
      <c r="CR261" s="318"/>
      <c r="CS261" s="318"/>
      <c r="CT261" s="318"/>
      <c r="CU261" s="318"/>
      <c r="CV261" s="318"/>
      <c r="CW261" s="318"/>
      <c r="CX261" s="318"/>
      <c r="CY261" s="318"/>
      <c r="CZ261" s="318"/>
      <c r="DA261" s="318"/>
      <c r="DB261" s="318"/>
      <c r="DC261" s="318"/>
      <c r="DD261" s="318"/>
      <c r="DE261" s="318"/>
      <c r="DF261" s="318"/>
      <c r="DG261" s="318"/>
      <c r="DH261" s="318"/>
      <c r="DI261" s="318"/>
      <c r="DJ261" s="318"/>
      <c r="DK261" s="318"/>
      <c r="DL261" s="318"/>
      <c r="DM261" s="318"/>
      <c r="DN261" s="318"/>
      <c r="DO261" s="318"/>
      <c r="DP261" s="318"/>
      <c r="DQ261" s="318"/>
      <c r="DR261" s="318"/>
      <c r="DS261" s="318"/>
      <c r="DT261" s="318"/>
      <c r="DU261" s="318"/>
      <c r="DV261" s="318"/>
      <c r="DW261" s="318"/>
      <c r="DX261" s="318"/>
      <c r="DY261" s="318"/>
      <c r="DZ261" s="318"/>
      <c r="EA261" s="318"/>
      <c r="EB261" s="318"/>
      <c r="EC261" s="318"/>
      <c r="ED261" s="318"/>
      <c r="EE261" s="318"/>
      <c r="EF261" s="318"/>
      <c r="EG261" s="318"/>
      <c r="EH261" s="318"/>
      <c r="EI261" s="318"/>
      <c r="EJ261" s="318"/>
    </row>
    <row r="262" spans="1:140" ht="25.5" hidden="1" customHeight="1">
      <c r="A262" s="319"/>
      <c r="B262" s="319"/>
      <c r="C262" s="319"/>
      <c r="D262" s="317"/>
      <c r="E262" s="317"/>
      <c r="F262" s="318"/>
      <c r="G262" s="318"/>
      <c r="H262" s="318"/>
      <c r="I262" s="318"/>
      <c r="J262" s="318"/>
      <c r="K262" s="318"/>
      <c r="L262" s="318"/>
      <c r="M262" s="318"/>
      <c r="N262" s="318"/>
      <c r="O262" s="318"/>
      <c r="P262" s="318"/>
      <c r="Q262" s="318"/>
      <c r="R262" s="318"/>
      <c r="S262" s="318"/>
      <c r="T262" s="318"/>
      <c r="U262" s="318"/>
      <c r="V262" s="318"/>
      <c r="W262" s="318"/>
      <c r="X262" s="318"/>
      <c r="Y262" s="318"/>
      <c r="Z262" s="318"/>
      <c r="AA262" s="318"/>
      <c r="AB262" s="318"/>
      <c r="AC262" s="318"/>
      <c r="AD262" s="318"/>
      <c r="AE262" s="318"/>
      <c r="AF262" s="318"/>
      <c r="AG262" s="318"/>
      <c r="AH262" s="318"/>
      <c r="AI262" s="318"/>
      <c r="AJ262" s="318"/>
      <c r="AK262" s="318"/>
      <c r="AL262" s="318"/>
      <c r="AM262" s="318"/>
      <c r="AN262" s="318"/>
      <c r="AO262" s="318"/>
      <c r="AP262" s="318"/>
      <c r="AQ262" s="318"/>
      <c r="AR262" s="318"/>
      <c r="AS262" s="318"/>
      <c r="AT262" s="318"/>
      <c r="AU262" s="318"/>
      <c r="AV262" s="318"/>
      <c r="AW262" s="318"/>
      <c r="AX262" s="318"/>
      <c r="AY262" s="318"/>
      <c r="AZ262" s="318"/>
      <c r="BA262" s="318"/>
      <c r="BB262" s="318"/>
      <c r="BC262" s="318"/>
      <c r="BD262" s="318"/>
      <c r="BE262" s="318"/>
      <c r="BF262" s="318"/>
      <c r="BG262" s="318"/>
      <c r="BH262" s="318"/>
      <c r="BI262" s="318"/>
      <c r="BJ262" s="318"/>
      <c r="BK262" s="318"/>
      <c r="BL262" s="318"/>
      <c r="BM262" s="318"/>
      <c r="BN262" s="318"/>
      <c r="BO262" s="318"/>
      <c r="BP262" s="318"/>
      <c r="BQ262" s="318"/>
      <c r="BR262" s="318"/>
      <c r="BS262" s="318"/>
      <c r="BT262" s="318"/>
      <c r="BU262" s="318"/>
      <c r="BV262" s="318"/>
      <c r="BW262" s="318"/>
      <c r="BX262" s="318"/>
      <c r="BY262" s="318"/>
      <c r="BZ262" s="318"/>
      <c r="CA262" s="318"/>
      <c r="CB262" s="318"/>
      <c r="CC262" s="318"/>
      <c r="CD262" s="318"/>
      <c r="CE262" s="318"/>
      <c r="CF262" s="318"/>
      <c r="CG262" s="318"/>
      <c r="CH262" s="318"/>
      <c r="CI262" s="318"/>
      <c r="CJ262" s="318"/>
      <c r="CK262" s="318"/>
      <c r="CL262" s="318"/>
      <c r="CM262" s="318"/>
      <c r="CN262" s="318"/>
      <c r="CO262" s="318"/>
      <c r="CP262" s="318"/>
      <c r="CQ262" s="318"/>
      <c r="CR262" s="318"/>
      <c r="CS262" s="318"/>
      <c r="CT262" s="318"/>
      <c r="CU262" s="318"/>
      <c r="CV262" s="318"/>
      <c r="CW262" s="318"/>
      <c r="CX262" s="318"/>
      <c r="CY262" s="318"/>
      <c r="CZ262" s="318"/>
      <c r="DA262" s="318"/>
      <c r="DB262" s="318"/>
      <c r="DC262" s="318"/>
      <c r="DD262" s="318"/>
      <c r="DE262" s="318"/>
      <c r="DF262" s="318"/>
      <c r="DG262" s="318"/>
      <c r="DH262" s="318"/>
      <c r="DI262" s="318"/>
      <c r="DJ262" s="318"/>
      <c r="DK262" s="318"/>
      <c r="DL262" s="318"/>
      <c r="DM262" s="318"/>
      <c r="DN262" s="318"/>
      <c r="DO262" s="318"/>
      <c r="DP262" s="318"/>
      <c r="DQ262" s="318"/>
      <c r="DR262" s="318"/>
      <c r="DS262" s="318"/>
      <c r="DT262" s="318"/>
      <c r="DU262" s="318"/>
      <c r="DV262" s="318"/>
      <c r="DW262" s="318"/>
      <c r="DX262" s="318"/>
      <c r="DY262" s="318"/>
      <c r="DZ262" s="318"/>
      <c r="EA262" s="318"/>
      <c r="EB262" s="318"/>
      <c r="EC262" s="318"/>
      <c r="ED262" s="318"/>
      <c r="EE262" s="318"/>
      <c r="EF262" s="318"/>
      <c r="EG262" s="318"/>
      <c r="EH262" s="318"/>
      <c r="EI262" s="318"/>
      <c r="EJ262" s="318"/>
    </row>
    <row r="263" spans="1:140" ht="25.5" hidden="1" customHeight="1">
      <c r="A263" s="319"/>
      <c r="B263" s="319"/>
      <c r="C263" s="319"/>
      <c r="D263" s="317"/>
      <c r="E263" s="317"/>
      <c r="F263" s="318"/>
      <c r="G263" s="318"/>
      <c r="H263" s="318"/>
      <c r="I263" s="318"/>
      <c r="J263" s="318"/>
      <c r="K263" s="318"/>
      <c r="L263" s="318"/>
      <c r="M263" s="318"/>
      <c r="N263" s="318"/>
      <c r="O263" s="318"/>
      <c r="P263" s="318"/>
      <c r="Q263" s="318"/>
      <c r="R263" s="318"/>
      <c r="S263" s="318"/>
      <c r="T263" s="318"/>
      <c r="U263" s="318"/>
      <c r="V263" s="318"/>
      <c r="W263" s="318"/>
      <c r="X263" s="318"/>
      <c r="Y263" s="318"/>
      <c r="Z263" s="318"/>
      <c r="AA263" s="318"/>
      <c r="AB263" s="318"/>
      <c r="AC263" s="318"/>
      <c r="AD263" s="318"/>
      <c r="AE263" s="318"/>
      <c r="AF263" s="318"/>
      <c r="AG263" s="318"/>
      <c r="AH263" s="318"/>
      <c r="AI263" s="318"/>
      <c r="AJ263" s="318"/>
      <c r="AK263" s="318"/>
      <c r="AL263" s="318"/>
      <c r="AM263" s="318"/>
      <c r="AN263" s="318"/>
      <c r="AO263" s="318"/>
      <c r="AP263" s="318"/>
      <c r="AQ263" s="318"/>
      <c r="AR263" s="318"/>
      <c r="AS263" s="318"/>
      <c r="AT263" s="318"/>
      <c r="AU263" s="318"/>
      <c r="AV263" s="318"/>
      <c r="AW263" s="318"/>
      <c r="AX263" s="318"/>
      <c r="AY263" s="318"/>
      <c r="AZ263" s="318"/>
      <c r="BA263" s="318"/>
      <c r="BB263" s="318"/>
      <c r="BC263" s="318"/>
      <c r="BD263" s="318"/>
      <c r="BE263" s="318"/>
      <c r="BF263" s="318"/>
      <c r="BG263" s="318"/>
      <c r="BH263" s="318"/>
      <c r="BI263" s="318"/>
      <c r="BJ263" s="318"/>
      <c r="BK263" s="318"/>
      <c r="BL263" s="318"/>
      <c r="BM263" s="318"/>
      <c r="BN263" s="318"/>
      <c r="BO263" s="318"/>
      <c r="BP263" s="318"/>
      <c r="BQ263" s="318"/>
      <c r="BR263" s="318"/>
      <c r="BS263" s="318"/>
      <c r="BT263" s="318"/>
      <c r="BU263" s="318"/>
      <c r="BV263" s="318"/>
      <c r="BW263" s="318"/>
      <c r="BX263" s="318"/>
      <c r="BY263" s="318"/>
      <c r="BZ263" s="318"/>
      <c r="CA263" s="318"/>
      <c r="CB263" s="318"/>
      <c r="CC263" s="318"/>
      <c r="CD263" s="318"/>
      <c r="CE263" s="318"/>
      <c r="CF263" s="318"/>
      <c r="CG263" s="318"/>
      <c r="CH263" s="318"/>
      <c r="CI263" s="318"/>
      <c r="CJ263" s="318"/>
      <c r="CK263" s="318"/>
      <c r="CL263" s="318"/>
      <c r="CM263" s="318"/>
      <c r="CN263" s="318"/>
      <c r="CO263" s="318"/>
      <c r="CP263" s="318"/>
      <c r="CQ263" s="318"/>
      <c r="CR263" s="318"/>
      <c r="CS263" s="318"/>
      <c r="CT263" s="318"/>
      <c r="CU263" s="318"/>
      <c r="CV263" s="318"/>
      <c r="CW263" s="318"/>
      <c r="CX263" s="318"/>
      <c r="CY263" s="318"/>
      <c r="CZ263" s="318"/>
      <c r="DA263" s="318"/>
      <c r="DB263" s="318"/>
      <c r="DC263" s="318"/>
      <c r="DD263" s="318"/>
      <c r="DE263" s="318"/>
      <c r="DF263" s="318"/>
      <c r="DG263" s="318"/>
      <c r="DH263" s="318"/>
      <c r="DI263" s="318"/>
      <c r="DJ263" s="318"/>
      <c r="DK263" s="318"/>
      <c r="DL263" s="318"/>
      <c r="DM263" s="318"/>
      <c r="DN263" s="318"/>
      <c r="DO263" s="318"/>
      <c r="DP263" s="318"/>
      <c r="DQ263" s="318"/>
      <c r="DR263" s="318"/>
      <c r="DS263" s="318"/>
      <c r="DT263" s="318"/>
      <c r="DU263" s="318"/>
      <c r="DV263" s="318"/>
      <c r="DW263" s="318"/>
      <c r="DX263" s="318"/>
      <c r="DY263" s="318"/>
      <c r="DZ263" s="318"/>
      <c r="EA263" s="318"/>
      <c r="EB263" s="318"/>
      <c r="EC263" s="318"/>
      <c r="ED263" s="318"/>
      <c r="EE263" s="318"/>
      <c r="EF263" s="318"/>
      <c r="EG263" s="318"/>
      <c r="EH263" s="318"/>
      <c r="EI263" s="318"/>
      <c r="EJ263" s="318"/>
    </row>
    <row r="264" spans="1:140" ht="25.5" hidden="1" customHeight="1">
      <c r="A264" s="319"/>
      <c r="B264" s="319"/>
      <c r="C264" s="319"/>
      <c r="D264" s="317"/>
      <c r="E264" s="317"/>
      <c r="F264" s="318"/>
      <c r="G264" s="318"/>
      <c r="H264" s="318"/>
      <c r="I264" s="318"/>
      <c r="J264" s="318"/>
      <c r="K264" s="318"/>
      <c r="L264" s="318"/>
      <c r="M264" s="318"/>
      <c r="N264" s="318"/>
      <c r="O264" s="318"/>
      <c r="P264" s="318"/>
      <c r="Q264" s="318"/>
      <c r="R264" s="318"/>
      <c r="S264" s="318"/>
      <c r="T264" s="318"/>
      <c r="U264" s="318"/>
      <c r="V264" s="318"/>
      <c r="W264" s="318"/>
      <c r="X264" s="318"/>
      <c r="Y264" s="318"/>
      <c r="Z264" s="318"/>
      <c r="AA264" s="318"/>
      <c r="AB264" s="318"/>
      <c r="AC264" s="318"/>
      <c r="AD264" s="318"/>
      <c r="AE264" s="318"/>
      <c r="AF264" s="318"/>
      <c r="AG264" s="318"/>
      <c r="AH264" s="318"/>
      <c r="AI264" s="318"/>
      <c r="AJ264" s="318"/>
      <c r="AK264" s="318"/>
      <c r="AL264" s="318"/>
      <c r="AM264" s="318"/>
      <c r="AN264" s="318"/>
      <c r="AO264" s="318"/>
      <c r="AP264" s="318"/>
      <c r="AQ264" s="318"/>
      <c r="AR264" s="318"/>
      <c r="AS264" s="318"/>
      <c r="AT264" s="318"/>
      <c r="AU264" s="318"/>
      <c r="AV264" s="318"/>
      <c r="AW264" s="318"/>
      <c r="AX264" s="318"/>
      <c r="AY264" s="318"/>
      <c r="AZ264" s="318"/>
      <c r="BA264" s="318"/>
      <c r="BB264" s="318"/>
      <c r="BC264" s="318"/>
      <c r="BD264" s="318"/>
      <c r="BE264" s="318"/>
      <c r="BF264" s="318"/>
      <c r="BG264" s="318"/>
      <c r="BH264" s="318"/>
      <c r="BI264" s="318"/>
      <c r="BJ264" s="318"/>
      <c r="BK264" s="318"/>
      <c r="BL264" s="318"/>
      <c r="BM264" s="318"/>
      <c r="BN264" s="318"/>
      <c r="BO264" s="318"/>
      <c r="BP264" s="318"/>
      <c r="BQ264" s="318"/>
      <c r="BR264" s="318"/>
      <c r="BS264" s="318"/>
      <c r="BT264" s="318"/>
      <c r="BU264" s="318"/>
      <c r="BV264" s="318"/>
      <c r="BW264" s="318"/>
      <c r="BX264" s="318"/>
      <c r="BY264" s="318"/>
      <c r="BZ264" s="318"/>
      <c r="CA264" s="318"/>
      <c r="CB264" s="318"/>
      <c r="CC264" s="318"/>
      <c r="CD264" s="318"/>
      <c r="CE264" s="318"/>
      <c r="CF264" s="318"/>
      <c r="CG264" s="318"/>
      <c r="CH264" s="318"/>
      <c r="CI264" s="318"/>
      <c r="CJ264" s="318"/>
      <c r="CK264" s="318"/>
      <c r="CL264" s="318"/>
      <c r="CM264" s="318"/>
      <c r="CN264" s="318"/>
      <c r="CO264" s="318"/>
      <c r="CP264" s="318"/>
      <c r="CQ264" s="318"/>
      <c r="CR264" s="318"/>
      <c r="CS264" s="318"/>
      <c r="CT264" s="318"/>
      <c r="CU264" s="318"/>
      <c r="CV264" s="318"/>
      <c r="CW264" s="318"/>
      <c r="CX264" s="318"/>
      <c r="CY264" s="318"/>
      <c r="CZ264" s="318"/>
      <c r="DA264" s="318"/>
      <c r="DB264" s="318"/>
      <c r="DC264" s="318"/>
      <c r="DD264" s="318"/>
      <c r="DE264" s="318"/>
      <c r="DF264" s="318"/>
      <c r="DG264" s="318"/>
      <c r="DH264" s="318"/>
      <c r="DI264" s="318"/>
      <c r="DJ264" s="318"/>
      <c r="DK264" s="318"/>
      <c r="DL264" s="318"/>
      <c r="DM264" s="318"/>
      <c r="DN264" s="318"/>
      <c r="DO264" s="318"/>
      <c r="DP264" s="318"/>
      <c r="DQ264" s="318"/>
      <c r="DR264" s="318"/>
      <c r="DS264" s="318"/>
      <c r="DT264" s="318"/>
      <c r="DU264" s="318"/>
      <c r="DV264" s="318"/>
      <c r="DW264" s="318"/>
      <c r="DX264" s="318"/>
      <c r="DY264" s="318"/>
      <c r="DZ264" s="318"/>
      <c r="EA264" s="318"/>
      <c r="EB264" s="318"/>
      <c r="EC264" s="318"/>
      <c r="ED264" s="318"/>
      <c r="EE264" s="318"/>
      <c r="EF264" s="318"/>
      <c r="EG264" s="318"/>
      <c r="EH264" s="318"/>
      <c r="EI264" s="318"/>
      <c r="EJ264" s="318"/>
    </row>
    <row r="265" spans="1:140" ht="25.5" hidden="1" customHeight="1">
      <c r="A265" s="319"/>
      <c r="B265" s="319"/>
      <c r="C265" s="319"/>
      <c r="D265" s="317"/>
      <c r="E265" s="317"/>
      <c r="F265" s="318"/>
      <c r="G265" s="318"/>
      <c r="H265" s="318"/>
      <c r="I265" s="318"/>
      <c r="J265" s="318"/>
      <c r="K265" s="318"/>
      <c r="L265" s="318"/>
      <c r="M265" s="318"/>
      <c r="N265" s="318"/>
      <c r="O265" s="318"/>
      <c r="P265" s="318"/>
      <c r="Q265" s="318"/>
      <c r="R265" s="318"/>
      <c r="S265" s="318"/>
      <c r="T265" s="318"/>
      <c r="U265" s="318"/>
      <c r="V265" s="318"/>
      <c r="W265" s="318"/>
      <c r="X265" s="318"/>
      <c r="Y265" s="318"/>
      <c r="Z265" s="318"/>
      <c r="AA265" s="318"/>
      <c r="AB265" s="318"/>
      <c r="AC265" s="318"/>
      <c r="AD265" s="318"/>
      <c r="AE265" s="318"/>
      <c r="AF265" s="318"/>
      <c r="AG265" s="318"/>
      <c r="AH265" s="318"/>
      <c r="AI265" s="318"/>
      <c r="AJ265" s="318"/>
      <c r="AK265" s="318"/>
      <c r="AL265" s="318"/>
      <c r="AM265" s="318"/>
      <c r="AN265" s="318"/>
      <c r="AO265" s="318"/>
      <c r="AP265" s="318"/>
      <c r="AQ265" s="318"/>
      <c r="AR265" s="318"/>
      <c r="AS265" s="318"/>
      <c r="AT265" s="318"/>
      <c r="AU265" s="318"/>
      <c r="AV265" s="318"/>
      <c r="AW265" s="318"/>
      <c r="AX265" s="318"/>
      <c r="AY265" s="318"/>
      <c r="AZ265" s="318"/>
      <c r="BA265" s="318"/>
      <c r="BB265" s="318"/>
      <c r="BC265" s="318"/>
      <c r="BD265" s="318"/>
      <c r="BE265" s="318"/>
      <c r="BF265" s="318"/>
      <c r="BG265" s="318"/>
      <c r="BH265" s="318"/>
      <c r="BI265" s="318"/>
      <c r="BJ265" s="318"/>
      <c r="BK265" s="318"/>
      <c r="BL265" s="318"/>
      <c r="BM265" s="318"/>
      <c r="BN265" s="318"/>
      <c r="BO265" s="318"/>
      <c r="BP265" s="318"/>
      <c r="BQ265" s="318"/>
      <c r="BR265" s="318"/>
      <c r="BS265" s="318"/>
      <c r="BT265" s="318"/>
      <c r="BU265" s="318"/>
      <c r="BV265" s="318"/>
      <c r="BW265" s="318"/>
      <c r="BX265" s="318"/>
      <c r="BY265" s="318"/>
      <c r="BZ265" s="318"/>
      <c r="CA265" s="318"/>
      <c r="CB265" s="318"/>
      <c r="CC265" s="318"/>
      <c r="CD265" s="318"/>
      <c r="CE265" s="318"/>
      <c r="CF265" s="318"/>
      <c r="CG265" s="318"/>
      <c r="CH265" s="318"/>
      <c r="CI265" s="318"/>
      <c r="CJ265" s="318"/>
      <c r="CK265" s="318"/>
      <c r="CL265" s="318"/>
      <c r="CM265" s="318"/>
      <c r="CN265" s="318"/>
      <c r="CO265" s="318"/>
      <c r="CP265" s="318"/>
      <c r="CQ265" s="318"/>
      <c r="CR265" s="318"/>
      <c r="CS265" s="318"/>
      <c r="CT265" s="318"/>
      <c r="CU265" s="318"/>
      <c r="CV265" s="318"/>
      <c r="CW265" s="318"/>
      <c r="CX265" s="318"/>
      <c r="CY265" s="318"/>
      <c r="CZ265" s="318"/>
      <c r="DA265" s="318"/>
      <c r="DB265" s="318"/>
      <c r="DC265" s="318"/>
      <c r="DD265" s="318"/>
      <c r="DE265" s="318"/>
      <c r="DF265" s="318"/>
      <c r="DG265" s="318"/>
      <c r="DH265" s="318"/>
      <c r="DI265" s="318"/>
      <c r="DJ265" s="318"/>
      <c r="DK265" s="318"/>
      <c r="DL265" s="318"/>
      <c r="DM265" s="318"/>
      <c r="DN265" s="318"/>
      <c r="DO265" s="318"/>
      <c r="DP265" s="318"/>
      <c r="DQ265" s="318"/>
      <c r="DR265" s="318"/>
      <c r="DS265" s="318"/>
      <c r="DT265" s="318"/>
      <c r="DU265" s="318"/>
      <c r="DV265" s="318"/>
      <c r="DW265" s="318"/>
      <c r="DX265" s="318"/>
      <c r="DY265" s="318"/>
      <c r="DZ265" s="318"/>
      <c r="EA265" s="318"/>
      <c r="EB265" s="318"/>
      <c r="EC265" s="318"/>
      <c r="ED265" s="318"/>
      <c r="EE265" s="318"/>
      <c r="EF265" s="318"/>
      <c r="EG265" s="318"/>
      <c r="EH265" s="318"/>
      <c r="EI265" s="318"/>
      <c r="EJ265" s="318"/>
    </row>
    <row r="266" spans="1:140" ht="25.5" hidden="1" customHeight="1">
      <c r="A266" s="319"/>
      <c r="B266" s="319"/>
      <c r="C266" s="319"/>
      <c r="D266" s="317"/>
      <c r="E266" s="317"/>
      <c r="F266" s="318"/>
      <c r="G266" s="318"/>
      <c r="H266" s="318"/>
      <c r="I266" s="318"/>
      <c r="J266" s="318"/>
      <c r="K266" s="318"/>
      <c r="L266" s="318"/>
      <c r="M266" s="318"/>
      <c r="N266" s="318"/>
      <c r="O266" s="318"/>
      <c r="P266" s="318"/>
      <c r="Q266" s="318"/>
      <c r="R266" s="318"/>
      <c r="S266" s="318"/>
      <c r="T266" s="318"/>
      <c r="U266" s="318"/>
      <c r="V266" s="318"/>
      <c r="W266" s="318"/>
      <c r="X266" s="318"/>
      <c r="Y266" s="318"/>
      <c r="Z266" s="318"/>
      <c r="AA266" s="318"/>
      <c r="AB266" s="318"/>
      <c r="AC266" s="318"/>
      <c r="AD266" s="318"/>
      <c r="AE266" s="318"/>
      <c r="AF266" s="318"/>
      <c r="AG266" s="318"/>
      <c r="AH266" s="318"/>
      <c r="AI266" s="318"/>
      <c r="AJ266" s="318"/>
      <c r="AK266" s="318"/>
      <c r="AL266" s="318"/>
      <c r="AM266" s="318"/>
      <c r="AN266" s="318"/>
      <c r="AO266" s="318"/>
      <c r="AP266" s="318"/>
      <c r="AQ266" s="318"/>
      <c r="AR266" s="318"/>
      <c r="AS266" s="318"/>
      <c r="AT266" s="318"/>
      <c r="AU266" s="318"/>
      <c r="AV266" s="318"/>
      <c r="AW266" s="318"/>
      <c r="AX266" s="318"/>
      <c r="AY266" s="318"/>
      <c r="AZ266" s="318"/>
      <c r="BA266" s="318"/>
      <c r="BB266" s="318"/>
      <c r="BC266" s="318"/>
      <c r="BD266" s="318"/>
      <c r="BE266" s="318"/>
      <c r="BF266" s="318"/>
      <c r="BG266" s="318"/>
      <c r="BH266" s="318"/>
      <c r="BI266" s="318"/>
      <c r="BJ266" s="318"/>
      <c r="BK266" s="318"/>
      <c r="BL266" s="318"/>
      <c r="BM266" s="318"/>
      <c r="BN266" s="318"/>
      <c r="BO266" s="318"/>
      <c r="BP266" s="318"/>
      <c r="BQ266" s="318"/>
      <c r="BR266" s="318"/>
      <c r="BS266" s="318"/>
      <c r="BT266" s="318"/>
      <c r="BU266" s="318"/>
      <c r="BV266" s="318"/>
      <c r="BW266" s="318"/>
      <c r="BX266" s="318"/>
      <c r="BY266" s="318"/>
      <c r="BZ266" s="318"/>
      <c r="CA266" s="318"/>
      <c r="CB266" s="318"/>
      <c r="CC266" s="318"/>
      <c r="CD266" s="318"/>
      <c r="CE266" s="318"/>
      <c r="CF266" s="318"/>
      <c r="CG266" s="318"/>
      <c r="CH266" s="318"/>
      <c r="CI266" s="318"/>
      <c r="CJ266" s="318"/>
      <c r="CK266" s="318"/>
      <c r="CL266" s="318"/>
      <c r="CM266" s="318"/>
      <c r="CN266" s="318"/>
      <c r="CO266" s="318"/>
      <c r="CP266" s="318"/>
      <c r="CQ266" s="318"/>
      <c r="CR266" s="318"/>
      <c r="CS266" s="318"/>
      <c r="CT266" s="318"/>
      <c r="CU266" s="318"/>
      <c r="CV266" s="318"/>
      <c r="CW266" s="318"/>
      <c r="CX266" s="318"/>
      <c r="CY266" s="318"/>
      <c r="CZ266" s="318"/>
      <c r="DA266" s="318"/>
      <c r="DB266" s="318"/>
      <c r="DC266" s="318"/>
      <c r="DD266" s="318"/>
      <c r="DE266" s="318"/>
      <c r="DF266" s="318"/>
      <c r="DG266" s="318"/>
      <c r="DH266" s="318"/>
      <c r="DI266" s="318"/>
      <c r="DJ266" s="318"/>
      <c r="DK266" s="318"/>
      <c r="DL266" s="318"/>
      <c r="DM266" s="318"/>
      <c r="DN266" s="318"/>
      <c r="DO266" s="318"/>
      <c r="DP266" s="318"/>
      <c r="DQ266" s="318"/>
      <c r="DR266" s="318"/>
      <c r="DS266" s="318"/>
      <c r="DT266" s="318"/>
      <c r="DU266" s="318"/>
      <c r="DV266" s="318"/>
      <c r="DW266" s="318"/>
      <c r="DX266" s="318"/>
      <c r="DY266" s="318"/>
      <c r="DZ266" s="318"/>
      <c r="EA266" s="318"/>
      <c r="EB266" s="318"/>
      <c r="EC266" s="318"/>
      <c r="ED266" s="318"/>
      <c r="EE266" s="318"/>
      <c r="EF266" s="318"/>
      <c r="EG266" s="318"/>
      <c r="EH266" s="318"/>
      <c r="EI266" s="318"/>
      <c r="EJ266" s="318"/>
    </row>
    <row r="267" spans="1:140" ht="25.5" hidden="1" customHeight="1">
      <c r="A267" s="319"/>
      <c r="B267" s="319"/>
      <c r="C267" s="319"/>
      <c r="D267" s="317"/>
      <c r="E267" s="317"/>
      <c r="F267" s="318"/>
      <c r="G267" s="318"/>
      <c r="H267" s="318"/>
      <c r="I267" s="318"/>
      <c r="J267" s="318"/>
      <c r="K267" s="318"/>
      <c r="L267" s="318"/>
      <c r="M267" s="318"/>
      <c r="N267" s="318"/>
      <c r="O267" s="318"/>
      <c r="P267" s="318"/>
      <c r="Q267" s="318"/>
      <c r="R267" s="318"/>
      <c r="S267" s="318"/>
      <c r="T267" s="318"/>
      <c r="U267" s="318"/>
      <c r="V267" s="318"/>
      <c r="W267" s="318"/>
      <c r="X267" s="318"/>
      <c r="Y267" s="318"/>
      <c r="Z267" s="318"/>
      <c r="AA267" s="318"/>
      <c r="AB267" s="318"/>
      <c r="AC267" s="318"/>
      <c r="AD267" s="318"/>
      <c r="AE267" s="318"/>
      <c r="AF267" s="318"/>
      <c r="AG267" s="318"/>
      <c r="AH267" s="318"/>
      <c r="AI267" s="318"/>
      <c r="AJ267" s="318"/>
      <c r="AK267" s="318"/>
      <c r="AL267" s="318"/>
      <c r="AM267" s="318"/>
      <c r="AN267" s="318"/>
      <c r="AO267" s="318"/>
      <c r="AP267" s="318"/>
      <c r="AQ267" s="318"/>
      <c r="AR267" s="318"/>
      <c r="AS267" s="318"/>
      <c r="AT267" s="318"/>
      <c r="AU267" s="318"/>
      <c r="AV267" s="318"/>
      <c r="AW267" s="318"/>
      <c r="AX267" s="318"/>
      <c r="AY267" s="318"/>
      <c r="AZ267" s="318"/>
      <c r="BA267" s="318"/>
      <c r="BB267" s="318"/>
      <c r="BC267" s="318"/>
      <c r="BD267" s="318"/>
      <c r="BE267" s="318"/>
      <c r="BF267" s="318"/>
      <c r="BG267" s="318"/>
      <c r="BH267" s="318"/>
      <c r="BI267" s="318"/>
      <c r="BJ267" s="318"/>
      <c r="BK267" s="318"/>
      <c r="BL267" s="318"/>
      <c r="BM267" s="318"/>
      <c r="BN267" s="318"/>
      <c r="BO267" s="318"/>
      <c r="BP267" s="318"/>
      <c r="BQ267" s="318"/>
      <c r="BR267" s="318"/>
      <c r="BS267" s="318"/>
      <c r="BT267" s="318"/>
      <c r="BU267" s="318"/>
      <c r="BV267" s="318"/>
      <c r="BW267" s="318"/>
      <c r="BX267" s="318"/>
      <c r="BY267" s="318"/>
      <c r="BZ267" s="318"/>
      <c r="CA267" s="318"/>
      <c r="CB267" s="318"/>
      <c r="CC267" s="318"/>
      <c r="CD267" s="318"/>
      <c r="CE267" s="318"/>
      <c r="CF267" s="318"/>
      <c r="CG267" s="318"/>
      <c r="CH267" s="318"/>
      <c r="CI267" s="318"/>
      <c r="CJ267" s="318"/>
      <c r="CK267" s="318"/>
      <c r="CL267" s="318"/>
      <c r="CM267" s="318"/>
      <c r="CN267" s="318"/>
      <c r="CO267" s="318"/>
      <c r="CP267" s="318"/>
      <c r="CQ267" s="318"/>
      <c r="CR267" s="318"/>
      <c r="CS267" s="318"/>
      <c r="CT267" s="318"/>
      <c r="CU267" s="318"/>
      <c r="CV267" s="318"/>
      <c r="CW267" s="318"/>
      <c r="CX267" s="318"/>
      <c r="CY267" s="318"/>
      <c r="CZ267" s="318"/>
      <c r="DA267" s="318"/>
      <c r="DB267" s="318"/>
      <c r="DC267" s="318"/>
      <c r="DD267" s="318"/>
      <c r="DE267" s="318"/>
      <c r="DF267" s="318"/>
      <c r="DG267" s="318"/>
      <c r="DH267" s="318"/>
      <c r="DI267" s="318"/>
      <c r="DJ267" s="318"/>
      <c r="DK267" s="318"/>
      <c r="DL267" s="318"/>
      <c r="DM267" s="318"/>
      <c r="DN267" s="318"/>
      <c r="DO267" s="318"/>
      <c r="DP267" s="318"/>
      <c r="DQ267" s="318"/>
      <c r="DR267" s="318"/>
      <c r="DS267" s="318"/>
      <c r="DT267" s="318"/>
      <c r="DU267" s="318"/>
      <c r="DV267" s="318"/>
      <c r="DW267" s="318"/>
      <c r="DX267" s="318"/>
      <c r="DY267" s="318"/>
      <c r="DZ267" s="318"/>
      <c r="EA267" s="318"/>
      <c r="EB267" s="318"/>
      <c r="EC267" s="318"/>
      <c r="ED267" s="318"/>
      <c r="EE267" s="318"/>
      <c r="EF267" s="318"/>
      <c r="EG267" s="318"/>
      <c r="EH267" s="318"/>
      <c r="EI267" s="318"/>
      <c r="EJ267" s="318"/>
    </row>
    <row r="268" spans="1:140" ht="25.5" hidden="1" customHeight="1">
      <c r="A268" s="319"/>
      <c r="B268" s="319"/>
      <c r="C268" s="319"/>
      <c r="D268" s="317"/>
      <c r="E268" s="317"/>
      <c r="F268" s="318"/>
      <c r="G268" s="318"/>
      <c r="H268" s="318"/>
      <c r="I268" s="318"/>
      <c r="J268" s="318"/>
      <c r="K268" s="318"/>
      <c r="L268" s="318"/>
      <c r="M268" s="318"/>
      <c r="N268" s="318"/>
      <c r="O268" s="318"/>
      <c r="P268" s="318"/>
      <c r="Q268" s="318"/>
      <c r="R268" s="318"/>
      <c r="S268" s="318"/>
      <c r="T268" s="318"/>
      <c r="U268" s="318"/>
      <c r="V268" s="318"/>
      <c r="W268" s="318"/>
      <c r="X268" s="318"/>
      <c r="Y268" s="318"/>
      <c r="Z268" s="318"/>
      <c r="AA268" s="318"/>
      <c r="AB268" s="318"/>
      <c r="AC268" s="318"/>
      <c r="AD268" s="318"/>
      <c r="AE268" s="318"/>
      <c r="AF268" s="318"/>
      <c r="AG268" s="318"/>
      <c r="AH268" s="318"/>
      <c r="AI268" s="318"/>
      <c r="AJ268" s="318"/>
      <c r="AK268" s="318"/>
      <c r="AL268" s="318"/>
      <c r="AM268" s="318"/>
      <c r="AN268" s="318"/>
      <c r="AO268" s="318"/>
      <c r="AP268" s="318"/>
      <c r="AQ268" s="318"/>
      <c r="AR268" s="318"/>
      <c r="AS268" s="318"/>
      <c r="AT268" s="318"/>
      <c r="AU268" s="318"/>
      <c r="AV268" s="318"/>
      <c r="AW268" s="318"/>
      <c r="AX268" s="318"/>
      <c r="AY268" s="318"/>
      <c r="AZ268" s="318"/>
      <c r="BA268" s="318"/>
      <c r="BB268" s="318"/>
      <c r="BC268" s="318"/>
      <c r="BD268" s="318"/>
      <c r="BE268" s="318"/>
      <c r="BF268" s="318"/>
      <c r="BG268" s="318"/>
      <c r="BH268" s="318"/>
      <c r="BI268" s="318"/>
      <c r="BJ268" s="318"/>
      <c r="BK268" s="318"/>
      <c r="BL268" s="318"/>
      <c r="BM268" s="318"/>
      <c r="BN268" s="318"/>
      <c r="BO268" s="318"/>
      <c r="BP268" s="318"/>
      <c r="BQ268" s="318"/>
      <c r="BR268" s="318"/>
      <c r="BS268" s="318"/>
      <c r="BT268" s="318"/>
      <c r="BU268" s="318"/>
      <c r="BV268" s="318"/>
      <c r="BW268" s="318"/>
      <c r="BX268" s="318"/>
      <c r="BY268" s="318"/>
      <c r="BZ268" s="318"/>
      <c r="CA268" s="318"/>
      <c r="CB268" s="318"/>
      <c r="CC268" s="318"/>
      <c r="CD268" s="318"/>
      <c r="CE268" s="318"/>
      <c r="CF268" s="318"/>
      <c r="CG268" s="318"/>
      <c r="CH268" s="318"/>
      <c r="CI268" s="318"/>
      <c r="CJ268" s="318"/>
      <c r="CK268" s="318"/>
      <c r="CL268" s="318"/>
      <c r="CM268" s="318"/>
      <c r="CN268" s="318"/>
      <c r="CO268" s="318"/>
      <c r="CP268" s="318"/>
      <c r="CQ268" s="318"/>
      <c r="CR268" s="318"/>
      <c r="CS268" s="318"/>
      <c r="CT268" s="318"/>
      <c r="CU268" s="318"/>
      <c r="CV268" s="318"/>
      <c r="CW268" s="318"/>
      <c r="CX268" s="318"/>
      <c r="CY268" s="318"/>
      <c r="CZ268" s="318"/>
      <c r="DA268" s="318"/>
      <c r="DB268" s="318"/>
      <c r="DC268" s="318"/>
      <c r="DD268" s="318"/>
      <c r="DE268" s="318"/>
      <c r="DF268" s="318"/>
      <c r="DG268" s="318"/>
      <c r="DH268" s="318"/>
      <c r="DI268" s="318"/>
      <c r="DJ268" s="318"/>
      <c r="DK268" s="318"/>
      <c r="DL268" s="318"/>
      <c r="DM268" s="318"/>
      <c r="DN268" s="318"/>
      <c r="DO268" s="318"/>
      <c r="DP268" s="318"/>
      <c r="DQ268" s="318"/>
      <c r="DR268" s="318"/>
      <c r="DS268" s="318"/>
      <c r="DT268" s="318"/>
      <c r="DU268" s="318"/>
      <c r="DV268" s="318"/>
      <c r="DW268" s="318"/>
      <c r="DX268" s="318"/>
      <c r="DY268" s="318"/>
      <c r="DZ268" s="318"/>
      <c r="EA268" s="318"/>
      <c r="EB268" s="318"/>
      <c r="EC268" s="318"/>
      <c r="ED268" s="318"/>
      <c r="EE268" s="318"/>
      <c r="EF268" s="318"/>
      <c r="EG268" s="318"/>
      <c r="EH268" s="318"/>
      <c r="EI268" s="318"/>
      <c r="EJ268" s="318"/>
    </row>
    <row r="269" spans="1:140" ht="25.5" hidden="1" customHeight="1">
      <c r="A269" s="319"/>
      <c r="B269" s="319"/>
      <c r="C269" s="319"/>
      <c r="D269" s="317"/>
      <c r="E269" s="317"/>
      <c r="F269" s="318"/>
      <c r="G269" s="318"/>
      <c r="H269" s="318"/>
      <c r="I269" s="318"/>
      <c r="J269" s="318"/>
      <c r="K269" s="318"/>
      <c r="L269" s="318"/>
      <c r="M269" s="318"/>
      <c r="N269" s="318"/>
      <c r="O269" s="318"/>
      <c r="P269" s="318"/>
      <c r="Q269" s="318"/>
      <c r="R269" s="318"/>
      <c r="S269" s="318"/>
      <c r="T269" s="318"/>
      <c r="U269" s="318"/>
      <c r="V269" s="318"/>
      <c r="W269" s="318"/>
      <c r="X269" s="318"/>
      <c r="Y269" s="318"/>
      <c r="Z269" s="318"/>
      <c r="AA269" s="318"/>
      <c r="AB269" s="318"/>
      <c r="AC269" s="318"/>
      <c r="AD269" s="318"/>
      <c r="AE269" s="318"/>
      <c r="AF269" s="318"/>
      <c r="AG269" s="318"/>
      <c r="AH269" s="318"/>
      <c r="AI269" s="318"/>
      <c r="AJ269" s="318"/>
      <c r="AK269" s="318"/>
      <c r="AL269" s="318"/>
      <c r="AM269" s="318"/>
      <c r="AN269" s="318"/>
      <c r="AO269" s="318"/>
      <c r="AP269" s="318"/>
      <c r="AQ269" s="318"/>
      <c r="AR269" s="318"/>
      <c r="AS269" s="318"/>
      <c r="AT269" s="318"/>
      <c r="AU269" s="318"/>
      <c r="AV269" s="318"/>
      <c r="AW269" s="318"/>
      <c r="AX269" s="318"/>
      <c r="AY269" s="318"/>
      <c r="AZ269" s="318"/>
      <c r="BA269" s="318"/>
      <c r="BB269" s="318"/>
      <c r="BC269" s="318"/>
      <c r="BD269" s="318"/>
      <c r="BE269" s="318"/>
      <c r="BF269" s="318"/>
      <c r="BG269" s="318"/>
      <c r="BH269" s="318"/>
      <c r="BI269" s="318"/>
      <c r="BJ269" s="318"/>
      <c r="BK269" s="318"/>
      <c r="BL269" s="318"/>
      <c r="BM269" s="318"/>
      <c r="BN269" s="318"/>
      <c r="BO269" s="318"/>
      <c r="BP269" s="318"/>
      <c r="BQ269" s="318"/>
      <c r="BR269" s="318"/>
      <c r="BS269" s="318"/>
      <c r="BT269" s="318"/>
      <c r="BU269" s="318"/>
      <c r="BV269" s="318"/>
      <c r="BW269" s="318"/>
      <c r="BX269" s="318"/>
      <c r="BY269" s="318"/>
      <c r="BZ269" s="318"/>
      <c r="CA269" s="318"/>
      <c r="CB269" s="318"/>
      <c r="CC269" s="318"/>
      <c r="CD269" s="318"/>
      <c r="CE269" s="318"/>
      <c r="CF269" s="318"/>
      <c r="CG269" s="318"/>
      <c r="CH269" s="318"/>
      <c r="CI269" s="318"/>
      <c r="CJ269" s="318"/>
      <c r="CK269" s="318"/>
      <c r="CL269" s="318"/>
      <c r="CM269" s="318"/>
      <c r="CN269" s="318"/>
      <c r="CO269" s="318"/>
      <c r="CP269" s="318"/>
      <c r="CQ269" s="318"/>
      <c r="CR269" s="318"/>
      <c r="CS269" s="318"/>
      <c r="CT269" s="318"/>
      <c r="CU269" s="318"/>
      <c r="CV269" s="318"/>
      <c r="CW269" s="318"/>
      <c r="CX269" s="318"/>
      <c r="CY269" s="318"/>
      <c r="CZ269" s="318"/>
      <c r="DA269" s="318"/>
      <c r="DB269" s="318"/>
      <c r="DC269" s="318"/>
      <c r="DD269" s="318"/>
      <c r="DE269" s="318"/>
      <c r="DF269" s="318"/>
      <c r="DG269" s="318"/>
      <c r="DH269" s="318"/>
      <c r="DI269" s="318"/>
      <c r="DJ269" s="318"/>
      <c r="DK269" s="318"/>
      <c r="DL269" s="318"/>
      <c r="DM269" s="318"/>
      <c r="DN269" s="318"/>
      <c r="DO269" s="318"/>
      <c r="DP269" s="318"/>
      <c r="DQ269" s="318"/>
      <c r="DR269" s="318"/>
      <c r="DS269" s="318"/>
      <c r="DT269" s="318"/>
      <c r="DU269" s="318"/>
      <c r="DV269" s="318"/>
      <c r="DW269" s="318"/>
      <c r="DX269" s="318"/>
      <c r="DY269" s="318"/>
      <c r="DZ269" s="318"/>
      <c r="EA269" s="318"/>
      <c r="EB269" s="318"/>
      <c r="EC269" s="318"/>
      <c r="ED269" s="318"/>
      <c r="EE269" s="318"/>
      <c r="EF269" s="318"/>
      <c r="EG269" s="318"/>
      <c r="EH269" s="318"/>
      <c r="EI269" s="318"/>
      <c r="EJ269" s="318"/>
    </row>
    <row r="270" spans="1:140" ht="25.5" hidden="1" customHeight="1">
      <c r="A270" s="319"/>
      <c r="B270" s="319"/>
      <c r="C270" s="319"/>
      <c r="D270" s="317"/>
      <c r="E270" s="317"/>
      <c r="F270" s="318"/>
      <c r="G270" s="318"/>
      <c r="H270" s="318"/>
      <c r="I270" s="318"/>
      <c r="J270" s="318"/>
      <c r="K270" s="318"/>
      <c r="L270" s="318"/>
      <c r="M270" s="318"/>
      <c r="N270" s="318"/>
      <c r="O270" s="318"/>
      <c r="P270" s="318"/>
      <c r="Q270" s="318"/>
      <c r="R270" s="318"/>
      <c r="S270" s="318"/>
      <c r="T270" s="318"/>
      <c r="U270" s="318"/>
      <c r="V270" s="318"/>
      <c r="W270" s="318"/>
      <c r="X270" s="318"/>
      <c r="Y270" s="318"/>
      <c r="Z270" s="318"/>
      <c r="AA270" s="318"/>
      <c r="AB270" s="318"/>
      <c r="AC270" s="318"/>
      <c r="AD270" s="318"/>
      <c r="AE270" s="318"/>
      <c r="AF270" s="318"/>
      <c r="AG270" s="318"/>
      <c r="AH270" s="318"/>
      <c r="AI270" s="318"/>
      <c r="AJ270" s="318"/>
      <c r="AK270" s="318"/>
      <c r="AL270" s="318"/>
      <c r="AM270" s="318"/>
      <c r="AN270" s="318"/>
      <c r="AO270" s="318"/>
      <c r="AP270" s="318"/>
      <c r="AQ270" s="318"/>
      <c r="AR270" s="318"/>
      <c r="AS270" s="318"/>
      <c r="AT270" s="318"/>
      <c r="AU270" s="318"/>
      <c r="AV270" s="318"/>
      <c r="AW270" s="318"/>
      <c r="AX270" s="318"/>
      <c r="AY270" s="318"/>
      <c r="AZ270" s="318"/>
      <c r="BA270" s="318"/>
      <c r="BB270" s="318"/>
      <c r="BC270" s="318"/>
      <c r="BD270" s="318"/>
      <c r="BE270" s="318"/>
      <c r="BF270" s="318"/>
      <c r="BG270" s="318"/>
      <c r="BH270" s="318"/>
      <c r="BI270" s="318"/>
      <c r="BJ270" s="318"/>
      <c r="BK270" s="318"/>
      <c r="BL270" s="318"/>
      <c r="BM270" s="318"/>
      <c r="BN270" s="318"/>
      <c r="BO270" s="318"/>
      <c r="BP270" s="318"/>
      <c r="BQ270" s="318"/>
      <c r="BR270" s="318"/>
      <c r="BS270" s="318"/>
      <c r="BT270" s="318"/>
      <c r="BU270" s="318"/>
      <c r="BV270" s="318"/>
      <c r="BW270" s="318"/>
      <c r="BX270" s="318"/>
      <c r="BY270" s="318"/>
      <c r="BZ270" s="318"/>
      <c r="CA270" s="318"/>
      <c r="CB270" s="318"/>
      <c r="CC270" s="318"/>
      <c r="CD270" s="318"/>
      <c r="CE270" s="318"/>
      <c r="CF270" s="318"/>
      <c r="CG270" s="318"/>
      <c r="CH270" s="318"/>
      <c r="CI270" s="318"/>
      <c r="CJ270" s="318"/>
      <c r="CK270" s="318"/>
      <c r="CL270" s="318"/>
      <c r="CM270" s="318"/>
      <c r="CN270" s="318"/>
      <c r="CO270" s="318"/>
      <c r="CP270" s="318"/>
      <c r="CQ270" s="318"/>
      <c r="CR270" s="318"/>
      <c r="CS270" s="318"/>
      <c r="CT270" s="318"/>
      <c r="CU270" s="318"/>
      <c r="CV270" s="318"/>
      <c r="CW270" s="318"/>
      <c r="CX270" s="318"/>
      <c r="CY270" s="318"/>
      <c r="CZ270" s="318"/>
      <c r="DA270" s="318"/>
      <c r="DB270" s="318"/>
      <c r="DC270" s="318"/>
      <c r="DD270" s="318"/>
      <c r="DE270" s="318"/>
      <c r="DF270" s="318"/>
      <c r="DG270" s="318"/>
      <c r="DH270" s="318"/>
      <c r="DI270" s="318"/>
      <c r="DJ270" s="318"/>
      <c r="DK270" s="318"/>
      <c r="DL270" s="318"/>
      <c r="DM270" s="318"/>
      <c r="DN270" s="318"/>
      <c r="DO270" s="318"/>
      <c r="DP270" s="318"/>
      <c r="DQ270" s="318"/>
      <c r="DR270" s="318"/>
      <c r="DS270" s="318"/>
      <c r="DT270" s="318"/>
      <c r="DU270" s="318"/>
      <c r="DV270" s="318"/>
      <c r="DW270" s="318"/>
      <c r="DX270" s="318"/>
      <c r="DY270" s="318"/>
      <c r="DZ270" s="318"/>
      <c r="EA270" s="318"/>
      <c r="EB270" s="318"/>
      <c r="EC270" s="318"/>
      <c r="ED270" s="318"/>
      <c r="EE270" s="318"/>
      <c r="EF270" s="318"/>
      <c r="EG270" s="318"/>
      <c r="EH270" s="318"/>
      <c r="EI270" s="318"/>
      <c r="EJ270" s="318"/>
    </row>
    <row r="271" spans="1:140" ht="25.5" hidden="1" customHeight="1">
      <c r="A271" s="319"/>
      <c r="B271" s="319"/>
      <c r="C271" s="319"/>
      <c r="D271" s="317"/>
      <c r="E271" s="317"/>
      <c r="F271" s="318"/>
      <c r="G271" s="318"/>
      <c r="H271" s="318"/>
      <c r="I271" s="318"/>
      <c r="J271" s="318"/>
      <c r="K271" s="318"/>
      <c r="L271" s="318"/>
      <c r="M271" s="318"/>
      <c r="N271" s="318"/>
      <c r="O271" s="318"/>
      <c r="P271" s="318"/>
      <c r="Q271" s="318"/>
      <c r="R271" s="318"/>
      <c r="S271" s="318"/>
      <c r="T271" s="318"/>
      <c r="U271" s="318"/>
      <c r="V271" s="318"/>
      <c r="W271" s="318"/>
      <c r="X271" s="318"/>
      <c r="Y271" s="318"/>
      <c r="Z271" s="318"/>
      <c r="AA271" s="318"/>
      <c r="AB271" s="318"/>
      <c r="AC271" s="318"/>
      <c r="AD271" s="318"/>
      <c r="AE271" s="318"/>
      <c r="AF271" s="318"/>
      <c r="AG271" s="318"/>
      <c r="AH271" s="318"/>
      <c r="AI271" s="318"/>
      <c r="AJ271" s="318"/>
      <c r="AK271" s="318"/>
      <c r="AL271" s="318"/>
      <c r="AM271" s="318"/>
      <c r="AN271" s="318"/>
      <c r="AO271" s="318"/>
      <c r="AP271" s="318"/>
      <c r="AQ271" s="318"/>
      <c r="AR271" s="318"/>
      <c r="AS271" s="318"/>
      <c r="AT271" s="318"/>
      <c r="AU271" s="318"/>
      <c r="AV271" s="318"/>
      <c r="AW271" s="318"/>
      <c r="AX271" s="318"/>
      <c r="AY271" s="318"/>
      <c r="AZ271" s="318"/>
      <c r="BA271" s="318"/>
      <c r="BB271" s="318"/>
      <c r="BC271" s="318"/>
      <c r="BD271" s="318"/>
      <c r="BE271" s="318"/>
      <c r="BF271" s="318"/>
      <c r="BG271" s="318"/>
      <c r="BH271" s="318"/>
      <c r="BI271" s="318"/>
      <c r="BJ271" s="318"/>
      <c r="BK271" s="318"/>
      <c r="BL271" s="318"/>
      <c r="BM271" s="318"/>
      <c r="BN271" s="318"/>
      <c r="BO271" s="318"/>
      <c r="BP271" s="318"/>
      <c r="BQ271" s="318"/>
      <c r="BR271" s="318"/>
      <c r="BS271" s="318"/>
      <c r="BT271" s="318"/>
      <c r="BU271" s="318"/>
      <c r="BV271" s="318"/>
      <c r="BW271" s="318"/>
      <c r="BX271" s="318"/>
      <c r="BY271" s="318"/>
      <c r="BZ271" s="318"/>
      <c r="CA271" s="318"/>
      <c r="CB271" s="318"/>
      <c r="CC271" s="318"/>
      <c r="CD271" s="318"/>
      <c r="CE271" s="318"/>
      <c r="CF271" s="318"/>
      <c r="CG271" s="318"/>
      <c r="CH271" s="318"/>
      <c r="CI271" s="318"/>
      <c r="CJ271" s="318"/>
      <c r="CK271" s="318"/>
      <c r="CL271" s="318"/>
      <c r="CM271" s="318"/>
      <c r="CN271" s="318"/>
      <c r="CO271" s="318"/>
      <c r="CP271" s="318"/>
      <c r="CQ271" s="318"/>
      <c r="CR271" s="318"/>
      <c r="CS271" s="318"/>
      <c r="CT271" s="318"/>
      <c r="CU271" s="318"/>
      <c r="CV271" s="318"/>
      <c r="CW271" s="318"/>
      <c r="CX271" s="318"/>
      <c r="CY271" s="318"/>
      <c r="CZ271" s="318"/>
      <c r="DA271" s="318"/>
      <c r="DB271" s="318"/>
      <c r="DC271" s="318"/>
      <c r="DD271" s="318"/>
      <c r="DE271" s="318"/>
      <c r="DF271" s="318"/>
      <c r="DG271" s="318"/>
      <c r="DH271" s="318"/>
      <c r="DI271" s="318"/>
      <c r="DJ271" s="318"/>
      <c r="DK271" s="318"/>
      <c r="DL271" s="318"/>
      <c r="DM271" s="318"/>
      <c r="DN271" s="318"/>
      <c r="DO271" s="318"/>
      <c r="DP271" s="318"/>
      <c r="DQ271" s="318"/>
      <c r="DR271" s="318"/>
      <c r="DS271" s="318"/>
      <c r="DT271" s="318"/>
      <c r="DU271" s="318"/>
      <c r="DV271" s="318"/>
      <c r="DW271" s="318"/>
      <c r="DX271" s="318"/>
      <c r="DY271" s="318"/>
      <c r="DZ271" s="318"/>
      <c r="EA271" s="318"/>
      <c r="EB271" s="318"/>
      <c r="EC271" s="318"/>
      <c r="ED271" s="318"/>
      <c r="EE271" s="318"/>
      <c r="EF271" s="318"/>
      <c r="EG271" s="318"/>
      <c r="EH271" s="318"/>
      <c r="EI271" s="318"/>
      <c r="EJ271" s="318"/>
    </row>
    <row r="272" spans="1:140" ht="25.5" hidden="1" customHeight="1">
      <c r="A272" s="319"/>
      <c r="B272" s="319"/>
      <c r="C272" s="319"/>
      <c r="D272" s="317"/>
      <c r="E272" s="317"/>
      <c r="F272" s="318"/>
      <c r="G272" s="318"/>
      <c r="H272" s="318"/>
      <c r="I272" s="318"/>
      <c r="J272" s="318"/>
      <c r="K272" s="318"/>
      <c r="L272" s="318"/>
      <c r="M272" s="318"/>
      <c r="N272" s="318"/>
      <c r="O272" s="318"/>
      <c r="P272" s="318"/>
      <c r="Q272" s="318"/>
      <c r="R272" s="318"/>
      <c r="S272" s="318"/>
      <c r="T272" s="318"/>
      <c r="U272" s="318"/>
      <c r="V272" s="318"/>
      <c r="W272" s="318"/>
      <c r="X272" s="318"/>
      <c r="Y272" s="318"/>
      <c r="Z272" s="318"/>
      <c r="AA272" s="318"/>
      <c r="AB272" s="318"/>
      <c r="AC272" s="318"/>
      <c r="AD272" s="318"/>
      <c r="AE272" s="318"/>
      <c r="AF272" s="318"/>
      <c r="AG272" s="318"/>
      <c r="AH272" s="318"/>
      <c r="AI272" s="318"/>
      <c r="AJ272" s="318"/>
      <c r="AK272" s="318"/>
      <c r="AL272" s="318"/>
      <c r="AM272" s="318"/>
      <c r="AN272" s="318"/>
      <c r="AO272" s="318"/>
      <c r="AP272" s="318"/>
      <c r="AQ272" s="318"/>
      <c r="AR272" s="318"/>
      <c r="AS272" s="318"/>
      <c r="AT272" s="318"/>
      <c r="AU272" s="318"/>
      <c r="AV272" s="318"/>
      <c r="AW272" s="318"/>
      <c r="AX272" s="318"/>
      <c r="AY272" s="318"/>
      <c r="AZ272" s="318"/>
      <c r="BA272" s="318"/>
      <c r="BB272" s="318"/>
      <c r="BC272" s="318"/>
      <c r="BD272" s="318"/>
      <c r="BE272" s="318"/>
      <c r="BF272" s="318"/>
      <c r="BG272" s="318"/>
      <c r="BH272" s="318"/>
      <c r="BI272" s="318"/>
      <c r="BJ272" s="318"/>
      <c r="BK272" s="318"/>
      <c r="BL272" s="318"/>
      <c r="BM272" s="318"/>
      <c r="BN272" s="318"/>
      <c r="BO272" s="318"/>
      <c r="BP272" s="318"/>
      <c r="BQ272" s="318"/>
      <c r="BR272" s="318"/>
      <c r="BS272" s="318"/>
      <c r="BT272" s="318"/>
      <c r="BU272" s="318"/>
      <c r="BV272" s="318"/>
      <c r="BW272" s="318"/>
      <c r="BX272" s="318"/>
      <c r="BY272" s="318"/>
      <c r="BZ272" s="318"/>
      <c r="CA272" s="318"/>
      <c r="CB272" s="318"/>
      <c r="CC272" s="318"/>
      <c r="CD272" s="318"/>
      <c r="CE272" s="318"/>
      <c r="CF272" s="318"/>
      <c r="CG272" s="318"/>
      <c r="CH272" s="318"/>
      <c r="CI272" s="318"/>
      <c r="CJ272" s="318"/>
      <c r="CK272" s="318"/>
      <c r="CL272" s="318"/>
      <c r="CM272" s="318"/>
      <c r="CN272" s="318"/>
      <c r="CO272" s="318"/>
      <c r="CP272" s="318"/>
      <c r="CQ272" s="318"/>
      <c r="CR272" s="318"/>
      <c r="CS272" s="318"/>
      <c r="CT272" s="318"/>
      <c r="CU272" s="318"/>
      <c r="CV272" s="318"/>
      <c r="CW272" s="318"/>
      <c r="CX272" s="318"/>
      <c r="CY272" s="318"/>
      <c r="CZ272" s="318"/>
      <c r="DA272" s="318"/>
      <c r="DB272" s="318"/>
      <c r="DC272" s="318"/>
      <c r="DD272" s="318"/>
      <c r="DE272" s="318"/>
      <c r="DF272" s="318"/>
      <c r="DG272" s="318"/>
      <c r="DH272" s="318"/>
      <c r="DI272" s="318"/>
      <c r="DJ272" s="318"/>
      <c r="DK272" s="318"/>
      <c r="DL272" s="318"/>
      <c r="DM272" s="318"/>
      <c r="DN272" s="318"/>
      <c r="DO272" s="318"/>
      <c r="DP272" s="318"/>
      <c r="DQ272" s="318"/>
      <c r="DR272" s="318"/>
      <c r="DS272" s="318"/>
      <c r="DT272" s="318"/>
      <c r="DU272" s="318"/>
      <c r="DV272" s="318"/>
      <c r="DW272" s="318"/>
      <c r="DX272" s="318"/>
      <c r="DY272" s="318"/>
      <c r="DZ272" s="318"/>
      <c r="EA272" s="318"/>
      <c r="EB272" s="318"/>
      <c r="EC272" s="318"/>
      <c r="ED272" s="318"/>
      <c r="EE272" s="318"/>
      <c r="EF272" s="318"/>
      <c r="EG272" s="318"/>
      <c r="EH272" s="318"/>
      <c r="EI272" s="318"/>
      <c r="EJ272" s="318"/>
    </row>
    <row r="273" spans="1:140" ht="25.5" hidden="1" customHeight="1">
      <c r="A273" s="319"/>
      <c r="B273" s="319"/>
      <c r="C273" s="319"/>
      <c r="D273" s="317"/>
      <c r="E273" s="317"/>
      <c r="F273" s="318"/>
      <c r="G273" s="318"/>
      <c r="H273" s="318"/>
      <c r="I273" s="318"/>
      <c r="J273" s="318"/>
      <c r="K273" s="318"/>
      <c r="L273" s="318"/>
      <c r="M273" s="318"/>
      <c r="N273" s="318"/>
      <c r="O273" s="318"/>
      <c r="P273" s="318"/>
      <c r="Q273" s="318"/>
      <c r="R273" s="318"/>
      <c r="S273" s="318"/>
      <c r="T273" s="318"/>
      <c r="U273" s="318"/>
      <c r="V273" s="318"/>
      <c r="W273" s="318"/>
      <c r="X273" s="318"/>
      <c r="Y273" s="318"/>
      <c r="Z273" s="318"/>
      <c r="AA273" s="318"/>
      <c r="AB273" s="318"/>
      <c r="AC273" s="318"/>
      <c r="AD273" s="318"/>
      <c r="AE273" s="318"/>
      <c r="AF273" s="318"/>
      <c r="AG273" s="318"/>
      <c r="AH273" s="318"/>
      <c r="AI273" s="318"/>
      <c r="AJ273" s="318"/>
      <c r="AK273" s="318"/>
      <c r="AL273" s="318"/>
      <c r="AM273" s="318"/>
      <c r="AN273" s="318"/>
      <c r="AO273" s="318"/>
      <c r="AP273" s="318"/>
      <c r="AQ273" s="318"/>
      <c r="AR273" s="318"/>
      <c r="AS273" s="318"/>
      <c r="AT273" s="318"/>
      <c r="AU273" s="318"/>
      <c r="AV273" s="318"/>
      <c r="AW273" s="318"/>
      <c r="AX273" s="318"/>
      <c r="AY273" s="318"/>
      <c r="AZ273" s="318"/>
      <c r="BA273" s="318"/>
      <c r="BB273" s="318"/>
      <c r="BC273" s="318"/>
      <c r="BD273" s="318"/>
      <c r="BE273" s="318"/>
      <c r="BF273" s="318"/>
      <c r="BG273" s="318"/>
      <c r="BH273" s="318"/>
      <c r="BI273" s="318"/>
      <c r="BJ273" s="318"/>
      <c r="BK273" s="318"/>
      <c r="BL273" s="318"/>
      <c r="BM273" s="318"/>
      <c r="BN273" s="318"/>
      <c r="BO273" s="318"/>
      <c r="BP273" s="318"/>
      <c r="BQ273" s="318"/>
      <c r="BR273" s="318"/>
      <c r="BS273" s="318"/>
      <c r="BT273" s="318"/>
      <c r="BU273" s="318"/>
      <c r="BV273" s="318"/>
      <c r="BW273" s="318"/>
      <c r="BX273" s="318"/>
      <c r="BY273" s="318"/>
      <c r="BZ273" s="318"/>
      <c r="CA273" s="318"/>
      <c r="CB273" s="318"/>
      <c r="CC273" s="318"/>
      <c r="CD273" s="318"/>
      <c r="CE273" s="318"/>
      <c r="CF273" s="318"/>
      <c r="CG273" s="318"/>
      <c r="CH273" s="318"/>
      <c r="CI273" s="318"/>
      <c r="CJ273" s="318"/>
      <c r="CK273" s="318"/>
      <c r="CL273" s="318"/>
      <c r="CM273" s="318"/>
      <c r="CN273" s="318"/>
      <c r="CO273" s="318"/>
      <c r="CP273" s="318"/>
      <c r="CQ273" s="318"/>
      <c r="CR273" s="318"/>
      <c r="CS273" s="318"/>
      <c r="CT273" s="318"/>
      <c r="CU273" s="318"/>
      <c r="CV273" s="318"/>
      <c r="CW273" s="318"/>
      <c r="CX273" s="318"/>
      <c r="CY273" s="318"/>
      <c r="CZ273" s="318"/>
      <c r="DA273" s="318"/>
      <c r="DB273" s="318"/>
      <c r="DC273" s="318"/>
      <c r="DD273" s="318"/>
      <c r="DE273" s="318"/>
      <c r="DF273" s="318"/>
      <c r="DG273" s="318"/>
      <c r="DH273" s="318"/>
      <c r="DI273" s="318"/>
      <c r="DJ273" s="318"/>
      <c r="DK273" s="318"/>
      <c r="DL273" s="318"/>
      <c r="DM273" s="318"/>
      <c r="DN273" s="318"/>
      <c r="DO273" s="318"/>
      <c r="DP273" s="318"/>
      <c r="DQ273" s="318"/>
      <c r="DR273" s="318"/>
      <c r="DS273" s="318"/>
      <c r="DT273" s="318"/>
      <c r="DU273" s="318"/>
      <c r="DV273" s="318"/>
      <c r="DW273" s="318"/>
      <c r="DX273" s="318"/>
      <c r="DY273" s="318"/>
      <c r="DZ273" s="318"/>
      <c r="EA273" s="318"/>
      <c r="EB273" s="318"/>
      <c r="EC273" s="318"/>
      <c r="ED273" s="318"/>
      <c r="EE273" s="318"/>
      <c r="EF273" s="318"/>
      <c r="EG273" s="318"/>
      <c r="EH273" s="318"/>
      <c r="EI273" s="318"/>
      <c r="EJ273" s="318"/>
    </row>
    <row r="274" spans="1:140" ht="25.5" hidden="1" customHeight="1">
      <c r="A274" s="319"/>
      <c r="B274" s="319"/>
      <c r="C274" s="319"/>
      <c r="D274" s="317"/>
      <c r="E274" s="317"/>
      <c r="F274" s="318"/>
      <c r="G274" s="318"/>
      <c r="H274" s="318"/>
      <c r="I274" s="318"/>
      <c r="J274" s="318"/>
      <c r="K274" s="318"/>
      <c r="L274" s="318"/>
      <c r="M274" s="318"/>
      <c r="N274" s="318"/>
      <c r="O274" s="318"/>
      <c r="P274" s="318"/>
      <c r="Q274" s="318"/>
      <c r="R274" s="318"/>
      <c r="S274" s="318"/>
      <c r="T274" s="318"/>
      <c r="U274" s="318"/>
      <c r="V274" s="318"/>
      <c r="W274" s="318"/>
      <c r="X274" s="318"/>
      <c r="Y274" s="318"/>
      <c r="Z274" s="318"/>
      <c r="AA274" s="318"/>
      <c r="AB274" s="318"/>
      <c r="AC274" s="318"/>
      <c r="AD274" s="318"/>
      <c r="AE274" s="318"/>
      <c r="AF274" s="318"/>
      <c r="AG274" s="318"/>
      <c r="AH274" s="318"/>
      <c r="AI274" s="318"/>
      <c r="AJ274" s="318"/>
      <c r="AK274" s="318"/>
      <c r="AL274" s="318"/>
      <c r="AM274" s="318"/>
      <c r="AN274" s="318"/>
      <c r="AO274" s="318"/>
      <c r="AP274" s="318"/>
      <c r="AQ274" s="318"/>
      <c r="AR274" s="318"/>
      <c r="AS274" s="318"/>
      <c r="AT274" s="318"/>
      <c r="AU274" s="318"/>
      <c r="AV274" s="318"/>
      <c r="AW274" s="318"/>
      <c r="AX274" s="318"/>
      <c r="AY274" s="318"/>
      <c r="AZ274" s="318"/>
      <c r="BA274" s="318"/>
      <c r="BB274" s="318"/>
      <c r="BC274" s="318"/>
      <c r="BD274" s="318"/>
      <c r="BE274" s="318"/>
      <c r="BF274" s="318"/>
      <c r="BG274" s="318"/>
      <c r="BH274" s="318"/>
      <c r="BI274" s="318"/>
      <c r="BJ274" s="318"/>
      <c r="BK274" s="318"/>
      <c r="BL274" s="318"/>
      <c r="BM274" s="318"/>
      <c r="BN274" s="318"/>
      <c r="BO274" s="318"/>
      <c r="BP274" s="318"/>
      <c r="BQ274" s="318"/>
      <c r="BR274" s="318"/>
      <c r="BS274" s="318"/>
      <c r="BT274" s="318"/>
      <c r="BU274" s="318"/>
      <c r="BV274" s="318"/>
      <c r="BW274" s="318"/>
      <c r="BX274" s="318"/>
      <c r="BY274" s="318"/>
      <c r="BZ274" s="318"/>
      <c r="CA274" s="318"/>
      <c r="CB274" s="318"/>
      <c r="CC274" s="318"/>
      <c r="CD274" s="318"/>
      <c r="CE274" s="318"/>
      <c r="CF274" s="318"/>
      <c r="CG274" s="318"/>
      <c r="CH274" s="318"/>
      <c r="CI274" s="318"/>
      <c r="CJ274" s="318"/>
      <c r="CK274" s="318"/>
      <c r="CL274" s="318"/>
      <c r="CM274" s="318"/>
      <c r="CN274" s="318"/>
      <c r="CO274" s="318"/>
      <c r="CP274" s="318"/>
      <c r="CQ274" s="318"/>
      <c r="CR274" s="318"/>
      <c r="CS274" s="318"/>
      <c r="CT274" s="318"/>
      <c r="CU274" s="318"/>
      <c r="CV274" s="318"/>
      <c r="CW274" s="318"/>
      <c r="CX274" s="318"/>
      <c r="CY274" s="318"/>
      <c r="CZ274" s="318"/>
      <c r="DA274" s="318"/>
      <c r="DB274" s="318"/>
      <c r="DC274" s="318"/>
      <c r="DD274" s="318"/>
      <c r="DE274" s="318"/>
      <c r="DF274" s="318"/>
      <c r="DG274" s="318"/>
      <c r="DH274" s="318"/>
      <c r="DI274" s="318"/>
      <c r="DJ274" s="318"/>
      <c r="DK274" s="318"/>
      <c r="DL274" s="318"/>
      <c r="DM274" s="318"/>
      <c r="DN274" s="318"/>
      <c r="DO274" s="318"/>
      <c r="DP274" s="318"/>
      <c r="DQ274" s="318"/>
      <c r="DR274" s="318"/>
      <c r="DS274" s="318"/>
      <c r="DT274" s="318"/>
      <c r="DU274" s="318"/>
      <c r="DV274" s="318"/>
      <c r="DW274" s="318"/>
      <c r="DX274" s="318"/>
      <c r="DY274" s="318"/>
      <c r="DZ274" s="318"/>
      <c r="EA274" s="318"/>
      <c r="EB274" s="318"/>
      <c r="EC274" s="318"/>
      <c r="ED274" s="318"/>
      <c r="EE274" s="318"/>
      <c r="EF274" s="318"/>
      <c r="EG274" s="318"/>
      <c r="EH274" s="318"/>
      <c r="EI274" s="318"/>
      <c r="EJ274" s="318"/>
    </row>
    <row r="275" spans="1:140" ht="25.5" hidden="1" customHeight="1">
      <c r="A275" s="319"/>
      <c r="B275" s="319"/>
      <c r="C275" s="319"/>
      <c r="D275" s="317"/>
      <c r="E275" s="317"/>
      <c r="F275" s="318"/>
      <c r="G275" s="318"/>
      <c r="H275" s="318"/>
      <c r="I275" s="318"/>
      <c r="J275" s="318"/>
      <c r="K275" s="318"/>
      <c r="L275" s="318"/>
      <c r="M275" s="318"/>
      <c r="N275" s="318"/>
      <c r="O275" s="318"/>
      <c r="P275" s="318"/>
      <c r="Q275" s="318"/>
      <c r="R275" s="318"/>
      <c r="S275" s="318"/>
      <c r="T275" s="318"/>
      <c r="U275" s="318"/>
      <c r="V275" s="318"/>
      <c r="W275" s="318"/>
      <c r="X275" s="318"/>
      <c r="Y275" s="318"/>
      <c r="Z275" s="318"/>
      <c r="AA275" s="318"/>
      <c r="AB275" s="318"/>
      <c r="AC275" s="318"/>
      <c r="AD275" s="318"/>
      <c r="AE275" s="318"/>
      <c r="AF275" s="318"/>
      <c r="AG275" s="318"/>
      <c r="AH275" s="318"/>
      <c r="AI275" s="318"/>
      <c r="AJ275" s="318"/>
      <c r="AK275" s="318"/>
      <c r="AL275" s="318"/>
      <c r="AM275" s="318"/>
      <c r="AN275" s="318"/>
      <c r="AO275" s="318"/>
      <c r="AP275" s="318"/>
      <c r="AQ275" s="318"/>
      <c r="AR275" s="318"/>
      <c r="AS275" s="318"/>
      <c r="AT275" s="318"/>
      <c r="AU275" s="318"/>
      <c r="AV275" s="318"/>
      <c r="AW275" s="318"/>
      <c r="AX275" s="318"/>
      <c r="AY275" s="318"/>
      <c r="AZ275" s="318"/>
      <c r="BA275" s="318"/>
      <c r="BB275" s="318"/>
      <c r="BC275" s="318"/>
      <c r="BD275" s="318"/>
      <c r="BE275" s="318"/>
      <c r="BF275" s="318"/>
      <c r="BG275" s="318"/>
      <c r="BH275" s="318"/>
      <c r="BI275" s="318"/>
      <c r="BJ275" s="318"/>
      <c r="BK275" s="318"/>
      <c r="BL275" s="318"/>
      <c r="BM275" s="318"/>
      <c r="BN275" s="318"/>
      <c r="BO275" s="318"/>
      <c r="BP275" s="318"/>
      <c r="BQ275" s="318"/>
      <c r="BR275" s="318"/>
      <c r="BS275" s="318"/>
      <c r="BT275" s="318"/>
      <c r="BU275" s="318"/>
      <c r="BV275" s="318"/>
      <c r="BW275" s="318"/>
      <c r="BX275" s="318"/>
      <c r="BY275" s="318"/>
      <c r="BZ275" s="318"/>
      <c r="CA275" s="318"/>
      <c r="CB275" s="318"/>
      <c r="CC275" s="318"/>
      <c r="CD275" s="318"/>
      <c r="CE275" s="318"/>
      <c r="CF275" s="318"/>
      <c r="CG275" s="318"/>
      <c r="CH275" s="318"/>
      <c r="CI275" s="318"/>
      <c r="CJ275" s="318"/>
      <c r="CK275" s="318"/>
      <c r="CL275" s="318"/>
      <c r="CM275" s="318"/>
      <c r="CN275" s="318"/>
      <c r="CO275" s="318"/>
      <c r="CP275" s="318"/>
      <c r="CQ275" s="318"/>
      <c r="CR275" s="318"/>
      <c r="CS275" s="318"/>
      <c r="CT275" s="318"/>
      <c r="CU275" s="318"/>
      <c r="CV275" s="318"/>
      <c r="CW275" s="318"/>
      <c r="CX275" s="318"/>
      <c r="CY275" s="318"/>
      <c r="CZ275" s="318"/>
      <c r="DA275" s="318"/>
      <c r="DB275" s="318"/>
      <c r="DC275" s="318"/>
      <c r="DD275" s="318"/>
      <c r="DE275" s="318"/>
      <c r="DF275" s="318"/>
      <c r="DG275" s="318"/>
      <c r="DH275" s="318"/>
      <c r="DI275" s="318"/>
      <c r="DJ275" s="318"/>
      <c r="DK275" s="318"/>
      <c r="DL275" s="318"/>
      <c r="DM275" s="318"/>
      <c r="DN275" s="318"/>
      <c r="DO275" s="318"/>
      <c r="DP275" s="318"/>
      <c r="DQ275" s="318"/>
      <c r="DR275" s="318"/>
      <c r="DS275" s="318"/>
      <c r="DT275" s="318"/>
      <c r="DU275" s="318"/>
      <c r="DV275" s="318"/>
      <c r="DW275" s="318"/>
      <c r="DX275" s="318"/>
      <c r="DY275" s="318"/>
      <c r="DZ275" s="318"/>
      <c r="EA275" s="318"/>
      <c r="EB275" s="318"/>
      <c r="EC275" s="318"/>
      <c r="ED275" s="318"/>
      <c r="EE275" s="318"/>
      <c r="EF275" s="318"/>
      <c r="EG275" s="318"/>
      <c r="EH275" s="318"/>
      <c r="EI275" s="318"/>
      <c r="EJ275" s="318"/>
    </row>
    <row r="276" spans="1:140" ht="25.5" hidden="1" customHeight="1">
      <c r="A276" s="319"/>
      <c r="B276" s="319"/>
      <c r="C276" s="319"/>
      <c r="D276" s="317"/>
      <c r="E276" s="317"/>
      <c r="F276" s="318"/>
      <c r="G276" s="318"/>
      <c r="H276" s="318"/>
      <c r="I276" s="318"/>
      <c r="J276" s="318"/>
      <c r="K276" s="318"/>
      <c r="L276" s="318"/>
      <c r="M276" s="318"/>
      <c r="N276" s="318"/>
      <c r="O276" s="318"/>
      <c r="P276" s="318"/>
      <c r="Q276" s="318"/>
      <c r="R276" s="318"/>
      <c r="S276" s="318"/>
      <c r="T276" s="318"/>
      <c r="U276" s="318"/>
      <c r="V276" s="318"/>
      <c r="W276" s="318"/>
      <c r="X276" s="318"/>
      <c r="Y276" s="318"/>
      <c r="Z276" s="318"/>
      <c r="AA276" s="318"/>
      <c r="AB276" s="318"/>
      <c r="AC276" s="318"/>
      <c r="AD276" s="318"/>
      <c r="AE276" s="318"/>
      <c r="AF276" s="318"/>
      <c r="AG276" s="318"/>
      <c r="AH276" s="318"/>
      <c r="AI276" s="318"/>
      <c r="AJ276" s="318"/>
      <c r="AK276" s="318"/>
      <c r="AL276" s="318"/>
      <c r="AM276" s="318"/>
      <c r="AN276" s="318"/>
      <c r="AO276" s="318"/>
      <c r="AP276" s="318"/>
      <c r="AQ276" s="318"/>
      <c r="AR276" s="318"/>
      <c r="AS276" s="318"/>
      <c r="AT276" s="318"/>
      <c r="AU276" s="318"/>
      <c r="AV276" s="318"/>
      <c r="AW276" s="318"/>
      <c r="AX276" s="318"/>
      <c r="AY276" s="318"/>
      <c r="AZ276" s="318"/>
      <c r="BA276" s="318"/>
      <c r="BB276" s="318"/>
      <c r="BC276" s="318"/>
      <c r="BD276" s="318"/>
      <c r="BE276" s="318"/>
      <c r="BF276" s="318"/>
      <c r="BG276" s="318"/>
      <c r="BH276" s="318"/>
      <c r="BI276" s="318"/>
      <c r="BJ276" s="318"/>
      <c r="BK276" s="318"/>
      <c r="BL276" s="318"/>
      <c r="BM276" s="318"/>
      <c r="BN276" s="318"/>
      <c r="BO276" s="318"/>
      <c r="BP276" s="318"/>
      <c r="BQ276" s="318"/>
      <c r="BR276" s="318"/>
      <c r="BS276" s="318"/>
      <c r="BT276" s="318"/>
      <c r="BU276" s="318"/>
      <c r="BV276" s="318"/>
      <c r="BW276" s="318"/>
      <c r="BX276" s="318"/>
      <c r="BY276" s="318"/>
      <c r="BZ276" s="318"/>
      <c r="CA276" s="318"/>
      <c r="CB276" s="318"/>
      <c r="CC276" s="318"/>
      <c r="CD276" s="318"/>
      <c r="CE276" s="318"/>
      <c r="CF276" s="318"/>
      <c r="CG276" s="318"/>
      <c r="CH276" s="318"/>
      <c r="CI276" s="318"/>
      <c r="CJ276" s="318"/>
      <c r="CK276" s="318"/>
      <c r="CL276" s="318"/>
      <c r="CM276" s="318"/>
      <c r="CN276" s="318"/>
      <c r="CO276" s="318"/>
      <c r="CP276" s="318"/>
      <c r="CQ276" s="318"/>
      <c r="CR276" s="318"/>
      <c r="CS276" s="318"/>
      <c r="CT276" s="318"/>
      <c r="CU276" s="318"/>
      <c r="CV276" s="318"/>
      <c r="CW276" s="318"/>
      <c r="CX276" s="318"/>
      <c r="CY276" s="318"/>
      <c r="CZ276" s="318"/>
      <c r="DA276" s="318"/>
      <c r="DB276" s="318"/>
      <c r="DC276" s="318"/>
      <c r="DD276" s="318"/>
      <c r="DE276" s="318"/>
      <c r="DF276" s="318"/>
      <c r="DG276" s="318"/>
      <c r="DH276" s="318"/>
      <c r="DI276" s="318"/>
      <c r="DJ276" s="318"/>
      <c r="DK276" s="318"/>
      <c r="DL276" s="318"/>
      <c r="DM276" s="318"/>
      <c r="DN276" s="318"/>
      <c r="DO276" s="318"/>
      <c r="DP276" s="318"/>
      <c r="DQ276" s="318"/>
      <c r="DR276" s="318"/>
      <c r="DS276" s="318"/>
      <c r="DT276" s="318"/>
      <c r="DU276" s="318"/>
      <c r="DV276" s="318"/>
      <c r="DW276" s="318"/>
      <c r="DX276" s="318"/>
      <c r="DY276" s="318"/>
      <c r="DZ276" s="318"/>
      <c r="EA276" s="318"/>
      <c r="EB276" s="318"/>
      <c r="EC276" s="318"/>
      <c r="ED276" s="318"/>
      <c r="EE276" s="318"/>
      <c r="EF276" s="318"/>
      <c r="EG276" s="318"/>
      <c r="EH276" s="318"/>
      <c r="EI276" s="318"/>
      <c r="EJ276" s="318"/>
    </row>
    <row r="277" spans="1:140" ht="25.5" hidden="1" customHeight="1">
      <c r="A277" s="319"/>
      <c r="B277" s="319"/>
      <c r="C277" s="319"/>
      <c r="D277" s="317"/>
      <c r="E277" s="317"/>
      <c r="F277" s="318"/>
      <c r="G277" s="318"/>
      <c r="H277" s="318"/>
      <c r="I277" s="318"/>
      <c r="J277" s="318"/>
      <c r="K277" s="318"/>
      <c r="L277" s="318"/>
      <c r="M277" s="318"/>
      <c r="N277" s="318"/>
      <c r="O277" s="318"/>
      <c r="P277" s="318"/>
      <c r="Q277" s="318"/>
      <c r="R277" s="318"/>
      <c r="S277" s="318"/>
      <c r="T277" s="318"/>
      <c r="U277" s="318"/>
      <c r="V277" s="318"/>
      <c r="W277" s="318"/>
      <c r="X277" s="318"/>
      <c r="Y277" s="318"/>
      <c r="Z277" s="318"/>
      <c r="AA277" s="318"/>
      <c r="AB277" s="318"/>
      <c r="AC277" s="318"/>
      <c r="AD277" s="318"/>
      <c r="AE277" s="318"/>
      <c r="AF277" s="318"/>
      <c r="AG277" s="318"/>
      <c r="AH277" s="318"/>
      <c r="AI277" s="318"/>
      <c r="AJ277" s="318"/>
      <c r="AK277" s="318"/>
      <c r="AL277" s="318"/>
      <c r="AM277" s="318"/>
      <c r="AN277" s="318"/>
      <c r="AO277" s="318"/>
      <c r="AP277" s="318"/>
      <c r="AQ277" s="318"/>
      <c r="AR277" s="318"/>
      <c r="AS277" s="318"/>
      <c r="AT277" s="318"/>
      <c r="AU277" s="318"/>
      <c r="AV277" s="318"/>
      <c r="AW277" s="318"/>
      <c r="AX277" s="318"/>
      <c r="AY277" s="318"/>
      <c r="AZ277" s="318"/>
      <c r="BA277" s="318"/>
      <c r="BB277" s="318"/>
      <c r="BC277" s="318"/>
      <c r="BD277" s="318"/>
      <c r="BE277" s="318"/>
      <c r="BF277" s="318"/>
      <c r="BG277" s="318"/>
      <c r="BH277" s="318"/>
      <c r="BI277" s="318"/>
      <c r="BJ277" s="318"/>
      <c r="BK277" s="318"/>
      <c r="BL277" s="318"/>
      <c r="BM277" s="318"/>
      <c r="BN277" s="318"/>
      <c r="BO277" s="318"/>
      <c r="BP277" s="318"/>
      <c r="BQ277" s="318"/>
      <c r="BR277" s="318"/>
      <c r="BS277" s="318"/>
      <c r="BT277" s="318"/>
      <c r="BU277" s="318"/>
      <c r="BV277" s="318"/>
      <c r="BW277" s="318"/>
      <c r="BX277" s="318"/>
      <c r="BY277" s="318"/>
      <c r="BZ277" s="318"/>
      <c r="CA277" s="318"/>
      <c r="CB277" s="318"/>
      <c r="CC277" s="318"/>
      <c r="CD277" s="318"/>
      <c r="CE277" s="318"/>
      <c r="CF277" s="318"/>
      <c r="CG277" s="318"/>
      <c r="CH277" s="318"/>
      <c r="CI277" s="318"/>
      <c r="CJ277" s="318"/>
      <c r="CK277" s="318"/>
      <c r="CL277" s="318"/>
      <c r="CM277" s="318"/>
      <c r="CN277" s="318"/>
      <c r="CO277" s="318"/>
      <c r="CP277" s="318"/>
      <c r="CQ277" s="318"/>
      <c r="CR277" s="318"/>
      <c r="CS277" s="318"/>
      <c r="CT277" s="318"/>
      <c r="CU277" s="318"/>
      <c r="CV277" s="318"/>
      <c r="CW277" s="318"/>
      <c r="CX277" s="318"/>
      <c r="CY277" s="318"/>
      <c r="CZ277" s="318"/>
      <c r="DA277" s="318"/>
      <c r="DB277" s="318"/>
      <c r="DC277" s="318"/>
      <c r="DD277" s="318"/>
      <c r="DE277" s="318"/>
      <c r="DF277" s="318"/>
      <c r="DG277" s="318"/>
      <c r="DH277" s="318"/>
      <c r="DI277" s="318"/>
      <c r="DJ277" s="318"/>
      <c r="DK277" s="318"/>
      <c r="DL277" s="318"/>
      <c r="DM277" s="318"/>
      <c r="DN277" s="318"/>
      <c r="DO277" s="318"/>
      <c r="DP277" s="318"/>
      <c r="DQ277" s="318"/>
      <c r="DR277" s="318"/>
      <c r="DS277" s="318"/>
      <c r="DT277" s="318"/>
      <c r="DU277" s="318"/>
      <c r="DV277" s="318"/>
      <c r="DW277" s="318"/>
      <c r="DX277" s="318"/>
      <c r="DY277" s="318"/>
      <c r="DZ277" s="318"/>
      <c r="EA277" s="318"/>
      <c r="EB277" s="318"/>
      <c r="EC277" s="318"/>
      <c r="ED277" s="318"/>
      <c r="EE277" s="318"/>
      <c r="EF277" s="318"/>
      <c r="EG277" s="318"/>
      <c r="EH277" s="318"/>
      <c r="EI277" s="318"/>
      <c r="EJ277" s="318"/>
    </row>
    <row r="278" spans="1:140" ht="25.5" hidden="1" customHeight="1">
      <c r="A278" s="319"/>
      <c r="B278" s="319"/>
      <c r="C278" s="319"/>
      <c r="D278" s="317"/>
      <c r="E278" s="317"/>
      <c r="F278" s="318"/>
      <c r="G278" s="318"/>
      <c r="H278" s="318"/>
      <c r="I278" s="318"/>
      <c r="J278" s="318"/>
      <c r="K278" s="318"/>
      <c r="L278" s="318"/>
      <c r="M278" s="318"/>
      <c r="N278" s="318"/>
      <c r="O278" s="318"/>
      <c r="P278" s="318"/>
      <c r="Q278" s="318"/>
      <c r="R278" s="318"/>
      <c r="S278" s="318"/>
      <c r="T278" s="318"/>
      <c r="U278" s="318"/>
      <c r="V278" s="318"/>
      <c r="W278" s="318"/>
      <c r="X278" s="318"/>
      <c r="Y278" s="318"/>
      <c r="Z278" s="318"/>
      <c r="AA278" s="318"/>
      <c r="AB278" s="318"/>
      <c r="AC278" s="318"/>
      <c r="AD278" s="318"/>
      <c r="AE278" s="318"/>
      <c r="AF278" s="318"/>
      <c r="AG278" s="318"/>
      <c r="AH278" s="318"/>
      <c r="AI278" s="318"/>
      <c r="AJ278" s="318"/>
      <c r="AK278" s="318"/>
      <c r="AL278" s="318"/>
      <c r="AM278" s="318"/>
      <c r="AN278" s="318"/>
      <c r="AO278" s="318"/>
      <c r="AP278" s="318"/>
      <c r="AQ278" s="318"/>
      <c r="AR278" s="318"/>
      <c r="AS278" s="318"/>
      <c r="AT278" s="318"/>
      <c r="AU278" s="318"/>
      <c r="AV278" s="318"/>
      <c r="AW278" s="318"/>
      <c r="AX278" s="318"/>
      <c r="AY278" s="318"/>
      <c r="AZ278" s="318"/>
      <c r="BA278" s="318"/>
      <c r="BB278" s="318"/>
      <c r="BC278" s="318"/>
      <c r="BD278" s="318"/>
      <c r="BE278" s="318"/>
      <c r="BF278" s="318"/>
      <c r="BG278" s="318"/>
      <c r="BH278" s="318"/>
      <c r="BI278" s="318"/>
      <c r="BJ278" s="318"/>
      <c r="BK278" s="318"/>
      <c r="BL278" s="318"/>
      <c r="BM278" s="318"/>
      <c r="BN278" s="318"/>
      <c r="BO278" s="318"/>
      <c r="BP278" s="318"/>
      <c r="BQ278" s="318"/>
      <c r="BR278" s="318"/>
      <c r="BS278" s="318"/>
      <c r="BT278" s="318"/>
      <c r="BU278" s="318"/>
      <c r="BV278" s="318"/>
      <c r="BW278" s="318"/>
      <c r="BX278" s="318"/>
      <c r="BY278" s="318"/>
      <c r="BZ278" s="318"/>
      <c r="CA278" s="318"/>
      <c r="CB278" s="318"/>
      <c r="CC278" s="318"/>
      <c r="CD278" s="318"/>
      <c r="CE278" s="318"/>
      <c r="CF278" s="318"/>
      <c r="CG278" s="318"/>
      <c r="CH278" s="318"/>
      <c r="CI278" s="318"/>
      <c r="CJ278" s="318"/>
      <c r="CK278" s="318"/>
      <c r="CL278" s="318"/>
      <c r="CM278" s="318"/>
      <c r="CN278" s="318"/>
      <c r="CO278" s="318"/>
      <c r="CP278" s="318"/>
      <c r="CQ278" s="318"/>
      <c r="CR278" s="318"/>
      <c r="CS278" s="318"/>
      <c r="CT278" s="318"/>
      <c r="CU278" s="318"/>
      <c r="CV278" s="318"/>
      <c r="CW278" s="318"/>
      <c r="CX278" s="318"/>
      <c r="CY278" s="318"/>
      <c r="CZ278" s="318"/>
      <c r="DA278" s="318"/>
      <c r="DB278" s="318"/>
      <c r="DC278" s="318"/>
      <c r="DD278" s="318"/>
      <c r="DE278" s="318"/>
      <c r="DF278" s="318"/>
      <c r="DG278" s="318"/>
      <c r="DH278" s="318"/>
      <c r="DI278" s="318"/>
      <c r="DJ278" s="318"/>
      <c r="DK278" s="318"/>
      <c r="DL278" s="318"/>
      <c r="DM278" s="318"/>
      <c r="DN278" s="318"/>
      <c r="DO278" s="318"/>
      <c r="DP278" s="318"/>
      <c r="DQ278" s="318"/>
      <c r="DR278" s="318"/>
      <c r="DS278" s="318"/>
      <c r="DT278" s="318"/>
      <c r="DU278" s="318"/>
      <c r="DV278" s="318"/>
      <c r="DW278" s="318"/>
      <c r="DX278" s="318"/>
      <c r="DY278" s="318"/>
      <c r="DZ278" s="318"/>
      <c r="EA278" s="318"/>
      <c r="EB278" s="318"/>
      <c r="EC278" s="318"/>
      <c r="ED278" s="318"/>
      <c r="EE278" s="318"/>
      <c r="EF278" s="318"/>
      <c r="EG278" s="318"/>
      <c r="EH278" s="318"/>
      <c r="EI278" s="318"/>
      <c r="EJ278" s="318"/>
    </row>
    <row r="279" spans="1:140" ht="25.5" hidden="1" customHeight="1">
      <c r="A279" s="319"/>
      <c r="B279" s="319"/>
      <c r="C279" s="319"/>
      <c r="D279" s="317"/>
      <c r="E279" s="317"/>
      <c r="F279" s="318"/>
      <c r="G279" s="318"/>
      <c r="H279" s="318"/>
      <c r="I279" s="318"/>
      <c r="J279" s="318"/>
      <c r="K279" s="318"/>
      <c r="L279" s="318"/>
      <c r="M279" s="318"/>
      <c r="N279" s="318"/>
      <c r="O279" s="318"/>
      <c r="P279" s="318"/>
      <c r="Q279" s="318"/>
      <c r="R279" s="318"/>
      <c r="S279" s="318"/>
      <c r="T279" s="318"/>
      <c r="U279" s="318"/>
      <c r="V279" s="318"/>
      <c r="W279" s="318"/>
      <c r="X279" s="318"/>
      <c r="Y279" s="318"/>
      <c r="Z279" s="318"/>
      <c r="AA279" s="318"/>
      <c r="AB279" s="318"/>
      <c r="AC279" s="318"/>
      <c r="AD279" s="318"/>
      <c r="AE279" s="318"/>
      <c r="AF279" s="318"/>
      <c r="AG279" s="318"/>
      <c r="AH279" s="318"/>
      <c r="AI279" s="318"/>
      <c r="AJ279" s="318"/>
      <c r="AK279" s="318"/>
      <c r="AL279" s="318"/>
      <c r="AM279" s="318"/>
      <c r="AN279" s="318"/>
      <c r="AO279" s="318"/>
      <c r="AP279" s="318"/>
      <c r="AQ279" s="318"/>
      <c r="AR279" s="318"/>
      <c r="AS279" s="318"/>
      <c r="AT279" s="318"/>
      <c r="AU279" s="318"/>
      <c r="AV279" s="318"/>
      <c r="AW279" s="318"/>
      <c r="AX279" s="318"/>
      <c r="AY279" s="318"/>
      <c r="AZ279" s="318"/>
      <c r="BA279" s="318"/>
      <c r="BB279" s="318"/>
      <c r="BC279" s="318"/>
      <c r="BD279" s="318"/>
      <c r="BE279" s="318"/>
      <c r="BF279" s="318"/>
      <c r="BG279" s="318"/>
      <c r="BH279" s="318"/>
      <c r="BI279" s="318"/>
      <c r="BJ279" s="318"/>
      <c r="BK279" s="318"/>
      <c r="BL279" s="318"/>
      <c r="BM279" s="318"/>
      <c r="BN279" s="318"/>
      <c r="BO279" s="318"/>
      <c r="BP279" s="318"/>
      <c r="BQ279" s="318"/>
      <c r="BR279" s="318"/>
      <c r="BS279" s="318"/>
      <c r="BT279" s="318"/>
      <c r="BU279" s="318"/>
      <c r="BV279" s="318"/>
      <c r="BW279" s="318"/>
      <c r="BX279" s="318"/>
      <c r="BY279" s="318"/>
      <c r="BZ279" s="318"/>
      <c r="CA279" s="318"/>
      <c r="CB279" s="318"/>
      <c r="CC279" s="318"/>
      <c r="CD279" s="318"/>
      <c r="CE279" s="318"/>
      <c r="CF279" s="318"/>
      <c r="CG279" s="318"/>
      <c r="CH279" s="318"/>
      <c r="CI279" s="318"/>
      <c r="CJ279" s="318"/>
      <c r="CK279" s="318"/>
      <c r="CL279" s="318"/>
      <c r="CM279" s="318"/>
      <c r="CN279" s="318"/>
      <c r="CO279" s="318"/>
      <c r="CP279" s="318"/>
      <c r="CQ279" s="318"/>
      <c r="CR279" s="318"/>
      <c r="CS279" s="318"/>
      <c r="CT279" s="318"/>
      <c r="CU279" s="318"/>
      <c r="CV279" s="318"/>
      <c r="CW279" s="318"/>
      <c r="CX279" s="318"/>
      <c r="CY279" s="318"/>
      <c r="CZ279" s="318"/>
      <c r="DA279" s="318"/>
      <c r="DB279" s="318"/>
      <c r="DC279" s="318"/>
      <c r="DD279" s="318"/>
      <c r="DE279" s="318"/>
      <c r="DF279" s="318"/>
      <c r="DG279" s="318"/>
      <c r="DH279" s="318"/>
      <c r="DI279" s="318"/>
      <c r="DJ279" s="318"/>
      <c r="DK279" s="318"/>
      <c r="DL279" s="318"/>
      <c r="DM279" s="318"/>
      <c r="DN279" s="318"/>
      <c r="DO279" s="318"/>
      <c r="DP279" s="318"/>
      <c r="DQ279" s="318"/>
      <c r="DR279" s="318"/>
      <c r="DS279" s="318"/>
      <c r="DT279" s="318"/>
      <c r="DU279" s="318"/>
      <c r="DV279" s="318"/>
      <c r="DW279" s="318"/>
      <c r="DX279" s="318"/>
      <c r="DY279" s="318"/>
      <c r="DZ279" s="318"/>
      <c r="EA279" s="318"/>
      <c r="EB279" s="318"/>
      <c r="EC279" s="318"/>
      <c r="ED279" s="318"/>
      <c r="EE279" s="318"/>
      <c r="EF279" s="318"/>
      <c r="EG279" s="318"/>
      <c r="EH279" s="318"/>
      <c r="EI279" s="318"/>
      <c r="EJ279" s="318"/>
    </row>
    <row r="280" spans="1:140" ht="25.5" hidden="1" customHeight="1">
      <c r="A280" s="319"/>
      <c r="B280" s="319"/>
      <c r="C280" s="319"/>
      <c r="D280" s="317"/>
      <c r="E280" s="317"/>
      <c r="F280" s="318"/>
      <c r="G280" s="318"/>
      <c r="H280" s="318"/>
      <c r="I280" s="318"/>
      <c r="J280" s="318"/>
      <c r="K280" s="318"/>
      <c r="L280" s="318"/>
      <c r="M280" s="318"/>
      <c r="N280" s="318"/>
      <c r="O280" s="318"/>
      <c r="P280" s="318"/>
      <c r="Q280" s="318"/>
      <c r="R280" s="318"/>
      <c r="S280" s="318"/>
      <c r="T280" s="318"/>
      <c r="U280" s="318"/>
      <c r="V280" s="318"/>
      <c r="W280" s="318"/>
      <c r="X280" s="318"/>
      <c r="Y280" s="318"/>
      <c r="Z280" s="318"/>
      <c r="AA280" s="318"/>
      <c r="AB280" s="318"/>
      <c r="AC280" s="318"/>
      <c r="AD280" s="318"/>
      <c r="AE280" s="318"/>
      <c r="AF280" s="318"/>
      <c r="AG280" s="318"/>
      <c r="AH280" s="318"/>
      <c r="AI280" s="318"/>
      <c r="AJ280" s="318"/>
      <c r="AK280" s="318"/>
      <c r="AL280" s="318"/>
      <c r="AM280" s="318"/>
      <c r="AN280" s="318"/>
      <c r="AO280" s="318"/>
      <c r="AP280" s="318"/>
      <c r="AQ280" s="318"/>
      <c r="AR280" s="318"/>
      <c r="AS280" s="318"/>
      <c r="AT280" s="318"/>
      <c r="AU280" s="318"/>
      <c r="AV280" s="318"/>
      <c r="AW280" s="318"/>
      <c r="AX280" s="318"/>
      <c r="AY280" s="318"/>
      <c r="AZ280" s="318"/>
      <c r="BA280" s="318"/>
      <c r="BB280" s="318"/>
      <c r="BC280" s="318"/>
      <c r="BD280" s="318"/>
      <c r="BE280" s="318"/>
      <c r="BF280" s="318"/>
      <c r="BG280" s="318"/>
      <c r="BH280" s="318"/>
      <c r="BI280" s="318"/>
      <c r="BJ280" s="318"/>
      <c r="BK280" s="318"/>
      <c r="BL280" s="318"/>
      <c r="BM280" s="318"/>
      <c r="BN280" s="318"/>
      <c r="BO280" s="318"/>
      <c r="BP280" s="318"/>
      <c r="BQ280" s="318"/>
      <c r="BR280" s="318"/>
      <c r="BS280" s="318"/>
      <c r="BT280" s="318"/>
      <c r="BU280" s="318"/>
      <c r="BV280" s="318"/>
      <c r="BW280" s="318"/>
      <c r="BX280" s="318"/>
      <c r="BY280" s="318"/>
      <c r="BZ280" s="318"/>
      <c r="CA280" s="318"/>
      <c r="CB280" s="318"/>
      <c r="CC280" s="318"/>
      <c r="CD280" s="318"/>
      <c r="CE280" s="318"/>
      <c r="CF280" s="318"/>
      <c r="CG280" s="318"/>
      <c r="CH280" s="318"/>
      <c r="CI280" s="318"/>
      <c r="CJ280" s="318"/>
      <c r="CK280" s="318"/>
      <c r="CL280" s="318"/>
      <c r="CM280" s="318"/>
      <c r="CN280" s="318"/>
      <c r="CO280" s="318"/>
      <c r="CP280" s="318"/>
      <c r="CQ280" s="318"/>
      <c r="CR280" s="318"/>
      <c r="CS280" s="318"/>
      <c r="CT280" s="318"/>
      <c r="CU280" s="318"/>
      <c r="CV280" s="318"/>
      <c r="CW280" s="318"/>
      <c r="CX280" s="318"/>
      <c r="CY280" s="318"/>
      <c r="CZ280" s="318"/>
      <c r="DA280" s="318"/>
      <c r="DB280" s="318"/>
      <c r="DC280" s="318"/>
      <c r="DD280" s="318"/>
      <c r="DE280" s="318"/>
      <c r="DF280" s="318"/>
      <c r="DG280" s="318"/>
      <c r="DH280" s="318"/>
      <c r="DI280" s="318"/>
      <c r="DJ280" s="318"/>
      <c r="DK280" s="318"/>
      <c r="DL280" s="318"/>
      <c r="DM280" s="318"/>
      <c r="DN280" s="318"/>
      <c r="DO280" s="318"/>
      <c r="DP280" s="318"/>
      <c r="DQ280" s="318"/>
      <c r="DR280" s="318"/>
      <c r="DS280" s="318"/>
      <c r="DT280" s="318"/>
      <c r="DU280" s="318"/>
      <c r="DV280" s="318"/>
      <c r="DW280" s="318"/>
      <c r="DX280" s="318"/>
      <c r="DY280" s="318"/>
      <c r="DZ280" s="318"/>
      <c r="EA280" s="318"/>
      <c r="EB280" s="318"/>
      <c r="EC280" s="318"/>
      <c r="ED280" s="318"/>
      <c r="EE280" s="318"/>
      <c r="EF280" s="318"/>
      <c r="EG280" s="318"/>
      <c r="EH280" s="318"/>
      <c r="EI280" s="318"/>
      <c r="EJ280" s="318"/>
    </row>
    <row r="281" spans="1:140" ht="25.5" hidden="1" customHeight="1">
      <c r="A281" s="319"/>
      <c r="B281" s="319"/>
      <c r="C281" s="319"/>
      <c r="D281" s="317"/>
      <c r="E281" s="317"/>
      <c r="F281" s="318"/>
      <c r="G281" s="318"/>
      <c r="H281" s="318"/>
      <c r="I281" s="318"/>
      <c r="J281" s="318"/>
      <c r="K281" s="318"/>
      <c r="L281" s="318"/>
      <c r="M281" s="318"/>
      <c r="N281" s="318"/>
      <c r="O281" s="318"/>
      <c r="P281" s="318"/>
      <c r="Q281" s="318"/>
      <c r="R281" s="318"/>
      <c r="S281" s="318"/>
      <c r="T281" s="318"/>
      <c r="U281" s="318"/>
      <c r="V281" s="318"/>
      <c r="W281" s="318"/>
      <c r="X281" s="318"/>
      <c r="Y281" s="318"/>
      <c r="Z281" s="318"/>
      <c r="AA281" s="318"/>
      <c r="AB281" s="318"/>
      <c r="AC281" s="318"/>
      <c r="AD281" s="318"/>
      <c r="AE281" s="318"/>
      <c r="AF281" s="318"/>
      <c r="AG281" s="318"/>
      <c r="AH281" s="318"/>
      <c r="AI281" s="318"/>
      <c r="AJ281" s="318"/>
      <c r="AK281" s="318"/>
      <c r="AL281" s="318"/>
      <c r="AM281" s="318"/>
      <c r="AN281" s="318"/>
      <c r="AO281" s="318"/>
      <c r="AP281" s="318"/>
      <c r="AQ281" s="318"/>
      <c r="AR281" s="318"/>
      <c r="AS281" s="318"/>
      <c r="AT281" s="318"/>
      <c r="AU281" s="318"/>
      <c r="AV281" s="318"/>
      <c r="AW281" s="318"/>
      <c r="AX281" s="318"/>
      <c r="AY281" s="318"/>
      <c r="AZ281" s="318"/>
      <c r="BA281" s="318"/>
      <c r="BB281" s="318"/>
      <c r="BC281" s="318"/>
      <c r="BD281" s="318"/>
      <c r="BE281" s="318"/>
      <c r="BF281" s="318"/>
      <c r="BG281" s="318"/>
      <c r="BH281" s="318"/>
      <c r="BI281" s="318"/>
      <c r="BJ281" s="318"/>
      <c r="BK281" s="318"/>
      <c r="BL281" s="318"/>
      <c r="BM281" s="318"/>
      <c r="BN281" s="318"/>
      <c r="BO281" s="318"/>
      <c r="BP281" s="318"/>
      <c r="BQ281" s="318"/>
      <c r="BR281" s="318"/>
      <c r="BS281" s="318"/>
      <c r="BT281" s="318"/>
      <c r="BU281" s="318"/>
      <c r="BV281" s="318"/>
      <c r="BW281" s="318"/>
      <c r="BX281" s="318"/>
      <c r="BY281" s="318"/>
      <c r="BZ281" s="318"/>
      <c r="CA281" s="318"/>
      <c r="CB281" s="318"/>
      <c r="CC281" s="318"/>
      <c r="CD281" s="318"/>
      <c r="CE281" s="318"/>
      <c r="CF281" s="318"/>
      <c r="CG281" s="318"/>
      <c r="CH281" s="318"/>
      <c r="CI281" s="318"/>
      <c r="CJ281" s="318"/>
      <c r="CK281" s="318"/>
      <c r="CL281" s="318"/>
      <c r="CM281" s="318"/>
      <c r="CN281" s="318"/>
      <c r="CO281" s="318"/>
      <c r="CP281" s="318"/>
      <c r="CQ281" s="318"/>
      <c r="CR281" s="318"/>
      <c r="CS281" s="318"/>
      <c r="CT281" s="318"/>
      <c r="CU281" s="318"/>
      <c r="CV281" s="318"/>
      <c r="CW281" s="318"/>
      <c r="CX281" s="318"/>
      <c r="CY281" s="318"/>
      <c r="CZ281" s="318"/>
      <c r="DA281" s="318"/>
      <c r="DB281" s="318"/>
      <c r="DC281" s="318"/>
      <c r="DD281" s="318"/>
      <c r="DE281" s="318"/>
      <c r="DF281" s="318"/>
      <c r="DG281" s="318"/>
      <c r="DH281" s="318"/>
      <c r="DI281" s="318"/>
      <c r="DJ281" s="318"/>
      <c r="DK281" s="318"/>
      <c r="DL281" s="318"/>
      <c r="DM281" s="318"/>
      <c r="DN281" s="318"/>
      <c r="DO281" s="318"/>
      <c r="DP281" s="318"/>
      <c r="DQ281" s="318"/>
      <c r="DR281" s="318"/>
      <c r="DS281" s="318"/>
      <c r="DT281" s="318"/>
      <c r="DU281" s="318"/>
      <c r="DV281" s="318"/>
      <c r="DW281" s="318"/>
      <c r="DX281" s="318"/>
      <c r="DY281" s="318"/>
      <c r="DZ281" s="318"/>
      <c r="EA281" s="318"/>
      <c r="EB281" s="318"/>
      <c r="EC281" s="318"/>
      <c r="ED281" s="318"/>
      <c r="EE281" s="318"/>
      <c r="EF281" s="318"/>
      <c r="EG281" s="318"/>
      <c r="EH281" s="318"/>
      <c r="EI281" s="318"/>
      <c r="EJ281" s="318"/>
    </row>
    <row r="282" spans="1:140" ht="25.5" hidden="1" customHeight="1">
      <c r="A282" s="319"/>
      <c r="B282" s="319"/>
      <c r="C282" s="319"/>
      <c r="D282" s="317"/>
      <c r="E282" s="317"/>
      <c r="F282" s="318"/>
      <c r="G282" s="318"/>
      <c r="H282" s="318"/>
      <c r="I282" s="318"/>
      <c r="J282" s="318"/>
      <c r="K282" s="318"/>
      <c r="L282" s="318"/>
      <c r="M282" s="318"/>
      <c r="N282" s="318"/>
      <c r="O282" s="318"/>
      <c r="P282" s="318"/>
      <c r="Q282" s="318"/>
      <c r="R282" s="318"/>
      <c r="S282" s="318"/>
      <c r="T282" s="318"/>
      <c r="U282" s="318"/>
      <c r="V282" s="318"/>
      <c r="W282" s="318"/>
      <c r="X282" s="318"/>
      <c r="Y282" s="318"/>
      <c r="Z282" s="318"/>
      <c r="AA282" s="318"/>
      <c r="AB282" s="318"/>
      <c r="AC282" s="318"/>
      <c r="AD282" s="318"/>
      <c r="AE282" s="318"/>
      <c r="AF282" s="318"/>
      <c r="AG282" s="318"/>
      <c r="AH282" s="318"/>
      <c r="AI282" s="318"/>
      <c r="AJ282" s="318"/>
      <c r="AK282" s="318"/>
      <c r="AL282" s="318"/>
      <c r="AM282" s="318"/>
      <c r="AN282" s="318"/>
      <c r="AO282" s="318"/>
      <c r="AP282" s="318"/>
      <c r="AQ282" s="318"/>
      <c r="AR282" s="318"/>
      <c r="AS282" s="318"/>
      <c r="AT282" s="318"/>
      <c r="AU282" s="318"/>
      <c r="AV282" s="318"/>
      <c r="AW282" s="318"/>
      <c r="AX282" s="318"/>
      <c r="AY282" s="318"/>
      <c r="AZ282" s="318"/>
      <c r="BA282" s="318"/>
      <c r="BB282" s="318"/>
      <c r="BC282" s="318"/>
      <c r="BD282" s="318"/>
      <c r="BE282" s="318"/>
      <c r="BF282" s="318"/>
      <c r="BG282" s="318"/>
      <c r="BH282" s="318"/>
      <c r="BI282" s="318"/>
      <c r="BJ282" s="318"/>
      <c r="BK282" s="318"/>
      <c r="BL282" s="318"/>
      <c r="BM282" s="318"/>
      <c r="BN282" s="318"/>
      <c r="BO282" s="318"/>
      <c r="BP282" s="318"/>
      <c r="BQ282" s="318"/>
      <c r="BR282" s="318"/>
      <c r="BS282" s="318"/>
      <c r="BT282" s="318"/>
      <c r="BU282" s="318"/>
      <c r="BV282" s="318"/>
      <c r="BW282" s="318"/>
      <c r="BX282" s="318"/>
      <c r="BY282" s="318"/>
      <c r="BZ282" s="318"/>
      <c r="CA282" s="318"/>
      <c r="CB282" s="318"/>
      <c r="CC282" s="318"/>
      <c r="CD282" s="318"/>
      <c r="CE282" s="318"/>
      <c r="CF282" s="318"/>
      <c r="CG282" s="318"/>
      <c r="CH282" s="318"/>
      <c r="CI282" s="318"/>
      <c r="CJ282" s="318"/>
      <c r="CK282" s="318"/>
      <c r="CL282" s="318"/>
      <c r="CM282" s="318"/>
      <c r="CN282" s="318"/>
      <c r="CO282" s="318"/>
      <c r="CP282" s="318"/>
      <c r="CQ282" s="318"/>
      <c r="CR282" s="318"/>
      <c r="CS282" s="318"/>
      <c r="CT282" s="318"/>
      <c r="CU282" s="318"/>
      <c r="CV282" s="318"/>
      <c r="CW282" s="318"/>
      <c r="CX282" s="318"/>
      <c r="CY282" s="318"/>
      <c r="CZ282" s="318"/>
      <c r="DA282" s="318"/>
      <c r="DB282" s="318"/>
      <c r="DC282" s="318"/>
      <c r="DD282" s="318"/>
      <c r="DE282" s="318"/>
      <c r="DF282" s="318"/>
      <c r="DG282" s="318"/>
      <c r="DH282" s="318"/>
      <c r="DI282" s="318"/>
      <c r="DJ282" s="318"/>
      <c r="DK282" s="318"/>
      <c r="DL282" s="318"/>
      <c r="DM282" s="318"/>
      <c r="DN282" s="318"/>
      <c r="DO282" s="318"/>
      <c r="DP282" s="318"/>
      <c r="DQ282" s="318"/>
      <c r="DR282" s="318"/>
      <c r="DS282" s="318"/>
      <c r="DT282" s="318"/>
      <c r="DU282" s="318"/>
      <c r="DV282" s="318"/>
      <c r="DW282" s="318"/>
      <c r="DX282" s="318"/>
      <c r="DY282" s="318"/>
      <c r="DZ282" s="318"/>
      <c r="EA282" s="318"/>
      <c r="EB282" s="318"/>
      <c r="EC282" s="318"/>
      <c r="ED282" s="318"/>
      <c r="EE282" s="318"/>
      <c r="EF282" s="318"/>
      <c r="EG282" s="318"/>
      <c r="EH282" s="318"/>
      <c r="EI282" s="318"/>
      <c r="EJ282" s="318"/>
    </row>
    <row r="283" spans="1:140" ht="25.5" hidden="1" customHeight="1">
      <c r="A283" s="319"/>
      <c r="B283" s="319"/>
      <c r="C283" s="319"/>
      <c r="D283" s="317"/>
      <c r="E283" s="317"/>
      <c r="F283" s="318"/>
      <c r="G283" s="318"/>
      <c r="H283" s="318"/>
      <c r="I283" s="318"/>
      <c r="J283" s="318"/>
      <c r="K283" s="318"/>
      <c r="L283" s="318"/>
      <c r="M283" s="318"/>
      <c r="N283" s="318"/>
      <c r="O283" s="318"/>
      <c r="P283" s="318"/>
      <c r="Q283" s="318"/>
      <c r="R283" s="318"/>
      <c r="S283" s="318"/>
      <c r="T283" s="318"/>
      <c r="U283" s="318"/>
      <c r="V283" s="318"/>
      <c r="W283" s="318"/>
      <c r="X283" s="318"/>
      <c r="Y283" s="318"/>
      <c r="Z283" s="318"/>
      <c r="AA283" s="318"/>
      <c r="AB283" s="318"/>
      <c r="AC283" s="318"/>
      <c r="AD283" s="318"/>
      <c r="AE283" s="318"/>
      <c r="AF283" s="318"/>
      <c r="AG283" s="318"/>
      <c r="AH283" s="318"/>
      <c r="AI283" s="318"/>
      <c r="AJ283" s="318"/>
      <c r="AK283" s="318"/>
      <c r="AL283" s="318"/>
      <c r="AM283" s="318"/>
      <c r="AN283" s="318"/>
      <c r="AO283" s="318"/>
      <c r="AP283" s="318"/>
      <c r="AQ283" s="318"/>
      <c r="AR283" s="318"/>
      <c r="AS283" s="318"/>
      <c r="AT283" s="318"/>
      <c r="AU283" s="318"/>
      <c r="AV283" s="318"/>
      <c r="AW283" s="318"/>
      <c r="AX283" s="318"/>
      <c r="AY283" s="318"/>
      <c r="AZ283" s="318"/>
      <c r="BA283" s="318"/>
      <c r="BB283" s="318"/>
      <c r="BC283" s="318"/>
      <c r="BD283" s="318"/>
      <c r="BE283" s="318"/>
      <c r="BF283" s="318"/>
      <c r="BG283" s="318"/>
      <c r="BH283" s="318"/>
      <c r="BI283" s="318"/>
      <c r="BJ283" s="318"/>
      <c r="BK283" s="318"/>
      <c r="BL283" s="318"/>
      <c r="BM283" s="318"/>
      <c r="BN283" s="318"/>
      <c r="BO283" s="318"/>
      <c r="BP283" s="318"/>
      <c r="BQ283" s="318"/>
      <c r="BR283" s="318"/>
      <c r="BS283" s="318"/>
      <c r="BT283" s="318"/>
      <c r="BU283" s="318"/>
      <c r="BV283" s="318"/>
      <c r="BW283" s="318"/>
      <c r="BX283" s="318"/>
      <c r="BY283" s="318"/>
      <c r="BZ283" s="318"/>
      <c r="CA283" s="318"/>
      <c r="CB283" s="318"/>
      <c r="CC283" s="318"/>
      <c r="CD283" s="318"/>
      <c r="CE283" s="318"/>
      <c r="CF283" s="318"/>
      <c r="CG283" s="318"/>
      <c r="CH283" s="318"/>
      <c r="CI283" s="318"/>
      <c r="CJ283" s="318"/>
      <c r="CK283" s="318"/>
      <c r="CL283" s="318"/>
      <c r="CM283" s="318"/>
      <c r="CN283" s="318"/>
      <c r="CO283" s="318"/>
      <c r="CP283" s="318"/>
      <c r="CQ283" s="318"/>
      <c r="CR283" s="318"/>
      <c r="CS283" s="318"/>
      <c r="CT283" s="318"/>
      <c r="CU283" s="318"/>
      <c r="CV283" s="318"/>
      <c r="CW283" s="318"/>
      <c r="CX283" s="318"/>
      <c r="CY283" s="318"/>
      <c r="CZ283" s="318"/>
      <c r="DA283" s="318"/>
      <c r="DB283" s="318"/>
      <c r="DC283" s="318"/>
      <c r="DD283" s="318"/>
      <c r="DE283" s="318"/>
      <c r="DF283" s="318"/>
      <c r="DG283" s="318"/>
      <c r="DH283" s="318"/>
      <c r="DI283" s="318"/>
      <c r="DJ283" s="318"/>
      <c r="DK283" s="318"/>
      <c r="DL283" s="318"/>
      <c r="DM283" s="318"/>
      <c r="DN283" s="318"/>
      <c r="DO283" s="318"/>
      <c r="DP283" s="318"/>
      <c r="DQ283" s="318"/>
      <c r="DR283" s="318"/>
      <c r="DS283" s="318"/>
      <c r="DT283" s="318"/>
      <c r="DU283" s="318"/>
      <c r="DV283" s="318"/>
      <c r="DW283" s="318"/>
      <c r="DX283" s="318"/>
      <c r="DY283" s="318"/>
      <c r="DZ283" s="318"/>
      <c r="EA283" s="318"/>
      <c r="EB283" s="318"/>
      <c r="EC283" s="318"/>
      <c r="ED283" s="318"/>
      <c r="EE283" s="318"/>
      <c r="EF283" s="318"/>
      <c r="EG283" s="318"/>
      <c r="EH283" s="318"/>
      <c r="EI283" s="318"/>
      <c r="EJ283" s="318"/>
    </row>
    <row r="284" spans="1:140" ht="25.5" hidden="1" customHeight="1">
      <c r="A284" s="319"/>
      <c r="B284" s="319"/>
      <c r="C284" s="319"/>
      <c r="D284" s="317"/>
      <c r="E284" s="317"/>
      <c r="F284" s="318"/>
      <c r="G284" s="318"/>
      <c r="H284" s="318"/>
      <c r="I284" s="318"/>
      <c r="J284" s="318"/>
      <c r="K284" s="318"/>
      <c r="L284" s="318"/>
      <c r="M284" s="318"/>
      <c r="N284" s="318"/>
      <c r="O284" s="318"/>
      <c r="P284" s="318"/>
      <c r="Q284" s="318"/>
      <c r="R284" s="318"/>
      <c r="S284" s="318"/>
      <c r="T284" s="318"/>
      <c r="U284" s="318"/>
      <c r="V284" s="318"/>
      <c r="W284" s="318"/>
      <c r="X284" s="318"/>
      <c r="Y284" s="318"/>
      <c r="Z284" s="318"/>
      <c r="AA284" s="318"/>
      <c r="AB284" s="318"/>
      <c r="AC284" s="318"/>
      <c r="AD284" s="318"/>
      <c r="AE284" s="318"/>
      <c r="AF284" s="318"/>
      <c r="AG284" s="318"/>
      <c r="AH284" s="318"/>
      <c r="AI284" s="318"/>
      <c r="AJ284" s="318"/>
      <c r="AK284" s="318"/>
      <c r="AL284" s="318"/>
      <c r="AM284" s="318"/>
      <c r="AN284" s="318"/>
      <c r="AO284" s="318"/>
      <c r="AP284" s="318"/>
      <c r="AQ284" s="318"/>
      <c r="AR284" s="318"/>
      <c r="AS284" s="318"/>
      <c r="AT284" s="318"/>
      <c r="AU284" s="318"/>
      <c r="AV284" s="318"/>
      <c r="AW284" s="318"/>
      <c r="AX284" s="318"/>
      <c r="AY284" s="318"/>
      <c r="AZ284" s="318"/>
      <c r="BA284" s="318"/>
      <c r="BB284" s="318"/>
      <c r="BC284" s="318"/>
      <c r="BD284" s="318"/>
      <c r="BE284" s="318"/>
      <c r="BF284" s="318"/>
      <c r="BG284" s="318"/>
      <c r="BH284" s="318"/>
      <c r="BI284" s="318"/>
      <c r="BJ284" s="318"/>
      <c r="BK284" s="318"/>
      <c r="BL284" s="318"/>
      <c r="BM284" s="318"/>
      <c r="BN284" s="318"/>
      <c r="BO284" s="318"/>
      <c r="BP284" s="318"/>
      <c r="BQ284" s="318"/>
      <c r="BR284" s="318"/>
      <c r="BS284" s="318"/>
      <c r="BT284" s="318"/>
      <c r="BU284" s="318"/>
      <c r="BV284" s="318"/>
      <c r="BW284" s="318"/>
      <c r="BX284" s="318"/>
      <c r="BY284" s="318"/>
      <c r="BZ284" s="318"/>
      <c r="CA284" s="318"/>
      <c r="CB284" s="318"/>
      <c r="CC284" s="318"/>
      <c r="CD284" s="318"/>
      <c r="CE284" s="318"/>
      <c r="CF284" s="318"/>
      <c r="CG284" s="318"/>
      <c r="CH284" s="318"/>
      <c r="CI284" s="318"/>
      <c r="CJ284" s="318"/>
      <c r="CK284" s="318"/>
      <c r="CL284" s="318"/>
      <c r="CM284" s="318"/>
      <c r="CN284" s="318"/>
      <c r="CO284" s="318"/>
      <c r="CP284" s="318"/>
      <c r="CQ284" s="318"/>
      <c r="CR284" s="318"/>
      <c r="CS284" s="318"/>
      <c r="CT284" s="318"/>
      <c r="CU284" s="318"/>
      <c r="CV284" s="318"/>
      <c r="CW284" s="318"/>
      <c r="CX284" s="318"/>
      <c r="CY284" s="318"/>
      <c r="CZ284" s="318"/>
      <c r="DA284" s="318"/>
      <c r="DB284" s="318"/>
      <c r="DC284" s="318"/>
      <c r="DD284" s="318"/>
      <c r="DE284" s="318"/>
      <c r="DF284" s="318"/>
      <c r="DG284" s="318"/>
      <c r="DH284" s="318"/>
      <c r="DI284" s="318"/>
      <c r="DJ284" s="318"/>
      <c r="DK284" s="318"/>
      <c r="DL284" s="318"/>
      <c r="DM284" s="318"/>
      <c r="DN284" s="318"/>
      <c r="DO284" s="318"/>
      <c r="DP284" s="318"/>
      <c r="DQ284" s="318"/>
      <c r="DR284" s="318"/>
      <c r="DS284" s="318"/>
      <c r="DT284" s="318"/>
      <c r="DU284" s="318"/>
      <c r="DV284" s="318"/>
      <c r="DW284" s="318"/>
      <c r="DX284" s="318"/>
      <c r="DY284" s="318"/>
      <c r="DZ284" s="318"/>
      <c r="EA284" s="318"/>
      <c r="EB284" s="318"/>
      <c r="EC284" s="318"/>
      <c r="ED284" s="318"/>
      <c r="EE284" s="318"/>
      <c r="EF284" s="318"/>
      <c r="EG284" s="318"/>
      <c r="EH284" s="318"/>
      <c r="EI284" s="318"/>
      <c r="EJ284" s="318"/>
    </row>
    <row r="285" spans="1:140" ht="25.5" hidden="1" customHeight="1">
      <c r="A285" s="319"/>
      <c r="B285" s="319"/>
      <c r="C285" s="319"/>
      <c r="D285" s="317"/>
      <c r="E285" s="317"/>
      <c r="F285" s="318"/>
      <c r="G285" s="318"/>
      <c r="H285" s="318"/>
      <c r="I285" s="318"/>
      <c r="J285" s="318"/>
      <c r="K285" s="318"/>
      <c r="L285" s="318"/>
      <c r="M285" s="318"/>
      <c r="N285" s="318"/>
      <c r="O285" s="318"/>
      <c r="P285" s="318"/>
      <c r="Q285" s="318"/>
      <c r="R285" s="318"/>
      <c r="S285" s="318"/>
      <c r="T285" s="318"/>
      <c r="U285" s="318"/>
      <c r="V285" s="318"/>
      <c r="W285" s="318"/>
      <c r="X285" s="318"/>
      <c r="Y285" s="318"/>
      <c r="Z285" s="318"/>
      <c r="AA285" s="318"/>
      <c r="AB285" s="318"/>
      <c r="AC285" s="318"/>
      <c r="AD285" s="318"/>
      <c r="AE285" s="318"/>
      <c r="AF285" s="318"/>
      <c r="AG285" s="318"/>
      <c r="AH285" s="318"/>
      <c r="AI285" s="318"/>
      <c r="AJ285" s="318"/>
      <c r="AK285" s="318"/>
      <c r="AL285" s="318"/>
      <c r="AM285" s="318"/>
      <c r="AN285" s="318"/>
      <c r="AO285" s="318"/>
      <c r="AP285" s="318"/>
      <c r="AQ285" s="318"/>
      <c r="AR285" s="318"/>
      <c r="AS285" s="318"/>
      <c r="AT285" s="318"/>
      <c r="AU285" s="318"/>
      <c r="AV285" s="318"/>
      <c r="AW285" s="318"/>
      <c r="AX285" s="318"/>
      <c r="AY285" s="318"/>
      <c r="AZ285" s="318"/>
      <c r="BA285" s="318"/>
      <c r="BB285" s="318"/>
      <c r="BC285" s="318"/>
      <c r="BD285" s="318"/>
      <c r="BE285" s="318"/>
      <c r="BF285" s="318"/>
      <c r="BG285" s="318"/>
      <c r="BH285" s="318"/>
      <c r="BI285" s="318"/>
      <c r="BJ285" s="318"/>
      <c r="BK285" s="318"/>
      <c r="BL285" s="318"/>
      <c r="BM285" s="318"/>
      <c r="BN285" s="318"/>
      <c r="BO285" s="318"/>
      <c r="BP285" s="318"/>
      <c r="BQ285" s="318"/>
      <c r="BR285" s="318"/>
      <c r="BS285" s="318"/>
      <c r="BT285" s="318"/>
      <c r="BU285" s="318"/>
      <c r="BV285" s="318"/>
      <c r="BW285" s="318"/>
      <c r="BX285" s="318"/>
      <c r="BY285" s="318"/>
      <c r="BZ285" s="318"/>
      <c r="CA285" s="318"/>
      <c r="CB285" s="318"/>
      <c r="CC285" s="318"/>
      <c r="CD285" s="318"/>
      <c r="CE285" s="318"/>
      <c r="CF285" s="318"/>
      <c r="CG285" s="318"/>
      <c r="CH285" s="318"/>
      <c r="CI285" s="318"/>
      <c r="CJ285" s="318"/>
      <c r="CK285" s="318"/>
      <c r="CL285" s="318"/>
      <c r="CM285" s="318"/>
      <c r="CN285" s="318"/>
      <c r="CO285" s="318"/>
      <c r="CP285" s="318"/>
      <c r="CQ285" s="318"/>
      <c r="CR285" s="318"/>
      <c r="CS285" s="318"/>
      <c r="CT285" s="318"/>
      <c r="CU285" s="318"/>
      <c r="CV285" s="318"/>
      <c r="CW285" s="318"/>
      <c r="CX285" s="318"/>
      <c r="CY285" s="318"/>
      <c r="CZ285" s="318"/>
      <c r="DA285" s="318"/>
      <c r="DB285" s="318"/>
      <c r="DC285" s="318"/>
      <c r="DD285" s="318"/>
      <c r="DE285" s="318"/>
      <c r="DF285" s="318"/>
      <c r="DG285" s="318"/>
      <c r="DH285" s="318"/>
      <c r="DI285" s="318"/>
      <c r="DJ285" s="318"/>
      <c r="DK285" s="318"/>
      <c r="DL285" s="318"/>
      <c r="DM285" s="318"/>
      <c r="DN285" s="318"/>
      <c r="DO285" s="318"/>
      <c r="DP285" s="318"/>
      <c r="DQ285" s="318"/>
      <c r="DR285" s="318"/>
      <c r="DS285" s="318"/>
      <c r="DT285" s="318"/>
      <c r="DU285" s="318"/>
      <c r="DV285" s="318"/>
      <c r="DW285" s="318"/>
      <c r="DX285" s="318"/>
      <c r="DY285" s="318"/>
      <c r="DZ285" s="318"/>
      <c r="EA285" s="318"/>
      <c r="EB285" s="318"/>
      <c r="EC285" s="318"/>
      <c r="ED285" s="318"/>
      <c r="EE285" s="318"/>
      <c r="EF285" s="318"/>
      <c r="EG285" s="318"/>
      <c r="EH285" s="318"/>
      <c r="EI285" s="318"/>
      <c r="EJ285" s="318"/>
    </row>
    <row r="286" spans="1:140" ht="25.5" hidden="1" customHeight="1">
      <c r="A286" s="319"/>
      <c r="B286" s="319"/>
      <c r="C286" s="319"/>
      <c r="D286" s="317"/>
      <c r="E286" s="317"/>
      <c r="F286" s="318"/>
      <c r="G286" s="318"/>
      <c r="H286" s="318"/>
      <c r="I286" s="318"/>
      <c r="J286" s="318"/>
      <c r="K286" s="318"/>
      <c r="L286" s="318"/>
      <c r="M286" s="318"/>
      <c r="N286" s="318"/>
      <c r="O286" s="318"/>
      <c r="P286" s="318"/>
      <c r="Q286" s="318"/>
      <c r="R286" s="318"/>
      <c r="S286" s="318"/>
      <c r="T286" s="318"/>
      <c r="U286" s="318"/>
      <c r="V286" s="318"/>
      <c r="W286" s="318"/>
      <c r="X286" s="318"/>
      <c r="Y286" s="318"/>
      <c r="Z286" s="318"/>
      <c r="AA286" s="318"/>
      <c r="AB286" s="318"/>
      <c r="AC286" s="318"/>
      <c r="AD286" s="318"/>
      <c r="AE286" s="318"/>
      <c r="AF286" s="318"/>
      <c r="AG286" s="318"/>
      <c r="AH286" s="318"/>
      <c r="AI286" s="318"/>
      <c r="AJ286" s="318"/>
      <c r="AK286" s="318"/>
      <c r="AL286" s="318"/>
      <c r="AM286" s="318"/>
      <c r="AN286" s="318"/>
      <c r="AO286" s="318"/>
      <c r="AP286" s="318"/>
      <c r="AQ286" s="318"/>
      <c r="AR286" s="318"/>
      <c r="AS286" s="318"/>
      <c r="AT286" s="318"/>
      <c r="AU286" s="318"/>
      <c r="AV286" s="318"/>
      <c r="AW286" s="318"/>
      <c r="AX286" s="318"/>
      <c r="AY286" s="318"/>
      <c r="AZ286" s="318"/>
      <c r="BA286" s="318"/>
      <c r="BB286" s="318"/>
      <c r="BC286" s="318"/>
      <c r="BD286" s="318"/>
      <c r="BE286" s="318"/>
      <c r="BF286" s="318"/>
      <c r="BG286" s="318"/>
      <c r="BH286" s="318"/>
      <c r="BI286" s="318"/>
      <c r="BJ286" s="318"/>
      <c r="BK286" s="318"/>
      <c r="BL286" s="318"/>
      <c r="BM286" s="318"/>
      <c r="BN286" s="318"/>
      <c r="BO286" s="318"/>
      <c r="BP286" s="318"/>
      <c r="BQ286" s="318"/>
      <c r="BR286" s="318"/>
      <c r="BS286" s="318"/>
      <c r="BT286" s="318"/>
      <c r="BU286" s="318"/>
      <c r="BV286" s="318"/>
      <c r="BW286" s="318"/>
      <c r="BX286" s="318"/>
      <c r="BY286" s="318"/>
      <c r="BZ286" s="318"/>
      <c r="CA286" s="318"/>
      <c r="CB286" s="318"/>
      <c r="CC286" s="318"/>
      <c r="CD286" s="318"/>
      <c r="CE286" s="318"/>
      <c r="CF286" s="318"/>
      <c r="CG286" s="318"/>
      <c r="CH286" s="318"/>
      <c r="CI286" s="318"/>
      <c r="CJ286" s="318"/>
      <c r="CK286" s="318"/>
      <c r="CL286" s="318"/>
      <c r="CM286" s="318"/>
      <c r="CN286" s="318"/>
      <c r="CO286" s="318"/>
      <c r="CP286" s="318"/>
      <c r="CQ286" s="318"/>
      <c r="CR286" s="318"/>
      <c r="CS286" s="318"/>
      <c r="CT286" s="318"/>
      <c r="CU286" s="318"/>
      <c r="CV286" s="318"/>
      <c r="CW286" s="318"/>
      <c r="CX286" s="318"/>
      <c r="CY286" s="318"/>
      <c r="CZ286" s="318"/>
      <c r="DA286" s="318"/>
      <c r="DB286" s="318"/>
      <c r="DC286" s="318"/>
      <c r="DD286" s="318"/>
      <c r="DE286" s="318"/>
      <c r="DF286" s="318"/>
      <c r="DG286" s="318"/>
      <c r="DH286" s="318"/>
      <c r="DI286" s="318"/>
      <c r="DJ286" s="318"/>
      <c r="DK286" s="318"/>
      <c r="DL286" s="318"/>
      <c r="DM286" s="318"/>
      <c r="DN286" s="318"/>
      <c r="DO286" s="318"/>
      <c r="DP286" s="318"/>
      <c r="DQ286" s="318"/>
      <c r="DR286" s="318"/>
      <c r="DS286" s="318"/>
      <c r="DT286" s="318"/>
      <c r="DU286" s="318"/>
      <c r="DV286" s="318"/>
      <c r="DW286" s="318"/>
      <c r="DX286" s="318"/>
      <c r="DY286" s="318"/>
      <c r="DZ286" s="318"/>
      <c r="EA286" s="318"/>
      <c r="EB286" s="318"/>
      <c r="EC286" s="318"/>
      <c r="ED286" s="318"/>
      <c r="EE286" s="318"/>
      <c r="EF286" s="318"/>
      <c r="EG286" s="318"/>
      <c r="EH286" s="318"/>
      <c r="EI286" s="318"/>
      <c r="EJ286" s="318"/>
    </row>
    <row r="287" spans="1:140" ht="25.5" hidden="1" customHeight="1">
      <c r="A287" s="319"/>
      <c r="B287" s="319"/>
      <c r="C287" s="319"/>
      <c r="D287" s="317"/>
      <c r="E287" s="317"/>
      <c r="F287" s="318"/>
      <c r="G287" s="318"/>
      <c r="H287" s="318"/>
      <c r="I287" s="318"/>
      <c r="J287" s="318"/>
      <c r="K287" s="318"/>
      <c r="L287" s="318"/>
      <c r="M287" s="318"/>
      <c r="N287" s="318"/>
      <c r="O287" s="318"/>
      <c r="P287" s="318"/>
      <c r="Q287" s="318"/>
      <c r="R287" s="318"/>
      <c r="S287" s="318"/>
      <c r="T287" s="318"/>
      <c r="U287" s="318"/>
      <c r="V287" s="318"/>
      <c r="W287" s="318"/>
      <c r="X287" s="318"/>
      <c r="Y287" s="318"/>
      <c r="Z287" s="318"/>
      <c r="AA287" s="318"/>
      <c r="AB287" s="318"/>
      <c r="AC287" s="318"/>
      <c r="AD287" s="318"/>
      <c r="AE287" s="318"/>
      <c r="AF287" s="318"/>
      <c r="AG287" s="318"/>
      <c r="AH287" s="318"/>
      <c r="AI287" s="318"/>
      <c r="AJ287" s="318"/>
      <c r="AK287" s="318"/>
      <c r="AL287" s="318"/>
      <c r="AM287" s="318"/>
      <c r="AN287" s="318"/>
      <c r="AO287" s="318"/>
      <c r="AP287" s="318"/>
      <c r="AQ287" s="318"/>
      <c r="AR287" s="318"/>
      <c r="AS287" s="318"/>
      <c r="AT287" s="318"/>
      <c r="AU287" s="318"/>
      <c r="AV287" s="318"/>
      <c r="AW287" s="318"/>
      <c r="AX287" s="318"/>
      <c r="AY287" s="318"/>
      <c r="AZ287" s="318"/>
      <c r="BA287" s="318"/>
      <c r="BB287" s="318"/>
      <c r="BC287" s="318"/>
      <c r="BD287" s="318"/>
      <c r="BE287" s="318"/>
      <c r="BF287" s="318"/>
      <c r="BG287" s="318"/>
      <c r="BH287" s="318"/>
      <c r="BI287" s="318"/>
      <c r="BJ287" s="318"/>
      <c r="BK287" s="318"/>
      <c r="BL287" s="318"/>
      <c r="BM287" s="318"/>
      <c r="BN287" s="318"/>
      <c r="BO287" s="318"/>
      <c r="BP287" s="318"/>
      <c r="BQ287" s="318"/>
      <c r="BR287" s="318"/>
      <c r="BS287" s="318"/>
      <c r="BT287" s="318"/>
      <c r="BU287" s="318"/>
      <c r="BV287" s="318"/>
      <c r="BW287" s="318"/>
      <c r="BX287" s="318"/>
      <c r="BY287" s="318"/>
      <c r="BZ287" s="318"/>
      <c r="CA287" s="318"/>
      <c r="CB287" s="318"/>
      <c r="CC287" s="318"/>
      <c r="CD287" s="318"/>
      <c r="CE287" s="318"/>
      <c r="CF287" s="318"/>
      <c r="CG287" s="318"/>
      <c r="CH287" s="318"/>
      <c r="CI287" s="318"/>
      <c r="CJ287" s="318"/>
      <c r="CK287" s="318"/>
      <c r="CL287" s="318"/>
      <c r="CM287" s="318"/>
      <c r="CN287" s="318"/>
      <c r="CO287" s="318"/>
      <c r="CP287" s="318"/>
      <c r="CQ287" s="318"/>
      <c r="CR287" s="318"/>
      <c r="CS287" s="318"/>
      <c r="CT287" s="318"/>
      <c r="CU287" s="318"/>
      <c r="CV287" s="318"/>
      <c r="CW287" s="318"/>
      <c r="CX287" s="318"/>
      <c r="CY287" s="318"/>
      <c r="CZ287" s="318"/>
      <c r="DA287" s="318"/>
      <c r="DB287" s="318"/>
      <c r="DC287" s="318"/>
      <c r="DD287" s="318"/>
      <c r="DE287" s="318"/>
      <c r="DF287" s="318"/>
      <c r="DG287" s="318"/>
      <c r="DH287" s="318"/>
      <c r="DI287" s="318"/>
      <c r="DJ287" s="318"/>
      <c r="DK287" s="318"/>
      <c r="DL287" s="318"/>
      <c r="DM287" s="318"/>
      <c r="DN287" s="318"/>
      <c r="DO287" s="318"/>
      <c r="DP287" s="318"/>
      <c r="DQ287" s="318"/>
      <c r="DR287" s="318"/>
      <c r="DS287" s="318"/>
      <c r="DT287" s="318"/>
      <c r="DU287" s="318"/>
      <c r="DV287" s="318"/>
      <c r="DW287" s="318"/>
      <c r="DX287" s="318"/>
      <c r="DY287" s="318"/>
      <c r="DZ287" s="318"/>
      <c r="EA287" s="318"/>
      <c r="EB287" s="318"/>
      <c r="EC287" s="318"/>
      <c r="ED287" s="318"/>
      <c r="EE287" s="318"/>
      <c r="EF287" s="318"/>
      <c r="EG287" s="318"/>
      <c r="EH287" s="318"/>
      <c r="EI287" s="318"/>
      <c r="EJ287" s="318"/>
    </row>
    <row r="288" spans="1:140" ht="25.5" hidden="1" customHeight="1">
      <c r="A288" s="319"/>
      <c r="B288" s="319"/>
      <c r="C288" s="319"/>
      <c r="D288" s="317"/>
      <c r="E288" s="317"/>
      <c r="F288" s="318"/>
      <c r="G288" s="318"/>
      <c r="H288" s="318"/>
      <c r="I288" s="318"/>
      <c r="J288" s="318"/>
      <c r="K288" s="318"/>
      <c r="L288" s="318"/>
      <c r="M288" s="318"/>
      <c r="N288" s="318"/>
      <c r="O288" s="318"/>
      <c r="P288" s="318"/>
      <c r="Q288" s="318"/>
      <c r="R288" s="318"/>
      <c r="S288" s="318"/>
      <c r="T288" s="318"/>
      <c r="U288" s="318"/>
      <c r="V288" s="318"/>
      <c r="W288" s="318"/>
      <c r="X288" s="318"/>
      <c r="Y288" s="318"/>
      <c r="Z288" s="318"/>
      <c r="AA288" s="318"/>
      <c r="AB288" s="318"/>
      <c r="AC288" s="318"/>
      <c r="AD288" s="318"/>
      <c r="AE288" s="318"/>
      <c r="AF288" s="318"/>
      <c r="AG288" s="318"/>
      <c r="AH288" s="318"/>
      <c r="AI288" s="318"/>
      <c r="AJ288" s="318"/>
      <c r="AK288" s="318"/>
      <c r="AL288" s="318"/>
      <c r="AM288" s="318"/>
      <c r="AN288" s="318"/>
      <c r="AO288" s="318"/>
      <c r="AP288" s="318"/>
      <c r="AQ288" s="318"/>
      <c r="AR288" s="318"/>
      <c r="AS288" s="318"/>
      <c r="AT288" s="318"/>
      <c r="AU288" s="318"/>
      <c r="AV288" s="318"/>
      <c r="AW288" s="318"/>
      <c r="AX288" s="318"/>
      <c r="AY288" s="318"/>
      <c r="AZ288" s="318"/>
      <c r="BA288" s="318"/>
      <c r="BB288" s="318"/>
      <c r="BC288" s="318"/>
      <c r="BD288" s="318"/>
      <c r="BE288" s="318"/>
      <c r="BF288" s="318"/>
      <c r="BG288" s="318"/>
      <c r="BH288" s="318"/>
      <c r="BI288" s="318"/>
      <c r="BJ288" s="318"/>
      <c r="BK288" s="318"/>
      <c r="BL288" s="318"/>
      <c r="BM288" s="318"/>
      <c r="BN288" s="318"/>
      <c r="BO288" s="318"/>
      <c r="BP288" s="318"/>
      <c r="BQ288" s="318"/>
      <c r="BR288" s="318"/>
      <c r="BS288" s="318"/>
      <c r="BT288" s="318"/>
      <c r="BU288" s="318"/>
      <c r="BV288" s="318"/>
      <c r="BW288" s="318"/>
      <c r="BX288" s="318"/>
      <c r="BY288" s="318"/>
      <c r="BZ288" s="318"/>
      <c r="CA288" s="318"/>
      <c r="CB288" s="318"/>
      <c r="CC288" s="318"/>
      <c r="CD288" s="318"/>
      <c r="CE288" s="318"/>
      <c r="CF288" s="318"/>
      <c r="CG288" s="318"/>
      <c r="CH288" s="318"/>
      <c r="CI288" s="318"/>
      <c r="CJ288" s="318"/>
      <c r="CK288" s="318"/>
      <c r="CL288" s="318"/>
      <c r="CM288" s="318"/>
      <c r="CN288" s="318"/>
      <c r="CO288" s="318"/>
      <c r="CP288" s="318"/>
      <c r="CQ288" s="318"/>
      <c r="CR288" s="318"/>
      <c r="CS288" s="318"/>
      <c r="CT288" s="318"/>
      <c r="CU288" s="318"/>
      <c r="CV288" s="318"/>
      <c r="CW288" s="318"/>
      <c r="CX288" s="318"/>
      <c r="CY288" s="318"/>
      <c r="CZ288" s="318"/>
      <c r="DA288" s="318"/>
      <c r="DB288" s="318"/>
      <c r="DC288" s="318"/>
      <c r="DD288" s="318"/>
      <c r="DE288" s="318"/>
      <c r="DF288" s="318"/>
      <c r="DG288" s="318"/>
      <c r="DH288" s="318"/>
      <c r="DI288" s="318"/>
      <c r="DJ288" s="318"/>
      <c r="DK288" s="318"/>
      <c r="DL288" s="318"/>
      <c r="DM288" s="318"/>
      <c r="DN288" s="318"/>
      <c r="DO288" s="318"/>
      <c r="DP288" s="318"/>
      <c r="DQ288" s="318"/>
      <c r="DR288" s="318"/>
      <c r="DS288" s="318"/>
      <c r="DT288" s="318"/>
      <c r="DU288" s="318"/>
      <c r="DV288" s="318"/>
      <c r="DW288" s="318"/>
      <c r="DX288" s="318"/>
      <c r="DY288" s="318"/>
      <c r="DZ288" s="318"/>
      <c r="EA288" s="318"/>
      <c r="EB288" s="318"/>
      <c r="EC288" s="318"/>
      <c r="ED288" s="318"/>
      <c r="EE288" s="318"/>
      <c r="EF288" s="318"/>
      <c r="EG288" s="318"/>
      <c r="EH288" s="318"/>
      <c r="EI288" s="318"/>
      <c r="EJ288" s="318"/>
    </row>
    <row r="289" spans="1:140" ht="25.5" hidden="1" customHeight="1">
      <c r="A289" s="319"/>
      <c r="B289" s="319"/>
      <c r="C289" s="319"/>
      <c r="D289" s="317"/>
      <c r="E289" s="317"/>
      <c r="F289" s="318"/>
      <c r="G289" s="318"/>
      <c r="H289" s="318"/>
      <c r="I289" s="318"/>
      <c r="J289" s="318"/>
      <c r="K289" s="318"/>
      <c r="L289" s="318"/>
      <c r="M289" s="318"/>
      <c r="N289" s="318"/>
      <c r="O289" s="318"/>
      <c r="P289" s="318"/>
      <c r="Q289" s="318"/>
      <c r="R289" s="318"/>
      <c r="S289" s="318"/>
      <c r="T289" s="318"/>
      <c r="U289" s="318"/>
      <c r="V289" s="318"/>
      <c r="W289" s="318"/>
      <c r="X289" s="318"/>
      <c r="Y289" s="318"/>
      <c r="Z289" s="318"/>
      <c r="AA289" s="318"/>
      <c r="AB289" s="318"/>
      <c r="AC289" s="318"/>
      <c r="AD289" s="318"/>
      <c r="AE289" s="318"/>
      <c r="AF289" s="318"/>
      <c r="AG289" s="318"/>
      <c r="AH289" s="318"/>
      <c r="AI289" s="318"/>
      <c r="AJ289" s="318"/>
      <c r="AK289" s="318"/>
      <c r="AL289" s="318"/>
      <c r="AM289" s="318"/>
      <c r="AN289" s="318"/>
      <c r="AO289" s="318"/>
      <c r="AP289" s="318"/>
      <c r="AQ289" s="318"/>
      <c r="AR289" s="318"/>
      <c r="AS289" s="318"/>
      <c r="AT289" s="318"/>
      <c r="AU289" s="318"/>
      <c r="AV289" s="318"/>
      <c r="AW289" s="318"/>
      <c r="AX289" s="318"/>
      <c r="AY289" s="318"/>
      <c r="AZ289" s="318"/>
      <c r="BA289" s="318"/>
      <c r="BB289" s="318"/>
      <c r="BC289" s="318"/>
      <c r="BD289" s="318"/>
      <c r="BE289" s="318"/>
      <c r="BF289" s="318"/>
      <c r="BG289" s="318"/>
      <c r="BH289" s="318"/>
      <c r="BI289" s="318"/>
      <c r="BJ289" s="318"/>
      <c r="BK289" s="318"/>
      <c r="BL289" s="318"/>
      <c r="BM289" s="318"/>
      <c r="BN289" s="318"/>
      <c r="BO289" s="318"/>
      <c r="BP289" s="318"/>
      <c r="BQ289" s="318"/>
      <c r="BR289" s="318"/>
      <c r="BS289" s="318"/>
      <c r="BT289" s="318"/>
      <c r="BU289" s="318"/>
      <c r="BV289" s="318"/>
      <c r="BW289" s="318"/>
      <c r="BX289" s="318"/>
      <c r="BY289" s="318"/>
      <c r="BZ289" s="318"/>
      <c r="CA289" s="318"/>
      <c r="CB289" s="318"/>
      <c r="CC289" s="318"/>
      <c r="CD289" s="318"/>
      <c r="CE289" s="318"/>
      <c r="CF289" s="318"/>
      <c r="CG289" s="318"/>
      <c r="CH289" s="318"/>
      <c r="CI289" s="318"/>
      <c r="CJ289" s="318"/>
      <c r="CK289" s="318"/>
      <c r="CL289" s="318"/>
      <c r="CM289" s="318"/>
      <c r="CN289" s="318"/>
      <c r="CO289" s="318"/>
      <c r="CP289" s="318"/>
      <c r="CQ289" s="318"/>
      <c r="CR289" s="318"/>
      <c r="CS289" s="318"/>
      <c r="CT289" s="318"/>
      <c r="CU289" s="318"/>
      <c r="CV289" s="318"/>
      <c r="CW289" s="318"/>
      <c r="CX289" s="318"/>
      <c r="CY289" s="318"/>
      <c r="CZ289" s="318"/>
      <c r="DA289" s="318"/>
      <c r="DB289" s="318"/>
      <c r="DC289" s="318"/>
      <c r="DD289" s="318"/>
      <c r="DE289" s="318"/>
      <c r="DF289" s="318"/>
      <c r="DG289" s="318"/>
      <c r="DH289" s="318"/>
      <c r="DI289" s="318"/>
      <c r="DJ289" s="318"/>
      <c r="DK289" s="318"/>
      <c r="DL289" s="318"/>
      <c r="DM289" s="318"/>
      <c r="DN289" s="318"/>
      <c r="DO289" s="318"/>
      <c r="DP289" s="318"/>
      <c r="DQ289" s="318"/>
      <c r="DR289" s="318"/>
      <c r="DS289" s="318"/>
      <c r="DT289" s="318"/>
      <c r="DU289" s="318"/>
      <c r="DV289" s="318"/>
      <c r="DW289" s="318"/>
      <c r="DX289" s="318"/>
      <c r="DY289" s="318"/>
      <c r="DZ289" s="318"/>
      <c r="EA289" s="318"/>
      <c r="EB289" s="318"/>
      <c r="EC289" s="318"/>
      <c r="ED289" s="318"/>
      <c r="EE289" s="318"/>
      <c r="EF289" s="318"/>
      <c r="EG289" s="318"/>
      <c r="EH289" s="318"/>
      <c r="EI289" s="318"/>
      <c r="EJ289" s="318"/>
    </row>
    <row r="290" spans="1:140" ht="25.5" hidden="1" customHeight="1">
      <c r="A290" s="319"/>
      <c r="B290" s="319"/>
      <c r="C290" s="319"/>
      <c r="D290" s="317"/>
      <c r="E290" s="317"/>
      <c r="F290" s="318"/>
      <c r="G290" s="318"/>
      <c r="H290" s="318"/>
      <c r="I290" s="318"/>
      <c r="J290" s="318"/>
      <c r="K290" s="318"/>
      <c r="L290" s="318"/>
      <c r="M290" s="318"/>
      <c r="N290" s="318"/>
      <c r="O290" s="318"/>
      <c r="P290" s="318"/>
      <c r="Q290" s="318"/>
      <c r="R290" s="318"/>
      <c r="S290" s="318"/>
      <c r="T290" s="318"/>
      <c r="U290" s="318"/>
      <c r="V290" s="318"/>
      <c r="W290" s="318"/>
      <c r="X290" s="318"/>
      <c r="Y290" s="318"/>
      <c r="Z290" s="318"/>
      <c r="AA290" s="318"/>
      <c r="AB290" s="318"/>
      <c r="AC290" s="318"/>
      <c r="AD290" s="318"/>
      <c r="AE290" s="318"/>
      <c r="AF290" s="318"/>
      <c r="AG290" s="318"/>
      <c r="AH290" s="318"/>
      <c r="AI290" s="318"/>
      <c r="AJ290" s="318"/>
      <c r="AK290" s="318"/>
      <c r="AL290" s="318"/>
      <c r="AM290" s="318"/>
      <c r="AN290" s="318"/>
      <c r="AO290" s="318"/>
      <c r="AP290" s="318"/>
      <c r="AQ290" s="318"/>
      <c r="AR290" s="318"/>
      <c r="AS290" s="318"/>
      <c r="AT290" s="318"/>
      <c r="AU290" s="318"/>
      <c r="AV290" s="318"/>
      <c r="AW290" s="318"/>
      <c r="AX290" s="318"/>
      <c r="AY290" s="318"/>
      <c r="AZ290" s="318"/>
      <c r="BA290" s="318"/>
      <c r="BB290" s="318"/>
      <c r="BC290" s="318"/>
      <c r="BD290" s="318"/>
      <c r="BE290" s="318"/>
      <c r="BF290" s="318"/>
      <c r="BG290" s="318"/>
      <c r="BH290" s="318"/>
      <c r="BI290" s="318"/>
      <c r="BJ290" s="318"/>
      <c r="BK290" s="318"/>
      <c r="BL290" s="318"/>
      <c r="BM290" s="318"/>
      <c r="BN290" s="318"/>
      <c r="BO290" s="318"/>
      <c r="BP290" s="318"/>
      <c r="BQ290" s="318"/>
      <c r="BR290" s="318"/>
      <c r="BS290" s="318"/>
      <c r="BT290" s="318"/>
      <c r="BU290" s="318"/>
      <c r="BV290" s="318"/>
      <c r="BW290" s="318"/>
      <c r="BX290" s="318"/>
      <c r="BY290" s="318"/>
      <c r="BZ290" s="318"/>
      <c r="CA290" s="318"/>
      <c r="CB290" s="318"/>
      <c r="CC290" s="318"/>
      <c r="CD290" s="318"/>
      <c r="CE290" s="318"/>
      <c r="CF290" s="318"/>
      <c r="CG290" s="318"/>
      <c r="CH290" s="318"/>
      <c r="CI290" s="318"/>
      <c r="CJ290" s="318"/>
      <c r="CK290" s="318"/>
      <c r="CL290" s="318"/>
      <c r="CM290" s="318"/>
      <c r="CN290" s="318"/>
      <c r="CO290" s="318"/>
      <c r="CP290" s="318"/>
      <c r="CQ290" s="318"/>
      <c r="CR290" s="318"/>
      <c r="CS290" s="318"/>
      <c r="CT290" s="318"/>
      <c r="CU290" s="318"/>
      <c r="CV290" s="318"/>
      <c r="CW290" s="318"/>
      <c r="CX290" s="318"/>
      <c r="CY290" s="318"/>
      <c r="CZ290" s="318"/>
      <c r="DA290" s="318"/>
      <c r="DB290" s="318"/>
      <c r="DC290" s="318"/>
      <c r="DD290" s="318"/>
      <c r="DE290" s="318"/>
      <c r="DF290" s="318"/>
      <c r="DG290" s="318"/>
      <c r="DH290" s="318"/>
      <c r="DI290" s="318"/>
      <c r="DJ290" s="318"/>
      <c r="DK290" s="318"/>
      <c r="DL290" s="318"/>
      <c r="DM290" s="318"/>
      <c r="DN290" s="318"/>
      <c r="DO290" s="318"/>
      <c r="DP290" s="318"/>
      <c r="DQ290" s="318"/>
      <c r="DR290" s="318"/>
      <c r="DS290" s="318"/>
      <c r="DT290" s="318"/>
      <c r="DU290" s="318"/>
      <c r="DV290" s="318"/>
      <c r="DW290" s="318"/>
      <c r="DX290" s="318"/>
      <c r="DY290" s="318"/>
      <c r="DZ290" s="318"/>
      <c r="EA290" s="318"/>
      <c r="EB290" s="318"/>
      <c r="EC290" s="318"/>
      <c r="ED290" s="318"/>
      <c r="EE290" s="318"/>
      <c r="EF290" s="318"/>
      <c r="EG290" s="318"/>
      <c r="EH290" s="318"/>
      <c r="EI290" s="318"/>
      <c r="EJ290" s="318"/>
    </row>
    <row r="291" spans="1:140" ht="25.5" hidden="1" customHeight="1">
      <c r="A291" s="319"/>
      <c r="B291" s="319"/>
      <c r="C291" s="319"/>
      <c r="D291" s="317"/>
      <c r="E291" s="317"/>
      <c r="F291" s="318"/>
      <c r="G291" s="318"/>
      <c r="H291" s="318"/>
      <c r="I291" s="318"/>
      <c r="J291" s="318"/>
      <c r="K291" s="318"/>
      <c r="L291" s="318"/>
      <c r="M291" s="318"/>
      <c r="N291" s="318"/>
      <c r="O291" s="318"/>
      <c r="P291" s="318"/>
      <c r="Q291" s="318"/>
      <c r="R291" s="318"/>
      <c r="S291" s="318"/>
      <c r="T291" s="318"/>
      <c r="U291" s="318"/>
      <c r="V291" s="318"/>
      <c r="W291" s="318"/>
      <c r="X291" s="318"/>
      <c r="Y291" s="318"/>
      <c r="Z291" s="318"/>
      <c r="AA291" s="318"/>
      <c r="AB291" s="318"/>
      <c r="AC291" s="318"/>
      <c r="AD291" s="318"/>
      <c r="AE291" s="318"/>
      <c r="AF291" s="318"/>
      <c r="AG291" s="318"/>
      <c r="AH291" s="318"/>
      <c r="AI291" s="318"/>
      <c r="AJ291" s="318"/>
      <c r="AK291" s="318"/>
      <c r="AL291" s="318"/>
      <c r="AM291" s="318"/>
      <c r="AN291" s="318"/>
      <c r="AO291" s="318"/>
      <c r="AP291" s="318"/>
      <c r="AQ291" s="318"/>
      <c r="AR291" s="318"/>
      <c r="AS291" s="318"/>
      <c r="AT291" s="318"/>
      <c r="AU291" s="318"/>
      <c r="AV291" s="318"/>
      <c r="AW291" s="318"/>
      <c r="AX291" s="318"/>
      <c r="AY291" s="318"/>
      <c r="AZ291" s="318"/>
      <c r="BA291" s="318"/>
      <c r="BB291" s="318"/>
      <c r="BC291" s="318"/>
      <c r="BD291" s="318"/>
      <c r="BE291" s="318"/>
      <c r="BF291" s="318"/>
      <c r="BG291" s="318"/>
      <c r="BH291" s="318"/>
      <c r="BI291" s="318"/>
      <c r="BJ291" s="318"/>
      <c r="BK291" s="318"/>
      <c r="BL291" s="318"/>
      <c r="BM291" s="318"/>
      <c r="BN291" s="318"/>
      <c r="BO291" s="318"/>
      <c r="BP291" s="318"/>
      <c r="BQ291" s="318"/>
      <c r="BR291" s="318"/>
      <c r="BS291" s="318"/>
      <c r="BT291" s="318"/>
      <c r="BU291" s="318"/>
      <c r="BV291" s="318"/>
      <c r="BW291" s="318"/>
      <c r="BX291" s="318"/>
      <c r="BY291" s="318"/>
      <c r="BZ291" s="318"/>
      <c r="CA291" s="318"/>
      <c r="CB291" s="318"/>
      <c r="CC291" s="318"/>
      <c r="CD291" s="318"/>
      <c r="CE291" s="318"/>
      <c r="CF291" s="318"/>
      <c r="CG291" s="318"/>
      <c r="CH291" s="318"/>
      <c r="CI291" s="318"/>
      <c r="CJ291" s="318"/>
      <c r="CK291" s="318"/>
      <c r="CL291" s="318"/>
      <c r="CM291" s="318"/>
      <c r="CN291" s="318"/>
      <c r="CO291" s="318"/>
      <c r="CP291" s="318"/>
      <c r="CQ291" s="318"/>
      <c r="CR291" s="318"/>
      <c r="CS291" s="318"/>
      <c r="CT291" s="318"/>
      <c r="CU291" s="318"/>
      <c r="CV291" s="318"/>
      <c r="CW291" s="318"/>
      <c r="CX291" s="318"/>
      <c r="CY291" s="318"/>
      <c r="CZ291" s="318"/>
      <c r="DA291" s="318"/>
      <c r="DB291" s="318"/>
      <c r="DC291" s="318"/>
      <c r="DD291" s="318"/>
      <c r="DE291" s="318"/>
      <c r="DF291" s="318"/>
      <c r="DG291" s="318"/>
      <c r="DH291" s="318"/>
      <c r="DI291" s="318"/>
      <c r="DJ291" s="318"/>
      <c r="DK291" s="318"/>
      <c r="DL291" s="318"/>
      <c r="DM291" s="318"/>
      <c r="DN291" s="318"/>
      <c r="DO291" s="318"/>
      <c r="DP291" s="318"/>
      <c r="DQ291" s="318"/>
      <c r="DR291" s="318"/>
      <c r="DS291" s="318"/>
      <c r="DT291" s="318"/>
      <c r="DU291" s="318"/>
      <c r="DV291" s="318"/>
      <c r="DW291" s="318"/>
      <c r="DX291" s="318"/>
      <c r="DY291" s="318"/>
      <c r="DZ291" s="318"/>
      <c r="EA291" s="318"/>
      <c r="EB291" s="318"/>
      <c r="EC291" s="318"/>
      <c r="ED291" s="318"/>
      <c r="EE291" s="318"/>
      <c r="EF291" s="318"/>
      <c r="EG291" s="318"/>
      <c r="EH291" s="318"/>
      <c r="EI291" s="318"/>
      <c r="EJ291" s="318"/>
    </row>
    <row r="292" spans="1:140" ht="25.5" hidden="1" customHeight="1">
      <c r="A292" s="319"/>
      <c r="B292" s="319"/>
      <c r="C292" s="319"/>
      <c r="D292" s="317"/>
      <c r="E292" s="317"/>
      <c r="F292" s="318"/>
      <c r="G292" s="318"/>
      <c r="H292" s="318"/>
      <c r="I292" s="318"/>
      <c r="J292" s="318"/>
      <c r="K292" s="318"/>
      <c r="L292" s="318"/>
      <c r="M292" s="318"/>
      <c r="N292" s="318"/>
      <c r="O292" s="318"/>
      <c r="P292" s="318"/>
      <c r="Q292" s="318"/>
      <c r="R292" s="318"/>
      <c r="S292" s="318"/>
      <c r="T292" s="318"/>
      <c r="U292" s="318"/>
      <c r="V292" s="318"/>
      <c r="W292" s="318"/>
      <c r="X292" s="318"/>
      <c r="Y292" s="318"/>
      <c r="Z292" s="318"/>
      <c r="AA292" s="318"/>
      <c r="AB292" s="318"/>
      <c r="AC292" s="318"/>
      <c r="AD292" s="318"/>
      <c r="AE292" s="318"/>
      <c r="AF292" s="318"/>
      <c r="AG292" s="318"/>
      <c r="AH292" s="318"/>
      <c r="AI292" s="318"/>
      <c r="AJ292" s="318"/>
      <c r="AK292" s="318"/>
      <c r="AL292" s="318"/>
      <c r="AM292" s="318"/>
      <c r="AN292" s="318"/>
      <c r="AO292" s="318"/>
      <c r="AP292" s="318"/>
      <c r="AQ292" s="318"/>
      <c r="AR292" s="318"/>
      <c r="AS292" s="318"/>
      <c r="AT292" s="318"/>
      <c r="AU292" s="318"/>
      <c r="AV292" s="318"/>
      <c r="AW292" s="318"/>
      <c r="AX292" s="318"/>
      <c r="AY292" s="318"/>
      <c r="AZ292" s="318"/>
      <c r="BA292" s="318"/>
      <c r="BB292" s="318"/>
      <c r="BC292" s="318"/>
      <c r="BD292" s="318"/>
      <c r="BE292" s="318"/>
      <c r="BF292" s="318"/>
      <c r="BG292" s="318"/>
      <c r="BH292" s="318"/>
      <c r="BI292" s="318"/>
      <c r="BJ292" s="318"/>
      <c r="BK292" s="318"/>
      <c r="BL292" s="318"/>
      <c r="BM292" s="318"/>
      <c r="BN292" s="318"/>
      <c r="BO292" s="318"/>
      <c r="BP292" s="318"/>
      <c r="BQ292" s="318"/>
      <c r="BR292" s="318"/>
      <c r="BS292" s="318"/>
      <c r="BT292" s="318"/>
      <c r="BU292" s="318"/>
      <c r="BV292" s="318"/>
      <c r="BW292" s="318"/>
      <c r="BX292" s="318"/>
      <c r="BY292" s="318"/>
      <c r="BZ292" s="318"/>
      <c r="CA292" s="318"/>
      <c r="CB292" s="318"/>
      <c r="CC292" s="318"/>
      <c r="CD292" s="318"/>
      <c r="CE292" s="318"/>
      <c r="CF292" s="318"/>
      <c r="CG292" s="318"/>
      <c r="CH292" s="318"/>
      <c r="CI292" s="318"/>
      <c r="CJ292" s="318"/>
      <c r="CK292" s="318"/>
      <c r="CL292" s="318"/>
      <c r="CM292" s="318"/>
      <c r="CN292" s="318"/>
      <c r="CO292" s="318"/>
      <c r="CP292" s="318"/>
      <c r="CQ292" s="318"/>
      <c r="CR292" s="318"/>
      <c r="CS292" s="318"/>
      <c r="CT292" s="318"/>
      <c r="CU292" s="318"/>
      <c r="CV292" s="318"/>
      <c r="CW292" s="318"/>
      <c r="CX292" s="318"/>
      <c r="CY292" s="318"/>
      <c r="CZ292" s="318"/>
      <c r="DA292" s="318"/>
      <c r="DB292" s="318"/>
      <c r="DC292" s="318"/>
      <c r="DD292" s="318"/>
      <c r="DE292" s="318"/>
      <c r="DF292" s="318"/>
      <c r="DG292" s="318"/>
      <c r="DH292" s="318"/>
      <c r="DI292" s="318"/>
      <c r="DJ292" s="318"/>
      <c r="DK292" s="318"/>
      <c r="DL292" s="318"/>
      <c r="DM292" s="318"/>
      <c r="DN292" s="318"/>
      <c r="DO292" s="318"/>
      <c r="DP292" s="318"/>
      <c r="DQ292" s="318"/>
      <c r="DR292" s="318"/>
      <c r="DS292" s="318"/>
      <c r="DT292" s="318"/>
      <c r="DU292" s="318"/>
      <c r="DV292" s="318"/>
      <c r="DW292" s="318"/>
      <c r="DX292" s="318"/>
      <c r="DY292" s="318"/>
      <c r="DZ292" s="318"/>
      <c r="EA292" s="318"/>
      <c r="EB292" s="318"/>
      <c r="EC292" s="318"/>
      <c r="ED292" s="318"/>
      <c r="EE292" s="318"/>
      <c r="EF292" s="318"/>
      <c r="EG292" s="318"/>
      <c r="EH292" s="318"/>
      <c r="EI292" s="318"/>
      <c r="EJ292" s="318"/>
    </row>
    <row r="293" spans="1:140" ht="25.5" hidden="1" customHeight="1">
      <c r="A293" s="319"/>
      <c r="B293" s="319"/>
      <c r="C293" s="319"/>
      <c r="D293" s="317"/>
      <c r="E293" s="317"/>
      <c r="F293" s="318"/>
      <c r="G293" s="318"/>
      <c r="H293" s="318"/>
      <c r="I293" s="318"/>
      <c r="J293" s="318"/>
      <c r="K293" s="318"/>
      <c r="L293" s="318"/>
      <c r="M293" s="318"/>
      <c r="N293" s="318"/>
      <c r="O293" s="318"/>
      <c r="P293" s="318"/>
      <c r="Q293" s="318"/>
      <c r="R293" s="318"/>
      <c r="S293" s="318"/>
      <c r="T293" s="318"/>
      <c r="U293" s="318"/>
      <c r="V293" s="318"/>
      <c r="W293" s="318"/>
      <c r="X293" s="318"/>
      <c r="Y293" s="318"/>
      <c r="Z293" s="318"/>
      <c r="AA293" s="318"/>
      <c r="AB293" s="318"/>
      <c r="AC293" s="318"/>
      <c r="AD293" s="318"/>
      <c r="AE293" s="318"/>
      <c r="AF293" s="318"/>
      <c r="AG293" s="318"/>
      <c r="AH293" s="318"/>
      <c r="AI293" s="318"/>
      <c r="AJ293" s="318"/>
      <c r="AK293" s="318"/>
      <c r="AL293" s="318"/>
      <c r="AM293" s="318"/>
      <c r="AN293" s="318"/>
      <c r="AO293" s="318"/>
      <c r="AP293" s="318"/>
      <c r="AQ293" s="318"/>
      <c r="AR293" s="318"/>
      <c r="AS293" s="318"/>
      <c r="AT293" s="318"/>
      <c r="AU293" s="318"/>
      <c r="AV293" s="318"/>
      <c r="AW293" s="318"/>
      <c r="AX293" s="318"/>
      <c r="AY293" s="318"/>
      <c r="AZ293" s="318"/>
      <c r="BA293" s="318"/>
      <c r="BB293" s="318"/>
      <c r="BC293" s="318"/>
      <c r="BD293" s="318"/>
      <c r="BE293" s="318"/>
      <c r="BF293" s="318"/>
      <c r="BG293" s="318"/>
      <c r="BH293" s="318"/>
      <c r="BI293" s="318"/>
      <c r="BJ293" s="318"/>
      <c r="BK293" s="318"/>
      <c r="BL293" s="318"/>
      <c r="BM293" s="318"/>
      <c r="BN293" s="318"/>
      <c r="BO293" s="318"/>
      <c r="BP293" s="318"/>
      <c r="BQ293" s="318"/>
      <c r="BR293" s="318"/>
      <c r="BS293" s="318"/>
      <c r="BT293" s="318"/>
      <c r="BU293" s="318"/>
      <c r="BV293" s="318"/>
      <c r="BW293" s="318"/>
      <c r="BX293" s="318"/>
      <c r="BY293" s="318"/>
      <c r="BZ293" s="318"/>
      <c r="CA293" s="318"/>
      <c r="CB293" s="318"/>
      <c r="CC293" s="318"/>
      <c r="CD293" s="318"/>
      <c r="CE293" s="318"/>
      <c r="CF293" s="318"/>
      <c r="CG293" s="318"/>
      <c r="CH293" s="318"/>
      <c r="CI293" s="318"/>
      <c r="CJ293" s="318"/>
      <c r="CK293" s="318"/>
      <c r="CL293" s="318"/>
      <c r="CM293" s="318"/>
      <c r="CN293" s="318"/>
      <c r="CO293" s="318"/>
      <c r="CP293" s="318"/>
      <c r="CQ293" s="318"/>
      <c r="CR293" s="318"/>
      <c r="CS293" s="318"/>
      <c r="CT293" s="318"/>
      <c r="CU293" s="318"/>
      <c r="CV293" s="318"/>
      <c r="CW293" s="318"/>
      <c r="CX293" s="318"/>
      <c r="CY293" s="318"/>
      <c r="CZ293" s="318"/>
      <c r="DA293" s="318"/>
      <c r="DB293" s="318"/>
      <c r="DC293" s="318"/>
      <c r="DD293" s="318"/>
      <c r="DE293" s="318"/>
      <c r="DF293" s="318"/>
      <c r="DG293" s="318"/>
      <c r="DH293" s="318"/>
      <c r="DI293" s="318"/>
      <c r="DJ293" s="318"/>
      <c r="DK293" s="318"/>
      <c r="DL293" s="318"/>
      <c r="DM293" s="318"/>
      <c r="DN293" s="318"/>
      <c r="DO293" s="318"/>
      <c r="DP293" s="318"/>
      <c r="DQ293" s="318"/>
      <c r="DR293" s="318"/>
      <c r="DS293" s="318"/>
      <c r="DT293" s="318"/>
      <c r="DU293" s="318"/>
      <c r="DV293" s="318"/>
      <c r="DW293" s="318"/>
      <c r="DX293" s="318"/>
      <c r="DY293" s="318"/>
      <c r="DZ293" s="318"/>
      <c r="EA293" s="318"/>
      <c r="EB293" s="318"/>
      <c r="EC293" s="318"/>
      <c r="ED293" s="318"/>
      <c r="EE293" s="318"/>
      <c r="EF293" s="318"/>
      <c r="EG293" s="318"/>
      <c r="EH293" s="318"/>
      <c r="EI293" s="318"/>
      <c r="EJ293" s="318"/>
    </row>
    <row r="294" spans="1:140" ht="25.5" hidden="1" customHeight="1">
      <c r="A294" s="319"/>
      <c r="B294" s="319"/>
      <c r="C294" s="319"/>
      <c r="D294" s="317"/>
      <c r="E294" s="317"/>
      <c r="F294" s="318"/>
      <c r="G294" s="318"/>
      <c r="H294" s="318"/>
      <c r="I294" s="318"/>
      <c r="J294" s="318"/>
      <c r="K294" s="318"/>
      <c r="L294" s="318"/>
      <c r="M294" s="318"/>
      <c r="N294" s="318"/>
      <c r="O294" s="318"/>
      <c r="P294" s="318"/>
      <c r="Q294" s="318"/>
      <c r="R294" s="318"/>
      <c r="S294" s="318"/>
      <c r="T294" s="318"/>
      <c r="U294" s="318"/>
      <c r="V294" s="318"/>
      <c r="W294" s="318"/>
      <c r="X294" s="318"/>
      <c r="Y294" s="318"/>
      <c r="Z294" s="318"/>
      <c r="AA294" s="318"/>
      <c r="AB294" s="318"/>
      <c r="AC294" s="318"/>
      <c r="AD294" s="318"/>
      <c r="AE294" s="318"/>
      <c r="AF294" s="318"/>
      <c r="AG294" s="318"/>
      <c r="AH294" s="318"/>
      <c r="AI294" s="318"/>
      <c r="AJ294" s="318"/>
      <c r="AK294" s="318"/>
      <c r="AL294" s="318"/>
      <c r="AM294" s="318"/>
      <c r="AN294" s="318"/>
      <c r="AO294" s="318"/>
      <c r="AP294" s="318"/>
      <c r="AQ294" s="318"/>
      <c r="AR294" s="318"/>
      <c r="AS294" s="318"/>
      <c r="AT294" s="318"/>
      <c r="AU294" s="318"/>
      <c r="AV294" s="318"/>
      <c r="AW294" s="318"/>
      <c r="AX294" s="318"/>
      <c r="AY294" s="318"/>
      <c r="AZ294" s="318"/>
      <c r="BA294" s="318"/>
      <c r="BB294" s="318"/>
      <c r="BC294" s="318"/>
      <c r="BD294" s="318"/>
      <c r="BE294" s="318"/>
      <c r="BF294" s="318"/>
      <c r="BG294" s="318"/>
      <c r="BH294" s="318"/>
      <c r="BI294" s="318"/>
      <c r="BJ294" s="318"/>
      <c r="BK294" s="318"/>
      <c r="BL294" s="318"/>
      <c r="BM294" s="318"/>
      <c r="BN294" s="318"/>
      <c r="BO294" s="318"/>
      <c r="BP294" s="318"/>
      <c r="BQ294" s="318"/>
      <c r="BR294" s="318"/>
      <c r="BS294" s="318"/>
      <c r="BT294" s="318"/>
      <c r="BU294" s="318"/>
      <c r="BV294" s="318"/>
      <c r="BW294" s="318"/>
      <c r="BX294" s="318"/>
      <c r="BY294" s="318"/>
      <c r="BZ294" s="318"/>
      <c r="CA294" s="318"/>
      <c r="CB294" s="318"/>
      <c r="CC294" s="318"/>
      <c r="CD294" s="318"/>
      <c r="CE294" s="318"/>
      <c r="CF294" s="318"/>
      <c r="CG294" s="318"/>
      <c r="CH294" s="318"/>
      <c r="CI294" s="318"/>
      <c r="CJ294" s="318"/>
      <c r="CK294" s="318"/>
      <c r="CL294" s="318"/>
      <c r="CM294" s="318"/>
      <c r="CN294" s="318"/>
      <c r="CO294" s="318"/>
      <c r="CP294" s="318"/>
      <c r="CQ294" s="318"/>
      <c r="CR294" s="318"/>
      <c r="CS294" s="318"/>
      <c r="CT294" s="318"/>
      <c r="CU294" s="318"/>
      <c r="CV294" s="318"/>
      <c r="CW294" s="318"/>
      <c r="CX294" s="318"/>
      <c r="CY294" s="318"/>
      <c r="CZ294" s="318"/>
      <c r="DA294" s="318"/>
      <c r="DB294" s="318"/>
      <c r="DC294" s="318"/>
      <c r="DD294" s="318"/>
      <c r="DE294" s="318"/>
      <c r="DF294" s="318"/>
      <c r="DG294" s="318"/>
      <c r="DH294" s="318"/>
      <c r="DI294" s="318"/>
      <c r="DJ294" s="318"/>
      <c r="DK294" s="318"/>
      <c r="DL294" s="318"/>
      <c r="DM294" s="318"/>
      <c r="DN294" s="318"/>
      <c r="DO294" s="318"/>
      <c r="DP294" s="318"/>
      <c r="DQ294" s="318"/>
      <c r="DR294" s="318"/>
      <c r="DS294" s="318"/>
      <c r="DT294" s="318"/>
      <c r="DU294" s="318"/>
      <c r="DV294" s="318"/>
      <c r="DW294" s="318"/>
      <c r="DX294" s="318"/>
      <c r="DY294" s="318"/>
      <c r="DZ294" s="318"/>
      <c r="EA294" s="318"/>
      <c r="EB294" s="318"/>
      <c r="EC294" s="318"/>
      <c r="ED294" s="318"/>
      <c r="EE294" s="318"/>
      <c r="EF294" s="318"/>
      <c r="EG294" s="318"/>
      <c r="EH294" s="318"/>
      <c r="EI294" s="318"/>
      <c r="EJ294" s="318"/>
    </row>
    <row r="295" spans="1:140" ht="25.5" hidden="1" customHeight="1">
      <c r="A295" s="319"/>
      <c r="B295" s="319"/>
      <c r="C295" s="319"/>
      <c r="D295" s="317"/>
      <c r="E295" s="317"/>
      <c r="F295" s="318"/>
      <c r="G295" s="318"/>
      <c r="H295" s="318"/>
      <c r="I295" s="318"/>
      <c r="J295" s="318"/>
      <c r="K295" s="318"/>
      <c r="L295" s="318"/>
      <c r="M295" s="318"/>
      <c r="N295" s="318"/>
      <c r="O295" s="318"/>
      <c r="P295" s="318"/>
      <c r="Q295" s="318"/>
      <c r="R295" s="318"/>
      <c r="S295" s="318"/>
      <c r="T295" s="318"/>
      <c r="U295" s="318"/>
      <c r="V295" s="318"/>
      <c r="W295" s="318"/>
      <c r="X295" s="318"/>
      <c r="Y295" s="318"/>
      <c r="Z295" s="318"/>
      <c r="AA295" s="318"/>
      <c r="AB295" s="318"/>
      <c r="AC295" s="318"/>
      <c r="AD295" s="318"/>
      <c r="AE295" s="318"/>
      <c r="AF295" s="318"/>
      <c r="AG295" s="318"/>
      <c r="AH295" s="318"/>
      <c r="AI295" s="318"/>
      <c r="AJ295" s="318"/>
      <c r="AK295" s="318"/>
      <c r="AL295" s="318"/>
      <c r="AM295" s="318"/>
      <c r="AN295" s="318"/>
      <c r="AO295" s="318"/>
      <c r="AP295" s="318"/>
      <c r="AQ295" s="318"/>
      <c r="AR295" s="318"/>
      <c r="AS295" s="318"/>
      <c r="AT295" s="318"/>
      <c r="AU295" s="318"/>
      <c r="AV295" s="318"/>
      <c r="AW295" s="318"/>
      <c r="AX295" s="318"/>
      <c r="AY295" s="318"/>
      <c r="AZ295" s="318"/>
      <c r="BA295" s="318"/>
      <c r="BB295" s="318"/>
      <c r="BC295" s="318"/>
      <c r="BD295" s="318"/>
      <c r="BE295" s="318"/>
      <c r="BF295" s="318"/>
      <c r="BG295" s="318"/>
      <c r="BH295" s="318"/>
      <c r="BI295" s="318"/>
      <c r="BJ295" s="318"/>
      <c r="BK295" s="318"/>
      <c r="BL295" s="318"/>
      <c r="BM295" s="318"/>
      <c r="BN295" s="318"/>
      <c r="BO295" s="318"/>
      <c r="BP295" s="318"/>
      <c r="BQ295" s="318"/>
      <c r="BR295" s="318"/>
      <c r="BS295" s="318"/>
      <c r="BT295" s="318"/>
      <c r="BU295" s="318"/>
      <c r="BV295" s="318"/>
      <c r="BW295" s="318"/>
      <c r="BX295" s="318"/>
      <c r="BY295" s="318"/>
      <c r="BZ295" s="318"/>
      <c r="CA295" s="318"/>
      <c r="CB295" s="318"/>
      <c r="CC295" s="318"/>
      <c r="CD295" s="318"/>
      <c r="CE295" s="318"/>
      <c r="CF295" s="318"/>
      <c r="CG295" s="318"/>
      <c r="CH295" s="318"/>
      <c r="CI295" s="318"/>
      <c r="CJ295" s="318"/>
      <c r="CK295" s="318"/>
      <c r="CL295" s="318"/>
      <c r="CM295" s="318"/>
      <c r="CN295" s="318"/>
      <c r="CO295" s="318"/>
      <c r="CP295" s="318"/>
      <c r="CQ295" s="318"/>
      <c r="CR295" s="318"/>
      <c r="CS295" s="318"/>
      <c r="CT295" s="318"/>
      <c r="CU295" s="318"/>
      <c r="CV295" s="318"/>
      <c r="CW295" s="318"/>
      <c r="CX295" s="318"/>
      <c r="CY295" s="318"/>
      <c r="CZ295" s="318"/>
      <c r="DA295" s="318"/>
      <c r="DB295" s="318"/>
      <c r="DC295" s="318"/>
      <c r="DD295" s="318"/>
      <c r="DE295" s="318"/>
      <c r="DF295" s="318"/>
      <c r="DG295" s="318"/>
      <c r="DH295" s="318"/>
      <c r="DI295" s="318"/>
      <c r="DJ295" s="318"/>
      <c r="DK295" s="318"/>
      <c r="DL295" s="318"/>
      <c r="DM295" s="318"/>
      <c r="DN295" s="318"/>
      <c r="DO295" s="318"/>
      <c r="DP295" s="318"/>
      <c r="DQ295" s="318"/>
      <c r="DR295" s="318"/>
      <c r="DS295" s="318"/>
      <c r="DT295" s="318"/>
      <c r="DU295" s="318"/>
      <c r="DV295" s="318"/>
      <c r="DW295" s="318"/>
      <c r="DX295" s="318"/>
      <c r="DY295" s="318"/>
      <c r="DZ295" s="318"/>
      <c r="EA295" s="318"/>
      <c r="EB295" s="318"/>
      <c r="EC295" s="318"/>
      <c r="ED295" s="318"/>
      <c r="EE295" s="318"/>
      <c r="EF295" s="318"/>
      <c r="EG295" s="318"/>
      <c r="EH295" s="318"/>
      <c r="EI295" s="318"/>
      <c r="EJ295" s="318"/>
    </row>
    <row r="296" spans="1:140" ht="25.5" hidden="1" customHeight="1">
      <c r="A296" s="319"/>
      <c r="B296" s="319"/>
      <c r="C296" s="319"/>
      <c r="D296" s="317"/>
      <c r="E296" s="317"/>
      <c r="F296" s="318"/>
      <c r="G296" s="318"/>
      <c r="H296" s="318"/>
      <c r="I296" s="318"/>
      <c r="J296" s="318"/>
      <c r="K296" s="318"/>
      <c r="L296" s="318"/>
      <c r="M296" s="318"/>
      <c r="N296" s="318"/>
      <c r="O296" s="318"/>
      <c r="P296" s="318"/>
      <c r="Q296" s="318"/>
      <c r="R296" s="318"/>
      <c r="S296" s="318"/>
      <c r="T296" s="318"/>
      <c r="U296" s="318"/>
      <c r="V296" s="318"/>
      <c r="W296" s="318"/>
      <c r="X296" s="318"/>
      <c r="Y296" s="318"/>
      <c r="Z296" s="318"/>
      <c r="AA296" s="318"/>
      <c r="AB296" s="318"/>
      <c r="AC296" s="318"/>
      <c r="AD296" s="318"/>
      <c r="AE296" s="318"/>
      <c r="AF296" s="318"/>
      <c r="AG296" s="318"/>
      <c r="AH296" s="318"/>
      <c r="AI296" s="318"/>
      <c r="AJ296" s="318"/>
      <c r="AK296" s="318"/>
      <c r="AL296" s="318"/>
      <c r="AM296" s="318"/>
      <c r="AN296" s="318"/>
      <c r="AO296" s="318"/>
      <c r="AP296" s="318"/>
      <c r="AQ296" s="318"/>
      <c r="AR296" s="318"/>
      <c r="AS296" s="318"/>
      <c r="AT296" s="318"/>
      <c r="AU296" s="318"/>
      <c r="AV296" s="318"/>
      <c r="AW296" s="318"/>
      <c r="AX296" s="318"/>
      <c r="AY296" s="318"/>
      <c r="AZ296" s="318"/>
      <c r="BA296" s="318"/>
      <c r="BB296" s="318"/>
      <c r="BC296" s="318"/>
      <c r="BD296" s="318"/>
      <c r="BE296" s="318"/>
      <c r="BF296" s="318"/>
      <c r="BG296" s="318"/>
      <c r="BH296" s="318"/>
      <c r="BI296" s="318"/>
      <c r="BJ296" s="318"/>
      <c r="BK296" s="318"/>
      <c r="BL296" s="318"/>
      <c r="BM296" s="318"/>
      <c r="BN296" s="318"/>
      <c r="BO296" s="318"/>
      <c r="BP296" s="318"/>
      <c r="BQ296" s="318"/>
      <c r="BR296" s="318"/>
      <c r="BS296" s="318"/>
      <c r="BT296" s="318"/>
      <c r="BU296" s="318"/>
      <c r="BV296" s="318"/>
      <c r="BW296" s="318"/>
      <c r="BX296" s="318"/>
      <c r="BY296" s="318"/>
      <c r="BZ296" s="318"/>
      <c r="CA296" s="318"/>
      <c r="CB296" s="318"/>
      <c r="CC296" s="318"/>
      <c r="CD296" s="318"/>
      <c r="CE296" s="318"/>
      <c r="CF296" s="318"/>
      <c r="CG296" s="318"/>
      <c r="CH296" s="318"/>
      <c r="CI296" s="318"/>
      <c r="CJ296" s="318"/>
      <c r="CK296" s="318"/>
      <c r="CL296" s="318"/>
      <c r="CM296" s="318"/>
      <c r="CN296" s="318"/>
      <c r="CO296" s="318"/>
      <c r="CP296" s="318"/>
      <c r="CQ296" s="318"/>
      <c r="CR296" s="318"/>
      <c r="CS296" s="318"/>
      <c r="CT296" s="318"/>
      <c r="CU296" s="318"/>
      <c r="CV296" s="318"/>
      <c r="CW296" s="318"/>
      <c r="CX296" s="318"/>
      <c r="CY296" s="318"/>
      <c r="CZ296" s="318"/>
      <c r="DA296" s="318"/>
      <c r="DB296" s="318"/>
      <c r="DC296" s="318"/>
      <c r="DD296" s="318"/>
      <c r="DE296" s="318"/>
      <c r="DF296" s="318"/>
      <c r="DG296" s="318"/>
      <c r="DH296" s="318"/>
      <c r="DI296" s="318"/>
      <c r="DJ296" s="318"/>
      <c r="DK296" s="318"/>
      <c r="DL296" s="318"/>
      <c r="DM296" s="318"/>
      <c r="DN296" s="318"/>
      <c r="DO296" s="318"/>
      <c r="DP296" s="318"/>
      <c r="DQ296" s="318"/>
      <c r="DR296" s="318"/>
      <c r="DS296" s="318"/>
      <c r="DT296" s="318"/>
      <c r="DU296" s="318"/>
      <c r="DV296" s="318"/>
      <c r="DW296" s="318"/>
      <c r="DX296" s="318"/>
      <c r="DY296" s="318"/>
      <c r="DZ296" s="318"/>
      <c r="EA296" s="318"/>
      <c r="EB296" s="318"/>
      <c r="EC296" s="318"/>
      <c r="ED296" s="318"/>
      <c r="EE296" s="318"/>
      <c r="EF296" s="318"/>
      <c r="EG296" s="318"/>
      <c r="EH296" s="318"/>
      <c r="EI296" s="318"/>
      <c r="EJ296" s="318"/>
    </row>
    <row r="297" spans="1:140" ht="25.5" hidden="1" customHeight="1">
      <c r="A297" s="319"/>
      <c r="B297" s="319"/>
      <c r="C297" s="319"/>
      <c r="D297" s="317"/>
      <c r="E297" s="317"/>
      <c r="F297" s="318"/>
      <c r="G297" s="318"/>
      <c r="H297" s="318"/>
      <c r="I297" s="318"/>
      <c r="J297" s="318"/>
      <c r="K297" s="318"/>
      <c r="L297" s="318"/>
      <c r="M297" s="318"/>
      <c r="N297" s="318"/>
      <c r="O297" s="318"/>
      <c r="P297" s="318"/>
      <c r="Q297" s="318"/>
      <c r="R297" s="318"/>
      <c r="S297" s="318"/>
      <c r="T297" s="318"/>
      <c r="U297" s="318"/>
      <c r="V297" s="318"/>
      <c r="W297" s="318"/>
      <c r="X297" s="318"/>
      <c r="Y297" s="318"/>
      <c r="Z297" s="318"/>
      <c r="AA297" s="318"/>
      <c r="AB297" s="318"/>
      <c r="AC297" s="318"/>
      <c r="AD297" s="318"/>
      <c r="AE297" s="318"/>
      <c r="AF297" s="318"/>
      <c r="AG297" s="318"/>
      <c r="AH297" s="318"/>
      <c r="AI297" s="318"/>
      <c r="AJ297" s="318"/>
      <c r="AK297" s="318"/>
      <c r="AL297" s="318"/>
      <c r="AM297" s="318"/>
      <c r="AN297" s="318"/>
      <c r="AO297" s="318"/>
      <c r="AP297" s="318"/>
      <c r="AQ297" s="318"/>
      <c r="AR297" s="318"/>
      <c r="AS297" s="318"/>
      <c r="AT297" s="318"/>
      <c r="AU297" s="318"/>
      <c r="AV297" s="318"/>
      <c r="AW297" s="318"/>
      <c r="AX297" s="318"/>
      <c r="AY297" s="318"/>
      <c r="AZ297" s="318"/>
      <c r="BA297" s="318"/>
      <c r="BB297" s="318"/>
      <c r="BC297" s="318"/>
      <c r="BD297" s="318"/>
      <c r="BE297" s="318"/>
      <c r="BF297" s="318"/>
      <c r="BG297" s="318"/>
      <c r="BH297" s="318"/>
      <c r="BI297" s="318"/>
      <c r="BJ297" s="318"/>
      <c r="BK297" s="318"/>
      <c r="BL297" s="318"/>
      <c r="BM297" s="318"/>
      <c r="BN297" s="318"/>
      <c r="BO297" s="318"/>
      <c r="BP297" s="318"/>
      <c r="BQ297" s="318"/>
      <c r="BR297" s="318"/>
      <c r="BS297" s="318"/>
      <c r="BT297" s="318"/>
      <c r="BU297" s="318"/>
      <c r="BV297" s="318"/>
      <c r="BW297" s="318"/>
      <c r="BX297" s="318"/>
      <c r="BY297" s="318"/>
      <c r="BZ297" s="318"/>
      <c r="CA297" s="318"/>
      <c r="CB297" s="318"/>
      <c r="CC297" s="318"/>
      <c r="CD297" s="318"/>
      <c r="CE297" s="318"/>
      <c r="CF297" s="318"/>
      <c r="CG297" s="318"/>
      <c r="CH297" s="318"/>
      <c r="CI297" s="318"/>
      <c r="CJ297" s="318"/>
      <c r="CK297" s="318"/>
      <c r="CL297" s="318"/>
      <c r="CM297" s="318"/>
      <c r="CN297" s="318"/>
      <c r="CO297" s="318"/>
      <c r="CP297" s="318"/>
      <c r="CQ297" s="318"/>
      <c r="CR297" s="318"/>
      <c r="CS297" s="318"/>
      <c r="CT297" s="318"/>
      <c r="CU297" s="318"/>
      <c r="CV297" s="318"/>
      <c r="CW297" s="318"/>
      <c r="CX297" s="318"/>
      <c r="CY297" s="318"/>
      <c r="CZ297" s="318"/>
      <c r="DA297" s="318"/>
      <c r="DB297" s="318"/>
      <c r="DC297" s="318"/>
      <c r="DD297" s="318"/>
      <c r="DE297" s="318"/>
      <c r="DF297" s="318"/>
      <c r="DG297" s="318"/>
      <c r="DH297" s="318"/>
      <c r="DI297" s="318"/>
      <c r="DJ297" s="318"/>
      <c r="DK297" s="318"/>
      <c r="DL297" s="318"/>
      <c r="DM297" s="318"/>
      <c r="DN297" s="318"/>
      <c r="DO297" s="318"/>
      <c r="DP297" s="318"/>
      <c r="DQ297" s="318"/>
      <c r="DR297" s="318"/>
      <c r="DS297" s="318"/>
      <c r="DT297" s="318"/>
      <c r="DU297" s="318"/>
      <c r="DV297" s="318"/>
      <c r="DW297" s="318"/>
      <c r="DX297" s="318"/>
      <c r="DY297" s="318"/>
      <c r="DZ297" s="318"/>
      <c r="EA297" s="318"/>
      <c r="EB297" s="318"/>
      <c r="EC297" s="318"/>
      <c r="ED297" s="318"/>
      <c r="EE297" s="318"/>
      <c r="EF297" s="318"/>
      <c r="EG297" s="318"/>
      <c r="EH297" s="318"/>
      <c r="EI297" s="318"/>
      <c r="EJ297" s="318"/>
    </row>
    <row r="298" spans="1:140" ht="25.5" hidden="1" customHeight="1">
      <c r="A298" s="319"/>
      <c r="B298" s="319"/>
      <c r="C298" s="319"/>
      <c r="D298" s="317"/>
      <c r="E298" s="317"/>
      <c r="F298" s="318"/>
      <c r="G298" s="318"/>
      <c r="H298" s="318"/>
      <c r="I298" s="318"/>
      <c r="J298" s="318"/>
      <c r="K298" s="318"/>
      <c r="L298" s="318"/>
      <c r="M298" s="318"/>
      <c r="N298" s="318"/>
      <c r="O298" s="318"/>
      <c r="P298" s="318"/>
      <c r="Q298" s="318"/>
      <c r="R298" s="318"/>
      <c r="S298" s="318"/>
      <c r="T298" s="318"/>
      <c r="U298" s="318"/>
      <c r="V298" s="318"/>
      <c r="W298" s="318"/>
      <c r="X298" s="318"/>
      <c r="Y298" s="318"/>
      <c r="Z298" s="318"/>
      <c r="AA298" s="318"/>
      <c r="AB298" s="318"/>
      <c r="AC298" s="318"/>
      <c r="AD298" s="318"/>
      <c r="AE298" s="318"/>
      <c r="AF298" s="318"/>
      <c r="AG298" s="318"/>
      <c r="AH298" s="318"/>
      <c r="AI298" s="318"/>
      <c r="AJ298" s="318"/>
      <c r="AK298" s="318"/>
      <c r="AL298" s="318"/>
      <c r="AM298" s="318"/>
      <c r="AN298" s="318"/>
      <c r="AO298" s="318"/>
      <c r="AP298" s="318"/>
      <c r="AQ298" s="318"/>
      <c r="AR298" s="318"/>
      <c r="AS298" s="318"/>
      <c r="AT298" s="318"/>
      <c r="AU298" s="318"/>
      <c r="AV298" s="318"/>
      <c r="AW298" s="318"/>
      <c r="AX298" s="318"/>
      <c r="AY298" s="318"/>
      <c r="AZ298" s="318"/>
      <c r="BA298" s="318"/>
      <c r="BB298" s="318"/>
      <c r="BC298" s="318"/>
      <c r="BD298" s="318"/>
      <c r="BE298" s="318"/>
      <c r="BF298" s="318"/>
      <c r="BG298" s="318"/>
      <c r="BH298" s="318"/>
      <c r="BI298" s="318"/>
      <c r="BJ298" s="318"/>
      <c r="BK298" s="318"/>
      <c r="BL298" s="318"/>
      <c r="BM298" s="318"/>
      <c r="BN298" s="318"/>
      <c r="BO298" s="318"/>
      <c r="BP298" s="318"/>
      <c r="BQ298" s="318"/>
      <c r="BR298" s="318"/>
      <c r="BS298" s="318"/>
      <c r="BT298" s="318"/>
      <c r="BU298" s="318"/>
      <c r="BV298" s="318"/>
      <c r="BW298" s="318"/>
      <c r="BX298" s="318"/>
      <c r="BY298" s="318"/>
      <c r="BZ298" s="318"/>
      <c r="CA298" s="318"/>
      <c r="CB298" s="318"/>
      <c r="CC298" s="318"/>
      <c r="CD298" s="318"/>
      <c r="CE298" s="318"/>
      <c r="CF298" s="318"/>
      <c r="CG298" s="318"/>
      <c r="CH298" s="318"/>
      <c r="CI298" s="318"/>
      <c r="CJ298" s="318"/>
      <c r="CK298" s="318"/>
      <c r="CL298" s="318"/>
      <c r="CM298" s="318"/>
      <c r="CN298" s="318"/>
      <c r="CO298" s="318"/>
      <c r="CP298" s="318"/>
      <c r="CQ298" s="318"/>
      <c r="CR298" s="318"/>
      <c r="CS298" s="318"/>
      <c r="CT298" s="318"/>
      <c r="CU298" s="318"/>
      <c r="CV298" s="318"/>
      <c r="CW298" s="318"/>
      <c r="CX298" s="318"/>
      <c r="CY298" s="318"/>
      <c r="CZ298" s="318"/>
      <c r="DA298" s="318"/>
      <c r="DB298" s="318"/>
      <c r="DC298" s="318"/>
      <c r="DD298" s="318"/>
      <c r="DE298" s="318"/>
      <c r="DF298" s="318"/>
      <c r="DG298" s="318"/>
      <c r="DH298" s="318"/>
      <c r="DI298" s="318"/>
      <c r="DJ298" s="318"/>
      <c r="DK298" s="318"/>
      <c r="DL298" s="318"/>
      <c r="DM298" s="318"/>
      <c r="DN298" s="318"/>
      <c r="DO298" s="318"/>
      <c r="DP298" s="318"/>
      <c r="DQ298" s="318"/>
      <c r="DR298" s="318"/>
      <c r="DS298" s="318"/>
      <c r="DT298" s="318"/>
      <c r="DU298" s="318"/>
      <c r="DV298" s="318"/>
      <c r="DW298" s="318"/>
      <c r="DX298" s="318"/>
      <c r="DY298" s="318"/>
      <c r="DZ298" s="318"/>
      <c r="EA298" s="318"/>
      <c r="EB298" s="318"/>
      <c r="EC298" s="318"/>
      <c r="ED298" s="318"/>
      <c r="EE298" s="318"/>
      <c r="EF298" s="318"/>
      <c r="EG298" s="318"/>
      <c r="EH298" s="318"/>
      <c r="EI298" s="318"/>
      <c r="EJ298" s="318"/>
    </row>
    <row r="299" spans="1:140" ht="25.5" hidden="1" customHeight="1">
      <c r="A299" s="319"/>
      <c r="B299" s="319"/>
      <c r="C299" s="319"/>
      <c r="D299" s="317"/>
      <c r="E299" s="317"/>
      <c r="F299" s="318"/>
      <c r="G299" s="318"/>
      <c r="H299" s="318"/>
      <c r="I299" s="318"/>
      <c r="J299" s="318"/>
      <c r="K299" s="318"/>
      <c r="L299" s="318"/>
      <c r="M299" s="318"/>
      <c r="N299" s="318"/>
      <c r="O299" s="318"/>
      <c r="P299" s="318"/>
      <c r="Q299" s="318"/>
      <c r="R299" s="318"/>
      <c r="S299" s="318"/>
      <c r="T299" s="318"/>
      <c r="U299" s="318"/>
      <c r="V299" s="318"/>
      <c r="W299" s="318"/>
      <c r="X299" s="318"/>
      <c r="Y299" s="318"/>
      <c r="Z299" s="318"/>
      <c r="AA299" s="318"/>
      <c r="AB299" s="318"/>
      <c r="AC299" s="318"/>
      <c r="AD299" s="318"/>
      <c r="AE299" s="318"/>
      <c r="AF299" s="318"/>
      <c r="AG299" s="318"/>
      <c r="AH299" s="318"/>
      <c r="AI299" s="318"/>
      <c r="AJ299" s="318"/>
      <c r="AK299" s="318"/>
      <c r="AL299" s="318"/>
      <c r="AM299" s="318"/>
      <c r="AN299" s="318"/>
      <c r="AO299" s="318"/>
      <c r="AP299" s="318"/>
      <c r="AQ299" s="318"/>
      <c r="AR299" s="318"/>
      <c r="AS299" s="318"/>
      <c r="AT299" s="318"/>
      <c r="AU299" s="318"/>
      <c r="AV299" s="318"/>
      <c r="AW299" s="318"/>
      <c r="AX299" s="318"/>
      <c r="AY299" s="318"/>
      <c r="AZ299" s="318"/>
      <c r="BA299" s="318"/>
      <c r="BB299" s="318"/>
      <c r="BC299" s="318"/>
      <c r="BD299" s="318"/>
      <c r="BE299" s="318"/>
      <c r="BF299" s="318"/>
      <c r="BG299" s="318"/>
      <c r="BH299" s="318"/>
      <c r="BI299" s="318"/>
      <c r="BJ299" s="318"/>
      <c r="BK299" s="318"/>
      <c r="BL299" s="318"/>
      <c r="BM299" s="318"/>
      <c r="BN299" s="318"/>
      <c r="BO299" s="318"/>
      <c r="BP299" s="318"/>
      <c r="BQ299" s="318"/>
      <c r="BR299" s="318"/>
      <c r="BS299" s="318"/>
      <c r="BT299" s="318"/>
      <c r="BU299" s="318"/>
      <c r="BV299" s="318"/>
      <c r="BW299" s="318"/>
      <c r="BX299" s="318"/>
      <c r="BY299" s="318"/>
      <c r="BZ299" s="318"/>
      <c r="CA299" s="318"/>
      <c r="CB299" s="318"/>
      <c r="CC299" s="318"/>
      <c r="CD299" s="318"/>
      <c r="CE299" s="318"/>
      <c r="CF299" s="318"/>
      <c r="CG299" s="318"/>
      <c r="CH299" s="318"/>
      <c r="CI299" s="318"/>
      <c r="CJ299" s="318"/>
      <c r="CK299" s="318"/>
      <c r="CL299" s="318"/>
      <c r="CM299" s="318"/>
      <c r="CN299" s="318"/>
      <c r="CO299" s="318"/>
      <c r="CP299" s="318"/>
      <c r="CQ299" s="318"/>
      <c r="CR299" s="318"/>
      <c r="CS299" s="318"/>
      <c r="CT299" s="318"/>
      <c r="CU299" s="318"/>
      <c r="CV299" s="318"/>
      <c r="CW299" s="318"/>
      <c r="CX299" s="318"/>
      <c r="CY299" s="318"/>
      <c r="CZ299" s="318"/>
      <c r="DA299" s="318"/>
      <c r="DB299" s="318"/>
      <c r="DC299" s="318"/>
      <c r="DD299" s="318"/>
      <c r="DE299" s="318"/>
      <c r="DF299" s="318"/>
      <c r="DG299" s="318"/>
      <c r="DH299" s="318"/>
      <c r="DI299" s="318"/>
      <c r="DJ299" s="318"/>
      <c r="DK299" s="318"/>
      <c r="DL299" s="318"/>
      <c r="DM299" s="318"/>
      <c r="DN299" s="318"/>
      <c r="DO299" s="318"/>
      <c r="DP299" s="318"/>
      <c r="DQ299" s="318"/>
      <c r="DR299" s="318"/>
      <c r="DS299" s="318"/>
      <c r="DT299" s="318"/>
      <c r="DU299" s="318"/>
      <c r="DV299" s="318"/>
      <c r="DW299" s="318"/>
      <c r="DX299" s="318"/>
      <c r="DY299" s="318"/>
      <c r="DZ299" s="318"/>
      <c r="EA299" s="318"/>
      <c r="EB299" s="318"/>
      <c r="EC299" s="318"/>
      <c r="ED299" s="318"/>
      <c r="EE299" s="318"/>
      <c r="EF299" s="318"/>
      <c r="EG299" s="318"/>
      <c r="EH299" s="318"/>
      <c r="EI299" s="318"/>
      <c r="EJ299" s="318"/>
    </row>
    <row r="300" spans="1:140" ht="25.5" hidden="1" customHeight="1">
      <c r="A300" s="319"/>
      <c r="B300" s="319"/>
      <c r="C300" s="319"/>
      <c r="D300" s="317"/>
      <c r="E300" s="317"/>
      <c r="F300" s="318"/>
      <c r="G300" s="318"/>
      <c r="H300" s="318"/>
      <c r="I300" s="318"/>
      <c r="J300" s="318"/>
      <c r="K300" s="318"/>
      <c r="L300" s="318"/>
      <c r="M300" s="318"/>
      <c r="N300" s="318"/>
      <c r="O300" s="318"/>
      <c r="P300" s="318"/>
      <c r="Q300" s="318"/>
      <c r="R300" s="318"/>
      <c r="S300" s="318"/>
      <c r="T300" s="318"/>
      <c r="U300" s="318"/>
      <c r="V300" s="318"/>
      <c r="W300" s="318"/>
      <c r="X300" s="318"/>
      <c r="Y300" s="318"/>
      <c r="Z300" s="318"/>
      <c r="AA300" s="318"/>
      <c r="AB300" s="318"/>
      <c r="AC300" s="318"/>
      <c r="AD300" s="318"/>
      <c r="AE300" s="318"/>
      <c r="AF300" s="318"/>
      <c r="AG300" s="318"/>
      <c r="AH300" s="318"/>
      <c r="AI300" s="318"/>
      <c r="AJ300" s="318"/>
      <c r="AK300" s="318"/>
      <c r="AL300" s="318"/>
      <c r="AM300" s="318"/>
      <c r="AN300" s="318"/>
      <c r="AO300" s="318"/>
      <c r="AP300" s="318"/>
      <c r="AQ300" s="318"/>
      <c r="AR300" s="318"/>
      <c r="AS300" s="318"/>
      <c r="AT300" s="318"/>
      <c r="AU300" s="318"/>
      <c r="AV300" s="318"/>
      <c r="AW300" s="318"/>
      <c r="AX300" s="318"/>
      <c r="AY300" s="318"/>
      <c r="AZ300" s="318"/>
      <c r="BA300" s="318"/>
      <c r="BB300" s="318"/>
      <c r="BC300" s="318"/>
      <c r="BD300" s="318"/>
      <c r="BE300" s="318"/>
      <c r="BF300" s="318"/>
      <c r="BG300" s="318"/>
      <c r="BH300" s="318"/>
      <c r="BI300" s="318"/>
      <c r="BJ300" s="318"/>
      <c r="BK300" s="318"/>
      <c r="BL300" s="318"/>
      <c r="BM300" s="318"/>
      <c r="BN300" s="318"/>
      <c r="BO300" s="318"/>
      <c r="BP300" s="318"/>
      <c r="BQ300" s="318"/>
      <c r="BR300" s="318"/>
      <c r="BS300" s="318"/>
      <c r="BT300" s="318"/>
      <c r="BU300" s="318"/>
      <c r="BV300" s="318"/>
      <c r="BW300" s="318"/>
      <c r="BX300" s="318"/>
      <c r="BY300" s="318"/>
      <c r="BZ300" s="318"/>
      <c r="CA300" s="318"/>
      <c r="CB300" s="318"/>
      <c r="CC300" s="318"/>
      <c r="CD300" s="318"/>
      <c r="CE300" s="318"/>
      <c r="CF300" s="318"/>
      <c r="CG300" s="318"/>
      <c r="CH300" s="318"/>
      <c r="CI300" s="318"/>
      <c r="CJ300" s="318"/>
      <c r="CK300" s="318"/>
      <c r="CL300" s="318"/>
      <c r="CM300" s="318"/>
      <c r="CN300" s="318"/>
      <c r="CO300" s="318"/>
      <c r="CP300" s="318"/>
      <c r="CQ300" s="318"/>
      <c r="CR300" s="318"/>
      <c r="CS300" s="318"/>
      <c r="CT300" s="318"/>
      <c r="CU300" s="318"/>
      <c r="CV300" s="318"/>
      <c r="CW300" s="318"/>
      <c r="CX300" s="318"/>
      <c r="CY300" s="318"/>
      <c r="CZ300" s="318"/>
      <c r="DA300" s="318"/>
      <c r="DB300" s="318"/>
      <c r="DC300" s="318"/>
      <c r="DD300" s="318"/>
      <c r="DE300" s="318"/>
      <c r="DF300" s="318"/>
      <c r="DG300" s="318"/>
      <c r="DH300" s="318"/>
      <c r="DI300" s="318"/>
      <c r="DJ300" s="318"/>
      <c r="DK300" s="318"/>
      <c r="DL300" s="318"/>
      <c r="DM300" s="318"/>
      <c r="DN300" s="318"/>
      <c r="DO300" s="318"/>
      <c r="DP300" s="318"/>
      <c r="DQ300" s="318"/>
      <c r="DR300" s="318"/>
      <c r="DS300" s="318"/>
      <c r="DT300" s="318"/>
      <c r="DU300" s="318"/>
      <c r="DV300" s="318"/>
      <c r="DW300" s="318"/>
      <c r="DX300" s="318"/>
      <c r="DY300" s="318"/>
      <c r="DZ300" s="318"/>
      <c r="EA300" s="318"/>
      <c r="EB300" s="318"/>
      <c r="EC300" s="318"/>
      <c r="ED300" s="318"/>
      <c r="EE300" s="318"/>
      <c r="EF300" s="318"/>
      <c r="EG300" s="318"/>
      <c r="EH300" s="318"/>
      <c r="EI300" s="318"/>
      <c r="EJ300" s="318"/>
    </row>
    <row r="301" spans="1:140" ht="25.5" hidden="1" customHeight="1">
      <c r="A301" s="319"/>
      <c r="B301" s="319"/>
      <c r="C301" s="319"/>
      <c r="D301" s="317"/>
      <c r="E301" s="317"/>
      <c r="F301" s="318"/>
      <c r="G301" s="318"/>
      <c r="H301" s="318"/>
      <c r="I301" s="318"/>
      <c r="J301" s="318"/>
      <c r="K301" s="318"/>
      <c r="L301" s="318"/>
      <c r="M301" s="318"/>
      <c r="N301" s="318"/>
      <c r="O301" s="318"/>
      <c r="P301" s="318"/>
      <c r="Q301" s="318"/>
      <c r="R301" s="318"/>
      <c r="S301" s="318"/>
      <c r="T301" s="318"/>
      <c r="U301" s="318"/>
      <c r="V301" s="318"/>
      <c r="W301" s="318"/>
      <c r="X301" s="318"/>
      <c r="Y301" s="318"/>
      <c r="Z301" s="318"/>
      <c r="AA301" s="318"/>
      <c r="AB301" s="318"/>
      <c r="AC301" s="318"/>
      <c r="AD301" s="318"/>
      <c r="AE301" s="318"/>
      <c r="AF301" s="318"/>
      <c r="AG301" s="318"/>
      <c r="AH301" s="318"/>
      <c r="AI301" s="318"/>
      <c r="AJ301" s="318"/>
      <c r="AK301" s="318"/>
      <c r="AL301" s="318"/>
      <c r="AM301" s="318"/>
      <c r="AN301" s="318"/>
      <c r="AO301" s="318"/>
      <c r="AP301" s="318"/>
      <c r="AQ301" s="318"/>
      <c r="AR301" s="318"/>
      <c r="AS301" s="318"/>
      <c r="AT301" s="318"/>
      <c r="AU301" s="318"/>
      <c r="AV301" s="318"/>
      <c r="AW301" s="318"/>
      <c r="AX301" s="318"/>
      <c r="AY301" s="318"/>
      <c r="AZ301" s="318"/>
      <c r="BA301" s="318"/>
      <c r="BB301" s="318"/>
      <c r="BC301" s="318"/>
      <c r="BD301" s="318"/>
      <c r="BE301" s="318"/>
      <c r="BF301" s="318"/>
      <c r="BG301" s="318"/>
      <c r="BH301" s="318"/>
      <c r="BI301" s="318"/>
      <c r="BJ301" s="318"/>
      <c r="BK301" s="318"/>
      <c r="BL301" s="318"/>
      <c r="BM301" s="318"/>
      <c r="BN301" s="318"/>
      <c r="BO301" s="318"/>
      <c r="BP301" s="318"/>
      <c r="BQ301" s="318"/>
      <c r="BR301" s="318"/>
      <c r="BS301" s="318"/>
      <c r="BT301" s="318"/>
      <c r="BU301" s="318"/>
      <c r="BV301" s="318"/>
      <c r="BW301" s="318"/>
      <c r="BX301" s="318"/>
      <c r="BY301" s="318"/>
      <c r="BZ301" s="318"/>
      <c r="CA301" s="318"/>
      <c r="CB301" s="318"/>
      <c r="CC301" s="318"/>
      <c r="CD301" s="318"/>
      <c r="CE301" s="318"/>
      <c r="CF301" s="318"/>
      <c r="CG301" s="318"/>
      <c r="CH301" s="318"/>
      <c r="CI301" s="318"/>
      <c r="CJ301" s="318"/>
      <c r="CK301" s="318"/>
      <c r="CL301" s="318"/>
      <c r="CM301" s="318"/>
      <c r="CN301" s="318"/>
      <c r="CO301" s="318"/>
      <c r="CP301" s="318"/>
      <c r="CQ301" s="318"/>
      <c r="CR301" s="318"/>
      <c r="CS301" s="318"/>
      <c r="CT301" s="318"/>
      <c r="CU301" s="318"/>
      <c r="CV301" s="318"/>
      <c r="CW301" s="318"/>
      <c r="CX301" s="318"/>
      <c r="CY301" s="318"/>
      <c r="CZ301" s="318"/>
      <c r="DA301" s="318"/>
      <c r="DB301" s="318"/>
      <c r="DC301" s="318"/>
      <c r="DD301" s="318"/>
      <c r="DE301" s="318"/>
      <c r="DF301" s="318"/>
      <c r="DG301" s="318"/>
      <c r="DH301" s="318"/>
      <c r="DI301" s="318"/>
      <c r="DJ301" s="318"/>
      <c r="DK301" s="318"/>
      <c r="DL301" s="318"/>
      <c r="DM301" s="318"/>
      <c r="DN301" s="318"/>
      <c r="DO301" s="318"/>
      <c r="DP301" s="318"/>
      <c r="DQ301" s="318"/>
      <c r="DR301" s="318"/>
      <c r="DS301" s="318"/>
      <c r="DT301" s="318"/>
      <c r="DU301" s="318"/>
      <c r="DV301" s="318"/>
      <c r="DW301" s="318"/>
      <c r="DX301" s="318"/>
      <c r="DY301" s="318"/>
      <c r="DZ301" s="318"/>
      <c r="EA301" s="318"/>
      <c r="EB301" s="318"/>
      <c r="EC301" s="318"/>
      <c r="ED301" s="318"/>
      <c r="EE301" s="318"/>
      <c r="EF301" s="318"/>
      <c r="EG301" s="318"/>
      <c r="EH301" s="318"/>
      <c r="EI301" s="318"/>
      <c r="EJ301" s="318"/>
    </row>
    <row r="302" spans="1:140" ht="25.5" hidden="1" customHeight="1">
      <c r="A302" s="319"/>
      <c r="B302" s="319"/>
      <c r="C302" s="319"/>
      <c r="D302" s="317"/>
      <c r="E302" s="317"/>
      <c r="F302" s="318"/>
      <c r="G302" s="318"/>
      <c r="H302" s="318"/>
      <c r="I302" s="318"/>
      <c r="J302" s="318"/>
      <c r="K302" s="318"/>
      <c r="L302" s="318"/>
      <c r="M302" s="318"/>
      <c r="N302" s="318"/>
      <c r="O302" s="318"/>
      <c r="P302" s="318"/>
      <c r="Q302" s="318"/>
      <c r="R302" s="318"/>
      <c r="S302" s="318"/>
      <c r="T302" s="318"/>
      <c r="U302" s="318"/>
      <c r="V302" s="318"/>
      <c r="W302" s="318"/>
      <c r="X302" s="318"/>
      <c r="Y302" s="318"/>
      <c r="Z302" s="318"/>
      <c r="AA302" s="318"/>
      <c r="AB302" s="318"/>
      <c r="AC302" s="318"/>
      <c r="AD302" s="318"/>
      <c r="AE302" s="318"/>
      <c r="AF302" s="318"/>
      <c r="AG302" s="318"/>
      <c r="AH302" s="318"/>
      <c r="AI302" s="318"/>
      <c r="AJ302" s="318"/>
      <c r="AK302" s="318"/>
      <c r="AL302" s="318"/>
      <c r="AM302" s="318"/>
      <c r="AN302" s="318"/>
      <c r="AO302" s="318"/>
      <c r="AP302" s="318"/>
      <c r="AQ302" s="318"/>
      <c r="AR302" s="318"/>
      <c r="AS302" s="318"/>
      <c r="AT302" s="318"/>
      <c r="AU302" s="318"/>
      <c r="AV302" s="318"/>
      <c r="AW302" s="318"/>
      <c r="AX302" s="318"/>
      <c r="AY302" s="318"/>
      <c r="AZ302" s="318"/>
      <c r="BA302" s="318"/>
      <c r="BB302" s="318"/>
      <c r="BC302" s="318"/>
      <c r="BD302" s="318"/>
      <c r="BE302" s="318"/>
      <c r="BF302" s="318"/>
      <c r="BG302" s="318"/>
      <c r="BH302" s="318"/>
      <c r="BI302" s="318"/>
      <c r="BJ302" s="318"/>
      <c r="BK302" s="318"/>
      <c r="BL302" s="318"/>
      <c r="BM302" s="318"/>
      <c r="BN302" s="318"/>
      <c r="BO302" s="318"/>
      <c r="BP302" s="318"/>
      <c r="BQ302" s="318"/>
      <c r="BR302" s="318"/>
      <c r="BS302" s="318"/>
      <c r="BT302" s="318"/>
      <c r="BU302" s="318"/>
      <c r="BV302" s="318"/>
      <c r="BW302" s="318"/>
      <c r="BX302" s="318"/>
      <c r="BY302" s="318"/>
      <c r="BZ302" s="318"/>
      <c r="CA302" s="318"/>
      <c r="CB302" s="318"/>
      <c r="CC302" s="318"/>
      <c r="CD302" s="318"/>
      <c r="CE302" s="318"/>
      <c r="CF302" s="318"/>
      <c r="CG302" s="318"/>
      <c r="CH302" s="318"/>
      <c r="CI302" s="318"/>
      <c r="CJ302" s="318"/>
      <c r="CK302" s="318"/>
      <c r="CL302" s="318"/>
      <c r="CM302" s="318"/>
      <c r="CN302" s="318"/>
      <c r="CO302" s="318"/>
      <c r="CP302" s="318"/>
      <c r="CQ302" s="318"/>
      <c r="CR302" s="318"/>
      <c r="CS302" s="318"/>
      <c r="CT302" s="318"/>
      <c r="CU302" s="318"/>
      <c r="CV302" s="318"/>
      <c r="CW302" s="318"/>
      <c r="CX302" s="318"/>
      <c r="CY302" s="318"/>
      <c r="CZ302" s="318"/>
      <c r="DA302" s="318"/>
      <c r="DB302" s="318"/>
      <c r="DC302" s="318"/>
      <c r="DD302" s="318"/>
      <c r="DE302" s="318"/>
      <c r="DF302" s="318"/>
      <c r="DG302" s="318"/>
      <c r="DH302" s="318"/>
      <c r="DI302" s="318"/>
      <c r="DJ302" s="318"/>
      <c r="DK302" s="318"/>
      <c r="DL302" s="318"/>
      <c r="DM302" s="318"/>
      <c r="DN302" s="318"/>
      <c r="DO302" s="318"/>
      <c r="DP302" s="318"/>
      <c r="DQ302" s="318"/>
      <c r="DR302" s="318"/>
      <c r="DS302" s="318"/>
      <c r="DT302" s="318"/>
      <c r="DU302" s="318"/>
      <c r="DV302" s="318"/>
      <c r="DW302" s="318"/>
      <c r="DX302" s="318"/>
      <c r="DY302" s="318"/>
      <c r="DZ302" s="318"/>
      <c r="EA302" s="318"/>
      <c r="EB302" s="318"/>
      <c r="EC302" s="318"/>
      <c r="ED302" s="318"/>
      <c r="EE302" s="318"/>
      <c r="EF302" s="318"/>
      <c r="EG302" s="318"/>
      <c r="EH302" s="318"/>
      <c r="EI302" s="318"/>
      <c r="EJ302" s="318"/>
    </row>
    <row r="303" spans="1:140" ht="25.5" hidden="1" customHeight="1">
      <c r="A303" s="319"/>
      <c r="B303" s="319"/>
      <c r="C303" s="319"/>
      <c r="D303" s="317"/>
      <c r="E303" s="317"/>
      <c r="F303" s="318"/>
      <c r="G303" s="318"/>
      <c r="H303" s="318"/>
      <c r="I303" s="318"/>
      <c r="J303" s="318"/>
      <c r="K303" s="318"/>
      <c r="L303" s="318"/>
      <c r="M303" s="318"/>
      <c r="N303" s="318"/>
      <c r="O303" s="318"/>
      <c r="P303" s="318"/>
      <c r="Q303" s="318"/>
      <c r="R303" s="318"/>
      <c r="S303" s="318"/>
      <c r="T303" s="318"/>
      <c r="U303" s="318"/>
      <c r="V303" s="318"/>
      <c r="W303" s="318"/>
      <c r="X303" s="318"/>
      <c r="Y303" s="318"/>
      <c r="Z303" s="318"/>
      <c r="AA303" s="318"/>
      <c r="AB303" s="318"/>
      <c r="AC303" s="318"/>
      <c r="AD303" s="318"/>
      <c r="AE303" s="318"/>
      <c r="AF303" s="318"/>
      <c r="AG303" s="318"/>
      <c r="AH303" s="318"/>
      <c r="AI303" s="318"/>
      <c r="AJ303" s="318"/>
      <c r="AK303" s="318"/>
      <c r="AL303" s="318"/>
      <c r="AM303" s="318"/>
      <c r="AN303" s="318"/>
      <c r="AO303" s="318"/>
      <c r="AP303" s="318"/>
      <c r="AQ303" s="318"/>
      <c r="AR303" s="318"/>
      <c r="AS303" s="318"/>
      <c r="AT303" s="318"/>
      <c r="AU303" s="318"/>
      <c r="AV303" s="318"/>
      <c r="AW303" s="318"/>
      <c r="AX303" s="318"/>
      <c r="AY303" s="318"/>
      <c r="AZ303" s="318"/>
      <c r="BA303" s="318"/>
      <c r="BB303" s="318"/>
      <c r="BC303" s="318"/>
      <c r="BD303" s="318"/>
      <c r="BE303" s="318"/>
      <c r="BF303" s="318"/>
      <c r="BG303" s="318"/>
      <c r="BH303" s="318"/>
      <c r="BI303" s="318"/>
      <c r="BJ303" s="318"/>
      <c r="BK303" s="318"/>
      <c r="BL303" s="318"/>
      <c r="BM303" s="318"/>
      <c r="BN303" s="318"/>
      <c r="BO303" s="318"/>
      <c r="BP303" s="318"/>
      <c r="BQ303" s="318"/>
      <c r="BR303" s="318"/>
      <c r="BS303" s="318"/>
      <c r="BT303" s="318"/>
      <c r="BU303" s="318"/>
      <c r="BV303" s="318"/>
      <c r="BW303" s="318"/>
      <c r="BX303" s="318"/>
      <c r="BY303" s="318"/>
      <c r="BZ303" s="318"/>
      <c r="CA303" s="318"/>
      <c r="CB303" s="318"/>
      <c r="CC303" s="318"/>
      <c r="CD303" s="318"/>
      <c r="CE303" s="318"/>
      <c r="CF303" s="318"/>
      <c r="CG303" s="318"/>
      <c r="CH303" s="318"/>
      <c r="CI303" s="318"/>
      <c r="CJ303" s="318"/>
      <c r="CK303" s="318"/>
      <c r="CL303" s="318"/>
      <c r="CM303" s="318"/>
      <c r="CN303" s="318"/>
      <c r="CO303" s="318"/>
      <c r="CP303" s="318"/>
      <c r="CQ303" s="318"/>
      <c r="CR303" s="318"/>
      <c r="CS303" s="318"/>
      <c r="CT303" s="318"/>
      <c r="CU303" s="318"/>
      <c r="CV303" s="318"/>
      <c r="CW303" s="318"/>
      <c r="CX303" s="318"/>
      <c r="CY303" s="318"/>
      <c r="CZ303" s="318"/>
      <c r="DA303" s="318"/>
      <c r="DB303" s="318"/>
      <c r="DC303" s="318"/>
      <c r="DD303" s="318"/>
      <c r="DE303" s="318"/>
      <c r="DF303" s="318"/>
      <c r="DG303" s="318"/>
      <c r="DH303" s="318"/>
      <c r="DI303" s="318"/>
      <c r="DJ303" s="318"/>
      <c r="DK303" s="318"/>
      <c r="DL303" s="318"/>
      <c r="DM303" s="318"/>
      <c r="DN303" s="318"/>
      <c r="DO303" s="318"/>
      <c r="DP303" s="318"/>
      <c r="DQ303" s="318"/>
      <c r="DR303" s="318"/>
      <c r="DS303" s="318"/>
      <c r="DT303" s="318"/>
      <c r="DU303" s="318"/>
      <c r="DV303" s="318"/>
      <c r="DW303" s="318"/>
      <c r="DX303" s="318"/>
      <c r="DY303" s="318"/>
      <c r="DZ303" s="318"/>
      <c r="EA303" s="318"/>
      <c r="EB303" s="318"/>
      <c r="EC303" s="318"/>
      <c r="ED303" s="318"/>
      <c r="EE303" s="318"/>
      <c r="EF303" s="318"/>
      <c r="EG303" s="318"/>
      <c r="EH303" s="318"/>
      <c r="EI303" s="318"/>
      <c r="EJ303" s="318"/>
    </row>
    <row r="304" spans="1:140" ht="25.5" hidden="1" customHeight="1">
      <c r="A304" s="319"/>
      <c r="B304" s="319"/>
      <c r="C304" s="319"/>
      <c r="D304" s="317"/>
      <c r="E304" s="317"/>
      <c r="F304" s="318"/>
      <c r="G304" s="318"/>
      <c r="H304" s="318"/>
      <c r="I304" s="318"/>
      <c r="J304" s="318"/>
      <c r="K304" s="318"/>
      <c r="L304" s="318"/>
      <c r="M304" s="318"/>
      <c r="N304" s="318"/>
      <c r="O304" s="318"/>
      <c r="P304" s="318"/>
      <c r="Q304" s="318"/>
      <c r="R304" s="318"/>
      <c r="S304" s="318"/>
      <c r="T304" s="318"/>
      <c r="U304" s="318"/>
      <c r="V304" s="318"/>
      <c r="W304" s="318"/>
      <c r="X304" s="318"/>
      <c r="Y304" s="318"/>
      <c r="Z304" s="318"/>
      <c r="AA304" s="318"/>
      <c r="AB304" s="318"/>
      <c r="AC304" s="318"/>
      <c r="AD304" s="318"/>
      <c r="AE304" s="318"/>
      <c r="AF304" s="318"/>
      <c r="AG304" s="318"/>
      <c r="AH304" s="318"/>
      <c r="AI304" s="318"/>
      <c r="AJ304" s="318"/>
      <c r="AK304" s="318"/>
      <c r="AL304" s="318"/>
      <c r="AM304" s="318"/>
      <c r="AN304" s="318"/>
      <c r="AO304" s="318"/>
      <c r="AP304" s="318"/>
      <c r="AQ304" s="318"/>
      <c r="AR304" s="318"/>
      <c r="AS304" s="318"/>
      <c r="AT304" s="318"/>
      <c r="AU304" s="318"/>
      <c r="AV304" s="318"/>
      <c r="AW304" s="318"/>
      <c r="AX304" s="318"/>
      <c r="AY304" s="318"/>
      <c r="AZ304" s="318"/>
      <c r="BA304" s="318"/>
      <c r="BB304" s="318"/>
      <c r="BC304" s="318"/>
      <c r="BD304" s="318"/>
      <c r="BE304" s="318"/>
      <c r="BF304" s="318"/>
      <c r="BG304" s="318"/>
      <c r="BH304" s="318"/>
      <c r="BI304" s="318"/>
      <c r="BJ304" s="318"/>
      <c r="BK304" s="318"/>
      <c r="BL304" s="318"/>
      <c r="BM304" s="318"/>
      <c r="BN304" s="318"/>
      <c r="BO304" s="318"/>
      <c r="BP304" s="318"/>
      <c r="BQ304" s="318"/>
      <c r="BR304" s="318"/>
      <c r="BS304" s="318"/>
      <c r="BT304" s="318"/>
      <c r="BU304" s="318"/>
      <c r="BV304" s="318"/>
      <c r="BW304" s="318"/>
      <c r="BX304" s="318"/>
      <c r="BY304" s="318"/>
      <c r="BZ304" s="318"/>
      <c r="CA304" s="318"/>
      <c r="CB304" s="318"/>
      <c r="CC304" s="318"/>
      <c r="CD304" s="318"/>
      <c r="CE304" s="318"/>
      <c r="CF304" s="318"/>
      <c r="CG304" s="318"/>
      <c r="CH304" s="318"/>
      <c r="CI304" s="318"/>
      <c r="CJ304" s="318"/>
      <c r="CK304" s="318"/>
      <c r="CL304" s="318"/>
      <c r="CM304" s="318"/>
      <c r="CN304" s="318"/>
      <c r="CO304" s="318"/>
      <c r="CP304" s="318"/>
      <c r="CQ304" s="318"/>
      <c r="CR304" s="318"/>
      <c r="CS304" s="318"/>
      <c r="CT304" s="318"/>
      <c r="CU304" s="318"/>
      <c r="CV304" s="318"/>
      <c r="CW304" s="318"/>
      <c r="CX304" s="318"/>
      <c r="CY304" s="318"/>
      <c r="CZ304" s="318"/>
      <c r="DA304" s="318"/>
      <c r="DB304" s="318"/>
      <c r="DC304" s="318"/>
      <c r="DD304" s="318"/>
      <c r="DE304" s="318"/>
      <c r="DF304" s="318"/>
      <c r="DG304" s="318"/>
      <c r="DH304" s="318"/>
      <c r="DI304" s="318"/>
      <c r="DJ304" s="318"/>
      <c r="DK304" s="318"/>
      <c r="DL304" s="318"/>
      <c r="DM304" s="318"/>
      <c r="DN304" s="318"/>
      <c r="DO304" s="318"/>
      <c r="DP304" s="318"/>
      <c r="DQ304" s="318"/>
      <c r="DR304" s="318"/>
      <c r="DS304" s="318"/>
      <c r="DT304" s="318"/>
      <c r="DU304" s="318"/>
      <c r="DV304" s="318"/>
      <c r="DW304" s="318"/>
      <c r="DX304" s="318"/>
      <c r="DY304" s="318"/>
      <c r="DZ304" s="318"/>
      <c r="EA304" s="318"/>
      <c r="EB304" s="318"/>
      <c r="EC304" s="318"/>
      <c r="ED304" s="318"/>
      <c r="EE304" s="318"/>
      <c r="EF304" s="318"/>
      <c r="EG304" s="318"/>
      <c r="EH304" s="318"/>
      <c r="EI304" s="318"/>
      <c r="EJ304" s="318"/>
    </row>
    <row r="305" spans="1:140" ht="25.5" hidden="1" customHeight="1">
      <c r="A305" s="319"/>
      <c r="B305" s="319"/>
      <c r="C305" s="319"/>
      <c r="D305" s="317"/>
      <c r="E305" s="317"/>
      <c r="F305" s="318"/>
      <c r="G305" s="318"/>
      <c r="H305" s="318"/>
      <c r="I305" s="318"/>
      <c r="J305" s="318"/>
      <c r="K305" s="318"/>
      <c r="L305" s="318"/>
      <c r="M305" s="318"/>
      <c r="N305" s="318"/>
      <c r="O305" s="318"/>
      <c r="P305" s="318"/>
      <c r="Q305" s="318"/>
      <c r="R305" s="318"/>
      <c r="S305" s="318"/>
      <c r="T305" s="318"/>
      <c r="U305" s="318"/>
      <c r="V305" s="318"/>
      <c r="W305" s="318"/>
      <c r="X305" s="318"/>
      <c r="Y305" s="318"/>
      <c r="Z305" s="318"/>
      <c r="AA305" s="318"/>
      <c r="AB305" s="318"/>
      <c r="AC305" s="318"/>
      <c r="AD305" s="318"/>
      <c r="AE305" s="318"/>
      <c r="AF305" s="318"/>
      <c r="AG305" s="318"/>
      <c r="AH305" s="318"/>
      <c r="AI305" s="318"/>
      <c r="AJ305" s="318"/>
      <c r="AK305" s="318"/>
      <c r="AL305" s="318"/>
      <c r="AM305" s="318"/>
      <c r="AN305" s="318"/>
      <c r="AO305" s="318"/>
      <c r="AP305" s="318"/>
      <c r="AQ305" s="318"/>
      <c r="AR305" s="318"/>
      <c r="AS305" s="318"/>
      <c r="AT305" s="318"/>
      <c r="AU305" s="318"/>
      <c r="AV305" s="318"/>
      <c r="AW305" s="318"/>
      <c r="AX305" s="318"/>
      <c r="AY305" s="318"/>
      <c r="AZ305" s="318"/>
      <c r="BA305" s="318"/>
      <c r="BB305" s="318"/>
      <c r="BC305" s="318"/>
      <c r="BD305" s="318"/>
      <c r="BE305" s="318"/>
      <c r="BF305" s="318"/>
      <c r="BG305" s="318"/>
      <c r="BH305" s="318"/>
      <c r="BI305" s="318"/>
      <c r="BJ305" s="318"/>
      <c r="BK305" s="318"/>
      <c r="BL305" s="318"/>
      <c r="BM305" s="318"/>
      <c r="BN305" s="318"/>
      <c r="BO305" s="318"/>
      <c r="BP305" s="318"/>
      <c r="BQ305" s="318"/>
      <c r="BR305" s="318"/>
      <c r="BS305" s="318"/>
      <c r="BT305" s="318"/>
      <c r="BU305" s="318"/>
      <c r="BV305" s="318"/>
      <c r="BW305" s="318"/>
      <c r="BX305" s="318"/>
      <c r="BY305" s="318"/>
      <c r="BZ305" s="318"/>
      <c r="CA305" s="318"/>
      <c r="CB305" s="318"/>
      <c r="CC305" s="318"/>
      <c r="CD305" s="318"/>
      <c r="CE305" s="318"/>
      <c r="CF305" s="318"/>
      <c r="CG305" s="318"/>
      <c r="CH305" s="318"/>
      <c r="CI305" s="318"/>
      <c r="CJ305" s="318"/>
      <c r="CK305" s="318"/>
      <c r="CL305" s="318"/>
      <c r="CM305" s="318"/>
      <c r="CN305" s="318"/>
      <c r="CO305" s="318"/>
      <c r="CP305" s="318"/>
      <c r="CQ305" s="318"/>
      <c r="CR305" s="318"/>
      <c r="CS305" s="318"/>
      <c r="CT305" s="318"/>
      <c r="CU305" s="318"/>
      <c r="CV305" s="318"/>
      <c r="CW305" s="318"/>
      <c r="CX305" s="318"/>
      <c r="CY305" s="318"/>
      <c r="CZ305" s="318"/>
      <c r="DA305" s="318"/>
      <c r="DB305" s="318"/>
      <c r="DC305" s="318"/>
      <c r="DD305" s="318"/>
      <c r="DE305" s="318"/>
      <c r="DF305" s="318"/>
      <c r="DG305" s="318"/>
      <c r="DH305" s="318"/>
      <c r="DI305" s="318"/>
      <c r="DJ305" s="318"/>
      <c r="DK305" s="318"/>
      <c r="DL305" s="318"/>
      <c r="DM305" s="318"/>
      <c r="DN305" s="318"/>
      <c r="DO305" s="318"/>
      <c r="DP305" s="318"/>
      <c r="DQ305" s="318"/>
      <c r="DR305" s="318"/>
      <c r="DS305" s="318"/>
      <c r="DT305" s="318"/>
      <c r="DU305" s="318"/>
      <c r="DV305" s="318"/>
      <c r="DW305" s="318"/>
      <c r="DX305" s="318"/>
      <c r="DY305" s="318"/>
      <c r="DZ305" s="318"/>
      <c r="EA305" s="318"/>
      <c r="EB305" s="318"/>
      <c r="EC305" s="318"/>
      <c r="ED305" s="318"/>
      <c r="EE305" s="318"/>
      <c r="EF305" s="318"/>
      <c r="EG305" s="318"/>
      <c r="EH305" s="318"/>
      <c r="EI305" s="318"/>
      <c r="EJ305" s="318"/>
    </row>
    <row r="306" spans="1:140" ht="25.5" hidden="1" customHeight="1">
      <c r="A306" s="319"/>
      <c r="B306" s="319"/>
      <c r="C306" s="319"/>
      <c r="D306" s="317"/>
      <c r="E306" s="317"/>
      <c r="F306" s="318"/>
      <c r="G306" s="318"/>
      <c r="H306" s="318"/>
      <c r="I306" s="318"/>
      <c r="J306" s="318"/>
      <c r="K306" s="318"/>
      <c r="L306" s="318"/>
      <c r="M306" s="318"/>
      <c r="N306" s="318"/>
      <c r="O306" s="318"/>
      <c r="P306" s="318"/>
      <c r="Q306" s="318"/>
      <c r="R306" s="318"/>
      <c r="S306" s="318"/>
      <c r="T306" s="318"/>
      <c r="U306" s="318"/>
      <c r="V306" s="318"/>
      <c r="W306" s="318"/>
      <c r="X306" s="318"/>
      <c r="Y306" s="318"/>
      <c r="Z306" s="318"/>
      <c r="AA306" s="318"/>
      <c r="AB306" s="318"/>
      <c r="AC306" s="318"/>
      <c r="AD306" s="318"/>
      <c r="AE306" s="318"/>
      <c r="AF306" s="318"/>
      <c r="AG306" s="318"/>
      <c r="AH306" s="318"/>
      <c r="AI306" s="318"/>
      <c r="AJ306" s="318"/>
      <c r="AK306" s="318"/>
      <c r="AL306" s="318"/>
      <c r="AM306" s="318"/>
      <c r="AN306" s="318"/>
      <c r="AO306" s="318"/>
      <c r="AP306" s="318"/>
      <c r="AQ306" s="318"/>
      <c r="AR306" s="318"/>
      <c r="AS306" s="318"/>
      <c r="AT306" s="318"/>
      <c r="AU306" s="318"/>
      <c r="AV306" s="318"/>
      <c r="AW306" s="318"/>
      <c r="AX306" s="318"/>
      <c r="AY306" s="318"/>
      <c r="AZ306" s="318"/>
      <c r="BA306" s="318"/>
      <c r="BB306" s="318"/>
      <c r="BC306" s="318"/>
      <c r="BD306" s="318"/>
      <c r="BE306" s="318"/>
      <c r="BF306" s="318"/>
      <c r="BG306" s="318"/>
      <c r="BH306" s="318"/>
      <c r="BI306" s="318"/>
      <c r="BJ306" s="318"/>
      <c r="BK306" s="318"/>
      <c r="BL306" s="318"/>
      <c r="BM306" s="318"/>
      <c r="BN306" s="318"/>
      <c r="BO306" s="318"/>
      <c r="BP306" s="318"/>
      <c r="BQ306" s="318"/>
      <c r="BR306" s="318"/>
      <c r="BS306" s="318"/>
      <c r="BT306" s="318"/>
      <c r="BU306" s="318"/>
      <c r="BV306" s="318"/>
      <c r="BW306" s="318"/>
      <c r="BX306" s="318"/>
      <c r="BY306" s="318"/>
      <c r="BZ306" s="318"/>
      <c r="CA306" s="318"/>
      <c r="CB306" s="318"/>
      <c r="CC306" s="318"/>
      <c r="CD306" s="318"/>
      <c r="CE306" s="318"/>
      <c r="CF306" s="318"/>
      <c r="CG306" s="318"/>
      <c r="CH306" s="318"/>
      <c r="CI306" s="318"/>
      <c r="CJ306" s="318"/>
      <c r="CK306" s="318"/>
      <c r="CL306" s="318"/>
      <c r="CM306" s="318"/>
      <c r="CN306" s="318"/>
      <c r="CO306" s="318"/>
      <c r="CP306" s="318"/>
      <c r="CQ306" s="318"/>
      <c r="CR306" s="318"/>
      <c r="CS306" s="318"/>
      <c r="CT306" s="318"/>
      <c r="CU306" s="318"/>
      <c r="CV306" s="318"/>
      <c r="CW306" s="318"/>
      <c r="CX306" s="318"/>
      <c r="CY306" s="318"/>
      <c r="CZ306" s="318"/>
      <c r="DA306" s="318"/>
      <c r="DB306" s="318"/>
      <c r="DC306" s="318"/>
      <c r="DD306" s="318"/>
      <c r="DE306" s="318"/>
      <c r="DF306" s="318"/>
      <c r="DG306" s="318"/>
      <c r="DH306" s="318"/>
      <c r="DI306" s="318"/>
      <c r="DJ306" s="318"/>
      <c r="DK306" s="318"/>
      <c r="DL306" s="318"/>
      <c r="DM306" s="318"/>
      <c r="DN306" s="318"/>
      <c r="DO306" s="318"/>
      <c r="DP306" s="318"/>
      <c r="DQ306" s="318"/>
      <c r="DR306" s="318"/>
      <c r="DS306" s="318"/>
      <c r="DT306" s="318"/>
      <c r="DU306" s="318"/>
      <c r="DV306" s="318"/>
      <c r="DW306" s="318"/>
      <c r="DX306" s="318"/>
      <c r="DY306" s="318"/>
      <c r="DZ306" s="318"/>
      <c r="EA306" s="318"/>
      <c r="EB306" s="318"/>
      <c r="EC306" s="318"/>
      <c r="ED306" s="318"/>
      <c r="EE306" s="318"/>
      <c r="EF306" s="318"/>
      <c r="EG306" s="318"/>
      <c r="EH306" s="318"/>
      <c r="EI306" s="318"/>
      <c r="EJ306" s="318"/>
    </row>
    <row r="307" spans="1:140" ht="25.5" hidden="1" customHeight="1">
      <c r="A307" s="319"/>
      <c r="B307" s="319"/>
      <c r="C307" s="319"/>
      <c r="D307" s="317"/>
      <c r="E307" s="317"/>
      <c r="F307" s="318"/>
      <c r="G307" s="318"/>
      <c r="H307" s="318"/>
      <c r="I307" s="318"/>
      <c r="J307" s="318"/>
      <c r="K307" s="318"/>
      <c r="L307" s="318"/>
      <c r="M307" s="318"/>
      <c r="N307" s="318"/>
      <c r="O307" s="318"/>
      <c r="P307" s="318"/>
      <c r="Q307" s="318"/>
      <c r="R307" s="318"/>
      <c r="S307" s="318"/>
      <c r="T307" s="318"/>
      <c r="U307" s="318"/>
      <c r="V307" s="318"/>
      <c r="W307" s="318"/>
      <c r="X307" s="318"/>
      <c r="Y307" s="318"/>
      <c r="Z307" s="318"/>
      <c r="AA307" s="318"/>
      <c r="AB307" s="318"/>
      <c r="AC307" s="318"/>
      <c r="AD307" s="318"/>
      <c r="AE307" s="318"/>
      <c r="AF307" s="318"/>
      <c r="AG307" s="318"/>
      <c r="AH307" s="318"/>
      <c r="AI307" s="318"/>
      <c r="AJ307" s="318"/>
      <c r="AK307" s="318"/>
      <c r="AL307" s="318"/>
      <c r="AM307" s="318"/>
      <c r="AN307" s="318"/>
      <c r="AO307" s="318"/>
      <c r="AP307" s="318"/>
      <c r="AQ307" s="318"/>
      <c r="AR307" s="318"/>
      <c r="AS307" s="318"/>
      <c r="AT307" s="318"/>
      <c r="AU307" s="318"/>
      <c r="AV307" s="318"/>
      <c r="AW307" s="318"/>
      <c r="AX307" s="318"/>
      <c r="AY307" s="318"/>
      <c r="AZ307" s="318"/>
      <c r="BA307" s="318"/>
      <c r="BB307" s="318"/>
      <c r="BC307" s="318"/>
      <c r="BD307" s="318"/>
      <c r="BE307" s="318"/>
      <c r="BF307" s="318"/>
      <c r="BG307" s="318"/>
      <c r="BH307" s="318"/>
      <c r="BI307" s="318"/>
      <c r="BJ307" s="318"/>
      <c r="BK307" s="318"/>
      <c r="BL307" s="318"/>
      <c r="BM307" s="318"/>
      <c r="BN307" s="318"/>
      <c r="BO307" s="318"/>
      <c r="BP307" s="318"/>
      <c r="BQ307" s="318"/>
      <c r="BR307" s="318"/>
      <c r="BS307" s="318"/>
      <c r="BT307" s="318"/>
      <c r="BU307" s="318"/>
      <c r="BV307" s="318"/>
      <c r="BW307" s="318"/>
      <c r="BX307" s="318"/>
      <c r="BY307" s="318"/>
      <c r="BZ307" s="318"/>
      <c r="CA307" s="318"/>
      <c r="CB307" s="318"/>
      <c r="CC307" s="318"/>
      <c r="CD307" s="318"/>
      <c r="CE307" s="318"/>
      <c r="CF307" s="318"/>
      <c r="CG307" s="318"/>
      <c r="CH307" s="318"/>
      <c r="CI307" s="318"/>
      <c r="CJ307" s="318"/>
      <c r="CK307" s="318"/>
      <c r="CL307" s="318"/>
      <c r="CM307" s="318"/>
      <c r="CN307" s="318"/>
      <c r="CO307" s="318"/>
      <c r="CP307" s="318"/>
      <c r="CQ307" s="318"/>
      <c r="CR307" s="318"/>
      <c r="CS307" s="318"/>
      <c r="CT307" s="318"/>
      <c r="CU307" s="318"/>
      <c r="CV307" s="318"/>
      <c r="CW307" s="318"/>
      <c r="CX307" s="318"/>
      <c r="CY307" s="318"/>
      <c r="CZ307" s="318"/>
      <c r="DA307" s="318"/>
      <c r="DB307" s="318"/>
      <c r="DC307" s="318"/>
      <c r="DD307" s="318"/>
      <c r="DE307" s="318"/>
      <c r="DF307" s="318"/>
      <c r="DG307" s="318"/>
      <c r="DH307" s="318"/>
      <c r="DI307" s="318"/>
      <c r="DJ307" s="318"/>
      <c r="DK307" s="318"/>
      <c r="DL307" s="318"/>
      <c r="DM307" s="318"/>
      <c r="DN307" s="318"/>
      <c r="DO307" s="318"/>
      <c r="DP307" s="318"/>
      <c r="DQ307" s="318"/>
      <c r="DR307" s="318"/>
      <c r="DS307" s="318"/>
      <c r="DT307" s="318"/>
      <c r="DU307" s="318"/>
      <c r="DV307" s="318"/>
      <c r="DW307" s="318"/>
      <c r="DX307" s="318"/>
      <c r="DY307" s="318"/>
      <c r="DZ307" s="318"/>
      <c r="EA307" s="318"/>
      <c r="EB307" s="318"/>
      <c r="EC307" s="318"/>
      <c r="ED307" s="318"/>
      <c r="EE307" s="318"/>
      <c r="EF307" s="318"/>
      <c r="EG307" s="318"/>
      <c r="EH307" s="318"/>
      <c r="EI307" s="318"/>
      <c r="EJ307" s="318"/>
    </row>
    <row r="308" spans="1:140" ht="25.5" hidden="1" customHeight="1">
      <c r="A308" s="319"/>
      <c r="B308" s="319"/>
      <c r="C308" s="319"/>
      <c r="D308" s="317"/>
      <c r="E308" s="317"/>
      <c r="F308" s="318"/>
      <c r="G308" s="318"/>
      <c r="H308" s="318"/>
      <c r="I308" s="318"/>
      <c r="J308" s="318"/>
      <c r="K308" s="318"/>
      <c r="L308" s="318"/>
      <c r="M308" s="318"/>
      <c r="N308" s="318"/>
      <c r="O308" s="318"/>
      <c r="P308" s="318"/>
      <c r="Q308" s="318"/>
      <c r="R308" s="318"/>
      <c r="S308" s="318"/>
      <c r="T308" s="318"/>
      <c r="U308" s="318"/>
      <c r="V308" s="318"/>
      <c r="W308" s="318"/>
      <c r="X308" s="318"/>
      <c r="Y308" s="318"/>
      <c r="Z308" s="318"/>
      <c r="AA308" s="318"/>
      <c r="AB308" s="318"/>
      <c r="AC308" s="318"/>
      <c r="AD308" s="318"/>
      <c r="AE308" s="318"/>
      <c r="AF308" s="318"/>
      <c r="AG308" s="318"/>
      <c r="AH308" s="318"/>
      <c r="AI308" s="318"/>
      <c r="AJ308" s="318"/>
      <c r="AK308" s="318"/>
      <c r="AL308" s="318"/>
      <c r="AM308" s="318"/>
      <c r="AN308" s="318"/>
      <c r="AO308" s="318"/>
      <c r="AP308" s="318"/>
      <c r="AQ308" s="318"/>
      <c r="AR308" s="318"/>
      <c r="AS308" s="318"/>
      <c r="AT308" s="318"/>
      <c r="AU308" s="318"/>
      <c r="AV308" s="318"/>
      <c r="AW308" s="318"/>
      <c r="AX308" s="318"/>
      <c r="AY308" s="318"/>
      <c r="AZ308" s="318"/>
      <c r="BA308" s="318"/>
      <c r="BB308" s="318"/>
      <c r="BC308" s="318"/>
      <c r="BD308" s="318"/>
      <c r="BE308" s="318"/>
      <c r="BF308" s="318"/>
      <c r="BG308" s="318"/>
      <c r="BH308" s="318"/>
      <c r="BI308" s="318"/>
      <c r="BJ308" s="318"/>
      <c r="BK308" s="318"/>
      <c r="BL308" s="318"/>
      <c r="BM308" s="318"/>
      <c r="BN308" s="318"/>
      <c r="BO308" s="318"/>
      <c r="BP308" s="318"/>
      <c r="BQ308" s="318"/>
      <c r="BR308" s="318"/>
      <c r="BS308" s="318"/>
      <c r="BT308" s="318"/>
      <c r="BU308" s="318"/>
      <c r="BV308" s="318"/>
      <c r="BW308" s="318"/>
      <c r="BX308" s="318"/>
      <c r="BY308" s="318"/>
      <c r="BZ308" s="318"/>
      <c r="CA308" s="318"/>
      <c r="CB308" s="318"/>
      <c r="CC308" s="318"/>
      <c r="CD308" s="318"/>
      <c r="CE308" s="318"/>
      <c r="CF308" s="318"/>
      <c r="CG308" s="318"/>
      <c r="CH308" s="318"/>
      <c r="CI308" s="318"/>
      <c r="CJ308" s="318"/>
      <c r="CK308" s="318"/>
      <c r="CL308" s="318"/>
      <c r="CM308" s="318"/>
      <c r="CN308" s="318"/>
      <c r="CO308" s="318"/>
      <c r="CP308" s="318"/>
      <c r="CQ308" s="318"/>
      <c r="CR308" s="318"/>
      <c r="CS308" s="318"/>
      <c r="CT308" s="318"/>
      <c r="CU308" s="318"/>
      <c r="CV308" s="318"/>
      <c r="CW308" s="318"/>
      <c r="CX308" s="318"/>
      <c r="CY308" s="318"/>
      <c r="CZ308" s="318"/>
      <c r="DA308" s="318"/>
      <c r="DB308" s="318"/>
      <c r="DC308" s="318"/>
      <c r="DD308" s="318"/>
      <c r="DE308" s="318"/>
      <c r="DF308" s="318"/>
      <c r="DG308" s="318"/>
      <c r="DH308" s="318"/>
      <c r="DI308" s="318"/>
      <c r="DJ308" s="318"/>
      <c r="DK308" s="318"/>
      <c r="DL308" s="318"/>
      <c r="DM308" s="318"/>
      <c r="DN308" s="318"/>
      <c r="DO308" s="318"/>
      <c r="DP308" s="318"/>
      <c r="DQ308" s="318"/>
      <c r="DR308" s="318"/>
      <c r="DS308" s="318"/>
      <c r="DT308" s="318"/>
      <c r="DU308" s="318"/>
      <c r="DV308" s="318"/>
      <c r="DW308" s="318"/>
      <c r="DX308" s="318"/>
      <c r="DY308" s="318"/>
      <c r="DZ308" s="318"/>
      <c r="EA308" s="318"/>
      <c r="EB308" s="318"/>
      <c r="EC308" s="318"/>
      <c r="ED308" s="318"/>
      <c r="EE308" s="318"/>
      <c r="EF308" s="318"/>
      <c r="EG308" s="318"/>
      <c r="EH308" s="318"/>
      <c r="EI308" s="318"/>
      <c r="EJ308" s="318"/>
    </row>
    <row r="309" spans="1:140" ht="25.5" hidden="1" customHeight="1">
      <c r="A309" s="319"/>
      <c r="B309" s="319"/>
      <c r="C309" s="319"/>
      <c r="D309" s="317"/>
      <c r="E309" s="317"/>
      <c r="F309" s="318"/>
      <c r="G309" s="318"/>
      <c r="H309" s="318"/>
      <c r="I309" s="318"/>
      <c r="J309" s="318"/>
      <c r="K309" s="318"/>
      <c r="L309" s="318"/>
      <c r="M309" s="318"/>
      <c r="N309" s="318"/>
      <c r="O309" s="318"/>
      <c r="P309" s="318"/>
      <c r="Q309" s="318"/>
      <c r="R309" s="318"/>
      <c r="S309" s="318"/>
      <c r="T309" s="318"/>
      <c r="U309" s="318"/>
      <c r="V309" s="318"/>
      <c r="W309" s="318"/>
      <c r="X309" s="318"/>
      <c r="Y309" s="318"/>
      <c r="Z309" s="318"/>
      <c r="AA309" s="318"/>
      <c r="AB309" s="318"/>
      <c r="AC309" s="318"/>
      <c r="AD309" s="318"/>
      <c r="AE309" s="318"/>
      <c r="AF309" s="318"/>
      <c r="AG309" s="318"/>
      <c r="AH309" s="318"/>
      <c r="AI309" s="318"/>
      <c r="AJ309" s="318"/>
      <c r="AK309" s="318"/>
      <c r="AL309" s="318"/>
      <c r="AM309" s="318"/>
      <c r="AN309" s="318"/>
      <c r="AO309" s="318"/>
      <c r="AP309" s="318"/>
      <c r="AQ309" s="318"/>
      <c r="AR309" s="318"/>
      <c r="AS309" s="318"/>
      <c r="AT309" s="318"/>
      <c r="AU309" s="318"/>
      <c r="AV309" s="318"/>
      <c r="AW309" s="318"/>
      <c r="AX309" s="318"/>
      <c r="AY309" s="318"/>
      <c r="AZ309" s="318"/>
      <c r="BA309" s="318"/>
      <c r="BB309" s="318"/>
      <c r="BC309" s="318"/>
      <c r="BD309" s="318"/>
      <c r="BE309" s="318"/>
      <c r="BF309" s="318"/>
      <c r="BG309" s="318"/>
      <c r="BH309" s="318"/>
      <c r="BI309" s="318"/>
      <c r="BJ309" s="318"/>
      <c r="BK309" s="318"/>
      <c r="BL309" s="318"/>
      <c r="BM309" s="318"/>
      <c r="BN309" s="318"/>
      <c r="BO309" s="318"/>
      <c r="BP309" s="318"/>
      <c r="BQ309" s="318"/>
      <c r="BR309" s="318"/>
      <c r="BS309" s="318"/>
      <c r="BT309" s="318"/>
      <c r="BU309" s="318"/>
      <c r="BV309" s="318"/>
      <c r="BW309" s="318"/>
      <c r="BX309" s="318"/>
      <c r="BY309" s="318"/>
      <c r="BZ309" s="318"/>
      <c r="CA309" s="318"/>
      <c r="CB309" s="318"/>
      <c r="CC309" s="318"/>
      <c r="CD309" s="318"/>
      <c r="CE309" s="318"/>
      <c r="CF309" s="318"/>
      <c r="CG309" s="318"/>
      <c r="CH309" s="318"/>
      <c r="CI309" s="318"/>
      <c r="CJ309" s="318"/>
      <c r="CK309" s="318"/>
      <c r="CL309" s="318"/>
      <c r="CM309" s="318"/>
      <c r="CN309" s="318"/>
      <c r="CO309" s="318"/>
      <c r="CP309" s="318"/>
      <c r="CQ309" s="318"/>
      <c r="CR309" s="318"/>
      <c r="CS309" s="318"/>
      <c r="CT309" s="318"/>
      <c r="CU309" s="318"/>
      <c r="CV309" s="318"/>
      <c r="CW309" s="318"/>
      <c r="CX309" s="318"/>
      <c r="CY309" s="318"/>
      <c r="CZ309" s="318"/>
      <c r="DA309" s="318"/>
      <c r="DB309" s="318"/>
      <c r="DC309" s="318"/>
      <c r="DD309" s="318"/>
      <c r="DE309" s="318"/>
      <c r="DF309" s="318"/>
      <c r="DG309" s="318"/>
      <c r="DH309" s="318"/>
      <c r="DI309" s="318"/>
      <c r="DJ309" s="318"/>
      <c r="DK309" s="318"/>
      <c r="DL309" s="318"/>
      <c r="DM309" s="318"/>
      <c r="DN309" s="318"/>
      <c r="DO309" s="318"/>
      <c r="DP309" s="318"/>
      <c r="DQ309" s="318"/>
      <c r="DR309" s="318"/>
      <c r="DS309" s="318"/>
      <c r="DT309" s="318"/>
      <c r="DU309" s="318"/>
      <c r="DV309" s="318"/>
      <c r="DW309" s="318"/>
      <c r="DX309" s="318"/>
      <c r="DY309" s="318"/>
      <c r="DZ309" s="318"/>
      <c r="EA309" s="318"/>
      <c r="EB309" s="318"/>
      <c r="EC309" s="318"/>
      <c r="ED309" s="318"/>
      <c r="EE309" s="318"/>
      <c r="EF309" s="318"/>
      <c r="EG309" s="318"/>
      <c r="EH309" s="318"/>
      <c r="EI309" s="318"/>
      <c r="EJ309" s="318"/>
    </row>
    <row r="310" spans="1:140" ht="25.5" hidden="1" customHeight="1">
      <c r="A310" s="319"/>
      <c r="B310" s="319"/>
      <c r="C310" s="319"/>
      <c r="D310" s="317"/>
      <c r="E310" s="317"/>
      <c r="F310" s="318"/>
      <c r="G310" s="318"/>
      <c r="H310" s="318"/>
      <c r="I310" s="318"/>
      <c r="J310" s="318"/>
      <c r="K310" s="318"/>
      <c r="L310" s="318"/>
      <c r="M310" s="318"/>
      <c r="N310" s="318"/>
      <c r="O310" s="318"/>
      <c r="P310" s="318"/>
      <c r="Q310" s="318"/>
      <c r="R310" s="318"/>
      <c r="S310" s="318"/>
      <c r="T310" s="318"/>
      <c r="U310" s="318"/>
      <c r="V310" s="318"/>
      <c r="W310" s="318"/>
      <c r="X310" s="318"/>
      <c r="Y310" s="318"/>
      <c r="Z310" s="318"/>
      <c r="AA310" s="318"/>
      <c r="AB310" s="318"/>
      <c r="AC310" s="318"/>
      <c r="AD310" s="318"/>
      <c r="AE310" s="318"/>
      <c r="AF310" s="318"/>
      <c r="AG310" s="318"/>
      <c r="AH310" s="318"/>
      <c r="AI310" s="318"/>
      <c r="AJ310" s="318"/>
      <c r="AK310" s="318"/>
      <c r="AL310" s="318"/>
      <c r="AM310" s="318"/>
      <c r="AN310" s="318"/>
      <c r="AO310" s="318"/>
      <c r="AP310" s="318"/>
      <c r="AQ310" s="318"/>
      <c r="AR310" s="318"/>
      <c r="AS310" s="318"/>
      <c r="AT310" s="318"/>
      <c r="AU310" s="318"/>
      <c r="AV310" s="318"/>
      <c r="AW310" s="318"/>
      <c r="AX310" s="318"/>
      <c r="AY310" s="318"/>
      <c r="AZ310" s="318"/>
      <c r="BA310" s="318"/>
      <c r="BB310" s="318"/>
      <c r="BC310" s="318"/>
      <c r="BD310" s="318"/>
      <c r="BE310" s="318"/>
      <c r="BF310" s="318"/>
      <c r="BG310" s="318"/>
      <c r="BH310" s="318"/>
      <c r="BI310" s="318"/>
      <c r="BJ310" s="318"/>
      <c r="BK310" s="318"/>
      <c r="BL310" s="318"/>
      <c r="BM310" s="318"/>
      <c r="BN310" s="318"/>
      <c r="BO310" s="318"/>
      <c r="BP310" s="318"/>
      <c r="BQ310" s="318"/>
      <c r="BR310" s="318"/>
      <c r="BS310" s="318"/>
      <c r="BT310" s="318"/>
      <c r="BU310" s="318"/>
      <c r="BV310" s="318"/>
      <c r="BW310" s="318"/>
      <c r="BX310" s="318"/>
      <c r="BY310" s="318"/>
      <c r="BZ310" s="318"/>
      <c r="CA310" s="318"/>
      <c r="CB310" s="318"/>
      <c r="CC310" s="318"/>
      <c r="CD310" s="318"/>
      <c r="CE310" s="318"/>
      <c r="CF310" s="318"/>
      <c r="CG310" s="318"/>
      <c r="CH310" s="318"/>
      <c r="CI310" s="318"/>
      <c r="CJ310" s="318"/>
      <c r="CK310" s="318"/>
      <c r="CL310" s="318"/>
      <c r="CM310" s="318"/>
      <c r="CN310" s="318"/>
      <c r="CO310" s="318"/>
      <c r="CP310" s="318"/>
      <c r="CQ310" s="318"/>
      <c r="CR310" s="318"/>
      <c r="CS310" s="318"/>
      <c r="CT310" s="318"/>
      <c r="CU310" s="318"/>
      <c r="CV310" s="318"/>
      <c r="CW310" s="318"/>
      <c r="CX310" s="318"/>
      <c r="CY310" s="318"/>
      <c r="CZ310" s="318"/>
      <c r="DA310" s="318"/>
      <c r="DB310" s="318"/>
      <c r="DC310" s="318"/>
      <c r="DD310" s="318"/>
      <c r="DE310" s="318"/>
      <c r="DF310" s="318"/>
      <c r="DG310" s="318"/>
      <c r="DH310" s="318"/>
      <c r="DI310" s="318"/>
      <c r="DJ310" s="318"/>
      <c r="DK310" s="318"/>
      <c r="DL310" s="318"/>
      <c r="DM310" s="318"/>
      <c r="DN310" s="318"/>
      <c r="DO310" s="318"/>
      <c r="DP310" s="318"/>
      <c r="DQ310" s="318"/>
      <c r="DR310" s="318"/>
      <c r="DS310" s="318"/>
      <c r="DT310" s="318"/>
      <c r="DU310" s="318"/>
      <c r="DV310" s="318"/>
      <c r="DW310" s="318"/>
      <c r="DX310" s="318"/>
      <c r="DY310" s="318"/>
      <c r="DZ310" s="318"/>
      <c r="EA310" s="318"/>
      <c r="EB310" s="318"/>
      <c r="EC310" s="318"/>
      <c r="ED310" s="318"/>
      <c r="EE310" s="318"/>
      <c r="EF310" s="318"/>
      <c r="EG310" s="318"/>
      <c r="EH310" s="318"/>
      <c r="EI310" s="318"/>
      <c r="EJ310" s="318"/>
    </row>
    <row r="311" spans="1:140" ht="25.5" hidden="1" customHeight="1">
      <c r="A311" s="319"/>
      <c r="B311" s="319"/>
      <c r="C311" s="319"/>
      <c r="D311" s="317"/>
      <c r="E311" s="317"/>
      <c r="F311" s="318"/>
      <c r="G311" s="318"/>
      <c r="H311" s="318"/>
      <c r="I311" s="318"/>
      <c r="J311" s="318"/>
      <c r="K311" s="318"/>
      <c r="L311" s="318"/>
      <c r="M311" s="318"/>
      <c r="N311" s="318"/>
      <c r="O311" s="318"/>
      <c r="P311" s="318"/>
      <c r="Q311" s="318"/>
      <c r="R311" s="318"/>
      <c r="S311" s="318"/>
      <c r="T311" s="318"/>
      <c r="U311" s="318"/>
      <c r="V311" s="318"/>
      <c r="W311" s="318"/>
      <c r="X311" s="318"/>
      <c r="Y311" s="318"/>
      <c r="Z311" s="318"/>
      <c r="AA311" s="318"/>
      <c r="AB311" s="318"/>
      <c r="AC311" s="318"/>
      <c r="AD311" s="318"/>
      <c r="AE311" s="318"/>
      <c r="AF311" s="318"/>
      <c r="AG311" s="318"/>
      <c r="AH311" s="318"/>
      <c r="AI311" s="318"/>
      <c r="AJ311" s="318"/>
      <c r="AK311" s="318"/>
      <c r="AL311" s="318"/>
      <c r="AM311" s="318"/>
      <c r="AN311" s="318"/>
      <c r="AO311" s="318"/>
      <c r="AP311" s="318"/>
      <c r="AQ311" s="318"/>
      <c r="AR311" s="318"/>
      <c r="AS311" s="318"/>
      <c r="AT311" s="318"/>
      <c r="AU311" s="318"/>
      <c r="AV311" s="318"/>
      <c r="AW311" s="318"/>
      <c r="AX311" s="318"/>
      <c r="AY311" s="318"/>
      <c r="AZ311" s="318"/>
      <c r="BA311" s="318"/>
      <c r="BB311" s="318"/>
      <c r="BC311" s="318"/>
      <c r="BD311" s="318"/>
      <c r="BE311" s="318"/>
      <c r="BF311" s="318"/>
      <c r="BG311" s="318"/>
      <c r="BH311" s="318"/>
      <c r="BI311" s="318"/>
      <c r="BJ311" s="318"/>
      <c r="BK311" s="318"/>
      <c r="BL311" s="318"/>
      <c r="BM311" s="318"/>
      <c r="BN311" s="318"/>
      <c r="BO311" s="318"/>
      <c r="BP311" s="318"/>
      <c r="BQ311" s="318"/>
      <c r="BR311" s="318"/>
      <c r="BS311" s="318"/>
      <c r="BT311" s="318"/>
      <c r="BU311" s="318"/>
      <c r="BV311" s="318"/>
      <c r="BW311" s="318"/>
      <c r="BX311" s="318"/>
      <c r="BY311" s="318"/>
      <c r="BZ311" s="318"/>
      <c r="CA311" s="318"/>
      <c r="CB311" s="318"/>
      <c r="CC311" s="318"/>
      <c r="CD311" s="318"/>
      <c r="CE311" s="318"/>
      <c r="CF311" s="318"/>
      <c r="CG311" s="318"/>
      <c r="CH311" s="318"/>
      <c r="CI311" s="318"/>
      <c r="CJ311" s="318"/>
      <c r="CK311" s="318"/>
      <c r="CL311" s="318"/>
      <c r="CM311" s="318"/>
      <c r="CN311" s="318"/>
      <c r="CO311" s="318"/>
      <c r="CP311" s="318"/>
      <c r="CQ311" s="318"/>
      <c r="CR311" s="318"/>
      <c r="CS311" s="318"/>
      <c r="CT311" s="318"/>
      <c r="CU311" s="318"/>
      <c r="CV311" s="318"/>
      <c r="CW311" s="318"/>
      <c r="CX311" s="318"/>
      <c r="CY311" s="318"/>
      <c r="CZ311" s="318"/>
      <c r="DA311" s="318"/>
      <c r="DB311" s="318"/>
      <c r="DC311" s="318"/>
      <c r="DD311" s="318"/>
      <c r="DE311" s="318"/>
      <c r="DF311" s="318"/>
      <c r="DG311" s="318"/>
      <c r="DH311" s="318"/>
      <c r="DI311" s="318"/>
      <c r="DJ311" s="318"/>
      <c r="DK311" s="318"/>
      <c r="DL311" s="318"/>
      <c r="DM311" s="318"/>
      <c r="DN311" s="318"/>
      <c r="DO311" s="318"/>
      <c r="DP311" s="318"/>
      <c r="DQ311" s="318"/>
      <c r="DR311" s="318"/>
      <c r="DS311" s="318"/>
      <c r="DT311" s="318"/>
      <c r="DU311" s="318"/>
      <c r="DV311" s="318"/>
      <c r="DW311" s="318"/>
      <c r="DX311" s="318"/>
      <c r="DY311" s="318"/>
      <c r="DZ311" s="318"/>
      <c r="EA311" s="318"/>
      <c r="EB311" s="318"/>
      <c r="EC311" s="318"/>
      <c r="ED311" s="318"/>
      <c r="EE311" s="318"/>
      <c r="EF311" s="318"/>
      <c r="EG311" s="318"/>
      <c r="EH311" s="318"/>
      <c r="EI311" s="318"/>
      <c r="EJ311" s="318"/>
    </row>
    <row r="312" spans="1:140" ht="25.5" hidden="1" customHeight="1">
      <c r="A312" s="319"/>
      <c r="B312" s="319"/>
      <c r="C312" s="319"/>
      <c r="D312" s="317"/>
      <c r="E312" s="317"/>
      <c r="F312" s="318"/>
      <c r="G312" s="318"/>
      <c r="H312" s="318"/>
      <c r="I312" s="318"/>
      <c r="J312" s="318"/>
      <c r="K312" s="318"/>
      <c r="L312" s="318"/>
      <c r="M312" s="318"/>
      <c r="N312" s="318"/>
      <c r="O312" s="318"/>
      <c r="P312" s="318"/>
      <c r="Q312" s="318"/>
      <c r="R312" s="318"/>
      <c r="S312" s="318"/>
      <c r="T312" s="318"/>
      <c r="U312" s="318"/>
      <c r="V312" s="318"/>
      <c r="W312" s="318"/>
      <c r="X312" s="318"/>
      <c r="Y312" s="318"/>
      <c r="Z312" s="318"/>
      <c r="AA312" s="318"/>
      <c r="AB312" s="318"/>
      <c r="AC312" s="318"/>
      <c r="AD312" s="318"/>
      <c r="AE312" s="318"/>
      <c r="AF312" s="318"/>
      <c r="AG312" s="318"/>
      <c r="AH312" s="318"/>
      <c r="AI312" s="318"/>
      <c r="AJ312" s="318"/>
      <c r="AK312" s="318"/>
      <c r="AL312" s="318"/>
      <c r="AM312" s="318"/>
      <c r="AN312" s="318"/>
      <c r="AO312" s="318"/>
      <c r="AP312" s="318"/>
      <c r="AQ312" s="318"/>
      <c r="AR312" s="318"/>
      <c r="AS312" s="318"/>
      <c r="AT312" s="318"/>
      <c r="AU312" s="318"/>
      <c r="AV312" s="318"/>
      <c r="AW312" s="318"/>
      <c r="AX312" s="318"/>
      <c r="AY312" s="318"/>
      <c r="AZ312" s="318"/>
      <c r="BA312" s="318"/>
      <c r="BB312" s="318"/>
      <c r="BC312" s="318"/>
      <c r="BD312" s="318"/>
      <c r="BE312" s="318"/>
      <c r="BF312" s="318"/>
      <c r="BG312" s="318"/>
      <c r="BH312" s="318"/>
      <c r="BI312" s="318"/>
      <c r="BJ312" s="318"/>
      <c r="BK312" s="318"/>
      <c r="BL312" s="318"/>
      <c r="BM312" s="318"/>
      <c r="BN312" s="318"/>
      <c r="BO312" s="318"/>
      <c r="BP312" s="318"/>
      <c r="BQ312" s="318"/>
      <c r="BR312" s="318"/>
      <c r="BS312" s="318"/>
      <c r="BT312" s="318"/>
      <c r="BU312" s="318"/>
      <c r="BV312" s="318"/>
      <c r="BW312" s="318"/>
      <c r="BX312" s="318"/>
      <c r="BY312" s="318"/>
      <c r="BZ312" s="318"/>
      <c r="CA312" s="318"/>
      <c r="CB312" s="318"/>
      <c r="CC312" s="318"/>
      <c r="CD312" s="318"/>
      <c r="CE312" s="318"/>
      <c r="CF312" s="318"/>
      <c r="CG312" s="318"/>
      <c r="CH312" s="318"/>
      <c r="CI312" s="318"/>
      <c r="CJ312" s="318"/>
      <c r="CK312" s="318"/>
      <c r="CL312" s="318"/>
      <c r="CM312" s="318"/>
      <c r="CN312" s="318"/>
      <c r="CO312" s="318"/>
      <c r="CP312" s="318"/>
      <c r="CQ312" s="318"/>
      <c r="CR312" s="318"/>
      <c r="CS312" s="318"/>
      <c r="CT312" s="318"/>
      <c r="CU312" s="318"/>
      <c r="CV312" s="318"/>
      <c r="CW312" s="318"/>
      <c r="CX312" s="318"/>
      <c r="CY312" s="318"/>
      <c r="CZ312" s="318"/>
      <c r="DA312" s="318"/>
      <c r="DB312" s="318"/>
      <c r="DC312" s="318"/>
      <c r="DD312" s="318"/>
      <c r="DE312" s="318"/>
      <c r="DF312" s="318"/>
      <c r="DG312" s="318"/>
      <c r="DH312" s="318"/>
      <c r="DI312" s="318"/>
      <c r="DJ312" s="318"/>
      <c r="DK312" s="318"/>
      <c r="DL312" s="318"/>
      <c r="DM312" s="318"/>
      <c r="DN312" s="318"/>
      <c r="DO312" s="318"/>
      <c r="DP312" s="318"/>
      <c r="DQ312" s="318"/>
      <c r="DR312" s="318"/>
      <c r="DS312" s="318"/>
      <c r="DT312" s="318"/>
      <c r="DU312" s="318"/>
      <c r="DV312" s="318"/>
      <c r="DW312" s="318"/>
      <c r="DX312" s="318"/>
      <c r="DY312" s="318"/>
      <c r="DZ312" s="318"/>
      <c r="EA312" s="318"/>
      <c r="EB312" s="318"/>
      <c r="EC312" s="318"/>
      <c r="ED312" s="318"/>
      <c r="EE312" s="318"/>
      <c r="EF312" s="318"/>
      <c r="EG312" s="318"/>
      <c r="EH312" s="318"/>
      <c r="EI312" s="318"/>
      <c r="EJ312" s="318"/>
    </row>
    <row r="313" spans="1:140" ht="25.5" hidden="1" customHeight="1">
      <c r="A313" s="319"/>
      <c r="B313" s="319"/>
      <c r="C313" s="319"/>
      <c r="D313" s="317"/>
      <c r="E313" s="317"/>
      <c r="F313" s="318"/>
      <c r="G313" s="318"/>
      <c r="H313" s="318"/>
      <c r="I313" s="318"/>
      <c r="J313" s="318"/>
      <c r="K313" s="318"/>
      <c r="L313" s="318"/>
      <c r="M313" s="318"/>
      <c r="N313" s="318"/>
      <c r="O313" s="318"/>
      <c r="P313" s="318"/>
      <c r="Q313" s="318"/>
      <c r="R313" s="318"/>
      <c r="S313" s="318"/>
      <c r="T313" s="318"/>
      <c r="U313" s="318"/>
      <c r="V313" s="318"/>
      <c r="W313" s="318"/>
      <c r="X313" s="318"/>
      <c r="Y313" s="318"/>
      <c r="Z313" s="318"/>
      <c r="AA313" s="318"/>
      <c r="AB313" s="318"/>
      <c r="AC313" s="318"/>
      <c r="AD313" s="318"/>
      <c r="AE313" s="318"/>
      <c r="AF313" s="318"/>
      <c r="AG313" s="318"/>
      <c r="AH313" s="318"/>
      <c r="AI313" s="318"/>
      <c r="AJ313" s="318"/>
      <c r="AK313" s="318"/>
      <c r="AL313" s="318"/>
      <c r="AM313" s="318"/>
      <c r="AN313" s="318"/>
      <c r="AO313" s="318"/>
      <c r="AP313" s="318"/>
      <c r="AQ313" s="318"/>
      <c r="AR313" s="318"/>
      <c r="AS313" s="318"/>
      <c r="AT313" s="318"/>
      <c r="AU313" s="318"/>
      <c r="AV313" s="318"/>
      <c r="AW313" s="318"/>
      <c r="AX313" s="318"/>
      <c r="AY313" s="318"/>
      <c r="AZ313" s="318"/>
      <c r="BA313" s="318"/>
      <c r="BB313" s="318"/>
      <c r="BC313" s="318"/>
      <c r="BD313" s="318"/>
      <c r="BE313" s="318"/>
      <c r="BF313" s="318"/>
      <c r="BG313" s="318"/>
      <c r="BH313" s="318"/>
      <c r="BI313" s="318"/>
      <c r="BJ313" s="318"/>
      <c r="BK313" s="318"/>
      <c r="BL313" s="318"/>
      <c r="BM313" s="318"/>
      <c r="BN313" s="318"/>
      <c r="BO313" s="318"/>
      <c r="BP313" s="318"/>
      <c r="BQ313" s="318"/>
      <c r="BR313" s="318"/>
      <c r="BS313" s="318"/>
      <c r="BT313" s="318"/>
      <c r="BU313" s="318"/>
      <c r="BV313" s="318"/>
      <c r="BW313" s="318"/>
      <c r="BX313" s="318"/>
      <c r="BY313" s="318"/>
      <c r="BZ313" s="318"/>
      <c r="CA313" s="318"/>
      <c r="CB313" s="318"/>
      <c r="CC313" s="318"/>
      <c r="CD313" s="318"/>
      <c r="CE313" s="318"/>
      <c r="CF313" s="318"/>
      <c r="CG313" s="318"/>
      <c r="CH313" s="318"/>
      <c r="CI313" s="318"/>
      <c r="CJ313" s="318"/>
      <c r="CK313" s="318"/>
      <c r="CL313" s="318"/>
      <c r="CM313" s="318"/>
      <c r="CN313" s="318"/>
      <c r="CO313" s="318"/>
      <c r="CP313" s="318"/>
      <c r="CQ313" s="318"/>
      <c r="CR313" s="318"/>
      <c r="CS313" s="318"/>
      <c r="CT313" s="318"/>
      <c r="CU313" s="318"/>
      <c r="CV313" s="318"/>
      <c r="CW313" s="318"/>
      <c r="CX313" s="318"/>
      <c r="CY313" s="318"/>
      <c r="CZ313" s="318"/>
      <c r="DA313" s="318"/>
      <c r="DB313" s="318"/>
      <c r="DC313" s="318"/>
      <c r="DD313" s="318"/>
      <c r="DE313" s="318"/>
      <c r="DF313" s="318"/>
      <c r="DG313" s="318"/>
      <c r="DH313" s="318"/>
      <c r="DI313" s="318"/>
      <c r="DJ313" s="318"/>
      <c r="DK313" s="318"/>
      <c r="DL313" s="318"/>
      <c r="DM313" s="318"/>
      <c r="DN313" s="318"/>
      <c r="DO313" s="318"/>
      <c r="DP313" s="318"/>
      <c r="DQ313" s="318"/>
      <c r="DR313" s="318"/>
      <c r="DS313" s="318"/>
      <c r="DT313" s="318"/>
      <c r="DU313" s="318"/>
      <c r="DV313" s="318"/>
      <c r="DW313" s="318"/>
      <c r="DX313" s="318"/>
      <c r="DY313" s="318"/>
      <c r="DZ313" s="318"/>
      <c r="EA313" s="318"/>
      <c r="EB313" s="318"/>
      <c r="EC313" s="318"/>
      <c r="ED313" s="318"/>
      <c r="EE313" s="318"/>
      <c r="EF313" s="318"/>
      <c r="EG313" s="318"/>
      <c r="EH313" s="318"/>
      <c r="EI313" s="318"/>
      <c r="EJ313" s="318"/>
    </row>
    <row r="314" spans="1:140" ht="25.5" hidden="1" customHeight="1">
      <c r="A314" s="319"/>
      <c r="B314" s="319"/>
      <c r="C314" s="319"/>
      <c r="D314" s="317"/>
      <c r="E314" s="317"/>
      <c r="F314" s="318"/>
      <c r="G314" s="318"/>
      <c r="H314" s="318"/>
      <c r="I314" s="318"/>
      <c r="J314" s="318"/>
      <c r="K314" s="318"/>
      <c r="L314" s="318"/>
      <c r="M314" s="318"/>
      <c r="N314" s="318"/>
      <c r="O314" s="318"/>
      <c r="P314" s="318"/>
      <c r="Q314" s="318"/>
      <c r="R314" s="318"/>
      <c r="S314" s="318"/>
      <c r="T314" s="318"/>
      <c r="U314" s="318"/>
      <c r="V314" s="318"/>
      <c r="W314" s="318"/>
      <c r="X314" s="318"/>
      <c r="Y314" s="318"/>
      <c r="Z314" s="318"/>
      <c r="AA314" s="318"/>
      <c r="AB314" s="318"/>
      <c r="AC314" s="318"/>
      <c r="AD314" s="318"/>
      <c r="AE314" s="318"/>
      <c r="AF314" s="318"/>
      <c r="AG314" s="318"/>
      <c r="AH314" s="318"/>
      <c r="AI314" s="318"/>
      <c r="AJ314" s="318"/>
      <c r="AK314" s="318"/>
      <c r="AL314" s="318"/>
      <c r="AM314" s="318"/>
      <c r="AN314" s="318"/>
      <c r="AO314" s="318"/>
      <c r="AP314" s="318"/>
      <c r="AQ314" s="318"/>
      <c r="AR314" s="318"/>
      <c r="AS314" s="318"/>
      <c r="AT314" s="318"/>
      <c r="AU314" s="318"/>
      <c r="AV314" s="318"/>
      <c r="AW314" s="318"/>
      <c r="AX314" s="318"/>
      <c r="AY314" s="318"/>
      <c r="AZ314" s="318"/>
      <c r="BA314" s="318"/>
      <c r="BB314" s="318"/>
      <c r="BC314" s="318"/>
      <c r="BD314" s="318"/>
      <c r="BE314" s="318"/>
      <c r="BF314" s="318"/>
      <c r="BG314" s="318"/>
      <c r="BH314" s="318"/>
      <c r="BI314" s="318"/>
      <c r="BJ314" s="318"/>
      <c r="BK314" s="318"/>
      <c r="BL314" s="318"/>
      <c r="BM314" s="318"/>
      <c r="BN314" s="318"/>
      <c r="BO314" s="318"/>
      <c r="BP314" s="318"/>
      <c r="BQ314" s="318"/>
      <c r="BR314" s="318"/>
      <c r="BS314" s="318"/>
      <c r="BT314" s="318"/>
      <c r="BU314" s="318"/>
      <c r="BV314" s="318"/>
      <c r="BW314" s="318"/>
      <c r="BX314" s="318"/>
      <c r="BY314" s="318"/>
      <c r="BZ314" s="318"/>
      <c r="CA314" s="318"/>
      <c r="CB314" s="318"/>
      <c r="CC314" s="318"/>
      <c r="CD314" s="318"/>
      <c r="CE314" s="318"/>
      <c r="CF314" s="318"/>
      <c r="CG314" s="318"/>
      <c r="CH314" s="318"/>
      <c r="CI314" s="318"/>
      <c r="CJ314" s="318"/>
      <c r="CK314" s="318"/>
      <c r="CL314" s="318"/>
      <c r="CM314" s="318"/>
      <c r="CN314" s="318"/>
      <c r="CO314" s="318"/>
      <c r="CP314" s="318"/>
      <c r="CQ314" s="318"/>
      <c r="CR314" s="318"/>
      <c r="CS314" s="318"/>
      <c r="CT314" s="318"/>
      <c r="CU314" s="318"/>
      <c r="CV314" s="318"/>
      <c r="CW314" s="318"/>
      <c r="CX314" s="318"/>
      <c r="CY314" s="318"/>
      <c r="CZ314" s="318"/>
      <c r="DA314" s="318"/>
      <c r="DB314" s="318"/>
      <c r="DC314" s="318"/>
      <c r="DD314" s="318"/>
      <c r="DE314" s="318"/>
      <c r="DF314" s="318"/>
      <c r="DG314" s="318"/>
      <c r="DH314" s="318"/>
      <c r="DI314" s="318"/>
      <c r="DJ314" s="318"/>
      <c r="DK314" s="318"/>
      <c r="DL314" s="318"/>
      <c r="DM314" s="318"/>
      <c r="DN314" s="318"/>
      <c r="DO314" s="318"/>
      <c r="DP314" s="318"/>
      <c r="DQ314" s="318"/>
      <c r="DR314" s="318"/>
      <c r="DS314" s="318"/>
      <c r="DT314" s="318"/>
      <c r="DU314" s="318"/>
      <c r="DV314" s="318"/>
      <c r="DW314" s="318"/>
      <c r="DX314" s="318"/>
      <c r="DY314" s="318"/>
      <c r="DZ314" s="318"/>
      <c r="EA314" s="318"/>
      <c r="EB314" s="318"/>
      <c r="EC314" s="318"/>
      <c r="ED314" s="318"/>
      <c r="EE314" s="318"/>
      <c r="EF314" s="318"/>
      <c r="EG314" s="318"/>
      <c r="EH314" s="318"/>
      <c r="EI314" s="318"/>
      <c r="EJ314" s="318"/>
    </row>
    <row r="315" spans="1:140" ht="25.5" hidden="1" customHeight="1">
      <c r="A315" s="319"/>
      <c r="B315" s="319"/>
      <c r="C315" s="319"/>
      <c r="D315" s="317"/>
      <c r="E315" s="317"/>
      <c r="F315" s="318"/>
      <c r="G315" s="318"/>
      <c r="H315" s="318"/>
      <c r="I315" s="318"/>
      <c r="J315" s="318"/>
      <c r="K315" s="318"/>
      <c r="L315" s="318"/>
      <c r="M315" s="318"/>
      <c r="N315" s="318"/>
      <c r="O315" s="318"/>
      <c r="P315" s="318"/>
      <c r="Q315" s="318"/>
      <c r="R315" s="318"/>
      <c r="S315" s="318"/>
      <c r="T315" s="318"/>
      <c r="U315" s="318"/>
      <c r="V315" s="318"/>
      <c r="W315" s="318"/>
      <c r="X315" s="318"/>
      <c r="Y315" s="318"/>
      <c r="Z315" s="318"/>
      <c r="AA315" s="318"/>
      <c r="AB315" s="318"/>
      <c r="AC315" s="318"/>
      <c r="AD315" s="318"/>
      <c r="AE315" s="318"/>
      <c r="AF315" s="318"/>
      <c r="AG315" s="318"/>
      <c r="AH315" s="318"/>
      <c r="AI315" s="318"/>
      <c r="AJ315" s="318"/>
      <c r="AK315" s="318"/>
      <c r="AL315" s="318"/>
      <c r="AM315" s="318"/>
      <c r="AN315" s="318"/>
      <c r="AO315" s="318"/>
      <c r="AP315" s="318"/>
      <c r="AQ315" s="318"/>
      <c r="AR315" s="318"/>
      <c r="AS315" s="318"/>
      <c r="AT315" s="318"/>
      <c r="AU315" s="318"/>
      <c r="AV315" s="318"/>
      <c r="AW315" s="318"/>
      <c r="AX315" s="318"/>
      <c r="AY315" s="318"/>
      <c r="AZ315" s="318"/>
      <c r="BA315" s="318"/>
      <c r="BB315" s="318"/>
      <c r="BC315" s="318"/>
      <c r="BD315" s="318"/>
      <c r="BE315" s="318"/>
      <c r="BF315" s="318"/>
      <c r="BG315" s="318"/>
      <c r="BH315" s="318"/>
      <c r="BI315" s="318"/>
      <c r="BJ315" s="318"/>
      <c r="BK315" s="318"/>
      <c r="BL315" s="318"/>
      <c r="BM315" s="318"/>
      <c r="BN315" s="318"/>
      <c r="BO315" s="318"/>
      <c r="BP315" s="318"/>
      <c r="BQ315" s="318"/>
      <c r="BR315" s="318"/>
      <c r="BS315" s="318"/>
      <c r="BT315" s="318"/>
      <c r="BU315" s="318"/>
      <c r="BV315" s="318"/>
      <c r="BW315" s="318"/>
      <c r="BX315" s="318"/>
      <c r="BY315" s="318"/>
      <c r="BZ315" s="318"/>
      <c r="CA315" s="318"/>
      <c r="CB315" s="318"/>
      <c r="CC315" s="318"/>
      <c r="CD315" s="318"/>
      <c r="CE315" s="318"/>
      <c r="CF315" s="318"/>
      <c r="CG315" s="318"/>
      <c r="CH315" s="318"/>
      <c r="CI315" s="318"/>
      <c r="CJ315" s="318"/>
      <c r="CK315" s="318"/>
      <c r="CL315" s="318"/>
      <c r="CM315" s="318"/>
      <c r="CN315" s="318"/>
      <c r="CO315" s="318"/>
      <c r="CP315" s="318"/>
      <c r="CQ315" s="318"/>
      <c r="CR315" s="318"/>
      <c r="CS315" s="318"/>
      <c r="CT315" s="318"/>
      <c r="CU315" s="318"/>
      <c r="CV315" s="318"/>
      <c r="CW315" s="318"/>
      <c r="CX315" s="318"/>
      <c r="CY315" s="318"/>
      <c r="CZ315" s="318"/>
      <c r="DA315" s="318"/>
      <c r="DB315" s="318"/>
      <c r="DC315" s="318"/>
      <c r="DD315" s="318"/>
      <c r="DE315" s="318"/>
      <c r="DF315" s="318"/>
      <c r="DG315" s="318"/>
      <c r="DH315" s="318"/>
      <c r="DI315" s="318"/>
      <c r="DJ315" s="318"/>
      <c r="DK315" s="318"/>
      <c r="DL315" s="318"/>
      <c r="DM315" s="318"/>
      <c r="DN315" s="318"/>
      <c r="DO315" s="318"/>
      <c r="DP315" s="318"/>
      <c r="DQ315" s="318"/>
      <c r="DR315" s="318"/>
      <c r="DS315" s="318"/>
      <c r="DT315" s="318"/>
      <c r="DU315" s="318"/>
      <c r="DV315" s="318"/>
      <c r="DW315" s="318"/>
      <c r="DX315" s="318"/>
      <c r="DY315" s="318"/>
      <c r="DZ315" s="318"/>
      <c r="EA315" s="318"/>
      <c r="EB315" s="318"/>
      <c r="EC315" s="318"/>
      <c r="ED315" s="318"/>
      <c r="EE315" s="318"/>
      <c r="EF315" s="318"/>
      <c r="EG315" s="318"/>
      <c r="EH315" s="318"/>
      <c r="EI315" s="318"/>
      <c r="EJ315" s="318"/>
    </row>
    <row r="316" spans="1:140" ht="25.5" hidden="1" customHeight="1">
      <c r="A316" s="319"/>
      <c r="B316" s="319"/>
      <c r="C316" s="319"/>
      <c r="D316" s="317"/>
      <c r="E316" s="317"/>
      <c r="F316" s="318"/>
      <c r="G316" s="318"/>
      <c r="H316" s="318"/>
      <c r="I316" s="318"/>
      <c r="J316" s="318"/>
      <c r="K316" s="318"/>
      <c r="L316" s="318"/>
      <c r="M316" s="318"/>
      <c r="N316" s="318"/>
      <c r="O316" s="318"/>
      <c r="P316" s="318"/>
      <c r="Q316" s="318"/>
      <c r="R316" s="318"/>
      <c r="S316" s="318"/>
      <c r="T316" s="318"/>
      <c r="U316" s="318"/>
      <c r="V316" s="318"/>
      <c r="W316" s="318"/>
      <c r="X316" s="318"/>
      <c r="Y316" s="318"/>
      <c r="Z316" s="318"/>
      <c r="AA316" s="318"/>
      <c r="AB316" s="318"/>
      <c r="AC316" s="318"/>
      <c r="AD316" s="318"/>
      <c r="AE316" s="318"/>
      <c r="AF316" s="318"/>
      <c r="AG316" s="318"/>
      <c r="AH316" s="318"/>
      <c r="AI316" s="318"/>
      <c r="AJ316" s="318"/>
      <c r="AK316" s="318"/>
      <c r="AL316" s="318"/>
      <c r="AM316" s="318"/>
      <c r="AN316" s="318"/>
      <c r="AO316" s="318"/>
      <c r="AP316" s="318"/>
      <c r="AQ316" s="318"/>
      <c r="AR316" s="318"/>
      <c r="AS316" s="318"/>
      <c r="AT316" s="318"/>
      <c r="AU316" s="318"/>
      <c r="AV316" s="318"/>
      <c r="AW316" s="318"/>
      <c r="AX316" s="318"/>
      <c r="AY316" s="318"/>
      <c r="AZ316" s="318"/>
      <c r="BA316" s="318"/>
      <c r="BB316" s="318"/>
      <c r="BC316" s="318"/>
      <c r="BD316" s="318"/>
      <c r="BE316" s="318"/>
      <c r="BF316" s="318"/>
      <c r="BG316" s="318"/>
      <c r="BH316" s="318"/>
      <c r="BI316" s="318"/>
      <c r="BJ316" s="318"/>
      <c r="BK316" s="318"/>
      <c r="BL316" s="318"/>
      <c r="BM316" s="318"/>
      <c r="BN316" s="318"/>
      <c r="BO316" s="318"/>
      <c r="BP316" s="318"/>
      <c r="BQ316" s="318"/>
      <c r="BR316" s="318"/>
      <c r="BS316" s="318"/>
      <c r="BT316" s="318"/>
      <c r="BU316" s="318"/>
      <c r="BV316" s="318"/>
      <c r="BW316" s="318"/>
      <c r="BX316" s="318"/>
      <c r="BY316" s="318"/>
      <c r="BZ316" s="318"/>
      <c r="CA316" s="318"/>
      <c r="CB316" s="318"/>
      <c r="CC316" s="318"/>
      <c r="CD316" s="318"/>
      <c r="CE316" s="318"/>
      <c r="CF316" s="318"/>
      <c r="CG316" s="318"/>
      <c r="CH316" s="318"/>
      <c r="CI316" s="318"/>
      <c r="CJ316" s="318"/>
      <c r="CK316" s="318"/>
      <c r="CL316" s="318"/>
      <c r="CM316" s="318"/>
      <c r="CN316" s="318"/>
      <c r="CO316" s="318"/>
      <c r="CP316" s="318"/>
      <c r="CQ316" s="318"/>
      <c r="CR316" s="318"/>
      <c r="CS316" s="318"/>
      <c r="CT316" s="318"/>
      <c r="CU316" s="318"/>
      <c r="CV316" s="318"/>
      <c r="CW316" s="318"/>
      <c r="CX316" s="318"/>
      <c r="CY316" s="318"/>
      <c r="CZ316" s="318"/>
      <c r="DA316" s="318"/>
      <c r="DB316" s="318"/>
      <c r="DC316" s="318"/>
      <c r="DD316" s="318"/>
      <c r="DE316" s="318"/>
      <c r="DF316" s="318"/>
      <c r="DG316" s="318"/>
      <c r="DH316" s="318"/>
      <c r="DI316" s="318"/>
      <c r="DJ316" s="318"/>
      <c r="DK316" s="318"/>
      <c r="DL316" s="318"/>
      <c r="DM316" s="318"/>
      <c r="DN316" s="318"/>
      <c r="DO316" s="318"/>
      <c r="DP316" s="318"/>
      <c r="DQ316" s="318"/>
      <c r="DR316" s="318"/>
      <c r="DS316" s="318"/>
      <c r="DT316" s="318"/>
      <c r="DU316" s="318"/>
      <c r="DV316" s="318"/>
      <c r="DW316" s="318"/>
      <c r="DX316" s="318"/>
      <c r="DY316" s="318"/>
      <c r="DZ316" s="318"/>
      <c r="EA316" s="318"/>
      <c r="EB316" s="318"/>
      <c r="EC316" s="318"/>
      <c r="ED316" s="318"/>
      <c r="EE316" s="318"/>
      <c r="EF316" s="318"/>
      <c r="EG316" s="318"/>
      <c r="EH316" s="318"/>
      <c r="EI316" s="318"/>
      <c r="EJ316" s="318"/>
    </row>
    <row r="317" spans="1:140" ht="25.5" hidden="1" customHeight="1">
      <c r="A317" s="319"/>
      <c r="B317" s="319"/>
      <c r="C317" s="319"/>
      <c r="D317" s="317"/>
      <c r="E317" s="317"/>
      <c r="F317" s="318"/>
      <c r="G317" s="318"/>
      <c r="H317" s="318"/>
      <c r="I317" s="318"/>
      <c r="J317" s="318"/>
      <c r="K317" s="318"/>
      <c r="L317" s="318"/>
      <c r="M317" s="318"/>
      <c r="N317" s="318"/>
      <c r="O317" s="318"/>
      <c r="P317" s="318"/>
      <c r="Q317" s="318"/>
      <c r="R317" s="318"/>
      <c r="S317" s="318"/>
      <c r="T317" s="318"/>
      <c r="U317" s="318"/>
      <c r="V317" s="318"/>
      <c r="W317" s="318"/>
      <c r="X317" s="318"/>
      <c r="Y317" s="318"/>
      <c r="Z317" s="318"/>
      <c r="AA317" s="318"/>
      <c r="AB317" s="318"/>
      <c r="AC317" s="318"/>
      <c r="AD317" s="318"/>
      <c r="AE317" s="318"/>
      <c r="AF317" s="318"/>
      <c r="AG317" s="318"/>
      <c r="AH317" s="318"/>
      <c r="AI317" s="318"/>
      <c r="AJ317" s="318"/>
      <c r="AK317" s="318"/>
      <c r="AL317" s="318"/>
      <c r="AM317" s="318"/>
      <c r="AN317" s="318"/>
      <c r="AO317" s="318"/>
      <c r="AP317" s="318"/>
      <c r="AQ317" s="318"/>
      <c r="AR317" s="318"/>
      <c r="AS317" s="318"/>
      <c r="AT317" s="318"/>
      <c r="AU317" s="318"/>
      <c r="AV317" s="318"/>
      <c r="AW317" s="318"/>
      <c r="AX317" s="318"/>
      <c r="AY317" s="318"/>
      <c r="AZ317" s="318"/>
      <c r="BA317" s="318"/>
      <c r="BB317" s="318"/>
      <c r="BC317" s="318"/>
      <c r="BD317" s="318"/>
      <c r="BE317" s="318"/>
      <c r="BF317" s="318"/>
      <c r="BG317" s="318"/>
      <c r="BH317" s="318"/>
      <c r="BI317" s="318"/>
      <c r="BJ317" s="318"/>
      <c r="BK317" s="318"/>
      <c r="BL317" s="318"/>
      <c r="BM317" s="318"/>
      <c r="BN317" s="318"/>
      <c r="BO317" s="318"/>
      <c r="BP317" s="318"/>
      <c r="BQ317" s="318"/>
      <c r="BR317" s="318"/>
      <c r="BS317" s="318"/>
      <c r="BT317" s="318"/>
      <c r="BU317" s="318"/>
      <c r="BV317" s="318"/>
      <c r="BW317" s="318"/>
      <c r="BX317" s="318"/>
      <c r="BY317" s="318"/>
      <c r="BZ317" s="318"/>
      <c r="CA317" s="318"/>
      <c r="CB317" s="318"/>
      <c r="CC317" s="318"/>
      <c r="CD317" s="318"/>
      <c r="CE317" s="318"/>
      <c r="CF317" s="318"/>
      <c r="CG317" s="318"/>
      <c r="CH317" s="318"/>
      <c r="CI317" s="318"/>
      <c r="CJ317" s="318"/>
      <c r="CK317" s="318"/>
      <c r="CL317" s="318"/>
      <c r="CM317" s="318"/>
      <c r="CN317" s="318"/>
      <c r="CO317" s="318"/>
      <c r="CP317" s="318"/>
      <c r="CQ317" s="318"/>
      <c r="CR317" s="318"/>
      <c r="CS317" s="318"/>
      <c r="CT317" s="318"/>
      <c r="CU317" s="318"/>
      <c r="CV317" s="318"/>
      <c r="CW317" s="318"/>
      <c r="CX317" s="318"/>
      <c r="CY317" s="318"/>
      <c r="CZ317" s="318"/>
      <c r="DA317" s="318"/>
      <c r="DB317" s="318"/>
      <c r="DC317" s="318"/>
      <c r="DD317" s="318"/>
      <c r="DE317" s="318"/>
      <c r="DF317" s="318"/>
      <c r="DG317" s="318"/>
      <c r="DH317" s="318"/>
      <c r="DI317" s="318"/>
      <c r="DJ317" s="318"/>
      <c r="DK317" s="318"/>
      <c r="DL317" s="318"/>
      <c r="DM317" s="318"/>
      <c r="DN317" s="318"/>
      <c r="DO317" s="318"/>
      <c r="DP317" s="318"/>
      <c r="DQ317" s="318"/>
      <c r="DR317" s="318"/>
      <c r="DS317" s="318"/>
      <c r="DT317" s="318"/>
      <c r="DU317" s="318"/>
      <c r="DV317" s="318"/>
      <c r="DW317" s="318"/>
      <c r="DX317" s="318"/>
      <c r="DY317" s="318"/>
      <c r="DZ317" s="318"/>
      <c r="EA317" s="318"/>
      <c r="EB317" s="318"/>
      <c r="EC317" s="318"/>
      <c r="ED317" s="318"/>
      <c r="EE317" s="318"/>
      <c r="EF317" s="318"/>
      <c r="EG317" s="318"/>
      <c r="EH317" s="318"/>
      <c r="EI317" s="318"/>
      <c r="EJ317" s="318"/>
    </row>
    <row r="318" spans="1:140" ht="25.5" hidden="1" customHeight="1">
      <c r="A318" s="319"/>
      <c r="B318" s="319"/>
      <c r="C318" s="319"/>
      <c r="D318" s="317"/>
      <c r="E318" s="317"/>
      <c r="F318" s="318"/>
      <c r="G318" s="318"/>
      <c r="H318" s="318"/>
      <c r="I318" s="318"/>
      <c r="J318" s="318"/>
      <c r="K318" s="318"/>
      <c r="L318" s="318"/>
      <c r="M318" s="318"/>
      <c r="N318" s="318"/>
      <c r="O318" s="318"/>
      <c r="P318" s="318"/>
      <c r="Q318" s="318"/>
      <c r="R318" s="318"/>
      <c r="S318" s="318"/>
      <c r="T318" s="318"/>
      <c r="U318" s="318"/>
      <c r="V318" s="318"/>
      <c r="W318" s="318"/>
      <c r="X318" s="318"/>
      <c r="Y318" s="318"/>
      <c r="Z318" s="318"/>
      <c r="AA318" s="318"/>
      <c r="AB318" s="318"/>
      <c r="AC318" s="318"/>
      <c r="AD318" s="318"/>
      <c r="AE318" s="318"/>
      <c r="AF318" s="318"/>
      <c r="AG318" s="318"/>
      <c r="AH318" s="318"/>
      <c r="AI318" s="318"/>
      <c r="AJ318" s="318"/>
      <c r="AK318" s="318"/>
      <c r="AL318" s="318"/>
      <c r="AM318" s="318"/>
      <c r="AN318" s="318"/>
      <c r="AO318" s="318"/>
      <c r="AP318" s="318"/>
      <c r="AQ318" s="318"/>
      <c r="AR318" s="318"/>
      <c r="AS318" s="318"/>
      <c r="AT318" s="318"/>
      <c r="AU318" s="318"/>
      <c r="AV318" s="318"/>
      <c r="AW318" s="318"/>
      <c r="AX318" s="318"/>
      <c r="AY318" s="318"/>
      <c r="AZ318" s="318"/>
      <c r="BA318" s="318"/>
      <c r="BB318" s="318"/>
      <c r="BC318" s="318"/>
      <c r="BD318" s="318"/>
      <c r="BE318" s="318"/>
      <c r="BF318" s="318"/>
      <c r="BG318" s="318"/>
      <c r="BH318" s="318"/>
      <c r="BI318" s="318"/>
      <c r="BJ318" s="318"/>
      <c r="BK318" s="318"/>
      <c r="BL318" s="318"/>
      <c r="BM318" s="318"/>
      <c r="BN318" s="318"/>
      <c r="BO318" s="318"/>
      <c r="BP318" s="318"/>
      <c r="BQ318" s="318"/>
      <c r="BR318" s="318"/>
      <c r="BS318" s="318"/>
      <c r="BT318" s="318"/>
      <c r="BU318" s="318"/>
      <c r="BV318" s="318"/>
      <c r="BW318" s="318"/>
      <c r="BX318" s="318"/>
      <c r="BY318" s="318"/>
      <c r="BZ318" s="318"/>
      <c r="CA318" s="318"/>
      <c r="CB318" s="318"/>
      <c r="CC318" s="318"/>
      <c r="CD318" s="318"/>
      <c r="CE318" s="318"/>
      <c r="CF318" s="318"/>
      <c r="CG318" s="318"/>
      <c r="CH318" s="318"/>
      <c r="CI318" s="318"/>
      <c r="CJ318" s="318"/>
      <c r="CK318" s="318"/>
      <c r="CL318" s="318"/>
      <c r="CM318" s="318"/>
      <c r="CN318" s="318"/>
      <c r="CO318" s="318"/>
      <c r="CP318" s="318"/>
      <c r="CQ318" s="318"/>
      <c r="CR318" s="318"/>
      <c r="CS318" s="318"/>
      <c r="CT318" s="318"/>
      <c r="CU318" s="318"/>
      <c r="CV318" s="318"/>
      <c r="CW318" s="318"/>
      <c r="CX318" s="318"/>
      <c r="CY318" s="318"/>
      <c r="CZ318" s="318"/>
      <c r="DA318" s="318"/>
      <c r="DB318" s="318"/>
      <c r="DC318" s="318"/>
      <c r="DD318" s="318"/>
      <c r="DE318" s="318"/>
      <c r="DF318" s="318"/>
      <c r="DG318" s="318"/>
      <c r="DH318" s="318"/>
      <c r="DI318" s="318"/>
      <c r="DJ318" s="318"/>
      <c r="DK318" s="318"/>
      <c r="DL318" s="318"/>
      <c r="DM318" s="318"/>
      <c r="DN318" s="318"/>
      <c r="DO318" s="318"/>
      <c r="DP318" s="318"/>
      <c r="DQ318" s="318"/>
      <c r="DR318" s="318"/>
      <c r="DS318" s="318"/>
      <c r="DT318" s="318"/>
      <c r="DU318" s="318"/>
      <c r="DV318" s="318"/>
      <c r="DW318" s="318"/>
      <c r="DX318" s="318"/>
      <c r="DY318" s="318"/>
      <c r="DZ318" s="318"/>
      <c r="EA318" s="318"/>
      <c r="EB318" s="318"/>
      <c r="EC318" s="318"/>
      <c r="ED318" s="318"/>
      <c r="EE318" s="318"/>
      <c r="EF318" s="318"/>
      <c r="EG318" s="318"/>
      <c r="EH318" s="318"/>
      <c r="EI318" s="318"/>
      <c r="EJ318" s="318"/>
    </row>
    <row r="319" spans="1:140" ht="25.5" hidden="1" customHeight="1">
      <c r="A319" s="319"/>
      <c r="B319" s="319"/>
      <c r="C319" s="319"/>
      <c r="D319" s="317"/>
      <c r="E319" s="317"/>
      <c r="F319" s="318"/>
      <c r="G319" s="318"/>
      <c r="H319" s="318"/>
      <c r="I319" s="318"/>
      <c r="J319" s="318"/>
      <c r="K319" s="318"/>
      <c r="L319" s="318"/>
      <c r="M319" s="318"/>
      <c r="N319" s="318"/>
      <c r="O319" s="318"/>
      <c r="P319" s="318"/>
      <c r="Q319" s="318"/>
      <c r="R319" s="318"/>
      <c r="S319" s="318"/>
      <c r="T319" s="318"/>
      <c r="U319" s="318"/>
      <c r="V319" s="318"/>
      <c r="W319" s="318"/>
      <c r="X319" s="318"/>
      <c r="Y319" s="318"/>
      <c r="Z319" s="318"/>
      <c r="AA319" s="318"/>
      <c r="AB319" s="318"/>
      <c r="AC319" s="318"/>
      <c r="AD319" s="318"/>
      <c r="AE319" s="318"/>
      <c r="AF319" s="318"/>
      <c r="AG319" s="318"/>
      <c r="AH319" s="318"/>
      <c r="AI319" s="318"/>
      <c r="AJ319" s="318"/>
      <c r="AK319" s="318"/>
      <c r="AL319" s="318"/>
      <c r="AM319" s="318"/>
      <c r="AN319" s="318"/>
      <c r="AO319" s="318"/>
      <c r="AP319" s="318"/>
      <c r="AQ319" s="318"/>
      <c r="AR319" s="318"/>
      <c r="AS319" s="318"/>
      <c r="AT319" s="318"/>
      <c r="AU319" s="318"/>
      <c r="AV319" s="318"/>
      <c r="AW319" s="318"/>
      <c r="AX319" s="318"/>
      <c r="AY319" s="318"/>
      <c r="AZ319" s="318"/>
      <c r="BA319" s="318"/>
      <c r="BB319" s="318"/>
      <c r="BC319" s="318"/>
      <c r="BD319" s="318"/>
      <c r="BE319" s="318"/>
      <c r="BF319" s="318"/>
      <c r="BG319" s="318"/>
      <c r="BH319" s="318"/>
      <c r="BI319" s="318"/>
      <c r="BJ319" s="318"/>
      <c r="BK319" s="318"/>
      <c r="BL319" s="318"/>
      <c r="BM319" s="318"/>
      <c r="BN319" s="318"/>
      <c r="BO319" s="318"/>
      <c r="BP319" s="318"/>
      <c r="BQ319" s="318"/>
      <c r="BR319" s="318"/>
      <c r="BS319" s="318"/>
      <c r="BT319" s="318"/>
      <c r="BU319" s="318"/>
      <c r="BV319" s="318"/>
      <c r="BW319" s="318"/>
      <c r="BX319" s="318"/>
      <c r="BY319" s="318"/>
      <c r="BZ319" s="318"/>
      <c r="CA319" s="318"/>
      <c r="CB319" s="318"/>
      <c r="CC319" s="318"/>
      <c r="CD319" s="318"/>
      <c r="CE319" s="318"/>
      <c r="CF319" s="318"/>
      <c r="CG319" s="318"/>
      <c r="CH319" s="318"/>
      <c r="CI319" s="318"/>
      <c r="CJ319" s="318"/>
      <c r="CK319" s="318"/>
      <c r="CL319" s="318"/>
      <c r="CM319" s="318"/>
      <c r="CN319" s="318"/>
      <c r="CO319" s="318"/>
      <c r="CP319" s="318"/>
      <c r="CQ319" s="318"/>
      <c r="CR319" s="318"/>
      <c r="CS319" s="318"/>
      <c r="CT319" s="318"/>
      <c r="CU319" s="318"/>
      <c r="CV319" s="318"/>
      <c r="CW319" s="318"/>
      <c r="CX319" s="318"/>
      <c r="CY319" s="318"/>
      <c r="CZ319" s="318"/>
      <c r="DA319" s="318"/>
      <c r="DB319" s="318"/>
      <c r="DC319" s="318"/>
      <c r="DD319" s="318"/>
      <c r="DE319" s="318"/>
      <c r="DF319" s="318"/>
      <c r="DG319" s="318"/>
      <c r="DH319" s="318"/>
      <c r="DI319" s="318"/>
      <c r="DJ319" s="318"/>
      <c r="DK319" s="318"/>
      <c r="DL319" s="318"/>
      <c r="DM319" s="318"/>
      <c r="DN319" s="318"/>
      <c r="DO319" s="318"/>
      <c r="DP319" s="318"/>
      <c r="DQ319" s="318"/>
      <c r="DR319" s="318"/>
      <c r="DS319" s="318"/>
      <c r="DT319" s="318"/>
      <c r="DU319" s="318"/>
      <c r="DV319" s="318"/>
      <c r="DW319" s="318"/>
      <c r="DX319" s="318"/>
      <c r="DY319" s="318"/>
      <c r="DZ319" s="318"/>
      <c r="EA319" s="318"/>
      <c r="EB319" s="318"/>
      <c r="EC319" s="318"/>
      <c r="ED319" s="318"/>
      <c r="EE319" s="318"/>
      <c r="EF319" s="318"/>
      <c r="EG319" s="318"/>
      <c r="EH319" s="318"/>
      <c r="EI319" s="318"/>
      <c r="EJ319" s="318"/>
    </row>
    <row r="320" spans="1:140" ht="25.5" hidden="1" customHeight="1">
      <c r="A320" s="319"/>
      <c r="B320" s="319"/>
      <c r="C320" s="319"/>
      <c r="D320" s="317"/>
      <c r="E320" s="317"/>
      <c r="F320" s="318"/>
      <c r="G320" s="318"/>
      <c r="H320" s="318"/>
      <c r="I320" s="318"/>
      <c r="J320" s="318"/>
      <c r="K320" s="318"/>
      <c r="L320" s="318"/>
      <c r="M320" s="318"/>
      <c r="N320" s="318"/>
      <c r="O320" s="318"/>
      <c r="P320" s="318"/>
      <c r="Q320" s="318"/>
      <c r="R320" s="318"/>
      <c r="S320" s="318"/>
      <c r="T320" s="318"/>
      <c r="U320" s="318"/>
      <c r="V320" s="318"/>
      <c r="W320" s="318"/>
      <c r="X320" s="318"/>
      <c r="Y320" s="318"/>
      <c r="Z320" s="318"/>
      <c r="AA320" s="318"/>
      <c r="AB320" s="318"/>
      <c r="AC320" s="318"/>
      <c r="AD320" s="318"/>
      <c r="AE320" s="318"/>
      <c r="AF320" s="318"/>
      <c r="AG320" s="318"/>
      <c r="AH320" s="318"/>
      <c r="AI320" s="318"/>
      <c r="AJ320" s="318"/>
      <c r="AK320" s="318"/>
      <c r="AL320" s="318"/>
      <c r="AM320" s="318"/>
      <c r="AN320" s="318"/>
      <c r="AO320" s="318"/>
      <c r="AP320" s="318"/>
      <c r="AQ320" s="318"/>
      <c r="AR320" s="318"/>
      <c r="AS320" s="318"/>
      <c r="AT320" s="318"/>
      <c r="AU320" s="318"/>
      <c r="AV320" s="318"/>
      <c r="AW320" s="318"/>
      <c r="AX320" s="318"/>
      <c r="AY320" s="318"/>
      <c r="AZ320" s="318"/>
      <c r="BA320" s="318"/>
      <c r="BB320" s="318"/>
      <c r="BC320" s="318"/>
      <c r="BD320" s="318"/>
      <c r="BE320" s="318"/>
      <c r="BF320" s="318"/>
      <c r="BG320" s="318"/>
      <c r="BH320" s="318"/>
      <c r="BI320" s="318"/>
      <c r="BJ320" s="318"/>
      <c r="BK320" s="318"/>
      <c r="BL320" s="318"/>
      <c r="BM320" s="318"/>
      <c r="BN320" s="318"/>
      <c r="BO320" s="318"/>
      <c r="BP320" s="318"/>
      <c r="BQ320" s="318"/>
      <c r="BR320" s="318"/>
      <c r="BS320" s="318"/>
      <c r="BT320" s="318"/>
      <c r="BU320" s="318"/>
      <c r="BV320" s="318"/>
      <c r="BW320" s="318"/>
      <c r="BX320" s="318"/>
      <c r="BY320" s="318"/>
      <c r="BZ320" s="318"/>
      <c r="CA320" s="318"/>
      <c r="CB320" s="318"/>
      <c r="CC320" s="318"/>
      <c r="CD320" s="318"/>
      <c r="CE320" s="318"/>
      <c r="CF320" s="318"/>
      <c r="CG320" s="318"/>
      <c r="CH320" s="318"/>
      <c r="CI320" s="318"/>
      <c r="CJ320" s="318"/>
      <c r="CK320" s="318"/>
      <c r="CL320" s="318"/>
      <c r="CM320" s="318"/>
      <c r="CN320" s="318"/>
      <c r="CO320" s="318"/>
      <c r="CP320" s="318"/>
      <c r="CQ320" s="318"/>
      <c r="CR320" s="318"/>
      <c r="CS320" s="318"/>
      <c r="CT320" s="318"/>
      <c r="CU320" s="318"/>
      <c r="CV320" s="318"/>
      <c r="CW320" s="318"/>
      <c r="CX320" s="318"/>
      <c r="CY320" s="318"/>
      <c r="CZ320" s="318"/>
      <c r="DA320" s="318"/>
      <c r="DB320" s="318"/>
      <c r="DC320" s="318"/>
      <c r="DD320" s="318"/>
      <c r="DE320" s="318"/>
      <c r="DF320" s="318"/>
      <c r="DG320" s="318"/>
      <c r="DH320" s="318"/>
      <c r="DI320" s="318"/>
      <c r="DJ320" s="318"/>
      <c r="DK320" s="318"/>
      <c r="DL320" s="318"/>
      <c r="DM320" s="318"/>
      <c r="DN320" s="318"/>
      <c r="DO320" s="318"/>
      <c r="DP320" s="318"/>
      <c r="DQ320" s="318"/>
      <c r="DR320" s="318"/>
      <c r="DS320" s="318"/>
      <c r="DT320" s="318"/>
      <c r="DU320" s="318"/>
      <c r="DV320" s="318"/>
      <c r="DW320" s="318"/>
      <c r="DX320" s="318"/>
      <c r="DY320" s="318"/>
      <c r="DZ320" s="318"/>
      <c r="EA320" s="318"/>
      <c r="EB320" s="318"/>
      <c r="EC320" s="318"/>
      <c r="ED320" s="318"/>
      <c r="EE320" s="318"/>
      <c r="EF320" s="318"/>
      <c r="EG320" s="318"/>
      <c r="EH320" s="318"/>
      <c r="EI320" s="318"/>
      <c r="EJ320" s="318"/>
    </row>
    <row r="321" spans="1:140" ht="25.5" hidden="1" customHeight="1">
      <c r="A321" s="319"/>
      <c r="B321" s="319"/>
      <c r="C321" s="319"/>
      <c r="D321" s="317"/>
      <c r="E321" s="317"/>
      <c r="F321" s="318"/>
      <c r="G321" s="318"/>
      <c r="H321" s="318"/>
      <c r="I321" s="318"/>
      <c r="J321" s="318"/>
      <c r="K321" s="318"/>
      <c r="L321" s="318"/>
      <c r="M321" s="318"/>
      <c r="N321" s="318"/>
      <c r="O321" s="318"/>
      <c r="P321" s="318"/>
      <c r="Q321" s="318"/>
      <c r="R321" s="318"/>
      <c r="S321" s="318"/>
      <c r="T321" s="318"/>
      <c r="U321" s="318"/>
      <c r="V321" s="318"/>
      <c r="W321" s="318"/>
      <c r="X321" s="318"/>
      <c r="Y321" s="318"/>
      <c r="Z321" s="318"/>
      <c r="AA321" s="318"/>
      <c r="AB321" s="318"/>
      <c r="AC321" s="318"/>
      <c r="AD321" s="318"/>
      <c r="AE321" s="318"/>
      <c r="AF321" s="318"/>
      <c r="AG321" s="318"/>
      <c r="AH321" s="318"/>
      <c r="AI321" s="318"/>
      <c r="AJ321" s="318"/>
      <c r="AK321" s="318"/>
      <c r="AL321" s="318"/>
      <c r="AM321" s="318"/>
      <c r="AN321" s="318"/>
      <c r="AO321" s="318"/>
      <c r="AP321" s="318"/>
      <c r="AQ321" s="318"/>
      <c r="AR321" s="318"/>
      <c r="AS321" s="318"/>
      <c r="AT321" s="318"/>
      <c r="AU321" s="318"/>
      <c r="AV321" s="318"/>
      <c r="AW321" s="318"/>
      <c r="AX321" s="318"/>
      <c r="AY321" s="318"/>
      <c r="AZ321" s="318"/>
      <c r="BA321" s="318"/>
      <c r="BB321" s="318"/>
      <c r="BC321" s="318"/>
      <c r="BD321" s="318"/>
      <c r="BE321" s="318"/>
      <c r="BF321" s="318"/>
      <c r="BG321" s="318"/>
      <c r="BH321" s="318"/>
      <c r="BI321" s="318"/>
      <c r="BJ321" s="318"/>
      <c r="BK321" s="318"/>
      <c r="BL321" s="318"/>
      <c r="BM321" s="318"/>
      <c r="BN321" s="318"/>
      <c r="BO321" s="318"/>
      <c r="BP321" s="318"/>
      <c r="BQ321" s="318"/>
      <c r="BR321" s="318"/>
      <c r="BS321" s="318"/>
      <c r="BT321" s="318"/>
      <c r="BU321" s="318"/>
      <c r="BV321" s="318"/>
      <c r="BW321" s="318"/>
      <c r="BX321" s="318"/>
      <c r="BY321" s="318"/>
      <c r="BZ321" s="318"/>
      <c r="CA321" s="318"/>
      <c r="CB321" s="318"/>
      <c r="CC321" s="318"/>
      <c r="CD321" s="318"/>
      <c r="CE321" s="318"/>
      <c r="CF321" s="318"/>
      <c r="CG321" s="318"/>
      <c r="CH321" s="318"/>
      <c r="CI321" s="318"/>
      <c r="CJ321" s="318"/>
      <c r="CK321" s="318"/>
      <c r="CL321" s="318"/>
      <c r="CM321" s="318"/>
      <c r="CN321" s="318"/>
      <c r="CO321" s="318"/>
      <c r="CP321" s="318"/>
      <c r="CQ321" s="318"/>
      <c r="CR321" s="318"/>
      <c r="CS321" s="318"/>
      <c r="CT321" s="318"/>
      <c r="CU321" s="318"/>
      <c r="CV321" s="318"/>
      <c r="CW321" s="318"/>
      <c r="CX321" s="318"/>
      <c r="CY321" s="318"/>
      <c r="CZ321" s="318"/>
      <c r="DA321" s="318"/>
      <c r="DB321" s="318"/>
      <c r="DC321" s="318"/>
      <c r="DD321" s="318"/>
      <c r="DE321" s="318"/>
      <c r="DF321" s="318"/>
      <c r="DG321" s="318"/>
      <c r="DH321" s="318"/>
      <c r="DI321" s="318"/>
      <c r="DJ321" s="318"/>
      <c r="DK321" s="318"/>
      <c r="DL321" s="318"/>
      <c r="DM321" s="318"/>
      <c r="DN321" s="318"/>
      <c r="DO321" s="318"/>
      <c r="DP321" s="318"/>
      <c r="DQ321" s="318"/>
      <c r="DR321" s="318"/>
      <c r="DS321" s="318"/>
      <c r="DT321" s="318"/>
      <c r="DU321" s="318"/>
      <c r="DV321" s="318"/>
      <c r="DW321" s="318"/>
      <c r="DX321" s="318"/>
      <c r="DY321" s="318"/>
      <c r="DZ321" s="318"/>
      <c r="EA321" s="318"/>
      <c r="EB321" s="318"/>
      <c r="EC321" s="318"/>
      <c r="ED321" s="318"/>
      <c r="EE321" s="318"/>
      <c r="EF321" s="318"/>
      <c r="EG321" s="318"/>
      <c r="EH321" s="318"/>
      <c r="EI321" s="318"/>
      <c r="EJ321" s="318"/>
    </row>
    <row r="322" spans="1:140" ht="25.5" hidden="1" customHeight="1">
      <c r="A322" s="319"/>
      <c r="B322" s="319"/>
      <c r="C322" s="319"/>
      <c r="D322" s="317"/>
      <c r="E322" s="317"/>
      <c r="F322" s="318"/>
      <c r="G322" s="318"/>
      <c r="H322" s="318"/>
      <c r="I322" s="318"/>
      <c r="J322" s="318"/>
      <c r="K322" s="318"/>
      <c r="L322" s="318"/>
      <c r="M322" s="318"/>
      <c r="N322" s="318"/>
      <c r="O322" s="318"/>
      <c r="P322" s="318"/>
      <c r="Q322" s="318"/>
      <c r="R322" s="318"/>
      <c r="S322" s="318"/>
      <c r="T322" s="318"/>
      <c r="U322" s="318"/>
      <c r="V322" s="318"/>
      <c r="W322" s="318"/>
      <c r="X322" s="318"/>
      <c r="Y322" s="318"/>
      <c r="Z322" s="318"/>
      <c r="AA322" s="318"/>
      <c r="AB322" s="318"/>
      <c r="AC322" s="318"/>
      <c r="AD322" s="318"/>
      <c r="AE322" s="318"/>
      <c r="AF322" s="318"/>
      <c r="AG322" s="318"/>
      <c r="AH322" s="318"/>
      <c r="AI322" s="318"/>
      <c r="AJ322" s="318"/>
      <c r="AK322" s="318"/>
      <c r="AL322" s="318"/>
      <c r="AM322" s="318"/>
      <c r="AN322" s="318"/>
      <c r="AO322" s="318"/>
      <c r="AP322" s="318"/>
      <c r="AQ322" s="318"/>
      <c r="AR322" s="318"/>
      <c r="AS322" s="318"/>
      <c r="AT322" s="318"/>
      <c r="AU322" s="318"/>
      <c r="AV322" s="318"/>
      <c r="AW322" s="318"/>
      <c r="AX322" s="318"/>
      <c r="AY322" s="318"/>
      <c r="AZ322" s="318"/>
      <c r="BA322" s="318"/>
      <c r="BB322" s="318"/>
      <c r="BC322" s="318"/>
      <c r="BD322" s="318"/>
      <c r="BE322" s="318"/>
      <c r="BF322" s="318"/>
      <c r="BG322" s="318"/>
      <c r="BH322" s="318"/>
      <c r="BI322" s="318"/>
      <c r="BJ322" s="318"/>
      <c r="BK322" s="318"/>
      <c r="BL322" s="318"/>
      <c r="BM322" s="318"/>
      <c r="BN322" s="318"/>
      <c r="BO322" s="318"/>
      <c r="BP322" s="318"/>
      <c r="BQ322" s="318"/>
      <c r="BR322" s="318"/>
      <c r="BS322" s="318"/>
      <c r="BT322" s="318"/>
      <c r="BU322" s="318"/>
      <c r="BV322" s="318"/>
      <c r="BW322" s="318"/>
      <c r="BX322" s="318"/>
      <c r="BY322" s="318"/>
      <c r="BZ322" s="318"/>
      <c r="CA322" s="318"/>
      <c r="CB322" s="318"/>
      <c r="CC322" s="318"/>
      <c r="CD322" s="318"/>
      <c r="CE322" s="318"/>
      <c r="CF322" s="318"/>
      <c r="CG322" s="318"/>
      <c r="CH322" s="318"/>
      <c r="CI322" s="318"/>
      <c r="CJ322" s="318"/>
      <c r="CK322" s="318"/>
      <c r="CL322" s="318"/>
      <c r="CM322" s="318"/>
      <c r="CN322" s="318"/>
      <c r="CO322" s="318"/>
      <c r="CP322" s="318"/>
      <c r="CQ322" s="318"/>
      <c r="CR322" s="318"/>
      <c r="CS322" s="318"/>
      <c r="CT322" s="318"/>
      <c r="CU322" s="318"/>
      <c r="CV322" s="318"/>
      <c r="CW322" s="318"/>
      <c r="CX322" s="318"/>
      <c r="CY322" s="318"/>
      <c r="CZ322" s="318"/>
      <c r="DA322" s="318"/>
      <c r="DB322" s="318"/>
      <c r="DC322" s="318"/>
      <c r="DD322" s="318"/>
      <c r="DE322" s="318"/>
      <c r="DF322" s="318"/>
      <c r="DG322" s="318"/>
      <c r="DH322" s="318"/>
      <c r="DI322" s="318"/>
      <c r="DJ322" s="318"/>
      <c r="DK322" s="318"/>
      <c r="DL322" s="318"/>
      <c r="DM322" s="318"/>
      <c r="DN322" s="318"/>
      <c r="DO322" s="318"/>
      <c r="DP322" s="318"/>
      <c r="DQ322" s="318"/>
      <c r="DR322" s="318"/>
      <c r="DS322" s="318"/>
      <c r="DT322" s="318"/>
      <c r="DU322" s="318"/>
      <c r="DV322" s="318"/>
      <c r="DW322" s="318"/>
      <c r="DX322" s="318"/>
      <c r="DY322" s="318"/>
      <c r="DZ322" s="318"/>
      <c r="EA322" s="318"/>
      <c r="EB322" s="318"/>
      <c r="EC322" s="318"/>
      <c r="ED322" s="318"/>
      <c r="EE322" s="318"/>
      <c r="EF322" s="318"/>
      <c r="EG322" s="318"/>
      <c r="EH322" s="318"/>
      <c r="EI322" s="318"/>
      <c r="EJ322" s="318"/>
    </row>
    <row r="323" spans="1:140" ht="25.5" hidden="1" customHeight="1">
      <c r="A323" s="319"/>
      <c r="B323" s="319"/>
      <c r="C323" s="319"/>
      <c r="D323" s="317"/>
      <c r="E323" s="317"/>
      <c r="F323" s="318"/>
      <c r="G323" s="318"/>
      <c r="H323" s="318"/>
      <c r="I323" s="318"/>
      <c r="J323" s="318"/>
      <c r="K323" s="318"/>
      <c r="L323" s="318"/>
      <c r="M323" s="318"/>
      <c r="N323" s="318"/>
      <c r="O323" s="318"/>
      <c r="P323" s="318"/>
      <c r="Q323" s="318"/>
      <c r="R323" s="318"/>
      <c r="S323" s="318"/>
      <c r="T323" s="318"/>
      <c r="U323" s="318"/>
      <c r="V323" s="318"/>
      <c r="W323" s="318"/>
      <c r="X323" s="318"/>
      <c r="Y323" s="318"/>
      <c r="Z323" s="318"/>
      <c r="AA323" s="318"/>
      <c r="AB323" s="318"/>
      <c r="AC323" s="318"/>
      <c r="AD323" s="318"/>
      <c r="AE323" s="318"/>
      <c r="AF323" s="318"/>
      <c r="AG323" s="318"/>
      <c r="AH323" s="318"/>
      <c r="AI323" s="318"/>
      <c r="AJ323" s="318"/>
      <c r="AK323" s="318"/>
      <c r="AL323" s="318"/>
      <c r="AM323" s="318"/>
      <c r="AN323" s="318"/>
      <c r="AO323" s="318"/>
      <c r="AP323" s="318"/>
      <c r="AQ323" s="318"/>
      <c r="AR323" s="318"/>
      <c r="AS323" s="318"/>
      <c r="AT323" s="318"/>
      <c r="AU323" s="318"/>
      <c r="AV323" s="318"/>
      <c r="AW323" s="318"/>
      <c r="AX323" s="318"/>
      <c r="AY323" s="318"/>
      <c r="AZ323" s="318"/>
      <c r="BA323" s="318"/>
      <c r="BB323" s="318"/>
      <c r="BC323" s="318"/>
      <c r="BD323" s="318"/>
      <c r="BE323" s="318"/>
      <c r="BF323" s="318"/>
      <c r="BG323" s="318"/>
      <c r="BH323" s="318"/>
      <c r="BI323" s="318"/>
      <c r="BJ323" s="318"/>
      <c r="BK323" s="318"/>
      <c r="BL323" s="318"/>
      <c r="BM323" s="318"/>
      <c r="BN323" s="318"/>
      <c r="BO323" s="318"/>
      <c r="BP323" s="318"/>
      <c r="BQ323" s="318"/>
      <c r="BR323" s="318"/>
      <c r="BS323" s="318"/>
      <c r="BT323" s="318"/>
      <c r="BU323" s="318"/>
      <c r="BV323" s="318"/>
      <c r="BW323" s="318"/>
      <c r="BX323" s="318"/>
      <c r="BY323" s="318"/>
      <c r="BZ323" s="318"/>
      <c r="CA323" s="318"/>
      <c r="CB323" s="318"/>
      <c r="CC323" s="318"/>
      <c r="CD323" s="318"/>
      <c r="CE323" s="318"/>
      <c r="CF323" s="318"/>
      <c r="CG323" s="318"/>
      <c r="CH323" s="318"/>
      <c r="CI323" s="318"/>
      <c r="CJ323" s="318"/>
      <c r="CK323" s="318"/>
      <c r="CL323" s="318"/>
      <c r="CM323" s="318"/>
      <c r="CN323" s="318"/>
      <c r="CO323" s="318"/>
      <c r="CP323" s="318"/>
      <c r="CQ323" s="318"/>
      <c r="CR323" s="318"/>
      <c r="CS323" s="318"/>
      <c r="CT323" s="318"/>
      <c r="CU323" s="318"/>
      <c r="CV323" s="318"/>
      <c r="CW323" s="318"/>
      <c r="CX323" s="318"/>
      <c r="CY323" s="318"/>
      <c r="CZ323" s="318"/>
      <c r="DA323" s="318"/>
      <c r="DB323" s="318"/>
      <c r="DC323" s="318"/>
      <c r="DD323" s="318"/>
      <c r="DE323" s="318"/>
      <c r="DF323" s="318"/>
      <c r="DG323" s="318"/>
      <c r="DH323" s="318"/>
      <c r="DI323" s="318"/>
      <c r="DJ323" s="318"/>
      <c r="DK323" s="318"/>
      <c r="DL323" s="318"/>
      <c r="DM323" s="318"/>
      <c r="DN323" s="318"/>
      <c r="DO323" s="318"/>
      <c r="DP323" s="318"/>
      <c r="DQ323" s="318"/>
      <c r="DR323" s="318"/>
      <c r="DS323" s="318"/>
      <c r="DT323" s="318"/>
      <c r="DU323" s="318"/>
      <c r="DV323" s="318"/>
      <c r="DW323" s="318"/>
      <c r="DX323" s="318"/>
      <c r="DY323" s="318"/>
      <c r="DZ323" s="318"/>
      <c r="EA323" s="318"/>
      <c r="EB323" s="318"/>
      <c r="EC323" s="318"/>
      <c r="ED323" s="318"/>
      <c r="EE323" s="318"/>
      <c r="EF323" s="318"/>
      <c r="EG323" s="318"/>
      <c r="EH323" s="318"/>
      <c r="EI323" s="318"/>
      <c r="EJ323" s="318"/>
    </row>
    <row r="324" spans="1:140" ht="25.5" hidden="1" customHeight="1">
      <c r="A324" s="319"/>
      <c r="B324" s="319"/>
      <c r="C324" s="319"/>
      <c r="D324" s="317"/>
      <c r="E324" s="317"/>
      <c r="F324" s="318"/>
      <c r="G324" s="318"/>
      <c r="H324" s="318"/>
      <c r="I324" s="318"/>
      <c r="J324" s="318"/>
      <c r="K324" s="318"/>
      <c r="L324" s="318"/>
      <c r="M324" s="318"/>
      <c r="N324" s="318"/>
      <c r="O324" s="318"/>
      <c r="P324" s="318"/>
      <c r="Q324" s="318"/>
      <c r="R324" s="318"/>
      <c r="S324" s="318"/>
      <c r="T324" s="318"/>
      <c r="U324" s="318"/>
      <c r="V324" s="318"/>
      <c r="W324" s="318"/>
      <c r="X324" s="318"/>
      <c r="Y324" s="318"/>
      <c r="Z324" s="318"/>
      <c r="AA324" s="318"/>
      <c r="AB324" s="318"/>
      <c r="AC324" s="318"/>
      <c r="AD324" s="318"/>
      <c r="AE324" s="318"/>
      <c r="AF324" s="318"/>
      <c r="AG324" s="318"/>
      <c r="AH324" s="318"/>
      <c r="AI324" s="318"/>
      <c r="AJ324" s="318"/>
      <c r="AK324" s="318"/>
      <c r="AL324" s="318"/>
      <c r="AM324" s="318"/>
      <c r="AN324" s="318"/>
      <c r="AO324" s="318"/>
      <c r="AP324" s="318"/>
      <c r="AQ324" s="318"/>
      <c r="AR324" s="318"/>
      <c r="AS324" s="318"/>
      <c r="AT324" s="318"/>
      <c r="AU324" s="318"/>
      <c r="AV324" s="318"/>
      <c r="AW324" s="318"/>
      <c r="AX324" s="318"/>
      <c r="AY324" s="318"/>
      <c r="AZ324" s="318"/>
      <c r="BA324" s="318"/>
      <c r="BB324" s="318"/>
      <c r="BC324" s="318"/>
      <c r="BD324" s="318"/>
      <c r="BE324" s="318"/>
      <c r="BF324" s="318"/>
      <c r="BG324" s="318"/>
      <c r="BH324" s="318"/>
      <c r="BI324" s="318"/>
      <c r="BJ324" s="318"/>
      <c r="BK324" s="318"/>
      <c r="BL324" s="318"/>
      <c r="BM324" s="318"/>
      <c r="BN324" s="318"/>
      <c r="BO324" s="318"/>
      <c r="BP324" s="318"/>
      <c r="BQ324" s="318"/>
      <c r="BR324" s="318"/>
      <c r="BS324" s="318"/>
      <c r="BT324" s="318"/>
      <c r="BU324" s="318"/>
      <c r="BV324" s="318"/>
      <c r="BW324" s="318"/>
      <c r="BX324" s="318"/>
      <c r="BY324" s="318"/>
      <c r="BZ324" s="318"/>
      <c r="CA324" s="318"/>
      <c r="CB324" s="318"/>
      <c r="CC324" s="318"/>
      <c r="CD324" s="318"/>
      <c r="CE324" s="318"/>
      <c r="CF324" s="318"/>
      <c r="CG324" s="318"/>
      <c r="CH324" s="318"/>
      <c r="CI324" s="318"/>
      <c r="CJ324" s="318"/>
      <c r="CK324" s="318"/>
      <c r="CL324" s="318"/>
      <c r="CM324" s="318"/>
      <c r="CN324" s="318"/>
      <c r="CO324" s="318"/>
      <c r="CP324" s="318"/>
      <c r="CQ324" s="318"/>
      <c r="CR324" s="318"/>
      <c r="CS324" s="318"/>
      <c r="CT324" s="318"/>
      <c r="CU324" s="318"/>
      <c r="CV324" s="318"/>
      <c r="CW324" s="318"/>
      <c r="CX324" s="318"/>
      <c r="CY324" s="318"/>
      <c r="CZ324" s="318"/>
      <c r="DA324" s="318"/>
      <c r="DB324" s="318"/>
      <c r="DC324" s="318"/>
      <c r="DD324" s="318"/>
      <c r="DE324" s="318"/>
      <c r="DF324" s="318"/>
      <c r="DG324" s="318"/>
      <c r="DH324" s="318"/>
      <c r="DI324" s="318"/>
      <c r="DJ324" s="318"/>
      <c r="DK324" s="318"/>
      <c r="DL324" s="318"/>
      <c r="DM324" s="318"/>
      <c r="DN324" s="318"/>
      <c r="DO324" s="318"/>
      <c r="DP324" s="318"/>
      <c r="DQ324" s="318"/>
      <c r="DR324" s="318"/>
      <c r="DS324" s="318"/>
      <c r="DT324" s="318"/>
      <c r="DU324" s="318"/>
      <c r="DV324" s="318"/>
      <c r="DW324" s="318"/>
      <c r="DX324" s="318"/>
      <c r="DY324" s="318"/>
      <c r="DZ324" s="318"/>
      <c r="EA324" s="318"/>
      <c r="EB324" s="318"/>
      <c r="EC324" s="318"/>
      <c r="ED324" s="318"/>
      <c r="EE324" s="318"/>
      <c r="EF324" s="318"/>
      <c r="EG324" s="318"/>
      <c r="EH324" s="318"/>
      <c r="EI324" s="318"/>
      <c r="EJ324" s="318"/>
    </row>
    <row r="325" spans="1:140" ht="25.5" hidden="1" customHeight="1">
      <c r="A325" s="319"/>
      <c r="B325" s="319"/>
      <c r="C325" s="319"/>
      <c r="D325" s="317"/>
      <c r="E325" s="317"/>
      <c r="F325" s="318"/>
      <c r="G325" s="318"/>
      <c r="H325" s="318"/>
      <c r="I325" s="318"/>
      <c r="J325" s="318"/>
      <c r="K325" s="318"/>
      <c r="L325" s="318"/>
      <c r="M325" s="318"/>
      <c r="N325" s="318"/>
      <c r="O325" s="318"/>
      <c r="P325" s="318"/>
      <c r="Q325" s="318"/>
      <c r="R325" s="318"/>
      <c r="S325" s="318"/>
      <c r="T325" s="318"/>
      <c r="U325" s="318"/>
      <c r="V325" s="318"/>
      <c r="W325" s="318"/>
      <c r="X325" s="318"/>
      <c r="Y325" s="318"/>
      <c r="Z325" s="318"/>
      <c r="AA325" s="318"/>
      <c r="AB325" s="318"/>
      <c r="AC325" s="318"/>
      <c r="AD325" s="318"/>
      <c r="AE325" s="318"/>
      <c r="AF325" s="318"/>
      <c r="AG325" s="318"/>
      <c r="AH325" s="318"/>
      <c r="AI325" s="318"/>
      <c r="AJ325" s="318"/>
      <c r="AK325" s="318"/>
      <c r="AL325" s="318"/>
      <c r="AM325" s="318"/>
      <c r="AN325" s="318"/>
      <c r="AO325" s="318"/>
      <c r="AP325" s="318"/>
      <c r="AQ325" s="318"/>
      <c r="AR325" s="318"/>
      <c r="AS325" s="318"/>
      <c r="AT325" s="318"/>
      <c r="AU325" s="318"/>
      <c r="AV325" s="318"/>
      <c r="AW325" s="318"/>
      <c r="AX325" s="318"/>
      <c r="AY325" s="318"/>
      <c r="AZ325" s="318"/>
      <c r="BA325" s="318"/>
      <c r="BB325" s="318"/>
      <c r="BC325" s="318"/>
      <c r="BD325" s="318"/>
      <c r="BE325" s="318"/>
      <c r="BF325" s="318"/>
      <c r="BG325" s="318"/>
      <c r="BH325" s="318"/>
      <c r="BI325" s="318"/>
      <c r="BJ325" s="318"/>
      <c r="BK325" s="318"/>
      <c r="BL325" s="318"/>
      <c r="BM325" s="318"/>
      <c r="BN325" s="318"/>
      <c r="BO325" s="318"/>
      <c r="BP325" s="318"/>
      <c r="BQ325" s="318"/>
      <c r="BR325" s="318"/>
      <c r="BS325" s="318"/>
      <c r="BT325" s="318"/>
      <c r="BU325" s="318"/>
      <c r="BV325" s="318"/>
      <c r="BW325" s="318"/>
      <c r="BX325" s="318"/>
      <c r="BY325" s="318"/>
      <c r="BZ325" s="318"/>
      <c r="CA325" s="318"/>
      <c r="CB325" s="318"/>
      <c r="CC325" s="318"/>
      <c r="CD325" s="318"/>
      <c r="CE325" s="318"/>
      <c r="CF325" s="318"/>
      <c r="CG325" s="318"/>
      <c r="CH325" s="318"/>
      <c r="CI325" s="318"/>
      <c r="CJ325" s="318"/>
      <c r="CK325" s="318"/>
      <c r="CL325" s="318"/>
      <c r="CM325" s="318"/>
      <c r="CN325" s="318"/>
      <c r="CO325" s="318"/>
      <c r="CP325" s="318"/>
      <c r="CQ325" s="318"/>
      <c r="CR325" s="318"/>
      <c r="CS325" s="318"/>
      <c r="CT325" s="318"/>
      <c r="CU325" s="318"/>
      <c r="CV325" s="318"/>
      <c r="CW325" s="318"/>
      <c r="CX325" s="318"/>
      <c r="CY325" s="318"/>
      <c r="CZ325" s="318"/>
      <c r="DA325" s="318"/>
      <c r="DB325" s="318"/>
      <c r="DC325" s="318"/>
      <c r="DD325" s="318"/>
      <c r="DE325" s="318"/>
      <c r="DF325" s="318"/>
      <c r="DG325" s="318"/>
      <c r="DH325" s="318"/>
      <c r="DI325" s="318"/>
      <c r="DJ325" s="318"/>
      <c r="DK325" s="318"/>
      <c r="DL325" s="318"/>
      <c r="DM325" s="318"/>
      <c r="DN325" s="318"/>
      <c r="DO325" s="318"/>
      <c r="DP325" s="318"/>
      <c r="DQ325" s="318"/>
      <c r="DR325" s="318"/>
      <c r="DS325" s="318"/>
      <c r="DT325" s="318"/>
      <c r="DU325" s="318"/>
      <c r="DV325" s="318"/>
      <c r="DW325" s="318"/>
      <c r="DX325" s="318"/>
      <c r="DY325" s="318"/>
      <c r="DZ325" s="318"/>
      <c r="EA325" s="318"/>
      <c r="EB325" s="318"/>
      <c r="EC325" s="318"/>
      <c r="ED325" s="318"/>
      <c r="EE325" s="318"/>
      <c r="EF325" s="318"/>
      <c r="EG325" s="318"/>
      <c r="EH325" s="318"/>
      <c r="EI325" s="318"/>
      <c r="EJ325" s="318"/>
    </row>
    <row r="326" spans="1:140" ht="25.5" hidden="1" customHeight="1">
      <c r="A326" s="319"/>
      <c r="B326" s="319"/>
      <c r="C326" s="319"/>
      <c r="D326" s="317"/>
      <c r="E326" s="317"/>
      <c r="F326" s="318"/>
      <c r="G326" s="318"/>
      <c r="H326" s="318"/>
      <c r="I326" s="318"/>
      <c r="J326" s="318"/>
      <c r="K326" s="318"/>
      <c r="L326" s="318"/>
      <c r="M326" s="318"/>
      <c r="N326" s="318"/>
      <c r="O326" s="318"/>
      <c r="P326" s="318"/>
      <c r="Q326" s="318"/>
      <c r="R326" s="318"/>
      <c r="S326" s="318"/>
      <c r="T326" s="318"/>
      <c r="U326" s="318"/>
      <c r="V326" s="318"/>
      <c r="W326" s="318"/>
      <c r="X326" s="318"/>
      <c r="Y326" s="318"/>
      <c r="Z326" s="318"/>
      <c r="AA326" s="318"/>
      <c r="AB326" s="318"/>
      <c r="AC326" s="318"/>
      <c r="AD326" s="318"/>
      <c r="AE326" s="318"/>
      <c r="AF326" s="318"/>
      <c r="AG326" s="318"/>
      <c r="AH326" s="318"/>
      <c r="AI326" s="318"/>
      <c r="AJ326" s="318"/>
      <c r="AK326" s="318"/>
      <c r="AL326" s="318"/>
      <c r="AM326" s="318"/>
      <c r="AN326" s="318"/>
      <c r="AO326" s="318"/>
      <c r="AP326" s="318"/>
      <c r="AQ326" s="318"/>
      <c r="AR326" s="318"/>
      <c r="AS326" s="318"/>
      <c r="AT326" s="318"/>
      <c r="AU326" s="318"/>
      <c r="AV326" s="318"/>
      <c r="AW326" s="318"/>
      <c r="AX326" s="318"/>
      <c r="AY326" s="318"/>
      <c r="AZ326" s="318"/>
      <c r="BA326" s="318"/>
      <c r="BB326" s="318"/>
      <c r="BC326" s="318"/>
      <c r="BD326" s="318"/>
      <c r="BE326" s="318"/>
      <c r="BF326" s="318"/>
      <c r="BG326" s="318"/>
      <c r="BH326" s="318"/>
      <c r="BI326" s="318"/>
      <c r="BJ326" s="318"/>
      <c r="BK326" s="318"/>
      <c r="BL326" s="318"/>
      <c r="BM326" s="318"/>
      <c r="BN326" s="318"/>
      <c r="BO326" s="318"/>
      <c r="BP326" s="318"/>
      <c r="BQ326" s="318"/>
      <c r="BR326" s="318"/>
      <c r="BS326" s="318"/>
      <c r="BT326" s="318"/>
      <c r="BU326" s="318"/>
      <c r="BV326" s="318"/>
      <c r="BW326" s="318"/>
      <c r="BX326" s="318"/>
      <c r="BY326" s="318"/>
      <c r="BZ326" s="318"/>
      <c r="CA326" s="318"/>
      <c r="CB326" s="318"/>
      <c r="CC326" s="318"/>
      <c r="CD326" s="318"/>
      <c r="CE326" s="318"/>
      <c r="CF326" s="318"/>
      <c r="CG326" s="318"/>
      <c r="CH326" s="318"/>
      <c r="CI326" s="318"/>
      <c r="CJ326" s="318"/>
      <c r="CK326" s="318"/>
      <c r="CL326" s="318"/>
      <c r="CM326" s="318"/>
      <c r="CN326" s="318"/>
      <c r="CO326" s="318"/>
      <c r="CP326" s="318"/>
      <c r="CQ326" s="318"/>
      <c r="CR326" s="318"/>
      <c r="CS326" s="318"/>
      <c r="CT326" s="318"/>
      <c r="CU326" s="318"/>
      <c r="CV326" s="318"/>
      <c r="CW326" s="318"/>
      <c r="CX326" s="318"/>
      <c r="CY326" s="318"/>
      <c r="CZ326" s="318"/>
      <c r="DA326" s="318"/>
      <c r="DB326" s="318"/>
      <c r="DC326" s="318"/>
      <c r="DD326" s="318"/>
      <c r="DE326" s="318"/>
      <c r="DF326" s="318"/>
      <c r="DG326" s="318"/>
      <c r="DH326" s="318"/>
      <c r="DI326" s="318"/>
      <c r="DJ326" s="318"/>
      <c r="DK326" s="318"/>
      <c r="DL326" s="318"/>
      <c r="DM326" s="318"/>
      <c r="DN326" s="318"/>
      <c r="DO326" s="318"/>
      <c r="DP326" s="318"/>
      <c r="DQ326" s="318"/>
      <c r="DR326" s="318"/>
      <c r="DS326" s="318"/>
      <c r="DT326" s="318"/>
      <c r="DU326" s="318"/>
      <c r="DV326" s="318"/>
      <c r="DW326" s="318"/>
      <c r="DX326" s="318"/>
      <c r="DY326" s="318"/>
      <c r="DZ326" s="318"/>
      <c r="EA326" s="318"/>
      <c r="EB326" s="318"/>
      <c r="EC326" s="318"/>
      <c r="ED326" s="318"/>
      <c r="EE326" s="318"/>
      <c r="EF326" s="318"/>
      <c r="EG326" s="318"/>
      <c r="EH326" s="318"/>
      <c r="EI326" s="318"/>
      <c r="EJ326" s="318"/>
    </row>
    <row r="327" spans="1:140" ht="25.5" hidden="1" customHeight="1">
      <c r="A327" s="319"/>
      <c r="B327" s="319"/>
      <c r="C327" s="319"/>
      <c r="D327" s="317"/>
      <c r="E327" s="317"/>
      <c r="F327" s="318"/>
      <c r="G327" s="318"/>
      <c r="H327" s="318"/>
      <c r="I327" s="318"/>
      <c r="J327" s="318"/>
      <c r="K327" s="318"/>
      <c r="L327" s="318"/>
      <c r="M327" s="318"/>
      <c r="N327" s="318"/>
      <c r="O327" s="318"/>
      <c r="P327" s="318"/>
      <c r="Q327" s="318"/>
      <c r="R327" s="318"/>
      <c r="S327" s="318"/>
      <c r="T327" s="318"/>
      <c r="U327" s="318"/>
      <c r="V327" s="318"/>
      <c r="W327" s="318"/>
      <c r="X327" s="318"/>
      <c r="Y327" s="318"/>
      <c r="Z327" s="318"/>
      <c r="AA327" s="318"/>
      <c r="AB327" s="318"/>
      <c r="AC327" s="318"/>
      <c r="AD327" s="318"/>
      <c r="AE327" s="318"/>
      <c r="AF327" s="318"/>
      <c r="AG327" s="318"/>
      <c r="AH327" s="318"/>
      <c r="AI327" s="318"/>
      <c r="AJ327" s="318"/>
      <c r="AK327" s="318"/>
      <c r="AL327" s="318"/>
      <c r="AM327" s="318"/>
      <c r="AN327" s="318"/>
      <c r="AO327" s="318"/>
      <c r="AP327" s="318"/>
      <c r="AQ327" s="318"/>
      <c r="AR327" s="318"/>
      <c r="AS327" s="318"/>
      <c r="AT327" s="318"/>
      <c r="AU327" s="318"/>
      <c r="AV327" s="318"/>
      <c r="AW327" s="318"/>
      <c r="AX327" s="318"/>
      <c r="AY327" s="318"/>
      <c r="AZ327" s="318"/>
      <c r="BA327" s="318"/>
      <c r="BB327" s="318"/>
      <c r="BC327" s="318"/>
      <c r="BD327" s="318"/>
      <c r="BE327" s="318"/>
      <c r="BF327" s="318"/>
      <c r="BG327" s="318"/>
      <c r="BH327" s="318"/>
      <c r="BI327" s="318"/>
      <c r="BJ327" s="318"/>
      <c r="BK327" s="318"/>
      <c r="BL327" s="318"/>
      <c r="BM327" s="318"/>
      <c r="BN327" s="318"/>
      <c r="BO327" s="318"/>
      <c r="BP327" s="318"/>
      <c r="BQ327" s="318"/>
      <c r="BR327" s="318"/>
      <c r="BS327" s="318"/>
      <c r="BT327" s="318"/>
      <c r="BU327" s="318"/>
      <c r="BV327" s="318"/>
      <c r="BW327" s="318"/>
      <c r="BX327" s="318"/>
      <c r="BY327" s="318"/>
      <c r="BZ327" s="318"/>
      <c r="CA327" s="318"/>
      <c r="CB327" s="318"/>
      <c r="CC327" s="318"/>
      <c r="CD327" s="318"/>
      <c r="CE327" s="318"/>
      <c r="CF327" s="318"/>
      <c r="CG327" s="318"/>
      <c r="CH327" s="318"/>
      <c r="CI327" s="318"/>
      <c r="CJ327" s="318"/>
      <c r="CK327" s="318"/>
      <c r="CL327" s="318"/>
      <c r="CM327" s="318"/>
      <c r="CN327" s="318"/>
      <c r="CO327" s="318"/>
      <c r="CP327" s="318"/>
      <c r="CQ327" s="318"/>
      <c r="CR327" s="318"/>
      <c r="CS327" s="318"/>
      <c r="CT327" s="318"/>
      <c r="CU327" s="318"/>
      <c r="CV327" s="318"/>
      <c r="CW327" s="318"/>
      <c r="CX327" s="318"/>
      <c r="CY327" s="318"/>
      <c r="CZ327" s="318"/>
      <c r="DA327" s="318"/>
      <c r="DB327" s="318"/>
      <c r="DC327" s="318"/>
      <c r="DD327" s="318"/>
      <c r="DE327" s="318"/>
      <c r="DF327" s="318"/>
      <c r="DG327" s="318"/>
      <c r="DH327" s="318"/>
      <c r="DI327" s="318"/>
      <c r="DJ327" s="318"/>
      <c r="DK327" s="318"/>
      <c r="DL327" s="318"/>
      <c r="DM327" s="318"/>
      <c r="DN327" s="318"/>
      <c r="DO327" s="318"/>
      <c r="DP327" s="318"/>
      <c r="DQ327" s="318"/>
      <c r="DR327" s="318"/>
      <c r="DS327" s="318"/>
      <c r="DT327" s="318"/>
      <c r="DU327" s="318"/>
      <c r="DV327" s="318"/>
      <c r="DW327" s="318"/>
      <c r="DX327" s="318"/>
      <c r="DY327" s="318"/>
      <c r="DZ327" s="318"/>
      <c r="EA327" s="318"/>
      <c r="EB327" s="318"/>
      <c r="EC327" s="318"/>
      <c r="ED327" s="318"/>
      <c r="EE327" s="318"/>
      <c r="EF327" s="318"/>
      <c r="EG327" s="318"/>
      <c r="EH327" s="318"/>
      <c r="EI327" s="318"/>
      <c r="EJ327" s="318"/>
    </row>
    <row r="328" spans="1:140" ht="25.5" hidden="1" customHeight="1">
      <c r="A328" s="319"/>
      <c r="B328" s="319"/>
      <c r="C328" s="319"/>
      <c r="D328" s="317"/>
      <c r="E328" s="317"/>
      <c r="F328" s="318"/>
      <c r="G328" s="318"/>
      <c r="H328" s="318"/>
      <c r="I328" s="318"/>
      <c r="J328" s="318"/>
      <c r="K328" s="318"/>
      <c r="L328" s="318"/>
      <c r="M328" s="318"/>
      <c r="N328" s="318"/>
      <c r="O328" s="318"/>
      <c r="P328" s="318"/>
      <c r="Q328" s="318"/>
      <c r="R328" s="318"/>
      <c r="S328" s="318"/>
      <c r="T328" s="318"/>
      <c r="U328" s="318"/>
      <c r="V328" s="318"/>
      <c r="W328" s="318"/>
      <c r="X328" s="318"/>
      <c r="Y328" s="318"/>
      <c r="Z328" s="318"/>
      <c r="AA328" s="318"/>
      <c r="AB328" s="318"/>
      <c r="AC328" s="318"/>
      <c r="AD328" s="318"/>
      <c r="AE328" s="318"/>
      <c r="AF328" s="318"/>
      <c r="AG328" s="318"/>
      <c r="AH328" s="318"/>
      <c r="AI328" s="318"/>
      <c r="AJ328" s="318"/>
      <c r="AK328" s="318"/>
      <c r="AL328" s="318"/>
      <c r="AM328" s="318"/>
      <c r="AN328" s="318"/>
      <c r="AO328" s="318"/>
      <c r="AP328" s="318"/>
      <c r="AQ328" s="318"/>
      <c r="AR328" s="318"/>
      <c r="AS328" s="318"/>
      <c r="AT328" s="318"/>
      <c r="AU328" s="318"/>
      <c r="AV328" s="318"/>
      <c r="AW328" s="318"/>
      <c r="AX328" s="318"/>
      <c r="AY328" s="318"/>
      <c r="AZ328" s="318"/>
      <c r="BA328" s="318"/>
      <c r="BB328" s="318"/>
      <c r="BC328" s="318"/>
      <c r="BD328" s="318"/>
      <c r="BE328" s="318"/>
      <c r="BF328" s="318"/>
      <c r="BG328" s="318"/>
      <c r="BH328" s="318"/>
      <c r="BI328" s="318"/>
      <c r="BJ328" s="318"/>
      <c r="BK328" s="318"/>
      <c r="BL328" s="318"/>
      <c r="BM328" s="318"/>
      <c r="BN328" s="318"/>
      <c r="BO328" s="318"/>
      <c r="BP328" s="318"/>
      <c r="BQ328" s="318"/>
      <c r="BR328" s="318"/>
      <c r="BS328" s="318"/>
      <c r="BT328" s="318"/>
      <c r="BU328" s="318"/>
      <c r="BV328" s="318"/>
      <c r="BW328" s="318"/>
      <c r="BX328" s="318"/>
      <c r="BY328" s="318"/>
      <c r="BZ328" s="318"/>
      <c r="CA328" s="318"/>
      <c r="CB328" s="318"/>
      <c r="CC328" s="318"/>
      <c r="CD328" s="318"/>
      <c r="CE328" s="318"/>
      <c r="CF328" s="318"/>
      <c r="CG328" s="318"/>
      <c r="CH328" s="318"/>
      <c r="CI328" s="318"/>
      <c r="CJ328" s="318"/>
      <c r="CK328" s="318"/>
      <c r="CL328" s="318"/>
      <c r="CM328" s="318"/>
      <c r="CN328" s="318"/>
      <c r="CO328" s="318"/>
      <c r="CP328" s="318"/>
      <c r="CQ328" s="318"/>
      <c r="CR328" s="318"/>
      <c r="CS328" s="318"/>
      <c r="CT328" s="318"/>
      <c r="CU328" s="318"/>
      <c r="CV328" s="318"/>
      <c r="CW328" s="318"/>
      <c r="CX328" s="318"/>
      <c r="CY328" s="318"/>
      <c r="CZ328" s="318"/>
      <c r="DA328" s="318"/>
      <c r="DB328" s="318"/>
      <c r="DC328" s="318"/>
      <c r="DD328" s="318"/>
      <c r="DE328" s="318"/>
      <c r="DF328" s="318"/>
      <c r="DG328" s="318"/>
      <c r="DH328" s="318"/>
      <c r="DI328" s="318"/>
      <c r="DJ328" s="318"/>
      <c r="DK328" s="318"/>
      <c r="DL328" s="318"/>
      <c r="DM328" s="318"/>
      <c r="DN328" s="318"/>
      <c r="DO328" s="318"/>
      <c r="DP328" s="318"/>
      <c r="DQ328" s="318"/>
      <c r="DR328" s="318"/>
      <c r="DS328" s="318"/>
      <c r="DT328" s="318"/>
      <c r="DU328" s="318"/>
      <c r="DV328" s="318"/>
      <c r="DW328" s="318"/>
      <c r="DX328" s="318"/>
      <c r="DY328" s="318"/>
      <c r="DZ328" s="318"/>
      <c r="EA328" s="318"/>
      <c r="EB328" s="318"/>
      <c r="EC328" s="318"/>
      <c r="ED328" s="318"/>
      <c r="EE328" s="318"/>
      <c r="EF328" s="318"/>
      <c r="EG328" s="318"/>
      <c r="EH328" s="318"/>
      <c r="EI328" s="318"/>
      <c r="EJ328" s="318"/>
    </row>
    <row r="329" spans="1:140" ht="25.5" hidden="1" customHeight="1">
      <c r="A329" s="319"/>
      <c r="B329" s="319"/>
      <c r="C329" s="319"/>
      <c r="D329" s="317"/>
      <c r="E329" s="317"/>
      <c r="F329" s="318"/>
      <c r="G329" s="318"/>
      <c r="H329" s="318"/>
      <c r="I329" s="318"/>
      <c r="J329" s="318"/>
      <c r="K329" s="318"/>
      <c r="L329" s="318"/>
      <c r="M329" s="318"/>
      <c r="N329" s="318"/>
      <c r="O329" s="318"/>
      <c r="P329" s="318"/>
      <c r="Q329" s="318"/>
      <c r="R329" s="318"/>
      <c r="S329" s="318"/>
      <c r="T329" s="318"/>
      <c r="U329" s="318"/>
      <c r="V329" s="318"/>
      <c r="W329" s="318"/>
      <c r="X329" s="318"/>
      <c r="Y329" s="318"/>
      <c r="Z329" s="318"/>
      <c r="AA329" s="318"/>
      <c r="AB329" s="318"/>
      <c r="AC329" s="318"/>
      <c r="AD329" s="318"/>
      <c r="AE329" s="318"/>
      <c r="AF329" s="318"/>
      <c r="AG329" s="318"/>
      <c r="AH329" s="318"/>
      <c r="AI329" s="318"/>
      <c r="AJ329" s="318"/>
      <c r="AK329" s="318"/>
      <c r="AL329" s="318"/>
      <c r="AM329" s="318"/>
      <c r="AN329" s="318"/>
      <c r="AO329" s="318"/>
      <c r="AP329" s="318"/>
      <c r="AQ329" s="318"/>
      <c r="AR329" s="318"/>
      <c r="AS329" s="318"/>
      <c r="AT329" s="318"/>
      <c r="AU329" s="318"/>
      <c r="AV329" s="318"/>
      <c r="AW329" s="318"/>
      <c r="AX329" s="318"/>
      <c r="AY329" s="318"/>
      <c r="AZ329" s="318"/>
      <c r="BA329" s="318"/>
      <c r="BB329" s="318"/>
      <c r="BC329" s="318"/>
      <c r="BD329" s="318"/>
      <c r="BE329" s="318"/>
      <c r="BF329" s="318"/>
      <c r="BG329" s="318"/>
      <c r="BH329" s="318"/>
      <c r="BI329" s="318"/>
      <c r="BJ329" s="318"/>
      <c r="BK329" s="318"/>
      <c r="BL329" s="318"/>
      <c r="BM329" s="318"/>
      <c r="BN329" s="318"/>
      <c r="BO329" s="318"/>
      <c r="BP329" s="318"/>
      <c r="BQ329" s="318"/>
      <c r="BR329" s="318"/>
      <c r="BS329" s="318"/>
      <c r="BT329" s="318"/>
      <c r="BU329" s="318"/>
      <c r="BV329" s="318"/>
      <c r="BW329" s="318"/>
      <c r="BX329" s="318"/>
      <c r="BY329" s="318"/>
      <c r="BZ329" s="318"/>
      <c r="CA329" s="318"/>
      <c r="CB329" s="318"/>
      <c r="CC329" s="318"/>
      <c r="CD329" s="318"/>
      <c r="CE329" s="318"/>
      <c r="CF329" s="318"/>
      <c r="CG329" s="318"/>
      <c r="CH329" s="318"/>
      <c r="CI329" s="318"/>
      <c r="CJ329" s="318"/>
      <c r="CK329" s="318"/>
      <c r="CL329" s="318"/>
      <c r="CM329" s="318"/>
      <c r="CN329" s="318"/>
      <c r="CO329" s="318"/>
      <c r="CP329" s="318"/>
      <c r="CQ329" s="318"/>
      <c r="CR329" s="318"/>
      <c r="CS329" s="318"/>
      <c r="CT329" s="318"/>
      <c r="CU329" s="318"/>
      <c r="CV329" s="318"/>
      <c r="CW329" s="318"/>
      <c r="CX329" s="318"/>
      <c r="CY329" s="318"/>
      <c r="CZ329" s="318"/>
      <c r="DA329" s="318"/>
      <c r="DB329" s="318"/>
      <c r="DC329" s="318"/>
      <c r="DD329" s="318"/>
      <c r="DE329" s="318"/>
      <c r="DF329" s="318"/>
      <c r="DG329" s="318"/>
      <c r="DH329" s="318"/>
      <c r="DI329" s="318"/>
      <c r="DJ329" s="318"/>
      <c r="DK329" s="318"/>
      <c r="DL329" s="318"/>
      <c r="DM329" s="318"/>
      <c r="DN329" s="318"/>
      <c r="DO329" s="318"/>
      <c r="DP329" s="318"/>
      <c r="DQ329" s="318"/>
      <c r="DR329" s="318"/>
      <c r="DS329" s="318"/>
      <c r="DT329" s="318"/>
      <c r="DU329" s="318"/>
      <c r="DV329" s="318"/>
      <c r="DW329" s="318"/>
      <c r="DX329" s="318"/>
      <c r="DY329" s="318"/>
      <c r="DZ329" s="318"/>
      <c r="EA329" s="318"/>
      <c r="EB329" s="318"/>
      <c r="EC329" s="318"/>
      <c r="ED329" s="318"/>
      <c r="EE329" s="318"/>
      <c r="EF329" s="318"/>
      <c r="EG329" s="318"/>
      <c r="EH329" s="318"/>
      <c r="EI329" s="318"/>
      <c r="EJ329" s="318"/>
    </row>
    <row r="330" spans="1:140" ht="25.5" hidden="1" customHeight="1">
      <c r="A330" s="319"/>
      <c r="B330" s="319"/>
      <c r="C330" s="319"/>
      <c r="D330" s="317"/>
      <c r="E330" s="317"/>
      <c r="F330" s="318"/>
      <c r="G330" s="318"/>
      <c r="H330" s="318"/>
      <c r="I330" s="318"/>
      <c r="J330" s="318"/>
      <c r="K330" s="318"/>
      <c r="L330" s="318"/>
      <c r="M330" s="318"/>
      <c r="N330" s="318"/>
      <c r="O330" s="318"/>
      <c r="P330" s="318"/>
      <c r="Q330" s="318"/>
      <c r="R330" s="318"/>
      <c r="S330" s="318"/>
      <c r="T330" s="318"/>
      <c r="U330" s="318"/>
      <c r="V330" s="318"/>
      <c r="W330" s="318"/>
      <c r="X330" s="318"/>
      <c r="Y330" s="318"/>
      <c r="Z330" s="318"/>
      <c r="AA330" s="318"/>
      <c r="AB330" s="318"/>
      <c r="AC330" s="318"/>
      <c r="AD330" s="318"/>
      <c r="AE330" s="318"/>
      <c r="AF330" s="318"/>
      <c r="AG330" s="318"/>
      <c r="AH330" s="318"/>
      <c r="AI330" s="318"/>
      <c r="AJ330" s="318"/>
      <c r="AK330" s="318"/>
      <c r="AL330" s="318"/>
      <c r="AM330" s="318"/>
      <c r="AN330" s="318"/>
      <c r="AO330" s="318"/>
      <c r="AP330" s="318"/>
      <c r="AQ330" s="318"/>
      <c r="AR330" s="318"/>
      <c r="AS330" s="318"/>
      <c r="AT330" s="318"/>
      <c r="AU330" s="318"/>
      <c r="AV330" s="318"/>
      <c r="AW330" s="318"/>
      <c r="AX330" s="318"/>
      <c r="AY330" s="318"/>
      <c r="AZ330" s="318"/>
      <c r="BA330" s="318"/>
      <c r="BB330" s="318"/>
      <c r="BC330" s="318"/>
      <c r="BD330" s="318"/>
      <c r="BE330" s="318"/>
      <c r="BF330" s="318"/>
      <c r="BG330" s="318"/>
      <c r="BH330" s="318"/>
      <c r="BI330" s="318"/>
      <c r="BJ330" s="318"/>
      <c r="BK330" s="318"/>
      <c r="BL330" s="318"/>
      <c r="BM330" s="318"/>
      <c r="BN330" s="318"/>
      <c r="BO330" s="318"/>
      <c r="BP330" s="318"/>
      <c r="BQ330" s="318"/>
      <c r="BR330" s="318"/>
      <c r="BS330" s="318"/>
      <c r="BT330" s="318"/>
      <c r="BU330" s="318"/>
      <c r="BV330" s="318"/>
      <c r="BW330" s="318"/>
      <c r="BX330" s="318"/>
      <c r="BY330" s="318"/>
      <c r="BZ330" s="318"/>
      <c r="CA330" s="318"/>
      <c r="CB330" s="318"/>
      <c r="CC330" s="318"/>
      <c r="CD330" s="318"/>
      <c r="CE330" s="318"/>
      <c r="CF330" s="318"/>
      <c r="CG330" s="318"/>
      <c r="CH330" s="318"/>
      <c r="CI330" s="318"/>
      <c r="CJ330" s="318"/>
      <c r="CK330" s="318"/>
      <c r="CL330" s="318"/>
      <c r="CM330" s="318"/>
      <c r="CN330" s="318"/>
      <c r="CO330" s="318"/>
      <c r="CP330" s="318"/>
      <c r="CQ330" s="318"/>
      <c r="CR330" s="318"/>
      <c r="CS330" s="318"/>
      <c r="CT330" s="318"/>
      <c r="CU330" s="318"/>
      <c r="CV330" s="318"/>
      <c r="CW330" s="318"/>
      <c r="CX330" s="318"/>
      <c r="CY330" s="318"/>
      <c r="CZ330" s="318"/>
      <c r="DA330" s="318"/>
      <c r="DB330" s="318"/>
      <c r="DC330" s="318"/>
      <c r="DD330" s="318"/>
      <c r="DE330" s="318"/>
      <c r="DF330" s="318"/>
      <c r="DG330" s="318"/>
      <c r="DH330" s="318"/>
      <c r="DI330" s="318"/>
      <c r="DJ330" s="318"/>
      <c r="DK330" s="318"/>
      <c r="DL330" s="318"/>
      <c r="DM330" s="318"/>
      <c r="DN330" s="318"/>
      <c r="DO330" s="318"/>
      <c r="DP330" s="318"/>
      <c r="DQ330" s="318"/>
      <c r="DR330" s="318"/>
      <c r="DS330" s="318"/>
      <c r="DT330" s="318"/>
      <c r="DU330" s="318"/>
      <c r="DV330" s="318"/>
      <c r="DW330" s="318"/>
      <c r="DX330" s="318"/>
      <c r="DY330" s="318"/>
      <c r="DZ330" s="318"/>
      <c r="EA330" s="318"/>
      <c r="EB330" s="318"/>
      <c r="EC330" s="318"/>
      <c r="ED330" s="318"/>
      <c r="EE330" s="318"/>
      <c r="EF330" s="318"/>
      <c r="EG330" s="318"/>
      <c r="EH330" s="318"/>
      <c r="EI330" s="318"/>
      <c r="EJ330" s="318"/>
    </row>
    <row r="331" spans="1:140" ht="25.5" hidden="1" customHeight="1">
      <c r="A331" s="319"/>
      <c r="B331" s="319"/>
      <c r="C331" s="319"/>
      <c r="D331" s="317"/>
      <c r="E331" s="317"/>
      <c r="F331" s="318"/>
      <c r="G331" s="318"/>
      <c r="H331" s="318"/>
      <c r="I331" s="318"/>
      <c r="J331" s="318"/>
      <c r="K331" s="318"/>
      <c r="L331" s="318"/>
      <c r="M331" s="318"/>
      <c r="N331" s="318"/>
      <c r="O331" s="318"/>
      <c r="P331" s="318"/>
      <c r="Q331" s="318"/>
      <c r="R331" s="318"/>
      <c r="S331" s="318"/>
      <c r="T331" s="318"/>
      <c r="U331" s="318"/>
      <c r="V331" s="318"/>
      <c r="W331" s="318"/>
      <c r="X331" s="318"/>
      <c r="Y331" s="318"/>
      <c r="Z331" s="318"/>
      <c r="AA331" s="318"/>
      <c r="AB331" s="318"/>
      <c r="AC331" s="318"/>
      <c r="AD331" s="318"/>
      <c r="AE331" s="318"/>
      <c r="AF331" s="318"/>
      <c r="AG331" s="318"/>
      <c r="AH331" s="318"/>
      <c r="AI331" s="318"/>
      <c r="AJ331" s="318"/>
      <c r="AK331" s="318"/>
      <c r="AL331" s="318"/>
      <c r="AM331" s="318"/>
      <c r="AN331" s="318"/>
      <c r="AO331" s="318"/>
      <c r="AP331" s="318"/>
      <c r="AQ331" s="318"/>
      <c r="AR331" s="318"/>
      <c r="AS331" s="318"/>
      <c r="AT331" s="318"/>
      <c r="AU331" s="318"/>
      <c r="AV331" s="318"/>
      <c r="AW331" s="318"/>
      <c r="AX331" s="318"/>
      <c r="AY331" s="318"/>
      <c r="AZ331" s="318"/>
      <c r="BA331" s="318"/>
      <c r="BB331" s="318"/>
      <c r="BC331" s="318"/>
      <c r="BD331" s="318"/>
      <c r="BE331" s="318"/>
      <c r="BF331" s="318"/>
      <c r="BG331" s="318"/>
      <c r="BH331" s="318"/>
      <c r="BI331" s="318"/>
      <c r="BJ331" s="318"/>
      <c r="BK331" s="318"/>
      <c r="BL331" s="318"/>
      <c r="BM331" s="318"/>
      <c r="BN331" s="318"/>
      <c r="BO331" s="318"/>
      <c r="BP331" s="318"/>
      <c r="BQ331" s="318"/>
      <c r="BR331" s="318"/>
      <c r="BS331" s="318"/>
      <c r="BT331" s="318"/>
      <c r="BU331" s="318"/>
      <c r="BV331" s="318"/>
      <c r="BW331" s="318"/>
      <c r="BX331" s="318"/>
      <c r="BY331" s="318"/>
      <c r="BZ331" s="318"/>
      <c r="CA331" s="318"/>
      <c r="CB331" s="318"/>
      <c r="CC331" s="318"/>
      <c r="CD331" s="318"/>
      <c r="CE331" s="318"/>
      <c r="CF331" s="318"/>
      <c r="CG331" s="318"/>
      <c r="CH331" s="318"/>
      <c r="CI331" s="318"/>
      <c r="CJ331" s="318"/>
      <c r="CK331" s="318"/>
      <c r="CL331" s="318"/>
      <c r="CM331" s="318"/>
      <c r="CN331" s="318"/>
      <c r="CO331" s="318"/>
      <c r="CP331" s="318"/>
      <c r="CQ331" s="318"/>
      <c r="CR331" s="318"/>
      <c r="CS331" s="318"/>
      <c r="CT331" s="318"/>
      <c r="CU331" s="318"/>
      <c r="CV331" s="318"/>
      <c r="CW331" s="318"/>
      <c r="CX331" s="318"/>
      <c r="CY331" s="318"/>
      <c r="CZ331" s="318"/>
      <c r="DA331" s="318"/>
      <c r="DB331" s="318"/>
      <c r="DC331" s="318"/>
      <c r="DD331" s="318"/>
      <c r="DE331" s="318"/>
      <c r="DF331" s="318"/>
      <c r="DG331" s="318"/>
      <c r="DH331" s="318"/>
      <c r="DI331" s="318"/>
      <c r="DJ331" s="318"/>
      <c r="DK331" s="318"/>
      <c r="DL331" s="318"/>
      <c r="DM331" s="318"/>
      <c r="DN331" s="318"/>
      <c r="DO331" s="318"/>
      <c r="DP331" s="318"/>
      <c r="DQ331" s="318"/>
      <c r="DR331" s="318"/>
      <c r="DS331" s="318"/>
      <c r="DT331" s="318"/>
      <c r="DU331" s="318"/>
      <c r="DV331" s="318"/>
      <c r="DW331" s="318"/>
      <c r="DX331" s="318"/>
      <c r="DY331" s="318"/>
      <c r="DZ331" s="318"/>
      <c r="EA331" s="318"/>
      <c r="EB331" s="318"/>
      <c r="EC331" s="318"/>
      <c r="ED331" s="318"/>
      <c r="EE331" s="318"/>
      <c r="EF331" s="318"/>
      <c r="EG331" s="318"/>
      <c r="EH331" s="318"/>
      <c r="EI331" s="318"/>
      <c r="EJ331" s="318"/>
    </row>
    <row r="332" spans="1:140" ht="25.5" hidden="1" customHeight="1">
      <c r="A332" s="319"/>
      <c r="B332" s="319"/>
      <c r="C332" s="319"/>
      <c r="D332" s="317"/>
      <c r="E332" s="317"/>
      <c r="F332" s="318"/>
      <c r="G332" s="318"/>
      <c r="H332" s="318"/>
      <c r="I332" s="318"/>
      <c r="J332" s="318"/>
      <c r="K332" s="318"/>
      <c r="L332" s="318"/>
      <c r="M332" s="318"/>
      <c r="N332" s="318"/>
      <c r="O332" s="318"/>
      <c r="P332" s="318"/>
      <c r="Q332" s="318"/>
      <c r="R332" s="318"/>
      <c r="S332" s="318"/>
      <c r="T332" s="318"/>
      <c r="U332" s="318"/>
      <c r="V332" s="318"/>
      <c r="W332" s="318"/>
      <c r="X332" s="318"/>
      <c r="Y332" s="318"/>
      <c r="Z332" s="318"/>
      <c r="AA332" s="318"/>
      <c r="AB332" s="318"/>
      <c r="AC332" s="318"/>
      <c r="AD332" s="318"/>
      <c r="AE332" s="318"/>
      <c r="AF332" s="318"/>
      <c r="AG332" s="318"/>
      <c r="AH332" s="318"/>
      <c r="AI332" s="318"/>
      <c r="AJ332" s="318"/>
      <c r="AK332" s="318"/>
      <c r="AL332" s="318"/>
      <c r="AM332" s="318"/>
      <c r="AN332" s="318"/>
      <c r="AO332" s="318"/>
      <c r="AP332" s="318"/>
      <c r="AQ332" s="318"/>
      <c r="AR332" s="318"/>
      <c r="AS332" s="318"/>
      <c r="AT332" s="318"/>
      <c r="AU332" s="318"/>
      <c r="AV332" s="318"/>
      <c r="AW332" s="318"/>
      <c r="AX332" s="318"/>
      <c r="AY332" s="318"/>
      <c r="AZ332" s="318"/>
      <c r="BA332" s="318"/>
      <c r="BB332" s="318"/>
      <c r="BC332" s="318"/>
      <c r="BD332" s="318"/>
      <c r="BE332" s="318"/>
      <c r="BF332" s="318"/>
      <c r="BG332" s="318"/>
      <c r="BH332" s="318"/>
      <c r="BI332" s="318"/>
      <c r="BJ332" s="318"/>
      <c r="BK332" s="318"/>
      <c r="BL332" s="318"/>
      <c r="BM332" s="318"/>
      <c r="BN332" s="318"/>
      <c r="BO332" s="318"/>
      <c r="BP332" s="318"/>
      <c r="BQ332" s="318"/>
      <c r="BR332" s="318"/>
      <c r="BS332" s="318"/>
      <c r="BT332" s="318"/>
      <c r="BU332" s="318"/>
      <c r="BV332" s="318"/>
      <c r="BW332" s="318"/>
      <c r="BX332" s="318"/>
      <c r="BY332" s="318"/>
      <c r="BZ332" s="318"/>
      <c r="CA332" s="318"/>
      <c r="CB332" s="318"/>
      <c r="CC332" s="318"/>
      <c r="CD332" s="318"/>
      <c r="CE332" s="318"/>
      <c r="CF332" s="318"/>
      <c r="CG332" s="318"/>
      <c r="CH332" s="318"/>
      <c r="CI332" s="318"/>
      <c r="CJ332" s="318"/>
      <c r="CK332" s="318"/>
      <c r="CL332" s="318"/>
      <c r="CM332" s="318"/>
      <c r="CN332" s="318"/>
      <c r="CO332" s="318"/>
      <c r="CP332" s="318"/>
      <c r="CQ332" s="318"/>
      <c r="CR332" s="318"/>
      <c r="CS332" s="318"/>
      <c r="CT332" s="318"/>
      <c r="CU332" s="318"/>
      <c r="CV332" s="318"/>
      <c r="CW332" s="318"/>
      <c r="CX332" s="318"/>
      <c r="CY332" s="318"/>
      <c r="CZ332" s="318"/>
      <c r="DA332" s="318"/>
      <c r="DB332" s="318"/>
      <c r="DC332" s="318"/>
      <c r="DD332" s="318"/>
      <c r="DE332" s="318"/>
      <c r="DF332" s="318"/>
      <c r="DG332" s="318"/>
      <c r="DH332" s="318"/>
      <c r="DI332" s="318"/>
      <c r="DJ332" s="318"/>
      <c r="DK332" s="318"/>
      <c r="DL332" s="318"/>
      <c r="DM332" s="318"/>
      <c r="DN332" s="318"/>
      <c r="DO332" s="318"/>
      <c r="DP332" s="318"/>
      <c r="DQ332" s="318"/>
      <c r="DR332" s="318"/>
      <c r="DS332" s="318"/>
      <c r="DT332" s="318"/>
      <c r="DU332" s="318"/>
      <c r="DV332" s="318"/>
      <c r="DW332" s="318"/>
      <c r="DX332" s="318"/>
      <c r="DY332" s="318"/>
      <c r="DZ332" s="318"/>
      <c r="EA332" s="318"/>
      <c r="EB332" s="318"/>
      <c r="EC332" s="318"/>
      <c r="ED332" s="318"/>
      <c r="EE332" s="318"/>
      <c r="EF332" s="318"/>
      <c r="EG332" s="318"/>
      <c r="EH332" s="318"/>
      <c r="EI332" s="318"/>
      <c r="EJ332" s="318"/>
    </row>
    <row r="333" spans="1:140" ht="25.5" hidden="1" customHeight="1">
      <c r="A333" s="319"/>
      <c r="B333" s="319"/>
      <c r="C333" s="319"/>
      <c r="D333" s="317"/>
      <c r="E333" s="317"/>
      <c r="F333" s="318"/>
      <c r="G333" s="318"/>
      <c r="H333" s="318"/>
      <c r="I333" s="318"/>
      <c r="J333" s="318"/>
      <c r="K333" s="318"/>
      <c r="L333" s="318"/>
      <c r="M333" s="318"/>
      <c r="N333" s="318"/>
      <c r="O333" s="318"/>
      <c r="P333" s="318"/>
      <c r="Q333" s="318"/>
      <c r="R333" s="318"/>
      <c r="S333" s="318"/>
      <c r="T333" s="318"/>
      <c r="U333" s="318"/>
      <c r="V333" s="318"/>
      <c r="W333" s="318"/>
      <c r="X333" s="318"/>
      <c r="Y333" s="318"/>
      <c r="Z333" s="318"/>
      <c r="AA333" s="318"/>
      <c r="AB333" s="318"/>
      <c r="AC333" s="318"/>
      <c r="AD333" s="318"/>
      <c r="AE333" s="318"/>
      <c r="AF333" s="318"/>
      <c r="AG333" s="318"/>
      <c r="AH333" s="318"/>
      <c r="AI333" s="318"/>
      <c r="AJ333" s="318"/>
      <c r="AK333" s="318"/>
      <c r="AL333" s="318"/>
      <c r="AM333" s="318"/>
      <c r="AN333" s="318"/>
      <c r="AO333" s="318"/>
      <c r="AP333" s="318"/>
      <c r="AQ333" s="318"/>
      <c r="AR333" s="318"/>
      <c r="AS333" s="318"/>
      <c r="AT333" s="318"/>
      <c r="AU333" s="318"/>
      <c r="AV333" s="318"/>
      <c r="AW333" s="318"/>
      <c r="AX333" s="318"/>
      <c r="AY333" s="318"/>
      <c r="AZ333" s="318"/>
      <c r="BA333" s="318"/>
      <c r="BB333" s="318"/>
      <c r="BC333" s="318"/>
      <c r="BD333" s="318"/>
      <c r="BE333" s="318"/>
      <c r="BF333" s="318"/>
      <c r="BG333" s="318"/>
      <c r="BH333" s="318"/>
      <c r="BI333" s="318"/>
      <c r="BJ333" s="318"/>
      <c r="BK333" s="318"/>
      <c r="BL333" s="318"/>
      <c r="BM333" s="318"/>
      <c r="BN333" s="318"/>
      <c r="BO333" s="318"/>
      <c r="BP333" s="318"/>
      <c r="BQ333" s="318"/>
      <c r="BR333" s="318"/>
      <c r="BS333" s="318"/>
      <c r="BT333" s="318"/>
      <c r="BU333" s="318"/>
      <c r="BV333" s="318"/>
      <c r="BW333" s="318"/>
      <c r="BX333" s="318"/>
      <c r="BY333" s="318"/>
      <c r="BZ333" s="318"/>
      <c r="CA333" s="318"/>
      <c r="CB333" s="318"/>
      <c r="CC333" s="318"/>
      <c r="CD333" s="318"/>
      <c r="CE333" s="318"/>
      <c r="CF333" s="318"/>
      <c r="CG333" s="318"/>
      <c r="CH333" s="318"/>
      <c r="CI333" s="318"/>
      <c r="CJ333" s="318"/>
      <c r="CK333" s="318"/>
      <c r="CL333" s="318"/>
      <c r="CM333" s="318"/>
      <c r="CN333" s="318"/>
      <c r="CO333" s="318"/>
      <c r="CP333" s="318"/>
      <c r="CQ333" s="318"/>
      <c r="CR333" s="318"/>
      <c r="CS333" s="318"/>
      <c r="CT333" s="318"/>
      <c r="CU333" s="318"/>
      <c r="CV333" s="318"/>
      <c r="CW333" s="318"/>
      <c r="CX333" s="318"/>
      <c r="CY333" s="318"/>
      <c r="CZ333" s="318"/>
      <c r="DA333" s="318"/>
      <c r="DB333" s="318"/>
      <c r="DC333" s="318"/>
      <c r="DD333" s="318"/>
      <c r="DE333" s="318"/>
      <c r="DF333" s="318"/>
      <c r="DG333" s="318"/>
      <c r="DH333" s="318"/>
      <c r="DI333" s="318"/>
      <c r="DJ333" s="318"/>
      <c r="DK333" s="318"/>
      <c r="DL333" s="318"/>
      <c r="DM333" s="318"/>
      <c r="DN333" s="318"/>
      <c r="DO333" s="318"/>
      <c r="DP333" s="318"/>
      <c r="DQ333" s="318"/>
      <c r="DR333" s="318"/>
      <c r="DS333" s="318"/>
      <c r="DT333" s="318"/>
      <c r="DU333" s="318"/>
      <c r="DV333" s="318"/>
      <c r="DW333" s="318"/>
      <c r="DX333" s="318"/>
      <c r="DY333" s="318"/>
      <c r="DZ333" s="318"/>
      <c r="EA333" s="318"/>
      <c r="EB333" s="318"/>
      <c r="EC333" s="318"/>
      <c r="ED333" s="318"/>
      <c r="EE333" s="318"/>
      <c r="EF333" s="318"/>
      <c r="EG333" s="318"/>
      <c r="EH333" s="318"/>
      <c r="EI333" s="318"/>
      <c r="EJ333" s="318"/>
    </row>
    <row r="334" spans="1:140" ht="25.5" hidden="1" customHeight="1">
      <c r="A334" s="319"/>
      <c r="B334" s="319"/>
      <c r="C334" s="319"/>
      <c r="D334" s="317"/>
      <c r="E334" s="317"/>
      <c r="F334" s="318"/>
      <c r="G334" s="318"/>
      <c r="H334" s="318"/>
      <c r="I334" s="318"/>
      <c r="J334" s="318"/>
      <c r="K334" s="318"/>
      <c r="L334" s="318"/>
      <c r="M334" s="318"/>
      <c r="N334" s="318"/>
      <c r="O334" s="318"/>
      <c r="P334" s="318"/>
      <c r="Q334" s="318"/>
      <c r="R334" s="318"/>
      <c r="S334" s="318"/>
      <c r="T334" s="318"/>
      <c r="U334" s="318"/>
      <c r="V334" s="318"/>
      <c r="W334" s="318"/>
      <c r="X334" s="318"/>
      <c r="Y334" s="318"/>
      <c r="Z334" s="318"/>
      <c r="AA334" s="318"/>
      <c r="AB334" s="318"/>
      <c r="AC334" s="318"/>
      <c r="AD334" s="318"/>
      <c r="AE334" s="318"/>
      <c r="AF334" s="318"/>
      <c r="AG334" s="318"/>
      <c r="AH334" s="318"/>
      <c r="AI334" s="318"/>
      <c r="AJ334" s="318"/>
      <c r="AK334" s="318"/>
      <c r="AL334" s="318"/>
      <c r="AM334" s="318"/>
      <c r="AN334" s="318"/>
      <c r="AO334" s="318"/>
      <c r="AP334" s="318"/>
      <c r="AQ334" s="318"/>
      <c r="AR334" s="318"/>
      <c r="AS334" s="318"/>
      <c r="AT334" s="318"/>
      <c r="AU334" s="318"/>
      <c r="AV334" s="318"/>
      <c r="AW334" s="318"/>
      <c r="AX334" s="318"/>
      <c r="AY334" s="318"/>
      <c r="AZ334" s="318"/>
      <c r="BA334" s="318"/>
      <c r="BB334" s="318"/>
      <c r="BC334" s="318"/>
      <c r="BD334" s="318"/>
      <c r="BE334" s="318"/>
      <c r="BF334" s="318"/>
      <c r="BG334" s="318"/>
      <c r="BH334" s="318"/>
      <c r="BI334" s="318"/>
      <c r="BJ334" s="318"/>
      <c r="BK334" s="318"/>
      <c r="BL334" s="318"/>
      <c r="BM334" s="318"/>
      <c r="BN334" s="318"/>
      <c r="BO334" s="318"/>
      <c r="BP334" s="318"/>
      <c r="BQ334" s="318"/>
      <c r="BR334" s="318"/>
      <c r="BS334" s="318"/>
      <c r="BT334" s="318"/>
      <c r="BU334" s="318"/>
      <c r="BV334" s="318"/>
      <c r="BW334" s="318"/>
      <c r="BX334" s="318"/>
      <c r="BY334" s="318"/>
      <c r="BZ334" s="318"/>
      <c r="CA334" s="318"/>
      <c r="CB334" s="318"/>
      <c r="CC334" s="318"/>
      <c r="CD334" s="318"/>
      <c r="CE334" s="318"/>
      <c r="CF334" s="318"/>
      <c r="CG334" s="318"/>
      <c r="CH334" s="318"/>
      <c r="CI334" s="318"/>
      <c r="CJ334" s="318"/>
      <c r="CK334" s="318"/>
      <c r="CL334" s="318"/>
      <c r="CM334" s="318"/>
      <c r="CN334" s="318"/>
      <c r="CO334" s="318"/>
      <c r="CP334" s="318"/>
      <c r="CQ334" s="318"/>
      <c r="CR334" s="318"/>
      <c r="CS334" s="318"/>
      <c r="CT334" s="318"/>
      <c r="CU334" s="318"/>
      <c r="CV334" s="318"/>
      <c r="CW334" s="318"/>
      <c r="CX334" s="318"/>
      <c r="CY334" s="318"/>
      <c r="CZ334" s="318"/>
      <c r="DA334" s="318"/>
      <c r="DB334" s="318"/>
      <c r="DC334" s="318"/>
      <c r="DD334" s="318"/>
      <c r="DE334" s="318"/>
      <c r="DF334" s="318"/>
      <c r="DG334" s="318"/>
      <c r="DH334" s="318"/>
      <c r="DI334" s="318"/>
      <c r="DJ334" s="318"/>
      <c r="DK334" s="318"/>
      <c r="DL334" s="318"/>
      <c r="DM334" s="318"/>
      <c r="DN334" s="318"/>
      <c r="DO334" s="318"/>
      <c r="DP334" s="318"/>
      <c r="DQ334" s="318"/>
      <c r="DR334" s="318"/>
      <c r="DS334" s="318"/>
      <c r="DT334" s="318"/>
      <c r="DU334" s="318"/>
      <c r="DV334" s="318"/>
      <c r="DW334" s="318"/>
      <c r="DX334" s="318"/>
      <c r="DY334" s="318"/>
      <c r="DZ334" s="318"/>
      <c r="EA334" s="318"/>
      <c r="EB334" s="318"/>
      <c r="EC334" s="318"/>
      <c r="ED334" s="318"/>
      <c r="EE334" s="318"/>
      <c r="EF334" s="318"/>
      <c r="EG334" s="318"/>
      <c r="EH334" s="318"/>
      <c r="EI334" s="318"/>
      <c r="EJ334" s="318"/>
    </row>
    <row r="335" spans="1:140" ht="25.5" hidden="1" customHeight="1">
      <c r="A335" s="319"/>
      <c r="B335" s="319"/>
      <c r="C335" s="319"/>
      <c r="D335" s="317"/>
      <c r="E335" s="317"/>
      <c r="F335" s="318"/>
      <c r="G335" s="318"/>
      <c r="H335" s="318"/>
      <c r="I335" s="318"/>
      <c r="J335" s="318"/>
      <c r="K335" s="318"/>
      <c r="L335" s="318"/>
      <c r="M335" s="318"/>
      <c r="N335" s="318"/>
      <c r="O335" s="318"/>
      <c r="P335" s="318"/>
      <c r="Q335" s="318"/>
      <c r="R335" s="318"/>
      <c r="S335" s="318"/>
      <c r="T335" s="318"/>
      <c r="U335" s="318"/>
      <c r="V335" s="318"/>
      <c r="W335" s="318"/>
      <c r="X335" s="318"/>
      <c r="Y335" s="318"/>
      <c r="Z335" s="318"/>
      <c r="AA335" s="318"/>
      <c r="AB335" s="318"/>
      <c r="AC335" s="318"/>
      <c r="AD335" s="318"/>
      <c r="AE335" s="318"/>
      <c r="AF335" s="318"/>
      <c r="AG335" s="318"/>
      <c r="AH335" s="318"/>
      <c r="AI335" s="318"/>
      <c r="AJ335" s="318"/>
      <c r="AK335" s="318"/>
      <c r="AL335" s="318"/>
      <c r="AM335" s="318"/>
      <c r="AN335" s="318"/>
      <c r="AO335" s="318"/>
      <c r="AP335" s="318"/>
      <c r="AQ335" s="318"/>
      <c r="AR335" s="318"/>
      <c r="AS335" s="318"/>
      <c r="AT335" s="318"/>
      <c r="AU335" s="318"/>
      <c r="AV335" s="318"/>
      <c r="AW335" s="318"/>
      <c r="AX335" s="318"/>
      <c r="AY335" s="318"/>
      <c r="AZ335" s="318"/>
      <c r="BA335" s="318"/>
      <c r="BB335" s="318"/>
      <c r="BC335" s="318"/>
      <c r="BD335" s="318"/>
      <c r="BE335" s="318"/>
      <c r="BF335" s="318"/>
      <c r="BG335" s="318"/>
      <c r="BH335" s="318"/>
      <c r="BI335" s="318"/>
      <c r="BJ335" s="318"/>
      <c r="BK335" s="318"/>
      <c r="BL335" s="318"/>
      <c r="BM335" s="318"/>
      <c r="BN335" s="318"/>
      <c r="BO335" s="318"/>
      <c r="BP335" s="318"/>
      <c r="BQ335" s="318"/>
      <c r="BR335" s="318"/>
      <c r="BS335" s="318"/>
      <c r="BT335" s="318"/>
      <c r="BU335" s="318"/>
      <c r="BV335" s="318"/>
      <c r="BW335" s="318"/>
      <c r="BX335" s="318"/>
      <c r="BY335" s="318"/>
      <c r="BZ335" s="318"/>
      <c r="CA335" s="318"/>
      <c r="CB335" s="318"/>
      <c r="CC335" s="318"/>
      <c r="CD335" s="318"/>
      <c r="CE335" s="318"/>
      <c r="CF335" s="318"/>
      <c r="CG335" s="318"/>
      <c r="CH335" s="318"/>
      <c r="CI335" s="318"/>
      <c r="CJ335" s="318"/>
      <c r="CK335" s="318"/>
      <c r="CL335" s="318"/>
      <c r="CM335" s="318"/>
      <c r="CN335" s="318"/>
      <c r="CO335" s="318"/>
      <c r="CP335" s="318"/>
      <c r="CQ335" s="318"/>
      <c r="CR335" s="318"/>
      <c r="CS335" s="318"/>
      <c r="CT335" s="318"/>
      <c r="CU335" s="318"/>
      <c r="CV335" s="318"/>
      <c r="CW335" s="318"/>
      <c r="CX335" s="318"/>
      <c r="CY335" s="318"/>
      <c r="CZ335" s="318"/>
      <c r="DA335" s="318"/>
      <c r="DB335" s="318"/>
      <c r="DC335" s="318"/>
      <c r="DD335" s="318"/>
      <c r="DE335" s="318"/>
      <c r="DF335" s="318"/>
      <c r="DG335" s="318"/>
      <c r="DH335" s="318"/>
      <c r="DI335" s="318"/>
      <c r="DJ335" s="318"/>
      <c r="DK335" s="318"/>
      <c r="DL335" s="318"/>
      <c r="DM335" s="318"/>
      <c r="DN335" s="318"/>
      <c r="DO335" s="318"/>
      <c r="DP335" s="318"/>
      <c r="DQ335" s="318"/>
      <c r="DR335" s="318"/>
      <c r="DS335" s="318"/>
      <c r="DT335" s="318"/>
      <c r="DU335" s="318"/>
      <c r="DV335" s="318"/>
      <c r="DW335" s="318"/>
      <c r="DX335" s="318"/>
      <c r="DY335" s="318"/>
      <c r="DZ335" s="318"/>
      <c r="EA335" s="318"/>
      <c r="EB335" s="318"/>
      <c r="EC335" s="318"/>
      <c r="ED335" s="318"/>
      <c r="EE335" s="318"/>
      <c r="EF335" s="318"/>
      <c r="EG335" s="318"/>
      <c r="EH335" s="318"/>
      <c r="EI335" s="318"/>
      <c r="EJ335" s="318"/>
    </row>
    <row r="336" spans="1:140" ht="25.5" hidden="1" customHeight="1">
      <c r="A336" s="319"/>
      <c r="B336" s="319"/>
      <c r="C336" s="319"/>
      <c r="D336" s="317"/>
      <c r="E336" s="317"/>
      <c r="F336" s="318"/>
      <c r="G336" s="318"/>
      <c r="H336" s="318"/>
      <c r="I336" s="318"/>
      <c r="J336" s="318"/>
      <c r="K336" s="318"/>
      <c r="L336" s="318"/>
      <c r="M336" s="318"/>
      <c r="N336" s="318"/>
      <c r="O336" s="318"/>
      <c r="P336" s="318"/>
      <c r="Q336" s="318"/>
      <c r="R336" s="318"/>
      <c r="S336" s="318"/>
      <c r="T336" s="318"/>
      <c r="U336" s="318"/>
      <c r="V336" s="318"/>
      <c r="W336" s="318"/>
      <c r="X336" s="318"/>
      <c r="Y336" s="318"/>
      <c r="Z336" s="318"/>
      <c r="AA336" s="318"/>
      <c r="AB336" s="318"/>
      <c r="AC336" s="318"/>
      <c r="AD336" s="318"/>
      <c r="AE336" s="318"/>
      <c r="AF336" s="318"/>
      <c r="AG336" s="318"/>
      <c r="AH336" s="318"/>
      <c r="AI336" s="318"/>
      <c r="AJ336" s="318"/>
      <c r="AK336" s="318"/>
      <c r="AL336" s="318"/>
      <c r="AM336" s="318"/>
      <c r="AN336" s="318"/>
      <c r="AO336" s="318"/>
      <c r="AP336" s="318"/>
      <c r="AQ336" s="318"/>
      <c r="AR336" s="318"/>
      <c r="AS336" s="318"/>
      <c r="AT336" s="318"/>
      <c r="AU336" s="318"/>
      <c r="AV336" s="318"/>
      <c r="AW336" s="318"/>
      <c r="AX336" s="318"/>
      <c r="AY336" s="318"/>
      <c r="AZ336" s="318"/>
      <c r="BA336" s="318"/>
      <c r="BB336" s="318"/>
      <c r="BC336" s="318"/>
      <c r="BD336" s="318"/>
      <c r="BE336" s="318"/>
      <c r="BF336" s="318"/>
      <c r="BG336" s="318"/>
      <c r="BH336" s="318"/>
      <c r="BI336" s="318"/>
      <c r="BJ336" s="318"/>
      <c r="BK336" s="318"/>
      <c r="BL336" s="318"/>
      <c r="BM336" s="318"/>
      <c r="BN336" s="318"/>
      <c r="BO336" s="318"/>
      <c r="BP336" s="318"/>
      <c r="BQ336" s="318"/>
      <c r="BR336" s="318"/>
      <c r="BS336" s="318"/>
      <c r="BT336" s="318"/>
      <c r="BU336" s="318"/>
      <c r="BV336" s="318"/>
      <c r="BW336" s="318"/>
      <c r="BX336" s="318"/>
      <c r="BY336" s="318"/>
      <c r="BZ336" s="318"/>
      <c r="CA336" s="318"/>
      <c r="CB336" s="318"/>
      <c r="CC336" s="318"/>
      <c r="CD336" s="318"/>
      <c r="CE336" s="318"/>
      <c r="CF336" s="318"/>
      <c r="CG336" s="318"/>
      <c r="CH336" s="318"/>
      <c r="CI336" s="318"/>
      <c r="CJ336" s="318"/>
      <c r="CK336" s="318"/>
      <c r="CL336" s="318"/>
      <c r="CM336" s="318"/>
      <c r="CN336" s="318"/>
      <c r="CO336" s="318"/>
      <c r="CP336" s="318"/>
      <c r="CQ336" s="318"/>
      <c r="CR336" s="318"/>
      <c r="CS336" s="318"/>
      <c r="CT336" s="318"/>
      <c r="CU336" s="318"/>
      <c r="CV336" s="318"/>
      <c r="CW336" s="318"/>
      <c r="CX336" s="318"/>
      <c r="CY336" s="318"/>
      <c r="CZ336" s="318"/>
      <c r="DA336" s="318"/>
      <c r="DB336" s="318"/>
      <c r="DC336" s="318"/>
      <c r="DD336" s="318"/>
      <c r="DE336" s="318"/>
      <c r="DF336" s="318"/>
      <c r="DG336" s="318"/>
      <c r="DH336" s="318"/>
      <c r="DI336" s="318"/>
      <c r="DJ336" s="318"/>
      <c r="DK336" s="318"/>
      <c r="DL336" s="318"/>
      <c r="DM336" s="318"/>
      <c r="DN336" s="318"/>
      <c r="DO336" s="318"/>
      <c r="DP336" s="318"/>
      <c r="DQ336" s="318"/>
      <c r="DR336" s="318"/>
      <c r="DS336" s="318"/>
      <c r="DT336" s="318"/>
      <c r="DU336" s="318"/>
      <c r="DV336" s="318"/>
      <c r="DW336" s="318"/>
      <c r="DX336" s="318"/>
      <c r="DY336" s="318"/>
      <c r="DZ336" s="318"/>
      <c r="EA336" s="318"/>
      <c r="EB336" s="318"/>
      <c r="EC336" s="318"/>
      <c r="ED336" s="318"/>
      <c r="EE336" s="318"/>
      <c r="EF336" s="318"/>
      <c r="EG336" s="318"/>
      <c r="EH336" s="318"/>
      <c r="EI336" s="318"/>
      <c r="EJ336" s="318"/>
    </row>
    <row r="337" spans="1:140" ht="25.5" hidden="1" customHeight="1">
      <c r="A337" s="319"/>
      <c r="B337" s="319"/>
      <c r="C337" s="319"/>
      <c r="D337" s="317"/>
      <c r="E337" s="317"/>
      <c r="F337" s="318"/>
      <c r="G337" s="318"/>
      <c r="H337" s="318"/>
      <c r="I337" s="318"/>
      <c r="J337" s="318"/>
      <c r="K337" s="318"/>
      <c r="L337" s="318"/>
      <c r="M337" s="318"/>
      <c r="N337" s="318"/>
      <c r="O337" s="318"/>
      <c r="P337" s="318"/>
      <c r="Q337" s="318"/>
      <c r="R337" s="318"/>
      <c r="S337" s="318"/>
      <c r="T337" s="318"/>
      <c r="U337" s="318"/>
      <c r="V337" s="318"/>
      <c r="W337" s="318"/>
      <c r="X337" s="318"/>
      <c r="Y337" s="318"/>
      <c r="Z337" s="318"/>
      <c r="AA337" s="318"/>
      <c r="AB337" s="318"/>
      <c r="AC337" s="318"/>
      <c r="AD337" s="318"/>
      <c r="AE337" s="318"/>
      <c r="AF337" s="318"/>
      <c r="AG337" s="318"/>
      <c r="AH337" s="318"/>
      <c r="AI337" s="318"/>
      <c r="AJ337" s="318"/>
      <c r="AK337" s="318"/>
      <c r="AL337" s="318"/>
      <c r="AM337" s="318"/>
      <c r="AN337" s="318"/>
      <c r="AO337" s="318"/>
      <c r="AP337" s="318"/>
      <c r="AQ337" s="318"/>
      <c r="AR337" s="318"/>
      <c r="AS337" s="318"/>
      <c r="AT337" s="318"/>
      <c r="AU337" s="318"/>
      <c r="AV337" s="318"/>
      <c r="AW337" s="318"/>
      <c r="AX337" s="318"/>
      <c r="AY337" s="318"/>
      <c r="AZ337" s="318"/>
      <c r="BA337" s="318"/>
      <c r="BB337" s="318"/>
      <c r="BC337" s="318"/>
      <c r="BD337" s="318"/>
      <c r="BE337" s="318"/>
      <c r="BF337" s="318"/>
      <c r="BG337" s="318"/>
      <c r="BH337" s="318"/>
      <c r="BI337" s="318"/>
      <c r="BJ337" s="318"/>
      <c r="BK337" s="318"/>
      <c r="BL337" s="318"/>
      <c r="BM337" s="318"/>
      <c r="BN337" s="318"/>
      <c r="BO337" s="318"/>
      <c r="BP337" s="318"/>
      <c r="BQ337" s="318"/>
      <c r="BR337" s="318"/>
      <c r="BS337" s="318"/>
      <c r="BT337" s="318"/>
      <c r="BU337" s="318"/>
      <c r="BV337" s="318"/>
      <c r="BW337" s="318"/>
      <c r="BX337" s="318"/>
      <c r="BY337" s="318"/>
      <c r="BZ337" s="318"/>
      <c r="CA337" s="318"/>
      <c r="CB337" s="318"/>
      <c r="CC337" s="318"/>
      <c r="CD337" s="318"/>
      <c r="CE337" s="318"/>
      <c r="CF337" s="318"/>
      <c r="CG337" s="318"/>
      <c r="CH337" s="318"/>
      <c r="CI337" s="318"/>
      <c r="CJ337" s="318"/>
      <c r="CK337" s="318"/>
      <c r="CL337" s="318"/>
      <c r="CM337" s="318"/>
      <c r="CN337" s="318"/>
      <c r="CO337" s="318"/>
      <c r="CP337" s="318"/>
      <c r="CQ337" s="318"/>
      <c r="CR337" s="318"/>
      <c r="CS337" s="318"/>
      <c r="CT337" s="318"/>
      <c r="CU337" s="318"/>
      <c r="CV337" s="318"/>
      <c r="CW337" s="318"/>
      <c r="CX337" s="318"/>
      <c r="CY337" s="318"/>
      <c r="CZ337" s="318"/>
      <c r="DA337" s="318"/>
      <c r="DB337" s="318"/>
      <c r="DC337" s="318"/>
      <c r="DD337" s="318"/>
      <c r="DE337" s="318"/>
      <c r="DF337" s="318"/>
      <c r="DG337" s="318"/>
      <c r="DH337" s="318"/>
      <c r="DI337" s="318"/>
      <c r="DJ337" s="318"/>
      <c r="DK337" s="318"/>
      <c r="DL337" s="318"/>
      <c r="DM337" s="318"/>
      <c r="DN337" s="318"/>
      <c r="DO337" s="318"/>
      <c r="DP337" s="318"/>
      <c r="DQ337" s="318"/>
      <c r="DR337" s="318"/>
      <c r="DS337" s="318"/>
      <c r="DT337" s="318"/>
      <c r="DU337" s="318"/>
      <c r="DV337" s="318"/>
      <c r="DW337" s="318"/>
      <c r="DX337" s="318"/>
      <c r="DY337" s="318"/>
      <c r="DZ337" s="318"/>
      <c r="EA337" s="318"/>
      <c r="EB337" s="318"/>
      <c r="EC337" s="318"/>
      <c r="ED337" s="318"/>
      <c r="EE337" s="318"/>
      <c r="EF337" s="318"/>
      <c r="EG337" s="318"/>
      <c r="EH337" s="318"/>
      <c r="EI337" s="318"/>
      <c r="EJ337" s="318"/>
    </row>
    <row r="338" spans="1:140" ht="25.5" hidden="1" customHeight="1">
      <c r="A338" s="319"/>
      <c r="B338" s="319"/>
      <c r="C338" s="319"/>
      <c r="D338" s="317"/>
      <c r="E338" s="317"/>
      <c r="F338" s="318"/>
      <c r="G338" s="318"/>
      <c r="H338" s="318"/>
      <c r="I338" s="318"/>
      <c r="J338" s="318"/>
      <c r="K338" s="318"/>
      <c r="L338" s="318"/>
      <c r="M338" s="318"/>
      <c r="N338" s="318"/>
      <c r="O338" s="318"/>
      <c r="P338" s="318"/>
      <c r="Q338" s="318"/>
      <c r="R338" s="318"/>
      <c r="S338" s="318"/>
      <c r="T338" s="318"/>
      <c r="U338" s="318"/>
      <c r="V338" s="318"/>
      <c r="W338" s="318"/>
      <c r="X338" s="318"/>
      <c r="Y338" s="318"/>
      <c r="Z338" s="318"/>
      <c r="AA338" s="318"/>
      <c r="AB338" s="318"/>
      <c r="AC338" s="318"/>
      <c r="AD338" s="318"/>
      <c r="AE338" s="318"/>
      <c r="AF338" s="318"/>
      <c r="AG338" s="318"/>
      <c r="AH338" s="318"/>
      <c r="AI338" s="318"/>
      <c r="AJ338" s="318"/>
      <c r="AK338" s="318"/>
      <c r="AL338" s="318"/>
      <c r="AM338" s="318"/>
      <c r="AN338" s="318"/>
      <c r="AO338" s="318"/>
      <c r="AP338" s="318"/>
      <c r="AQ338" s="318"/>
      <c r="AR338" s="318"/>
      <c r="AS338" s="318"/>
      <c r="AT338" s="318"/>
      <c r="AU338" s="318"/>
      <c r="AV338" s="318"/>
      <c r="AW338" s="318"/>
      <c r="AX338" s="318"/>
      <c r="AY338" s="318"/>
      <c r="AZ338" s="318"/>
      <c r="BA338" s="318"/>
      <c r="BB338" s="318"/>
      <c r="BC338" s="318"/>
      <c r="BD338" s="318"/>
      <c r="BE338" s="318"/>
      <c r="BF338" s="318"/>
      <c r="BG338" s="318"/>
      <c r="BH338" s="318"/>
      <c r="BI338" s="318"/>
      <c r="BJ338" s="318"/>
      <c r="BK338" s="318"/>
      <c r="BL338" s="318"/>
      <c r="BM338" s="318"/>
      <c r="BN338" s="318"/>
      <c r="BO338" s="318"/>
      <c r="BP338" s="318"/>
      <c r="BQ338" s="318"/>
      <c r="BR338" s="318"/>
      <c r="BS338" s="318"/>
      <c r="BT338" s="318"/>
      <c r="BU338" s="318"/>
      <c r="BV338" s="318"/>
      <c r="BW338" s="318"/>
      <c r="BX338" s="318"/>
      <c r="BY338" s="318"/>
      <c r="BZ338" s="318"/>
      <c r="CA338" s="318"/>
      <c r="CB338" s="318"/>
      <c r="CC338" s="318"/>
      <c r="CD338" s="318"/>
      <c r="CE338" s="318"/>
      <c r="CF338" s="318"/>
      <c r="CG338" s="318"/>
      <c r="CH338" s="318"/>
      <c r="CI338" s="318"/>
      <c r="CJ338" s="318"/>
      <c r="CK338" s="318"/>
      <c r="CL338" s="318"/>
      <c r="CM338" s="318"/>
      <c r="CN338" s="318"/>
      <c r="CO338" s="318"/>
      <c r="CP338" s="318"/>
      <c r="CQ338" s="318"/>
      <c r="CR338" s="318"/>
      <c r="CS338" s="318"/>
      <c r="CT338" s="318"/>
      <c r="CU338" s="318"/>
      <c r="CV338" s="318"/>
      <c r="CW338" s="318"/>
      <c r="CX338" s="318"/>
      <c r="CY338" s="318"/>
      <c r="CZ338" s="318"/>
      <c r="DA338" s="318"/>
      <c r="DB338" s="318"/>
      <c r="DC338" s="318"/>
      <c r="DD338" s="318"/>
      <c r="DE338" s="318"/>
      <c r="DF338" s="318"/>
      <c r="DG338" s="318"/>
      <c r="DH338" s="318"/>
      <c r="DI338" s="318"/>
      <c r="DJ338" s="318"/>
      <c r="DK338" s="318"/>
      <c r="DL338" s="318"/>
      <c r="DM338" s="318"/>
      <c r="DN338" s="318"/>
      <c r="DO338" s="318"/>
      <c r="DP338" s="318"/>
      <c r="DQ338" s="318"/>
      <c r="DR338" s="318"/>
      <c r="DS338" s="318"/>
      <c r="DT338" s="318"/>
      <c r="DU338" s="318"/>
      <c r="DV338" s="318"/>
      <c r="DW338" s="318"/>
      <c r="DX338" s="318"/>
      <c r="DY338" s="318"/>
      <c r="DZ338" s="318"/>
      <c r="EA338" s="318"/>
      <c r="EB338" s="318"/>
      <c r="EC338" s="318"/>
      <c r="ED338" s="318"/>
      <c r="EE338" s="318"/>
      <c r="EF338" s="318"/>
      <c r="EG338" s="318"/>
      <c r="EH338" s="318"/>
      <c r="EI338" s="318"/>
      <c r="EJ338" s="318"/>
    </row>
    <row r="339" spans="1:140" ht="25.5" hidden="1" customHeight="1">
      <c r="A339" s="319"/>
      <c r="B339" s="319"/>
      <c r="C339" s="319"/>
      <c r="D339" s="317"/>
      <c r="E339" s="317"/>
      <c r="F339" s="318"/>
      <c r="G339" s="318"/>
      <c r="H339" s="318"/>
      <c r="I339" s="318"/>
      <c r="J339" s="318"/>
      <c r="K339" s="318"/>
      <c r="L339" s="318"/>
      <c r="M339" s="318"/>
      <c r="N339" s="318"/>
      <c r="O339" s="318"/>
      <c r="P339" s="318"/>
      <c r="Q339" s="318"/>
      <c r="R339" s="318"/>
      <c r="S339" s="318"/>
      <c r="T339" s="318"/>
      <c r="U339" s="318"/>
      <c r="V339" s="318"/>
      <c r="W339" s="318"/>
      <c r="X339" s="318"/>
      <c r="Y339" s="318"/>
      <c r="Z339" s="318"/>
      <c r="AA339" s="318"/>
      <c r="AB339" s="318"/>
      <c r="AC339" s="318"/>
      <c r="AD339" s="318"/>
      <c r="AE339" s="318"/>
      <c r="AF339" s="318"/>
      <c r="AG339" s="318"/>
      <c r="AH339" s="318"/>
      <c r="AI339" s="318"/>
      <c r="AJ339" s="318"/>
      <c r="AK339" s="318"/>
      <c r="AL339" s="318"/>
      <c r="AM339" s="318"/>
      <c r="AN339" s="318"/>
      <c r="AO339" s="318"/>
      <c r="AP339" s="318"/>
      <c r="AQ339" s="318"/>
      <c r="AR339" s="318"/>
      <c r="AS339" s="318"/>
      <c r="AT339" s="318"/>
      <c r="AU339" s="318"/>
      <c r="AV339" s="318"/>
      <c r="AW339" s="318"/>
      <c r="AX339" s="318"/>
      <c r="AY339" s="318"/>
      <c r="AZ339" s="318"/>
      <c r="BA339" s="318"/>
      <c r="BB339" s="318"/>
      <c r="BC339" s="318"/>
      <c r="BD339" s="318"/>
      <c r="BE339" s="318"/>
      <c r="BF339" s="318"/>
      <c r="BG339" s="318"/>
      <c r="BH339" s="318"/>
      <c r="BI339" s="318"/>
      <c r="BJ339" s="318"/>
      <c r="BK339" s="318"/>
      <c r="BL339" s="318"/>
      <c r="BM339" s="318"/>
      <c r="BN339" s="318"/>
      <c r="BO339" s="318"/>
      <c r="BP339" s="318"/>
      <c r="BQ339" s="318"/>
      <c r="BR339" s="318"/>
      <c r="BS339" s="318"/>
      <c r="BT339" s="318"/>
      <c r="BU339" s="318"/>
      <c r="BV339" s="318"/>
      <c r="BW339" s="318"/>
      <c r="BX339" s="318"/>
      <c r="BY339" s="318"/>
      <c r="BZ339" s="318"/>
      <c r="CA339" s="318"/>
      <c r="CB339" s="318"/>
      <c r="CC339" s="318"/>
      <c r="CD339" s="318"/>
      <c r="CE339" s="318"/>
      <c r="CF339" s="318"/>
      <c r="CG339" s="318"/>
      <c r="CH339" s="318"/>
      <c r="CI339" s="318"/>
      <c r="CJ339" s="318"/>
      <c r="CK339" s="318"/>
      <c r="CL339" s="318"/>
      <c r="CM339" s="318"/>
      <c r="CN339" s="318"/>
      <c r="CO339" s="318"/>
      <c r="CP339" s="318"/>
      <c r="CQ339" s="318"/>
      <c r="CR339" s="318"/>
      <c r="CS339" s="318"/>
      <c r="CT339" s="318"/>
      <c r="CU339" s="318"/>
      <c r="CV339" s="318"/>
      <c r="CW339" s="318"/>
      <c r="CX339" s="318"/>
      <c r="CY339" s="318"/>
      <c r="CZ339" s="318"/>
      <c r="DA339" s="318"/>
      <c r="DB339" s="318"/>
      <c r="DC339" s="318"/>
      <c r="DD339" s="318"/>
      <c r="DE339" s="318"/>
      <c r="DF339" s="318"/>
      <c r="DG339" s="318"/>
      <c r="DH339" s="318"/>
      <c r="DI339" s="318"/>
      <c r="DJ339" s="318"/>
      <c r="DK339" s="318"/>
      <c r="DL339" s="318"/>
      <c r="DM339" s="318"/>
      <c r="DN339" s="318"/>
      <c r="DO339" s="318"/>
      <c r="DP339" s="318"/>
      <c r="DQ339" s="318"/>
      <c r="DR339" s="318"/>
      <c r="DS339" s="318"/>
      <c r="DT339" s="318"/>
      <c r="DU339" s="318"/>
      <c r="DV339" s="318"/>
      <c r="DW339" s="318"/>
      <c r="DX339" s="318"/>
      <c r="DY339" s="318"/>
      <c r="DZ339" s="318"/>
      <c r="EA339" s="318"/>
      <c r="EB339" s="318"/>
      <c r="EC339" s="318"/>
      <c r="ED339" s="318"/>
      <c r="EE339" s="318"/>
      <c r="EF339" s="318"/>
      <c r="EG339" s="318"/>
      <c r="EH339" s="318"/>
      <c r="EI339" s="318"/>
      <c r="EJ339" s="318"/>
    </row>
    <row r="340" spans="1:140" ht="25.5" hidden="1" customHeight="1">
      <c r="A340" s="319"/>
      <c r="B340" s="319"/>
      <c r="C340" s="319"/>
      <c r="D340" s="317"/>
      <c r="E340" s="317"/>
      <c r="F340" s="318"/>
      <c r="G340" s="318"/>
      <c r="H340" s="318"/>
      <c r="I340" s="318"/>
      <c r="J340" s="318"/>
      <c r="K340" s="318"/>
      <c r="L340" s="318"/>
      <c r="M340" s="318"/>
      <c r="N340" s="318"/>
      <c r="O340" s="318"/>
      <c r="P340" s="318"/>
      <c r="Q340" s="318"/>
      <c r="R340" s="318"/>
      <c r="S340" s="318"/>
      <c r="T340" s="318"/>
      <c r="U340" s="318"/>
      <c r="V340" s="318"/>
      <c r="W340" s="318"/>
      <c r="X340" s="318"/>
      <c r="Y340" s="318"/>
      <c r="Z340" s="318"/>
      <c r="AA340" s="318"/>
      <c r="AB340" s="318"/>
      <c r="AC340" s="318"/>
      <c r="AD340" s="318"/>
      <c r="AE340" s="318"/>
      <c r="AF340" s="318"/>
      <c r="AG340" s="318"/>
      <c r="AH340" s="318"/>
      <c r="AI340" s="318"/>
      <c r="AJ340" s="318"/>
      <c r="AK340" s="318"/>
      <c r="AL340" s="318"/>
      <c r="AM340" s="318"/>
      <c r="AN340" s="318"/>
      <c r="AO340" s="318"/>
      <c r="AP340" s="318"/>
      <c r="AQ340" s="318"/>
      <c r="AR340" s="318"/>
      <c r="AS340" s="318"/>
      <c r="AT340" s="318"/>
      <c r="AU340" s="318"/>
      <c r="AV340" s="318"/>
      <c r="AW340" s="318"/>
      <c r="AX340" s="318"/>
      <c r="AY340" s="318"/>
      <c r="AZ340" s="318"/>
      <c r="BA340" s="318"/>
      <c r="BB340" s="318"/>
      <c r="BC340" s="318"/>
      <c r="BD340" s="318"/>
      <c r="BE340" s="318"/>
      <c r="BF340" s="318"/>
      <c r="BG340" s="318"/>
      <c r="BH340" s="318"/>
      <c r="BI340" s="318"/>
      <c r="BJ340" s="318"/>
      <c r="BK340" s="318"/>
      <c r="BL340" s="318"/>
      <c r="BM340" s="318"/>
      <c r="BN340" s="318"/>
      <c r="BO340" s="318"/>
      <c r="BP340" s="318"/>
      <c r="BQ340" s="318"/>
      <c r="BR340" s="318"/>
      <c r="BS340" s="318"/>
      <c r="BT340" s="318"/>
      <c r="BU340" s="318"/>
      <c r="BV340" s="318"/>
      <c r="BW340" s="318"/>
      <c r="BX340" s="318"/>
      <c r="BY340" s="318"/>
      <c r="BZ340" s="318"/>
      <c r="CA340" s="318"/>
      <c r="CB340" s="318"/>
      <c r="CC340" s="318"/>
      <c r="CD340" s="318"/>
      <c r="CE340" s="318"/>
      <c r="CF340" s="318"/>
      <c r="CG340" s="318"/>
      <c r="CH340" s="318"/>
      <c r="CI340" s="318"/>
      <c r="CJ340" s="318"/>
      <c r="CK340" s="318"/>
      <c r="CL340" s="318"/>
      <c r="CM340" s="318"/>
      <c r="CN340" s="318"/>
      <c r="CO340" s="318"/>
      <c r="CP340" s="318"/>
      <c r="CQ340" s="318"/>
      <c r="CR340" s="318"/>
      <c r="CS340" s="318"/>
      <c r="CT340" s="318"/>
      <c r="CU340" s="318"/>
      <c r="CV340" s="318"/>
      <c r="CW340" s="318"/>
      <c r="CX340" s="318"/>
      <c r="CY340" s="318"/>
      <c r="CZ340" s="318"/>
      <c r="DA340" s="318"/>
      <c r="DB340" s="318"/>
      <c r="DC340" s="318"/>
      <c r="DD340" s="318"/>
      <c r="DE340" s="318"/>
      <c r="DF340" s="318"/>
      <c r="DG340" s="318"/>
      <c r="DH340" s="318"/>
      <c r="DI340" s="318"/>
      <c r="DJ340" s="318"/>
      <c r="DK340" s="318"/>
      <c r="DL340" s="318"/>
      <c r="DM340" s="318"/>
      <c r="DN340" s="318"/>
      <c r="DO340" s="318"/>
      <c r="DP340" s="318"/>
      <c r="DQ340" s="318"/>
      <c r="DR340" s="318"/>
      <c r="DS340" s="318"/>
      <c r="DT340" s="318"/>
      <c r="DU340" s="318"/>
      <c r="DV340" s="318"/>
      <c r="DW340" s="318"/>
      <c r="DX340" s="318"/>
      <c r="DY340" s="318"/>
      <c r="DZ340" s="318"/>
      <c r="EA340" s="318"/>
      <c r="EB340" s="318"/>
      <c r="EC340" s="318"/>
      <c r="ED340" s="318"/>
      <c r="EE340" s="318"/>
      <c r="EF340" s="318"/>
      <c r="EG340" s="318"/>
      <c r="EH340" s="318"/>
      <c r="EI340" s="318"/>
      <c r="EJ340" s="318"/>
    </row>
    <row r="341" spans="1:140" ht="14.5" hidden="1">
      <c r="A341" s="274"/>
      <c r="B341" s="122"/>
      <c r="C341" s="274"/>
      <c r="D341" s="320"/>
      <c r="E341" s="320"/>
      <c r="F341" s="320"/>
      <c r="G341" s="320"/>
      <c r="H341" s="320"/>
      <c r="I341" s="320"/>
      <c r="J341" s="320"/>
      <c r="K341" s="320"/>
      <c r="L341" s="320"/>
      <c r="M341" s="320"/>
      <c r="N341" s="320"/>
      <c r="O341" s="320"/>
      <c r="P341" s="320"/>
      <c r="Q341" s="320"/>
      <c r="R341" s="320"/>
      <c r="S341" s="320"/>
      <c r="T341" s="320"/>
      <c r="U341" s="320"/>
      <c r="V341" s="320"/>
      <c r="W341" s="320"/>
      <c r="X341" s="320"/>
      <c r="Y341" s="320"/>
      <c r="Z341" s="320"/>
      <c r="AA341" s="320"/>
      <c r="AB341" s="320"/>
      <c r="AC341" s="320"/>
      <c r="AD341" s="320"/>
      <c r="AE341" s="320"/>
      <c r="AF341" s="320"/>
      <c r="AG341" s="320"/>
      <c r="AH341" s="320"/>
      <c r="AI341" s="320"/>
      <c r="AJ341" s="320"/>
      <c r="AK341" s="320"/>
      <c r="AL341" s="320"/>
      <c r="AM341" s="320"/>
      <c r="AN341" s="320"/>
      <c r="AO341" s="320"/>
      <c r="AP341" s="320"/>
      <c r="AQ341" s="320"/>
      <c r="AR341" s="320"/>
      <c r="AS341" s="320"/>
      <c r="AT341" s="320"/>
      <c r="AU341" s="320"/>
      <c r="AV341" s="320"/>
      <c r="AW341" s="320"/>
      <c r="AX341" s="320"/>
      <c r="AY341" s="320"/>
      <c r="AZ341" s="320"/>
      <c r="BA341" s="320"/>
      <c r="BB341" s="320"/>
      <c r="BC341" s="320"/>
      <c r="BD341" s="320"/>
      <c r="BE341" s="320"/>
      <c r="BF341" s="320"/>
      <c r="BG341" s="320"/>
      <c r="BH341" s="320"/>
      <c r="BI341" s="320"/>
      <c r="BJ341" s="320"/>
      <c r="BK341" s="320"/>
      <c r="BL341" s="320"/>
      <c r="BM341" s="320"/>
      <c r="BN341" s="320"/>
      <c r="BO341" s="320"/>
      <c r="BP341" s="320"/>
      <c r="BQ341" s="320"/>
      <c r="BR341" s="320"/>
      <c r="BS341" s="320"/>
      <c r="BT341" s="320"/>
      <c r="BU341" s="320"/>
      <c r="BV341" s="320"/>
      <c r="BW341" s="320"/>
      <c r="BX341" s="320"/>
      <c r="BY341" s="320"/>
      <c r="BZ341" s="320"/>
      <c r="CA341" s="320"/>
      <c r="CB341" s="320"/>
      <c r="CC341" s="320"/>
      <c r="CD341" s="320"/>
      <c r="CE341" s="320"/>
      <c r="CF341" s="320"/>
      <c r="CG341" s="320"/>
      <c r="CH341" s="320"/>
      <c r="CI341" s="320"/>
      <c r="CJ341" s="320"/>
      <c r="CK341" s="320"/>
      <c r="CL341" s="320"/>
      <c r="CM341" s="320"/>
      <c r="CN341" s="320"/>
      <c r="CO341" s="320"/>
      <c r="CP341" s="320"/>
      <c r="CQ341" s="320"/>
      <c r="CR341" s="320"/>
      <c r="CS341" s="320"/>
      <c r="CT341" s="320"/>
      <c r="CU341" s="320"/>
      <c r="CV341" s="320"/>
      <c r="CW341" s="320"/>
      <c r="CX341" s="320"/>
      <c r="CY341" s="320"/>
      <c r="CZ341" s="320"/>
      <c r="DA341" s="320"/>
      <c r="DB341" s="320"/>
      <c r="DC341" s="320"/>
      <c r="DD341" s="320"/>
      <c r="DE341" s="320"/>
      <c r="DF341" s="320"/>
      <c r="DG341" s="320"/>
      <c r="DH341" s="320"/>
      <c r="DI341" s="320"/>
      <c r="DJ341" s="320"/>
      <c r="DK341" s="320"/>
      <c r="DL341" s="320"/>
      <c r="DM341" s="320"/>
      <c r="DN341" s="320"/>
      <c r="DO341" s="320"/>
      <c r="DP341" s="320"/>
      <c r="DQ341" s="320"/>
      <c r="DR341" s="320"/>
      <c r="DS341" s="320"/>
      <c r="DT341" s="320"/>
      <c r="DU341" s="320"/>
      <c r="DV341" s="320"/>
      <c r="DW341" s="320"/>
      <c r="DX341" s="320"/>
      <c r="DY341" s="320"/>
      <c r="DZ341" s="320"/>
      <c r="EA341" s="320"/>
      <c r="EB341" s="320"/>
      <c r="EC341" s="320"/>
      <c r="ED341" s="320"/>
      <c r="EE341" s="320"/>
      <c r="EF341" s="320"/>
      <c r="EG341" s="320"/>
      <c r="EH341" s="320"/>
      <c r="EI341" s="320"/>
      <c r="EJ341" s="320"/>
    </row>
    <row r="342" spans="1:140" ht="14.5" hidden="1">
      <c r="A342" s="274"/>
      <c r="B342" s="122"/>
      <c r="C342" s="274"/>
      <c r="D342" s="320"/>
      <c r="E342" s="320"/>
      <c r="F342" s="320"/>
      <c r="G342" s="320"/>
      <c r="H342" s="320"/>
      <c r="I342" s="320"/>
      <c r="J342" s="320"/>
      <c r="K342" s="320"/>
      <c r="L342" s="320"/>
      <c r="M342" s="320"/>
      <c r="N342" s="320"/>
      <c r="O342" s="320"/>
      <c r="P342" s="320"/>
      <c r="Q342" s="320"/>
      <c r="R342" s="320"/>
      <c r="S342" s="320"/>
      <c r="T342" s="320"/>
      <c r="U342" s="320"/>
      <c r="V342" s="320"/>
      <c r="W342" s="320"/>
      <c r="X342" s="320"/>
      <c r="Y342" s="320"/>
      <c r="Z342" s="320"/>
      <c r="AA342" s="320"/>
      <c r="AB342" s="320"/>
      <c r="AC342" s="320"/>
      <c r="AD342" s="320"/>
      <c r="AE342" s="320"/>
      <c r="AF342" s="320"/>
      <c r="AG342" s="320"/>
      <c r="AH342" s="320"/>
      <c r="AI342" s="320"/>
      <c r="AJ342" s="320"/>
      <c r="AK342" s="320"/>
      <c r="AL342" s="320"/>
      <c r="AM342" s="320"/>
      <c r="AN342" s="320"/>
      <c r="AO342" s="320"/>
      <c r="AP342" s="320"/>
      <c r="AQ342" s="320"/>
      <c r="AR342" s="320"/>
      <c r="AS342" s="320"/>
      <c r="AT342" s="320"/>
      <c r="AU342" s="320"/>
      <c r="AV342" s="320"/>
      <c r="AW342" s="320"/>
      <c r="AX342" s="320"/>
      <c r="AY342" s="320"/>
      <c r="AZ342" s="320"/>
      <c r="BA342" s="320"/>
      <c r="BB342" s="320"/>
      <c r="BC342" s="320"/>
      <c r="BD342" s="320"/>
      <c r="BE342" s="320"/>
      <c r="BF342" s="320"/>
      <c r="BG342" s="320"/>
      <c r="BH342" s="320"/>
      <c r="BI342" s="320"/>
      <c r="BJ342" s="320"/>
      <c r="BK342" s="320"/>
      <c r="BL342" s="320"/>
      <c r="BM342" s="320"/>
      <c r="BN342" s="320"/>
      <c r="BO342" s="320"/>
      <c r="BP342" s="320"/>
      <c r="BQ342" s="320"/>
      <c r="BR342" s="320"/>
      <c r="BS342" s="320"/>
      <c r="BT342" s="320"/>
      <c r="BU342" s="320"/>
      <c r="BV342" s="320"/>
      <c r="BW342" s="320"/>
      <c r="BX342" s="320"/>
      <c r="BY342" s="320"/>
      <c r="BZ342" s="320"/>
      <c r="CA342" s="320"/>
      <c r="CB342" s="320"/>
      <c r="CC342" s="320"/>
      <c r="CD342" s="320"/>
      <c r="CE342" s="320"/>
      <c r="CF342" s="320"/>
      <c r="CG342" s="320"/>
      <c r="CH342" s="320"/>
      <c r="CI342" s="320"/>
      <c r="CJ342" s="320"/>
      <c r="CK342" s="320"/>
      <c r="CL342" s="320"/>
      <c r="CM342" s="320"/>
      <c r="CN342" s="320"/>
      <c r="CO342" s="320"/>
      <c r="CP342" s="320"/>
      <c r="CQ342" s="320"/>
      <c r="CR342" s="320"/>
      <c r="CS342" s="320"/>
      <c r="CT342" s="320"/>
      <c r="CU342" s="320"/>
      <c r="CV342" s="320"/>
      <c r="CW342" s="320"/>
      <c r="CX342" s="320"/>
      <c r="CY342" s="320"/>
      <c r="CZ342" s="320"/>
      <c r="DA342" s="320"/>
      <c r="DB342" s="320"/>
      <c r="DC342" s="320"/>
      <c r="DD342" s="320"/>
      <c r="DE342" s="320"/>
      <c r="DF342" s="320"/>
      <c r="DG342" s="320"/>
      <c r="DH342" s="320"/>
      <c r="DI342" s="320"/>
      <c r="DJ342" s="320"/>
      <c r="DK342" s="320"/>
      <c r="DL342" s="320"/>
      <c r="DM342" s="320"/>
      <c r="DN342" s="320"/>
      <c r="DO342" s="320"/>
      <c r="DP342" s="320"/>
      <c r="DQ342" s="320"/>
      <c r="DR342" s="320"/>
      <c r="DS342" s="320"/>
      <c r="DT342" s="320"/>
      <c r="DU342" s="320"/>
      <c r="DV342" s="320"/>
      <c r="DW342" s="320"/>
      <c r="DX342" s="320"/>
      <c r="DY342" s="320"/>
      <c r="DZ342" s="320"/>
      <c r="EA342" s="320"/>
      <c r="EB342" s="320"/>
      <c r="EC342" s="320"/>
      <c r="ED342" s="320"/>
      <c r="EE342" s="320"/>
      <c r="EF342" s="320"/>
      <c r="EG342" s="320"/>
      <c r="EH342" s="320"/>
      <c r="EI342" s="320"/>
      <c r="EJ342" s="320"/>
    </row>
    <row r="343" spans="1:140" ht="14.5" hidden="1">
      <c r="A343" s="274"/>
      <c r="B343" s="122"/>
      <c r="C343" s="274"/>
      <c r="D343" s="320"/>
      <c r="E343" s="320"/>
      <c r="F343" s="320"/>
      <c r="G343" s="320"/>
      <c r="H343" s="320"/>
      <c r="I343" s="320"/>
      <c r="J343" s="320"/>
      <c r="K343" s="320"/>
      <c r="L343" s="320"/>
      <c r="M343" s="320"/>
      <c r="N343" s="320"/>
      <c r="O343" s="320"/>
      <c r="P343" s="320"/>
      <c r="Q343" s="320"/>
      <c r="R343" s="320"/>
      <c r="S343" s="320"/>
      <c r="T343" s="320"/>
      <c r="U343" s="320"/>
      <c r="V343" s="320"/>
      <c r="W343" s="320"/>
      <c r="X343" s="320"/>
      <c r="Y343" s="320"/>
      <c r="Z343" s="320"/>
      <c r="AA343" s="320"/>
      <c r="AB343" s="320"/>
      <c r="AC343" s="320"/>
      <c r="AD343" s="320"/>
      <c r="AE343" s="320"/>
      <c r="AF343" s="320"/>
      <c r="AG343" s="320"/>
      <c r="AH343" s="320"/>
      <c r="AI343" s="320"/>
      <c r="AJ343" s="320"/>
      <c r="AK343" s="320"/>
      <c r="AL343" s="320"/>
      <c r="AM343" s="320"/>
      <c r="AN343" s="320"/>
      <c r="AO343" s="320"/>
      <c r="AP343" s="320"/>
      <c r="AQ343" s="320"/>
      <c r="AR343" s="320"/>
      <c r="AS343" s="320"/>
      <c r="AT343" s="320"/>
      <c r="AU343" s="320"/>
      <c r="AV343" s="320"/>
      <c r="AW343" s="320"/>
      <c r="AX343" s="320"/>
      <c r="AY343" s="320"/>
      <c r="AZ343" s="320"/>
      <c r="BA343" s="320"/>
      <c r="BB343" s="320"/>
      <c r="BC343" s="320"/>
      <c r="BD343" s="320"/>
      <c r="BE343" s="320"/>
      <c r="BF343" s="320"/>
      <c r="BG343" s="320"/>
      <c r="BH343" s="320"/>
      <c r="BI343" s="320"/>
      <c r="BJ343" s="320"/>
      <c r="BK343" s="320"/>
      <c r="BL343" s="320"/>
      <c r="BM343" s="320"/>
      <c r="BN343" s="320"/>
      <c r="BO343" s="320"/>
      <c r="BP343" s="320"/>
      <c r="BQ343" s="320"/>
      <c r="BR343" s="320"/>
      <c r="BS343" s="320"/>
      <c r="BT343" s="320"/>
      <c r="BU343" s="320"/>
      <c r="BV343" s="320"/>
      <c r="BW343" s="320"/>
      <c r="BX343" s="320"/>
      <c r="BY343" s="320"/>
      <c r="BZ343" s="320"/>
      <c r="CA343" s="320"/>
      <c r="CB343" s="320"/>
      <c r="CC343" s="320"/>
      <c r="CD343" s="320"/>
      <c r="CE343" s="320"/>
      <c r="CF343" s="320"/>
      <c r="CG343" s="320"/>
      <c r="CH343" s="320"/>
      <c r="CI343" s="320"/>
      <c r="CJ343" s="320"/>
      <c r="CK343" s="320"/>
      <c r="CL343" s="320"/>
      <c r="CM343" s="320"/>
      <c r="CN343" s="320"/>
      <c r="CO343" s="320"/>
      <c r="CP343" s="320"/>
      <c r="CQ343" s="320"/>
      <c r="CR343" s="320"/>
      <c r="CS343" s="320"/>
      <c r="CT343" s="320"/>
      <c r="CU343" s="320"/>
      <c r="CV343" s="320"/>
      <c r="CW343" s="320"/>
      <c r="CX343" s="320"/>
      <c r="CY343" s="320"/>
      <c r="CZ343" s="320"/>
      <c r="DA343" s="320"/>
      <c r="DB343" s="320"/>
      <c r="DC343" s="320"/>
      <c r="DD343" s="320"/>
      <c r="DE343" s="320"/>
      <c r="DF343" s="320"/>
      <c r="DG343" s="320"/>
      <c r="DH343" s="320"/>
      <c r="DI343" s="320"/>
      <c r="DJ343" s="320"/>
      <c r="DK343" s="320"/>
      <c r="DL343" s="320"/>
      <c r="DM343" s="320"/>
      <c r="DN343" s="320"/>
      <c r="DO343" s="320"/>
      <c r="DP343" s="320"/>
      <c r="DQ343" s="320"/>
      <c r="DR343" s="320"/>
      <c r="DS343" s="320"/>
      <c r="DT343" s="320"/>
      <c r="DU343" s="320"/>
      <c r="DV343" s="320"/>
      <c r="DW343" s="320"/>
      <c r="DX343" s="320"/>
      <c r="DY343" s="320"/>
      <c r="DZ343" s="320"/>
      <c r="EA343" s="320"/>
      <c r="EB343" s="320"/>
      <c r="EC343" s="320"/>
      <c r="ED343" s="320"/>
      <c r="EE343" s="320"/>
      <c r="EF343" s="320"/>
      <c r="EG343" s="320"/>
      <c r="EH343" s="320"/>
      <c r="EI343" s="320"/>
      <c r="EJ343" s="320"/>
    </row>
    <row r="344" spans="1:140" ht="14.5" hidden="1">
      <c r="A344" s="274"/>
      <c r="B344" s="122"/>
      <c r="C344" s="274"/>
      <c r="D344" s="320"/>
      <c r="E344" s="320"/>
      <c r="F344" s="320"/>
      <c r="G344" s="320"/>
      <c r="H344" s="320"/>
      <c r="I344" s="320"/>
      <c r="J344" s="320"/>
      <c r="K344" s="320"/>
      <c r="L344" s="320"/>
      <c r="M344" s="320"/>
      <c r="N344" s="320"/>
      <c r="O344" s="320"/>
      <c r="P344" s="320"/>
      <c r="Q344" s="320"/>
      <c r="R344" s="320"/>
      <c r="S344" s="320"/>
      <c r="T344" s="320"/>
      <c r="U344" s="320"/>
      <c r="V344" s="320"/>
      <c r="W344" s="320"/>
      <c r="X344" s="320"/>
      <c r="Y344" s="320"/>
      <c r="Z344" s="320"/>
      <c r="AA344" s="320"/>
      <c r="AB344" s="320"/>
      <c r="AC344" s="320"/>
      <c r="AD344" s="320"/>
      <c r="AE344" s="320"/>
      <c r="AF344" s="320"/>
      <c r="AG344" s="320"/>
      <c r="AH344" s="320"/>
      <c r="AI344" s="320"/>
      <c r="AJ344" s="320"/>
      <c r="AK344" s="320"/>
      <c r="AL344" s="320"/>
      <c r="AM344" s="320"/>
      <c r="AN344" s="320"/>
      <c r="AO344" s="320"/>
      <c r="AP344" s="320"/>
      <c r="AQ344" s="320"/>
      <c r="AR344" s="320"/>
      <c r="AS344" s="320"/>
      <c r="AT344" s="320"/>
      <c r="AU344" s="320"/>
      <c r="AV344" s="320"/>
      <c r="AW344" s="320"/>
      <c r="AX344" s="320"/>
      <c r="AY344" s="320"/>
      <c r="AZ344" s="320"/>
      <c r="BA344" s="320"/>
      <c r="BB344" s="320"/>
      <c r="BC344" s="320"/>
      <c r="BD344" s="320"/>
      <c r="BE344" s="320"/>
      <c r="BF344" s="320"/>
      <c r="BG344" s="320"/>
      <c r="BH344" s="320"/>
      <c r="BI344" s="320"/>
      <c r="BJ344" s="320"/>
      <c r="BK344" s="320"/>
      <c r="BL344" s="320"/>
      <c r="BM344" s="320"/>
      <c r="BN344" s="320"/>
      <c r="BO344" s="320"/>
      <c r="BP344" s="320"/>
      <c r="BQ344" s="320"/>
      <c r="BR344" s="320"/>
      <c r="BS344" s="320"/>
      <c r="BT344" s="320"/>
      <c r="BU344" s="320"/>
      <c r="BV344" s="320"/>
      <c r="BW344" s="320"/>
      <c r="BX344" s="320"/>
      <c r="BY344" s="320"/>
      <c r="BZ344" s="320"/>
      <c r="CA344" s="320"/>
      <c r="CB344" s="320"/>
      <c r="CC344" s="320"/>
      <c r="CD344" s="320"/>
      <c r="CE344" s="320"/>
      <c r="CF344" s="320"/>
      <c r="CG344" s="320"/>
      <c r="CH344" s="320"/>
      <c r="CI344" s="320"/>
      <c r="CJ344" s="320"/>
      <c r="CK344" s="320"/>
      <c r="CL344" s="320"/>
      <c r="CM344" s="320"/>
      <c r="CN344" s="320"/>
      <c r="CO344" s="320"/>
      <c r="CP344" s="320"/>
      <c r="CQ344" s="320"/>
      <c r="CR344" s="320"/>
      <c r="CS344" s="320"/>
      <c r="CT344" s="320"/>
      <c r="CU344" s="320"/>
      <c r="CV344" s="320"/>
      <c r="CW344" s="320"/>
      <c r="CX344" s="320"/>
      <c r="CY344" s="320"/>
      <c r="CZ344" s="320"/>
      <c r="DA344" s="320"/>
      <c r="DB344" s="320"/>
      <c r="DC344" s="320"/>
      <c r="DD344" s="320"/>
      <c r="DE344" s="320"/>
      <c r="DF344" s="320"/>
      <c r="DG344" s="320"/>
      <c r="DH344" s="320"/>
      <c r="DI344" s="320"/>
      <c r="DJ344" s="320"/>
      <c r="DK344" s="320"/>
      <c r="DL344" s="320"/>
      <c r="DM344" s="320"/>
      <c r="DN344" s="320"/>
      <c r="DO344" s="320"/>
      <c r="DP344" s="320"/>
      <c r="DQ344" s="320"/>
      <c r="DR344" s="320"/>
      <c r="DS344" s="320"/>
      <c r="DT344" s="320"/>
      <c r="DU344" s="320"/>
      <c r="DV344" s="320"/>
      <c r="DW344" s="320"/>
      <c r="DX344" s="320"/>
      <c r="DY344" s="320"/>
      <c r="DZ344" s="320"/>
      <c r="EA344" s="320"/>
      <c r="EB344" s="320"/>
      <c r="EC344" s="320"/>
      <c r="ED344" s="320"/>
      <c r="EE344" s="320"/>
      <c r="EF344" s="320"/>
      <c r="EG344" s="320"/>
      <c r="EH344" s="320"/>
      <c r="EI344" s="320"/>
      <c r="EJ344" s="320"/>
    </row>
    <row r="345" spans="1:140" ht="14.5" hidden="1">
      <c r="A345" s="274"/>
      <c r="B345" s="122"/>
      <c r="C345" s="274"/>
      <c r="D345" s="320"/>
      <c r="E345" s="320"/>
      <c r="F345" s="320"/>
      <c r="G345" s="320"/>
      <c r="H345" s="320"/>
      <c r="I345" s="320"/>
      <c r="J345" s="320"/>
      <c r="K345" s="320"/>
      <c r="L345" s="320"/>
      <c r="M345" s="320"/>
      <c r="N345" s="320"/>
      <c r="O345" s="320"/>
      <c r="P345" s="320"/>
      <c r="Q345" s="320"/>
      <c r="R345" s="320"/>
      <c r="S345" s="320"/>
      <c r="T345" s="320"/>
      <c r="U345" s="320"/>
      <c r="V345" s="320"/>
      <c r="W345" s="320"/>
      <c r="X345" s="320"/>
      <c r="Y345" s="320"/>
      <c r="Z345" s="320"/>
      <c r="AA345" s="320"/>
      <c r="AB345" s="320"/>
      <c r="AC345" s="320"/>
      <c r="AD345" s="320"/>
      <c r="AE345" s="320"/>
      <c r="AF345" s="320"/>
      <c r="AG345" s="320"/>
      <c r="AH345" s="320"/>
      <c r="AI345" s="320"/>
      <c r="AJ345" s="320"/>
      <c r="AK345" s="320"/>
      <c r="AL345" s="320"/>
      <c r="AM345" s="320"/>
      <c r="AN345" s="320"/>
      <c r="AO345" s="320"/>
      <c r="AP345" s="320"/>
      <c r="AQ345" s="320"/>
      <c r="AR345" s="320"/>
      <c r="AS345" s="320"/>
      <c r="AT345" s="320"/>
      <c r="AU345" s="320"/>
      <c r="AV345" s="320"/>
      <c r="AW345" s="320"/>
      <c r="AX345" s="320"/>
      <c r="AY345" s="320"/>
      <c r="AZ345" s="320"/>
      <c r="BA345" s="320"/>
      <c r="BB345" s="320"/>
      <c r="BC345" s="320"/>
      <c r="BD345" s="320"/>
      <c r="BE345" s="320"/>
      <c r="BF345" s="320"/>
      <c r="BG345" s="320"/>
      <c r="BH345" s="320"/>
      <c r="BI345" s="320"/>
      <c r="BJ345" s="320"/>
      <c r="BK345" s="320"/>
      <c r="BL345" s="320"/>
      <c r="BM345" s="320"/>
      <c r="BN345" s="320"/>
      <c r="BO345" s="320"/>
      <c r="BP345" s="320"/>
      <c r="BQ345" s="320"/>
      <c r="BR345" s="320"/>
      <c r="BS345" s="320"/>
      <c r="BT345" s="320"/>
      <c r="BU345" s="320"/>
      <c r="BV345" s="320"/>
      <c r="BW345" s="320"/>
      <c r="BX345" s="320"/>
      <c r="BY345" s="320"/>
      <c r="BZ345" s="320"/>
      <c r="CA345" s="320"/>
      <c r="CB345" s="320"/>
      <c r="CC345" s="320"/>
      <c r="CD345" s="320"/>
      <c r="CE345" s="320"/>
      <c r="CF345" s="320"/>
      <c r="CG345" s="320"/>
      <c r="CH345" s="320"/>
      <c r="CI345" s="320"/>
      <c r="CJ345" s="320"/>
      <c r="CK345" s="320"/>
      <c r="CL345" s="320"/>
      <c r="CM345" s="320"/>
      <c r="CN345" s="320"/>
      <c r="CO345" s="320"/>
      <c r="CP345" s="320"/>
      <c r="CQ345" s="320"/>
      <c r="CR345" s="320"/>
      <c r="CS345" s="320"/>
      <c r="CT345" s="320"/>
      <c r="CU345" s="320"/>
      <c r="CV345" s="320"/>
      <c r="CW345" s="320"/>
      <c r="CX345" s="320"/>
      <c r="CY345" s="320"/>
      <c r="CZ345" s="320"/>
      <c r="DA345" s="320"/>
      <c r="DB345" s="320"/>
      <c r="DC345" s="320"/>
      <c r="DD345" s="320"/>
      <c r="DE345" s="320"/>
      <c r="DF345" s="320"/>
      <c r="DG345" s="320"/>
      <c r="DH345" s="320"/>
      <c r="DI345" s="320"/>
      <c r="DJ345" s="320"/>
      <c r="DK345" s="320"/>
      <c r="DL345" s="320"/>
      <c r="DM345" s="320"/>
      <c r="DN345" s="320"/>
      <c r="DO345" s="320"/>
      <c r="DP345" s="320"/>
      <c r="DQ345" s="320"/>
      <c r="DR345" s="320"/>
      <c r="DS345" s="320"/>
      <c r="DT345" s="320"/>
      <c r="DU345" s="320"/>
      <c r="DV345" s="320"/>
      <c r="DW345" s="320"/>
      <c r="DX345" s="320"/>
      <c r="DY345" s="320"/>
      <c r="DZ345" s="320"/>
      <c r="EA345" s="320"/>
      <c r="EB345" s="320"/>
      <c r="EC345" s="320"/>
      <c r="ED345" s="320"/>
      <c r="EE345" s="320"/>
      <c r="EF345" s="320"/>
      <c r="EG345" s="320"/>
      <c r="EH345" s="320"/>
      <c r="EI345" s="320"/>
      <c r="EJ345" s="320"/>
    </row>
    <row r="346" spans="1:140" ht="14.5" hidden="1">
      <c r="A346" s="274"/>
      <c r="B346" s="122"/>
      <c r="C346" s="274"/>
      <c r="D346" s="320"/>
      <c r="E346" s="320"/>
      <c r="F346" s="320"/>
      <c r="G346" s="320"/>
      <c r="H346" s="320"/>
      <c r="I346" s="320"/>
      <c r="J346" s="320"/>
      <c r="K346" s="320"/>
      <c r="L346" s="320"/>
      <c r="M346" s="320"/>
      <c r="N346" s="320"/>
      <c r="O346" s="320"/>
      <c r="P346" s="320"/>
      <c r="Q346" s="320"/>
      <c r="R346" s="320"/>
      <c r="S346" s="320"/>
      <c r="T346" s="320"/>
      <c r="U346" s="320"/>
      <c r="V346" s="320"/>
      <c r="W346" s="320"/>
      <c r="X346" s="320"/>
      <c r="Y346" s="320"/>
      <c r="Z346" s="320"/>
      <c r="AA346" s="320"/>
      <c r="AB346" s="320"/>
      <c r="AC346" s="320"/>
      <c r="AD346" s="320"/>
      <c r="AE346" s="320"/>
      <c r="AF346" s="320"/>
      <c r="AG346" s="320"/>
      <c r="AH346" s="320"/>
      <c r="AI346" s="320"/>
      <c r="AJ346" s="320"/>
      <c r="AK346" s="320"/>
      <c r="AL346" s="320"/>
      <c r="AM346" s="320"/>
      <c r="AN346" s="320"/>
      <c r="AO346" s="320"/>
      <c r="AP346" s="320"/>
      <c r="AQ346" s="320"/>
      <c r="AR346" s="320"/>
      <c r="AS346" s="320"/>
      <c r="AT346" s="320"/>
      <c r="AU346" s="320"/>
      <c r="AV346" s="320"/>
      <c r="AW346" s="320"/>
      <c r="AX346" s="320"/>
      <c r="AY346" s="320"/>
      <c r="AZ346" s="320"/>
      <c r="BA346" s="320"/>
      <c r="BB346" s="320"/>
      <c r="BC346" s="320"/>
      <c r="BD346" s="320"/>
      <c r="BE346" s="320"/>
      <c r="BF346" s="320"/>
      <c r="BG346" s="320"/>
      <c r="BH346" s="320"/>
      <c r="BI346" s="320"/>
      <c r="BJ346" s="320"/>
      <c r="BK346" s="320"/>
      <c r="BL346" s="320"/>
      <c r="BM346" s="320"/>
      <c r="BN346" s="320"/>
      <c r="BO346" s="320"/>
      <c r="BP346" s="320"/>
      <c r="BQ346" s="320"/>
      <c r="BR346" s="320"/>
      <c r="BS346" s="320"/>
      <c r="BT346" s="320"/>
      <c r="BU346" s="320"/>
      <c r="BV346" s="320"/>
      <c r="BW346" s="320"/>
      <c r="BX346" s="320"/>
      <c r="BY346" s="320"/>
      <c r="BZ346" s="320"/>
      <c r="CA346" s="320"/>
      <c r="CB346" s="320"/>
      <c r="CC346" s="320"/>
      <c r="CD346" s="320"/>
      <c r="CE346" s="320"/>
      <c r="CF346" s="320"/>
      <c r="CG346" s="320"/>
      <c r="CH346" s="320"/>
      <c r="CI346" s="320"/>
      <c r="CJ346" s="320"/>
      <c r="CK346" s="320"/>
      <c r="CL346" s="320"/>
      <c r="CM346" s="320"/>
      <c r="CN346" s="320"/>
      <c r="CO346" s="320"/>
      <c r="CP346" s="320"/>
      <c r="CQ346" s="320"/>
      <c r="CR346" s="320"/>
      <c r="CS346" s="320"/>
      <c r="CT346" s="320"/>
      <c r="CU346" s="320"/>
      <c r="CV346" s="320"/>
      <c r="CW346" s="320"/>
      <c r="CX346" s="320"/>
      <c r="CY346" s="320"/>
      <c r="CZ346" s="320"/>
      <c r="DA346" s="320"/>
      <c r="DB346" s="320"/>
      <c r="DC346" s="320"/>
      <c r="DD346" s="320"/>
      <c r="DE346" s="320"/>
      <c r="DF346" s="320"/>
      <c r="DG346" s="320"/>
      <c r="DH346" s="320"/>
      <c r="DI346" s="320"/>
      <c r="DJ346" s="320"/>
      <c r="DK346" s="320"/>
      <c r="DL346" s="320"/>
      <c r="DM346" s="320"/>
      <c r="DN346" s="320"/>
      <c r="DO346" s="320"/>
      <c r="DP346" s="320"/>
      <c r="DQ346" s="320"/>
      <c r="DR346" s="320"/>
      <c r="DS346" s="320"/>
      <c r="DT346" s="320"/>
      <c r="DU346" s="320"/>
      <c r="DV346" s="320"/>
      <c r="DW346" s="320"/>
      <c r="DX346" s="320"/>
      <c r="DY346" s="320"/>
      <c r="DZ346" s="320"/>
      <c r="EA346" s="320"/>
      <c r="EB346" s="320"/>
      <c r="EC346" s="320"/>
      <c r="ED346" s="320"/>
      <c r="EE346" s="320"/>
      <c r="EF346" s="320"/>
      <c r="EG346" s="320"/>
      <c r="EH346" s="320"/>
      <c r="EI346" s="320"/>
      <c r="EJ346" s="320"/>
    </row>
    <row r="347" spans="1:140" ht="14.5" hidden="1">
      <c r="A347" s="274"/>
      <c r="B347" s="122"/>
      <c r="C347" s="274"/>
      <c r="D347" s="320"/>
      <c r="E347" s="320"/>
      <c r="F347" s="320"/>
      <c r="G347" s="320"/>
      <c r="H347" s="320"/>
      <c r="I347" s="320"/>
      <c r="J347" s="320"/>
      <c r="K347" s="320"/>
      <c r="L347" s="320"/>
      <c r="M347" s="320"/>
      <c r="N347" s="320"/>
      <c r="O347" s="320"/>
      <c r="P347" s="320"/>
      <c r="Q347" s="320"/>
      <c r="R347" s="320"/>
      <c r="S347" s="320"/>
      <c r="T347" s="320"/>
      <c r="U347" s="320"/>
      <c r="V347" s="320"/>
      <c r="W347" s="320"/>
      <c r="X347" s="320"/>
      <c r="Y347" s="320"/>
      <c r="Z347" s="320"/>
      <c r="AA347" s="320"/>
      <c r="AB347" s="320"/>
      <c r="AC347" s="320"/>
      <c r="AD347" s="320"/>
      <c r="AE347" s="320"/>
      <c r="AF347" s="320"/>
      <c r="AG347" s="320"/>
      <c r="AH347" s="320"/>
      <c r="AI347" s="320"/>
      <c r="AJ347" s="320"/>
      <c r="AK347" s="320"/>
      <c r="AL347" s="320"/>
      <c r="AM347" s="320"/>
      <c r="AN347" s="320"/>
      <c r="AO347" s="320"/>
      <c r="AP347" s="320"/>
      <c r="AQ347" s="320"/>
      <c r="AR347" s="320"/>
      <c r="AS347" s="320"/>
      <c r="AT347" s="320"/>
      <c r="AU347" s="320"/>
      <c r="AV347" s="320"/>
      <c r="AW347" s="320"/>
      <c r="AX347" s="320"/>
      <c r="AY347" s="320"/>
      <c r="AZ347" s="320"/>
      <c r="BA347" s="320"/>
      <c r="BB347" s="320"/>
      <c r="BC347" s="320"/>
      <c r="BD347" s="320"/>
      <c r="BE347" s="320"/>
      <c r="BF347" s="320"/>
      <c r="BG347" s="320"/>
      <c r="BH347" s="320"/>
      <c r="BI347" s="320"/>
      <c r="BJ347" s="320"/>
      <c r="BK347" s="320"/>
      <c r="BL347" s="320"/>
      <c r="BM347" s="320"/>
      <c r="BN347" s="320"/>
      <c r="BO347" s="320"/>
      <c r="BP347" s="320"/>
      <c r="BQ347" s="320"/>
      <c r="BR347" s="320"/>
      <c r="BS347" s="320"/>
      <c r="BT347" s="320"/>
      <c r="BU347" s="320"/>
      <c r="BV347" s="320"/>
      <c r="BW347" s="320"/>
      <c r="BX347" s="320"/>
      <c r="BY347" s="320"/>
      <c r="BZ347" s="320"/>
      <c r="CA347" s="320"/>
      <c r="CB347" s="320"/>
      <c r="CC347" s="320"/>
      <c r="CD347" s="320"/>
      <c r="CE347" s="320"/>
      <c r="CF347" s="320"/>
      <c r="CG347" s="320"/>
      <c r="CH347" s="320"/>
      <c r="CI347" s="320"/>
      <c r="CJ347" s="320"/>
      <c r="CK347" s="320"/>
      <c r="CL347" s="320"/>
      <c r="CM347" s="320"/>
      <c r="CN347" s="320"/>
      <c r="CO347" s="320"/>
      <c r="CP347" s="320"/>
      <c r="CQ347" s="320"/>
      <c r="CR347" s="320"/>
      <c r="CS347" s="320"/>
      <c r="CT347" s="320"/>
      <c r="CU347" s="320"/>
      <c r="CV347" s="320"/>
      <c r="CW347" s="320"/>
      <c r="CX347" s="320"/>
      <c r="CY347" s="320"/>
      <c r="CZ347" s="320"/>
      <c r="DA347" s="320"/>
      <c r="DB347" s="320"/>
      <c r="DC347" s="320"/>
      <c r="DD347" s="320"/>
      <c r="DE347" s="320"/>
      <c r="DF347" s="320"/>
      <c r="DG347" s="320"/>
      <c r="DH347" s="320"/>
      <c r="DI347" s="320"/>
      <c r="DJ347" s="320"/>
      <c r="DK347" s="320"/>
      <c r="DL347" s="320"/>
      <c r="DM347" s="320"/>
      <c r="DN347" s="320"/>
      <c r="DO347" s="320"/>
      <c r="DP347" s="320"/>
      <c r="DQ347" s="320"/>
      <c r="DR347" s="320"/>
      <c r="DS347" s="320"/>
      <c r="DT347" s="320"/>
      <c r="DU347" s="320"/>
      <c r="DV347" s="320"/>
      <c r="DW347" s="320"/>
      <c r="DX347" s="320"/>
      <c r="DY347" s="320"/>
      <c r="DZ347" s="320"/>
      <c r="EA347" s="320"/>
      <c r="EB347" s="320"/>
      <c r="EC347" s="320"/>
      <c r="ED347" s="320"/>
      <c r="EE347" s="320"/>
      <c r="EF347" s="320"/>
      <c r="EG347" s="320"/>
      <c r="EH347" s="320"/>
      <c r="EI347" s="320"/>
      <c r="EJ347" s="320"/>
    </row>
    <row r="348" spans="1:140" ht="14.5" hidden="1">
      <c r="A348" s="274"/>
      <c r="B348" s="122"/>
      <c r="C348" s="274"/>
      <c r="D348" s="320"/>
      <c r="E348" s="320"/>
      <c r="F348" s="320"/>
      <c r="G348" s="320"/>
      <c r="H348" s="320"/>
      <c r="I348" s="320"/>
      <c r="J348" s="320"/>
      <c r="K348" s="320"/>
      <c r="L348" s="320"/>
      <c r="M348" s="320"/>
      <c r="N348" s="320"/>
      <c r="O348" s="320"/>
      <c r="P348" s="320"/>
      <c r="Q348" s="320"/>
      <c r="R348" s="320"/>
      <c r="S348" s="320"/>
      <c r="T348" s="320"/>
      <c r="U348" s="320"/>
      <c r="V348" s="320"/>
      <c r="W348" s="320"/>
      <c r="X348" s="320"/>
      <c r="Y348" s="320"/>
      <c r="Z348" s="320"/>
      <c r="AA348" s="320"/>
      <c r="AB348" s="320"/>
      <c r="AC348" s="320"/>
      <c r="AD348" s="320"/>
      <c r="AE348" s="320"/>
      <c r="AF348" s="320"/>
      <c r="AG348" s="320"/>
      <c r="AH348" s="320"/>
      <c r="AI348" s="320"/>
      <c r="AJ348" s="320"/>
      <c r="AK348" s="320"/>
      <c r="AL348" s="320"/>
      <c r="AM348" s="320"/>
      <c r="AN348" s="320"/>
      <c r="AO348" s="320"/>
      <c r="AP348" s="320"/>
      <c r="AQ348" s="320"/>
      <c r="AR348" s="320"/>
      <c r="AS348" s="320"/>
      <c r="AT348" s="320"/>
      <c r="AU348" s="320"/>
      <c r="AV348" s="320"/>
      <c r="AW348" s="320"/>
      <c r="AX348" s="320"/>
      <c r="AY348" s="320"/>
      <c r="AZ348" s="320"/>
      <c r="BA348" s="320"/>
      <c r="BB348" s="320"/>
      <c r="BC348" s="320"/>
      <c r="BD348" s="320"/>
      <c r="BE348" s="320"/>
      <c r="BF348" s="320"/>
      <c r="BG348" s="320"/>
      <c r="BH348" s="320"/>
      <c r="BI348" s="320"/>
      <c r="BJ348" s="320"/>
      <c r="BK348" s="320"/>
      <c r="BL348" s="320"/>
      <c r="BM348" s="320"/>
      <c r="BN348" s="320"/>
      <c r="BO348" s="320"/>
      <c r="BP348" s="320"/>
      <c r="BQ348" s="320"/>
      <c r="BR348" s="320"/>
      <c r="BS348" s="320"/>
      <c r="BT348" s="320"/>
      <c r="BU348" s="320"/>
      <c r="BV348" s="320"/>
      <c r="BW348" s="320"/>
      <c r="BX348" s="320"/>
      <c r="BY348" s="320"/>
      <c r="BZ348" s="320"/>
      <c r="CA348" s="320"/>
      <c r="CB348" s="320"/>
      <c r="CC348" s="320"/>
      <c r="CD348" s="320"/>
      <c r="CE348" s="320"/>
      <c r="CF348" s="320"/>
      <c r="CG348" s="320"/>
      <c r="CH348" s="320"/>
      <c r="CI348" s="320"/>
      <c r="CJ348" s="320"/>
      <c r="CK348" s="320"/>
      <c r="CL348" s="320"/>
      <c r="CM348" s="320"/>
      <c r="CN348" s="320"/>
      <c r="CO348" s="320"/>
      <c r="CP348" s="320"/>
      <c r="CQ348" s="320"/>
      <c r="CR348" s="320"/>
      <c r="CS348" s="320"/>
      <c r="CT348" s="320"/>
      <c r="CU348" s="320"/>
      <c r="CV348" s="320"/>
      <c r="CW348" s="320"/>
      <c r="CX348" s="320"/>
      <c r="CY348" s="320"/>
      <c r="CZ348" s="320"/>
      <c r="DA348" s="320"/>
      <c r="DB348" s="320"/>
      <c r="DC348" s="320"/>
      <c r="DD348" s="320"/>
      <c r="DE348" s="320"/>
      <c r="DF348" s="320"/>
      <c r="DG348" s="320"/>
      <c r="DH348" s="320"/>
      <c r="DI348" s="320"/>
      <c r="DJ348" s="320"/>
      <c r="DK348" s="320"/>
      <c r="DL348" s="320"/>
      <c r="DM348" s="320"/>
      <c r="DN348" s="320"/>
      <c r="DO348" s="320"/>
      <c r="DP348" s="320"/>
      <c r="DQ348" s="320"/>
      <c r="DR348" s="320"/>
      <c r="DS348" s="320"/>
      <c r="DT348" s="320"/>
      <c r="DU348" s="320"/>
      <c r="DV348" s="320"/>
      <c r="DW348" s="320"/>
      <c r="DX348" s="320"/>
      <c r="DY348" s="320"/>
      <c r="DZ348" s="320"/>
      <c r="EA348" s="320"/>
      <c r="EB348" s="320"/>
      <c r="EC348" s="320"/>
      <c r="ED348" s="320"/>
      <c r="EE348" s="320"/>
      <c r="EF348" s="320"/>
      <c r="EG348" s="320"/>
      <c r="EH348" s="320"/>
      <c r="EI348" s="320"/>
      <c r="EJ348" s="320"/>
    </row>
    <row r="349" spans="1:140" ht="14.5" hidden="1">
      <c r="A349" s="274"/>
      <c r="B349" s="122"/>
      <c r="C349" s="274"/>
      <c r="D349" s="320"/>
      <c r="E349" s="320"/>
      <c r="F349" s="320"/>
      <c r="G349" s="320"/>
      <c r="H349" s="320"/>
      <c r="I349" s="320"/>
      <c r="J349" s="320"/>
      <c r="K349" s="320"/>
      <c r="L349" s="320"/>
      <c r="M349" s="320"/>
      <c r="N349" s="320"/>
      <c r="O349" s="320"/>
      <c r="P349" s="320"/>
      <c r="Q349" s="320"/>
      <c r="R349" s="320"/>
      <c r="S349" s="320"/>
      <c r="T349" s="320"/>
      <c r="U349" s="320"/>
      <c r="V349" s="320"/>
      <c r="W349" s="320"/>
      <c r="X349" s="320"/>
      <c r="Y349" s="320"/>
      <c r="Z349" s="320"/>
      <c r="AA349" s="320"/>
      <c r="AB349" s="320"/>
      <c r="AC349" s="320"/>
      <c r="AD349" s="320"/>
      <c r="AE349" s="320"/>
      <c r="AF349" s="320"/>
      <c r="AG349" s="320"/>
      <c r="AH349" s="320"/>
      <c r="AI349" s="320"/>
      <c r="AJ349" s="320"/>
      <c r="AK349" s="320"/>
      <c r="AL349" s="320"/>
      <c r="AM349" s="320"/>
      <c r="AN349" s="320"/>
      <c r="AO349" s="320"/>
      <c r="AP349" s="320"/>
      <c r="AQ349" s="320"/>
      <c r="AR349" s="320"/>
      <c r="AS349" s="320"/>
      <c r="AT349" s="320"/>
      <c r="AU349" s="320"/>
      <c r="AV349" s="320"/>
      <c r="AW349" s="320"/>
      <c r="AX349" s="320"/>
      <c r="AY349" s="320"/>
      <c r="AZ349" s="320"/>
      <c r="BA349" s="320"/>
      <c r="BB349" s="320"/>
      <c r="BC349" s="320"/>
      <c r="BD349" s="320"/>
      <c r="BE349" s="320"/>
      <c r="BF349" s="320"/>
      <c r="BG349" s="320"/>
      <c r="BH349" s="320"/>
      <c r="BI349" s="320"/>
      <c r="BJ349" s="320"/>
      <c r="BK349" s="320"/>
      <c r="BL349" s="320"/>
      <c r="BM349" s="320"/>
      <c r="BN349" s="320"/>
      <c r="BO349" s="320"/>
      <c r="BP349" s="320"/>
      <c r="BQ349" s="320"/>
      <c r="BR349" s="320"/>
      <c r="BS349" s="320"/>
      <c r="BT349" s="320"/>
      <c r="BU349" s="320"/>
      <c r="BV349" s="320"/>
      <c r="BW349" s="320"/>
      <c r="BX349" s="320"/>
      <c r="BY349" s="320"/>
      <c r="BZ349" s="320"/>
      <c r="CA349" s="320"/>
      <c r="CB349" s="320"/>
      <c r="CC349" s="320"/>
      <c r="CD349" s="320"/>
      <c r="CE349" s="320"/>
      <c r="CF349" s="320"/>
      <c r="CG349" s="320"/>
      <c r="CH349" s="320"/>
      <c r="CI349" s="320"/>
      <c r="CJ349" s="320"/>
      <c r="CK349" s="320"/>
      <c r="CL349" s="320"/>
      <c r="CM349" s="320"/>
      <c r="CN349" s="320"/>
      <c r="CO349" s="320"/>
      <c r="CP349" s="320"/>
      <c r="CQ349" s="320"/>
      <c r="CR349" s="320"/>
      <c r="CS349" s="320"/>
      <c r="CT349" s="320"/>
      <c r="CU349" s="320"/>
      <c r="CV349" s="320"/>
      <c r="CW349" s="320"/>
      <c r="CX349" s="320"/>
      <c r="CY349" s="320"/>
      <c r="CZ349" s="320"/>
      <c r="DA349" s="320"/>
      <c r="DB349" s="320"/>
      <c r="DC349" s="320"/>
      <c r="DD349" s="320"/>
      <c r="DE349" s="320"/>
      <c r="DF349" s="320"/>
      <c r="DG349" s="320"/>
      <c r="DH349" s="320"/>
      <c r="DI349" s="320"/>
      <c r="DJ349" s="320"/>
      <c r="DK349" s="320"/>
      <c r="DL349" s="320"/>
      <c r="DM349" s="320"/>
      <c r="DN349" s="320"/>
      <c r="DO349" s="320"/>
      <c r="DP349" s="320"/>
      <c r="DQ349" s="320"/>
      <c r="DR349" s="320"/>
      <c r="DS349" s="320"/>
      <c r="DT349" s="320"/>
      <c r="DU349" s="320"/>
      <c r="DV349" s="320"/>
      <c r="DW349" s="320"/>
      <c r="DX349" s="320"/>
      <c r="DY349" s="320"/>
      <c r="DZ349" s="320"/>
      <c r="EA349" s="320"/>
      <c r="EB349" s="320"/>
      <c r="EC349" s="320"/>
      <c r="ED349" s="320"/>
      <c r="EE349" s="320"/>
      <c r="EF349" s="320"/>
      <c r="EG349" s="320"/>
      <c r="EH349" s="320"/>
      <c r="EI349" s="320"/>
      <c r="EJ349" s="320"/>
    </row>
    <row r="350" spans="1:140" ht="14.5" hidden="1">
      <c r="A350" s="274"/>
      <c r="B350" s="122"/>
      <c r="C350" s="274"/>
      <c r="D350" s="320"/>
      <c r="E350" s="320"/>
      <c r="F350" s="320"/>
      <c r="G350" s="320"/>
      <c r="H350" s="320"/>
      <c r="I350" s="320"/>
      <c r="J350" s="320"/>
      <c r="K350" s="320"/>
      <c r="L350" s="320"/>
      <c r="M350" s="320"/>
      <c r="N350" s="320"/>
      <c r="O350" s="320"/>
      <c r="P350" s="320"/>
      <c r="Q350" s="320"/>
      <c r="R350" s="320"/>
      <c r="S350" s="320"/>
      <c r="T350" s="320"/>
      <c r="U350" s="320"/>
      <c r="V350" s="320"/>
      <c r="W350" s="320"/>
      <c r="X350" s="320"/>
      <c r="Y350" s="320"/>
      <c r="Z350" s="320"/>
      <c r="AA350" s="320"/>
      <c r="AB350" s="320"/>
      <c r="AC350" s="320"/>
      <c r="AD350" s="320"/>
      <c r="AE350" s="320"/>
      <c r="AF350" s="320"/>
      <c r="AG350" s="320"/>
      <c r="AH350" s="320"/>
      <c r="AI350" s="320"/>
      <c r="AJ350" s="320"/>
      <c r="AK350" s="320"/>
      <c r="AL350" s="320"/>
      <c r="AM350" s="320"/>
      <c r="AN350" s="320"/>
      <c r="AO350" s="320"/>
      <c r="AP350" s="320"/>
      <c r="AQ350" s="320"/>
      <c r="AR350" s="320"/>
      <c r="AS350" s="320"/>
      <c r="AT350" s="320"/>
      <c r="AU350" s="320"/>
      <c r="AV350" s="320"/>
      <c r="AW350" s="320"/>
      <c r="AX350" s="320"/>
      <c r="AY350" s="320"/>
      <c r="AZ350" s="320"/>
      <c r="BA350" s="320"/>
      <c r="BB350" s="320"/>
      <c r="BC350" s="320"/>
      <c r="BD350" s="320"/>
      <c r="BE350" s="320"/>
      <c r="BF350" s="320"/>
      <c r="BG350" s="320"/>
      <c r="BH350" s="320"/>
      <c r="BI350" s="320"/>
      <c r="BJ350" s="320"/>
      <c r="BK350" s="320"/>
      <c r="BL350" s="320"/>
      <c r="BM350" s="320"/>
      <c r="BN350" s="320"/>
      <c r="BO350" s="320"/>
      <c r="BP350" s="320"/>
      <c r="BQ350" s="320"/>
      <c r="BR350" s="320"/>
      <c r="BS350" s="320"/>
      <c r="BT350" s="320"/>
      <c r="BU350" s="320"/>
      <c r="BV350" s="320"/>
      <c r="BW350" s="320"/>
      <c r="BX350" s="320"/>
      <c r="BY350" s="320"/>
      <c r="BZ350" s="320"/>
      <c r="CA350" s="320"/>
      <c r="CB350" s="320"/>
      <c r="CC350" s="320"/>
      <c r="CD350" s="320"/>
      <c r="CE350" s="320"/>
      <c r="CF350" s="320"/>
      <c r="CG350" s="320"/>
      <c r="CH350" s="320"/>
      <c r="CI350" s="320"/>
      <c r="CJ350" s="320"/>
      <c r="CK350" s="320"/>
      <c r="CL350" s="320"/>
      <c r="CM350" s="320"/>
      <c r="CN350" s="320"/>
      <c r="CO350" s="320"/>
      <c r="CP350" s="320"/>
      <c r="CQ350" s="320"/>
      <c r="CR350" s="320"/>
      <c r="CS350" s="320"/>
      <c r="CT350" s="320"/>
      <c r="CU350" s="320"/>
      <c r="CV350" s="320"/>
      <c r="CW350" s="320"/>
      <c r="CX350" s="320"/>
      <c r="CY350" s="320"/>
      <c r="CZ350" s="320"/>
      <c r="DA350" s="320"/>
      <c r="DB350" s="320"/>
      <c r="DC350" s="320"/>
      <c r="DD350" s="320"/>
      <c r="DE350" s="320"/>
      <c r="DF350" s="320"/>
      <c r="DG350" s="320"/>
      <c r="DH350" s="320"/>
      <c r="DI350" s="320"/>
      <c r="DJ350" s="320"/>
      <c r="DK350" s="320"/>
      <c r="DL350" s="320"/>
      <c r="DM350" s="320"/>
      <c r="DN350" s="320"/>
      <c r="DO350" s="320"/>
      <c r="DP350" s="320"/>
      <c r="DQ350" s="320"/>
      <c r="DR350" s="320"/>
      <c r="DS350" s="320"/>
      <c r="DT350" s="320"/>
      <c r="DU350" s="320"/>
      <c r="DV350" s="320"/>
      <c r="DW350" s="320"/>
      <c r="DX350" s="320"/>
      <c r="DY350" s="320"/>
      <c r="DZ350" s="320"/>
      <c r="EA350" s="320"/>
      <c r="EB350" s="320"/>
      <c r="EC350" s="320"/>
      <c r="ED350" s="320"/>
      <c r="EE350" s="320"/>
      <c r="EF350" s="320"/>
      <c r="EG350" s="320"/>
      <c r="EH350" s="320"/>
      <c r="EI350" s="320"/>
      <c r="EJ350" s="320"/>
    </row>
  </sheetData>
  <autoFilter ref="C1:C350" xr:uid="{00000000-0009-0000-0000-000004000000}">
    <filterColumn colId="0">
      <filters>
        <filter val="Blocker"/>
        <filter val="Critical"/>
        <filter val="Major"/>
      </filters>
    </filterColumn>
  </autoFilter>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991"/>
  <sheetViews>
    <sheetView workbookViewId="0"/>
  </sheetViews>
  <sheetFormatPr defaultColWidth="14.453125" defaultRowHeight="15" customHeight="1"/>
  <cols>
    <col min="1" max="2" width="33.453125" customWidth="1"/>
    <col min="3" max="3" width="12.81640625" customWidth="1"/>
    <col min="4" max="4" width="5" customWidth="1"/>
    <col min="5" max="5" width="5.453125" customWidth="1"/>
  </cols>
  <sheetData>
    <row r="1" spans="1:6" ht="14.5">
      <c r="B1" s="321"/>
      <c r="C1" s="322"/>
    </row>
    <row r="2" spans="1:6" ht="14.5">
      <c r="A2" s="323"/>
      <c r="B2" s="237" t="s">
        <v>8841</v>
      </c>
      <c r="C2" s="238" t="s">
        <v>8842</v>
      </c>
      <c r="D2" s="238" t="s">
        <v>11</v>
      </c>
      <c r="E2" s="238" t="s">
        <v>12</v>
      </c>
    </row>
    <row r="3" spans="1:6" ht="14.5">
      <c r="A3" s="1"/>
      <c r="B3" s="324" t="s">
        <v>8843</v>
      </c>
      <c r="C3" s="325" t="s">
        <v>11</v>
      </c>
      <c r="D3" s="57">
        <v>144</v>
      </c>
      <c r="E3" s="326">
        <v>0</v>
      </c>
    </row>
    <row r="4" spans="1:6" ht="20.25" customHeight="1">
      <c r="A4" s="1"/>
      <c r="B4" s="327" t="s">
        <v>8844</v>
      </c>
      <c r="C4" s="325" t="s">
        <v>11</v>
      </c>
      <c r="D4" s="328">
        <v>97</v>
      </c>
      <c r="E4" s="329">
        <v>1</v>
      </c>
    </row>
    <row r="5" spans="1:6" ht="14.5">
      <c r="A5" s="1"/>
      <c r="B5" s="324" t="s">
        <v>8845</v>
      </c>
      <c r="C5" s="325" t="s">
        <v>11</v>
      </c>
      <c r="D5" s="328">
        <v>104</v>
      </c>
      <c r="E5" s="329">
        <v>0</v>
      </c>
    </row>
    <row r="6" spans="1:6" ht="14.5">
      <c r="B6" s="330" t="s">
        <v>8846</v>
      </c>
      <c r="C6" s="331" t="s">
        <v>11</v>
      </c>
      <c r="D6" s="332">
        <v>468</v>
      </c>
      <c r="E6" s="333">
        <v>17</v>
      </c>
    </row>
    <row r="7" spans="1:6" ht="42.75" customHeight="1">
      <c r="A7" s="1"/>
      <c r="B7" s="141" t="s">
        <v>8847</v>
      </c>
      <c r="C7" s="325" t="s">
        <v>11</v>
      </c>
      <c r="D7" s="26">
        <v>96</v>
      </c>
      <c r="E7" s="26">
        <v>1</v>
      </c>
      <c r="F7" s="1"/>
    </row>
    <row r="8" spans="1:6" ht="14.5">
      <c r="B8" s="324" t="s">
        <v>8848</v>
      </c>
      <c r="C8" s="325" t="s">
        <v>11</v>
      </c>
      <c r="D8" s="2">
        <v>52</v>
      </c>
      <c r="E8" s="2">
        <v>7</v>
      </c>
    </row>
    <row r="9" spans="1:6" ht="14.5">
      <c r="B9" s="324" t="s">
        <v>8849</v>
      </c>
      <c r="C9" s="325" t="s">
        <v>11</v>
      </c>
      <c r="D9" s="34">
        <v>53</v>
      </c>
      <c r="E9" s="34">
        <v>0</v>
      </c>
    </row>
    <row r="10" spans="1:6" ht="14.5">
      <c r="B10" s="321"/>
      <c r="C10" s="322"/>
    </row>
    <row r="11" spans="1:6" ht="14.5">
      <c r="B11" s="321"/>
      <c r="C11" s="322"/>
    </row>
    <row r="12" spans="1:6" ht="14.5">
      <c r="B12" s="321"/>
      <c r="C12" s="322"/>
    </row>
    <row r="13" spans="1:6" ht="14.5">
      <c r="B13" s="321"/>
      <c r="C13" s="322"/>
    </row>
    <row r="14" spans="1:6" ht="14.5">
      <c r="B14" s="321"/>
      <c r="C14" s="322"/>
    </row>
    <row r="15" spans="1:6" ht="14.5">
      <c r="B15" s="321"/>
      <c r="C15" s="322"/>
    </row>
    <row r="16" spans="1:6" ht="14.5">
      <c r="B16" s="321"/>
      <c r="C16" s="322"/>
    </row>
    <row r="17" spans="2:3" ht="14.5">
      <c r="B17" s="321"/>
      <c r="C17" s="322"/>
    </row>
    <row r="18" spans="2:3" ht="14.5">
      <c r="B18" s="321"/>
      <c r="C18" s="322"/>
    </row>
    <row r="19" spans="2:3" ht="14.5">
      <c r="B19" s="321"/>
      <c r="C19" s="322"/>
    </row>
    <row r="20" spans="2:3" ht="14.5">
      <c r="B20" s="321"/>
      <c r="C20" s="322"/>
    </row>
    <row r="21" spans="2:3" ht="14.5">
      <c r="B21" s="321"/>
      <c r="C21" s="322"/>
    </row>
    <row r="22" spans="2:3" ht="14.5">
      <c r="B22" s="321"/>
      <c r="C22" s="322"/>
    </row>
    <row r="23" spans="2:3" ht="14.5">
      <c r="B23" s="321"/>
      <c r="C23" s="322"/>
    </row>
    <row r="24" spans="2:3" ht="14.5">
      <c r="B24" s="321"/>
      <c r="C24" s="322"/>
    </row>
    <row r="25" spans="2:3" ht="14.5">
      <c r="B25" s="321"/>
      <c r="C25" s="322"/>
    </row>
    <row r="26" spans="2:3" ht="14.5">
      <c r="B26" s="321"/>
      <c r="C26" s="322"/>
    </row>
    <row r="27" spans="2:3" ht="14.5">
      <c r="B27" s="321"/>
      <c r="C27" s="322"/>
    </row>
    <row r="28" spans="2:3" ht="14.5">
      <c r="B28" s="321"/>
      <c r="C28" s="322"/>
    </row>
    <row r="29" spans="2:3" ht="14.5">
      <c r="B29" s="321"/>
      <c r="C29" s="322"/>
    </row>
    <row r="30" spans="2:3" ht="14.5">
      <c r="B30" s="321"/>
      <c r="C30" s="322"/>
    </row>
    <row r="31" spans="2:3" ht="14.5">
      <c r="B31" s="321"/>
      <c r="C31" s="322"/>
    </row>
    <row r="32" spans="2:3" ht="14.5">
      <c r="B32" s="321"/>
      <c r="C32" s="322"/>
    </row>
    <row r="33" spans="2:3" ht="14.5">
      <c r="B33" s="321"/>
      <c r="C33" s="322"/>
    </row>
    <row r="34" spans="2:3" ht="14.5">
      <c r="B34" s="321"/>
      <c r="C34" s="322"/>
    </row>
    <row r="35" spans="2:3" ht="14.5">
      <c r="B35" s="321"/>
      <c r="C35" s="322"/>
    </row>
    <row r="36" spans="2:3" ht="14.5">
      <c r="B36" s="321"/>
      <c r="C36" s="322"/>
    </row>
    <row r="37" spans="2:3" ht="14.5">
      <c r="B37" s="321"/>
      <c r="C37" s="322"/>
    </row>
    <row r="38" spans="2:3" ht="14.5">
      <c r="B38" s="321"/>
      <c r="C38" s="322"/>
    </row>
    <row r="39" spans="2:3" ht="14.5">
      <c r="B39" s="321"/>
      <c r="C39" s="322"/>
    </row>
    <row r="40" spans="2:3" ht="14.5">
      <c r="B40" s="321"/>
      <c r="C40" s="322"/>
    </row>
    <row r="41" spans="2:3" ht="14.5">
      <c r="B41" s="321"/>
      <c r="C41" s="322"/>
    </row>
    <row r="42" spans="2:3" ht="14.5">
      <c r="B42" s="321"/>
      <c r="C42" s="322"/>
    </row>
    <row r="43" spans="2:3" ht="14.5">
      <c r="B43" s="321"/>
      <c r="C43" s="322"/>
    </row>
    <row r="44" spans="2:3" ht="14.5">
      <c r="B44" s="321"/>
      <c r="C44" s="322"/>
    </row>
    <row r="45" spans="2:3" ht="14.5">
      <c r="B45" s="321"/>
      <c r="C45" s="322"/>
    </row>
    <row r="46" spans="2:3" ht="14.5">
      <c r="B46" s="321"/>
      <c r="C46" s="322"/>
    </row>
    <row r="47" spans="2:3" ht="14.5">
      <c r="B47" s="321"/>
      <c r="C47" s="322"/>
    </row>
    <row r="48" spans="2:3" ht="14.5">
      <c r="B48" s="321"/>
      <c r="C48" s="322"/>
    </row>
    <row r="49" spans="2:3" ht="14.5">
      <c r="B49" s="321"/>
      <c r="C49" s="322"/>
    </row>
    <row r="50" spans="2:3" ht="14.5">
      <c r="B50" s="321"/>
      <c r="C50" s="322"/>
    </row>
    <row r="51" spans="2:3" ht="14.5">
      <c r="B51" s="321"/>
      <c r="C51" s="322"/>
    </row>
    <row r="52" spans="2:3" ht="14.5">
      <c r="B52" s="321"/>
      <c r="C52" s="322"/>
    </row>
    <row r="53" spans="2:3" ht="14.5">
      <c r="B53" s="321"/>
      <c r="C53" s="322"/>
    </row>
    <row r="54" spans="2:3" ht="14.5">
      <c r="B54" s="321"/>
      <c r="C54" s="322"/>
    </row>
    <row r="55" spans="2:3" ht="14.5">
      <c r="B55" s="321"/>
      <c r="C55" s="322"/>
    </row>
    <row r="56" spans="2:3" ht="14.5">
      <c r="B56" s="321"/>
      <c r="C56" s="322"/>
    </row>
    <row r="57" spans="2:3" ht="14.5">
      <c r="B57" s="321"/>
      <c r="C57" s="322"/>
    </row>
    <row r="58" spans="2:3" ht="14.5">
      <c r="B58" s="321"/>
      <c r="C58" s="322"/>
    </row>
    <row r="59" spans="2:3" ht="14.5">
      <c r="B59" s="321"/>
      <c r="C59" s="322"/>
    </row>
    <row r="60" spans="2:3" ht="14.5">
      <c r="B60" s="321"/>
      <c r="C60" s="322"/>
    </row>
    <row r="61" spans="2:3" ht="14.5">
      <c r="B61" s="321"/>
      <c r="C61" s="322"/>
    </row>
    <row r="62" spans="2:3" ht="14.5">
      <c r="B62" s="321"/>
      <c r="C62" s="322"/>
    </row>
    <row r="63" spans="2:3" ht="14.5">
      <c r="B63" s="321"/>
      <c r="C63" s="322"/>
    </row>
    <row r="64" spans="2:3" ht="14.5">
      <c r="B64" s="321"/>
      <c r="C64" s="322"/>
    </row>
    <row r="65" spans="2:3" ht="14.5">
      <c r="B65" s="321"/>
      <c r="C65" s="322"/>
    </row>
    <row r="66" spans="2:3" ht="14.5">
      <c r="B66" s="321"/>
      <c r="C66" s="322"/>
    </row>
    <row r="67" spans="2:3" ht="14.5">
      <c r="B67" s="321"/>
      <c r="C67" s="322"/>
    </row>
    <row r="68" spans="2:3" ht="14.5">
      <c r="B68" s="321"/>
      <c r="C68" s="322"/>
    </row>
    <row r="69" spans="2:3" ht="14.5">
      <c r="B69" s="321"/>
      <c r="C69" s="322"/>
    </row>
    <row r="70" spans="2:3" ht="14.5">
      <c r="B70" s="321"/>
      <c r="C70" s="322"/>
    </row>
    <row r="71" spans="2:3" ht="14.5">
      <c r="B71" s="321"/>
      <c r="C71" s="322"/>
    </row>
    <row r="72" spans="2:3" ht="14.5">
      <c r="B72" s="321"/>
      <c r="C72" s="322"/>
    </row>
    <row r="73" spans="2:3" ht="14.5">
      <c r="B73" s="321"/>
      <c r="C73" s="322"/>
    </row>
    <row r="74" spans="2:3" ht="14.5">
      <c r="B74" s="321"/>
      <c r="C74" s="322"/>
    </row>
    <row r="75" spans="2:3" ht="14.5">
      <c r="B75" s="321"/>
      <c r="C75" s="322"/>
    </row>
    <row r="76" spans="2:3" ht="14.5">
      <c r="B76" s="321"/>
      <c r="C76" s="322"/>
    </row>
    <row r="77" spans="2:3" ht="14.5">
      <c r="B77" s="321"/>
      <c r="C77" s="322"/>
    </row>
    <row r="78" spans="2:3" ht="14.5">
      <c r="B78" s="321"/>
      <c r="C78" s="322"/>
    </row>
    <row r="79" spans="2:3" ht="14.5">
      <c r="B79" s="321"/>
      <c r="C79" s="322"/>
    </row>
    <row r="80" spans="2:3" ht="14.5">
      <c r="B80" s="321"/>
      <c r="C80" s="322"/>
    </row>
    <row r="81" spans="2:3" ht="14.5">
      <c r="B81" s="321"/>
      <c r="C81" s="322"/>
    </row>
    <row r="82" spans="2:3" ht="14.5">
      <c r="B82" s="321"/>
      <c r="C82" s="322"/>
    </row>
    <row r="83" spans="2:3" ht="14.5">
      <c r="B83" s="321"/>
      <c r="C83" s="322"/>
    </row>
    <row r="84" spans="2:3" ht="14.5">
      <c r="B84" s="321"/>
      <c r="C84" s="322"/>
    </row>
    <row r="85" spans="2:3" ht="14.5">
      <c r="B85" s="321"/>
      <c r="C85" s="322"/>
    </row>
    <row r="86" spans="2:3" ht="14.5">
      <c r="B86" s="321"/>
      <c r="C86" s="322"/>
    </row>
    <row r="87" spans="2:3" ht="14.5">
      <c r="B87" s="321"/>
      <c r="C87" s="322"/>
    </row>
    <row r="88" spans="2:3" ht="14.5">
      <c r="B88" s="321"/>
      <c r="C88" s="322"/>
    </row>
    <row r="89" spans="2:3" ht="14.5">
      <c r="B89" s="321"/>
      <c r="C89" s="322"/>
    </row>
    <row r="90" spans="2:3" ht="14.5">
      <c r="B90" s="321"/>
      <c r="C90" s="322"/>
    </row>
    <row r="91" spans="2:3" ht="14.5">
      <c r="B91" s="321"/>
      <c r="C91" s="322"/>
    </row>
    <row r="92" spans="2:3" ht="14.5">
      <c r="B92" s="321"/>
      <c r="C92" s="322"/>
    </row>
    <row r="93" spans="2:3" ht="14.5">
      <c r="B93" s="321"/>
      <c r="C93" s="322"/>
    </row>
    <row r="94" spans="2:3" ht="14.5">
      <c r="B94" s="321"/>
      <c r="C94" s="322"/>
    </row>
    <row r="95" spans="2:3" ht="14.5">
      <c r="B95" s="321"/>
      <c r="C95" s="322"/>
    </row>
    <row r="96" spans="2:3" ht="14.5">
      <c r="B96" s="321"/>
      <c r="C96" s="322"/>
    </row>
    <row r="97" spans="2:3" ht="14.5">
      <c r="B97" s="321"/>
      <c r="C97" s="322"/>
    </row>
    <row r="98" spans="2:3" ht="14.5">
      <c r="B98" s="321"/>
      <c r="C98" s="322"/>
    </row>
    <row r="99" spans="2:3" ht="14.5">
      <c r="B99" s="321"/>
      <c r="C99" s="322"/>
    </row>
    <row r="100" spans="2:3" ht="14.5">
      <c r="B100" s="321"/>
      <c r="C100" s="322"/>
    </row>
    <row r="101" spans="2:3" ht="14.5">
      <c r="B101" s="321"/>
      <c r="C101" s="322"/>
    </row>
    <row r="102" spans="2:3" ht="14.5">
      <c r="B102" s="321"/>
      <c r="C102" s="322"/>
    </row>
    <row r="103" spans="2:3" ht="14.5">
      <c r="B103" s="321"/>
      <c r="C103" s="322"/>
    </row>
    <row r="104" spans="2:3" ht="14.5">
      <c r="B104" s="321"/>
      <c r="C104" s="322"/>
    </row>
    <row r="105" spans="2:3" ht="14.5">
      <c r="B105" s="321"/>
      <c r="C105" s="322"/>
    </row>
    <row r="106" spans="2:3" ht="14.5">
      <c r="B106" s="321"/>
      <c r="C106" s="322"/>
    </row>
    <row r="107" spans="2:3" ht="14.5">
      <c r="B107" s="321"/>
      <c r="C107" s="322"/>
    </row>
    <row r="108" spans="2:3" ht="14.5">
      <c r="B108" s="321"/>
      <c r="C108" s="322"/>
    </row>
    <row r="109" spans="2:3" ht="14.5">
      <c r="B109" s="321"/>
      <c r="C109" s="322"/>
    </row>
    <row r="110" spans="2:3" ht="14.5">
      <c r="B110" s="321"/>
      <c r="C110" s="322"/>
    </row>
    <row r="111" spans="2:3" ht="14.5">
      <c r="B111" s="321"/>
      <c r="C111" s="322"/>
    </row>
    <row r="112" spans="2:3" ht="14.5">
      <c r="B112" s="321"/>
      <c r="C112" s="322"/>
    </row>
    <row r="113" spans="2:3" ht="14.5">
      <c r="B113" s="321"/>
      <c r="C113" s="322"/>
    </row>
    <row r="114" spans="2:3" ht="14.5">
      <c r="B114" s="321"/>
      <c r="C114" s="322"/>
    </row>
    <row r="115" spans="2:3" ht="14.5">
      <c r="B115" s="321"/>
      <c r="C115" s="322"/>
    </row>
    <row r="116" spans="2:3" ht="14.5">
      <c r="B116" s="321"/>
      <c r="C116" s="322"/>
    </row>
    <row r="117" spans="2:3" ht="14.5">
      <c r="B117" s="321"/>
      <c r="C117" s="322"/>
    </row>
    <row r="118" spans="2:3" ht="14.5">
      <c r="B118" s="321"/>
      <c r="C118" s="322"/>
    </row>
    <row r="119" spans="2:3" ht="14.5">
      <c r="B119" s="321"/>
      <c r="C119" s="322"/>
    </row>
    <row r="120" spans="2:3" ht="14.5">
      <c r="B120" s="321"/>
      <c r="C120" s="322"/>
    </row>
    <row r="121" spans="2:3" ht="14.5">
      <c r="B121" s="321"/>
      <c r="C121" s="322"/>
    </row>
    <row r="122" spans="2:3" ht="14.5">
      <c r="B122" s="321"/>
      <c r="C122" s="322"/>
    </row>
    <row r="123" spans="2:3" ht="14.5">
      <c r="B123" s="321"/>
      <c r="C123" s="322"/>
    </row>
    <row r="124" spans="2:3" ht="14.5">
      <c r="B124" s="321"/>
      <c r="C124" s="322"/>
    </row>
    <row r="125" spans="2:3" ht="14.5">
      <c r="B125" s="321"/>
      <c r="C125" s="322"/>
    </row>
    <row r="126" spans="2:3" ht="14.5">
      <c r="B126" s="321"/>
      <c r="C126" s="322"/>
    </row>
    <row r="127" spans="2:3" ht="14.5">
      <c r="B127" s="321"/>
      <c r="C127" s="322"/>
    </row>
    <row r="128" spans="2:3" ht="14.5">
      <c r="B128" s="321"/>
      <c r="C128" s="322"/>
    </row>
    <row r="129" spans="2:3" ht="14.5">
      <c r="B129" s="321"/>
      <c r="C129" s="322"/>
    </row>
    <row r="130" spans="2:3" ht="14.5">
      <c r="B130" s="321"/>
      <c r="C130" s="322"/>
    </row>
    <row r="131" spans="2:3" ht="14.5">
      <c r="B131" s="321"/>
      <c r="C131" s="322"/>
    </row>
    <row r="132" spans="2:3" ht="14.5">
      <c r="B132" s="321"/>
      <c r="C132" s="322"/>
    </row>
    <row r="133" spans="2:3" ht="14.5">
      <c r="B133" s="321"/>
      <c r="C133" s="322"/>
    </row>
    <row r="134" spans="2:3" ht="14.5">
      <c r="B134" s="321"/>
      <c r="C134" s="322"/>
    </row>
    <row r="135" spans="2:3" ht="14.5">
      <c r="B135" s="321"/>
      <c r="C135" s="322"/>
    </row>
    <row r="136" spans="2:3" ht="14.5">
      <c r="B136" s="321"/>
      <c r="C136" s="322"/>
    </row>
    <row r="137" spans="2:3" ht="14.5">
      <c r="B137" s="321"/>
      <c r="C137" s="322"/>
    </row>
    <row r="138" spans="2:3" ht="14.5">
      <c r="B138" s="321"/>
      <c r="C138" s="322"/>
    </row>
    <row r="139" spans="2:3" ht="14.5">
      <c r="B139" s="321"/>
      <c r="C139" s="322"/>
    </row>
    <row r="140" spans="2:3" ht="14.5">
      <c r="B140" s="321"/>
      <c r="C140" s="322"/>
    </row>
    <row r="141" spans="2:3" ht="14.5">
      <c r="B141" s="321"/>
      <c r="C141" s="322"/>
    </row>
    <row r="142" spans="2:3" ht="14.5">
      <c r="B142" s="321"/>
      <c r="C142" s="322"/>
    </row>
    <row r="143" spans="2:3" ht="14.5">
      <c r="B143" s="321"/>
      <c r="C143" s="322"/>
    </row>
    <row r="144" spans="2:3" ht="14.5">
      <c r="B144" s="321"/>
      <c r="C144" s="322"/>
    </row>
    <row r="145" spans="2:3" ht="14.5">
      <c r="B145" s="321"/>
      <c r="C145" s="322"/>
    </row>
    <row r="146" spans="2:3" ht="14.5">
      <c r="B146" s="321"/>
      <c r="C146" s="322"/>
    </row>
    <row r="147" spans="2:3" ht="14.5">
      <c r="B147" s="321"/>
      <c r="C147" s="322"/>
    </row>
    <row r="148" spans="2:3" ht="14.5">
      <c r="B148" s="321"/>
      <c r="C148" s="322"/>
    </row>
    <row r="149" spans="2:3" ht="14.5">
      <c r="B149" s="321"/>
      <c r="C149" s="322"/>
    </row>
    <row r="150" spans="2:3" ht="14.5">
      <c r="B150" s="321"/>
      <c r="C150" s="322"/>
    </row>
    <row r="151" spans="2:3" ht="14.5">
      <c r="B151" s="321"/>
      <c r="C151" s="322"/>
    </row>
    <row r="152" spans="2:3" ht="14.5">
      <c r="B152" s="321"/>
      <c r="C152" s="322"/>
    </row>
    <row r="153" spans="2:3" ht="14.5">
      <c r="B153" s="321"/>
      <c r="C153" s="322"/>
    </row>
    <row r="154" spans="2:3" ht="14.5">
      <c r="B154" s="321"/>
      <c r="C154" s="322"/>
    </row>
    <row r="155" spans="2:3" ht="14.5">
      <c r="B155" s="321"/>
      <c r="C155" s="322"/>
    </row>
    <row r="156" spans="2:3" ht="14.5">
      <c r="B156" s="321"/>
      <c r="C156" s="322"/>
    </row>
    <row r="157" spans="2:3" ht="14.5">
      <c r="B157" s="321"/>
      <c r="C157" s="322"/>
    </row>
    <row r="158" spans="2:3" ht="14.5">
      <c r="B158" s="321"/>
      <c r="C158" s="322"/>
    </row>
    <row r="159" spans="2:3" ht="14.5">
      <c r="B159" s="321"/>
      <c r="C159" s="322"/>
    </row>
    <row r="160" spans="2:3" ht="14.5">
      <c r="B160" s="321"/>
      <c r="C160" s="322"/>
    </row>
    <row r="161" spans="2:3" ht="14.5">
      <c r="B161" s="321"/>
      <c r="C161" s="322"/>
    </row>
    <row r="162" spans="2:3" ht="14.5">
      <c r="B162" s="321"/>
      <c r="C162" s="322"/>
    </row>
    <row r="163" spans="2:3" ht="14.5">
      <c r="B163" s="321"/>
      <c r="C163" s="322"/>
    </row>
    <row r="164" spans="2:3" ht="14.5">
      <c r="B164" s="321"/>
      <c r="C164" s="322"/>
    </row>
    <row r="165" spans="2:3" ht="14.5">
      <c r="B165" s="321"/>
      <c r="C165" s="322"/>
    </row>
    <row r="166" spans="2:3" ht="14.5">
      <c r="B166" s="321"/>
      <c r="C166" s="322"/>
    </row>
    <row r="167" spans="2:3" ht="14.5">
      <c r="B167" s="321"/>
      <c r="C167" s="322"/>
    </row>
    <row r="168" spans="2:3" ht="14.5">
      <c r="B168" s="321"/>
      <c r="C168" s="322"/>
    </row>
    <row r="169" spans="2:3" ht="14.5">
      <c r="B169" s="321"/>
      <c r="C169" s="322"/>
    </row>
    <row r="170" spans="2:3" ht="14.5">
      <c r="B170" s="321"/>
      <c r="C170" s="322"/>
    </row>
    <row r="171" spans="2:3" ht="14.5">
      <c r="B171" s="321"/>
      <c r="C171" s="322"/>
    </row>
    <row r="172" spans="2:3" ht="14.5">
      <c r="B172" s="321"/>
      <c r="C172" s="322"/>
    </row>
    <row r="173" spans="2:3" ht="14.5">
      <c r="B173" s="321"/>
      <c r="C173" s="322"/>
    </row>
    <row r="174" spans="2:3" ht="14.5">
      <c r="B174" s="321"/>
      <c r="C174" s="322"/>
    </row>
    <row r="175" spans="2:3" ht="14.5">
      <c r="B175" s="321"/>
      <c r="C175" s="322"/>
    </row>
    <row r="176" spans="2:3" ht="14.5">
      <c r="B176" s="321"/>
      <c r="C176" s="322"/>
    </row>
    <row r="177" spans="2:3" ht="14.5">
      <c r="B177" s="321"/>
      <c r="C177" s="322"/>
    </row>
    <row r="178" spans="2:3" ht="14.5">
      <c r="B178" s="321"/>
      <c r="C178" s="322"/>
    </row>
    <row r="179" spans="2:3" ht="14.5">
      <c r="B179" s="321"/>
      <c r="C179" s="322"/>
    </row>
    <row r="180" spans="2:3" ht="14.5">
      <c r="B180" s="321"/>
      <c r="C180" s="322"/>
    </row>
    <row r="181" spans="2:3" ht="14.5">
      <c r="B181" s="321"/>
      <c r="C181" s="322"/>
    </row>
    <row r="182" spans="2:3" ht="14.5">
      <c r="B182" s="321"/>
      <c r="C182" s="322"/>
    </row>
    <row r="183" spans="2:3" ht="14.5">
      <c r="B183" s="321"/>
      <c r="C183" s="322"/>
    </row>
    <row r="184" spans="2:3" ht="14.5">
      <c r="B184" s="321"/>
      <c r="C184" s="322"/>
    </row>
    <row r="185" spans="2:3" ht="14.5">
      <c r="B185" s="321"/>
      <c r="C185" s="322"/>
    </row>
    <row r="186" spans="2:3" ht="14.5">
      <c r="B186" s="321"/>
      <c r="C186" s="322"/>
    </row>
    <row r="187" spans="2:3" ht="14.5">
      <c r="B187" s="321"/>
      <c r="C187" s="322"/>
    </row>
    <row r="188" spans="2:3" ht="14.5">
      <c r="B188" s="321"/>
      <c r="C188" s="322"/>
    </row>
    <row r="189" spans="2:3" ht="14.5">
      <c r="B189" s="321"/>
      <c r="C189" s="322"/>
    </row>
    <row r="190" spans="2:3" ht="14.5">
      <c r="B190" s="321"/>
      <c r="C190" s="322"/>
    </row>
    <row r="191" spans="2:3" ht="14.5">
      <c r="B191" s="321"/>
      <c r="C191" s="322"/>
    </row>
    <row r="192" spans="2:3" ht="14.5">
      <c r="B192" s="321"/>
      <c r="C192" s="322"/>
    </row>
    <row r="193" spans="2:3" ht="14.5">
      <c r="B193" s="321"/>
      <c r="C193" s="322"/>
    </row>
    <row r="194" spans="2:3" ht="14.5">
      <c r="B194" s="321"/>
      <c r="C194" s="322"/>
    </row>
    <row r="195" spans="2:3" ht="14.5">
      <c r="B195" s="321"/>
      <c r="C195" s="322"/>
    </row>
    <row r="196" spans="2:3" ht="14.5">
      <c r="B196" s="321"/>
      <c r="C196" s="322"/>
    </row>
    <row r="197" spans="2:3" ht="14.5">
      <c r="B197" s="321"/>
      <c r="C197" s="322"/>
    </row>
    <row r="198" spans="2:3" ht="14.5">
      <c r="B198" s="321"/>
      <c r="C198" s="322"/>
    </row>
    <row r="199" spans="2:3" ht="14.5">
      <c r="B199" s="321"/>
      <c r="C199" s="322"/>
    </row>
    <row r="200" spans="2:3" ht="14.5">
      <c r="B200" s="321"/>
      <c r="C200" s="322"/>
    </row>
    <row r="201" spans="2:3" ht="14.5">
      <c r="B201" s="321"/>
      <c r="C201" s="322"/>
    </row>
    <row r="202" spans="2:3" ht="14.5">
      <c r="B202" s="321"/>
      <c r="C202" s="322"/>
    </row>
    <row r="203" spans="2:3" ht="14.5">
      <c r="B203" s="321"/>
      <c r="C203" s="322"/>
    </row>
    <row r="204" spans="2:3" ht="14.5">
      <c r="B204" s="321"/>
      <c r="C204" s="322"/>
    </row>
    <row r="205" spans="2:3" ht="14.5">
      <c r="B205" s="321"/>
      <c r="C205" s="322"/>
    </row>
    <row r="206" spans="2:3" ht="14.5">
      <c r="B206" s="321"/>
      <c r="C206" s="322"/>
    </row>
    <row r="207" spans="2:3" ht="14.5">
      <c r="B207" s="321"/>
      <c r="C207" s="322"/>
    </row>
    <row r="208" spans="2:3" ht="14.5">
      <c r="B208" s="321"/>
      <c r="C208" s="322"/>
    </row>
    <row r="209" spans="2:3" ht="14.5">
      <c r="B209" s="321"/>
      <c r="C209" s="322"/>
    </row>
    <row r="210" spans="2:3" ht="14.5">
      <c r="B210" s="321"/>
      <c r="C210" s="322"/>
    </row>
    <row r="211" spans="2:3" ht="14.5">
      <c r="B211" s="321"/>
      <c r="C211" s="322"/>
    </row>
    <row r="212" spans="2:3" ht="14.5">
      <c r="B212" s="321"/>
      <c r="C212" s="322"/>
    </row>
    <row r="213" spans="2:3" ht="14.5">
      <c r="B213" s="321"/>
      <c r="C213" s="322"/>
    </row>
    <row r="214" spans="2:3" ht="14.5">
      <c r="B214" s="321"/>
      <c r="C214" s="322"/>
    </row>
    <row r="215" spans="2:3" ht="14.5">
      <c r="B215" s="321"/>
      <c r="C215" s="322"/>
    </row>
    <row r="216" spans="2:3" ht="14.5">
      <c r="B216" s="321"/>
      <c r="C216" s="322"/>
    </row>
    <row r="217" spans="2:3" ht="14.5">
      <c r="B217" s="321"/>
      <c r="C217" s="322"/>
    </row>
    <row r="218" spans="2:3" ht="14.5">
      <c r="B218" s="321"/>
      <c r="C218" s="322"/>
    </row>
    <row r="219" spans="2:3" ht="14.5">
      <c r="B219" s="321"/>
      <c r="C219" s="322"/>
    </row>
    <row r="220" spans="2:3" ht="14.5">
      <c r="B220" s="321"/>
      <c r="C220" s="322"/>
    </row>
    <row r="221" spans="2:3" ht="14.5">
      <c r="B221" s="321"/>
      <c r="C221" s="322"/>
    </row>
    <row r="222" spans="2:3" ht="14.5">
      <c r="B222" s="321"/>
      <c r="C222" s="322"/>
    </row>
    <row r="223" spans="2:3" ht="14.5">
      <c r="B223" s="321"/>
      <c r="C223" s="322"/>
    </row>
    <row r="224" spans="2:3" ht="14.5">
      <c r="B224" s="321"/>
      <c r="C224" s="322"/>
    </row>
    <row r="225" spans="2:3" ht="14.5">
      <c r="B225" s="321"/>
      <c r="C225" s="322"/>
    </row>
    <row r="226" spans="2:3" ht="14.5">
      <c r="B226" s="321"/>
      <c r="C226" s="322"/>
    </row>
    <row r="227" spans="2:3" ht="14.5">
      <c r="B227" s="321"/>
      <c r="C227" s="322"/>
    </row>
    <row r="228" spans="2:3" ht="14.5">
      <c r="B228" s="321"/>
      <c r="C228" s="322"/>
    </row>
    <row r="229" spans="2:3" ht="14.5">
      <c r="B229" s="321"/>
      <c r="C229" s="322"/>
    </row>
    <row r="230" spans="2:3" ht="14.5">
      <c r="B230" s="321"/>
      <c r="C230" s="322"/>
    </row>
    <row r="231" spans="2:3" ht="14.5">
      <c r="B231" s="321"/>
      <c r="C231" s="322"/>
    </row>
    <row r="232" spans="2:3" ht="14.5">
      <c r="B232" s="321"/>
      <c r="C232" s="322"/>
    </row>
    <row r="233" spans="2:3" ht="14.5">
      <c r="B233" s="321"/>
      <c r="C233" s="322"/>
    </row>
    <row r="234" spans="2:3" ht="14.5">
      <c r="B234" s="321"/>
      <c r="C234" s="322"/>
    </row>
    <row r="235" spans="2:3" ht="14.5">
      <c r="B235" s="321"/>
      <c r="C235" s="322"/>
    </row>
    <row r="236" spans="2:3" ht="14.5">
      <c r="B236" s="321"/>
      <c r="C236" s="322"/>
    </row>
    <row r="237" spans="2:3" ht="14.5">
      <c r="B237" s="321"/>
      <c r="C237" s="322"/>
    </row>
    <row r="238" spans="2:3" ht="14.5">
      <c r="B238" s="321"/>
      <c r="C238" s="322"/>
    </row>
    <row r="239" spans="2:3" ht="14.5">
      <c r="B239" s="321"/>
      <c r="C239" s="322"/>
    </row>
    <row r="240" spans="2:3" ht="14.5">
      <c r="B240" s="321"/>
      <c r="C240" s="322"/>
    </row>
    <row r="241" spans="2:3" ht="14.5">
      <c r="B241" s="321"/>
      <c r="C241" s="322"/>
    </row>
    <row r="242" spans="2:3" ht="14.5">
      <c r="B242" s="321"/>
      <c r="C242" s="322"/>
    </row>
    <row r="243" spans="2:3" ht="14.5">
      <c r="B243" s="321"/>
      <c r="C243" s="322"/>
    </row>
    <row r="244" spans="2:3" ht="14.5">
      <c r="B244" s="321"/>
      <c r="C244" s="322"/>
    </row>
    <row r="245" spans="2:3" ht="14.5">
      <c r="B245" s="321"/>
      <c r="C245" s="322"/>
    </row>
    <row r="246" spans="2:3" ht="14.5">
      <c r="B246" s="321"/>
      <c r="C246" s="322"/>
    </row>
    <row r="247" spans="2:3" ht="14.5">
      <c r="B247" s="321"/>
      <c r="C247" s="322"/>
    </row>
    <row r="248" spans="2:3" ht="14.5">
      <c r="B248" s="321"/>
      <c r="C248" s="322"/>
    </row>
    <row r="249" spans="2:3" ht="14.5">
      <c r="B249" s="321"/>
      <c r="C249" s="322"/>
    </row>
    <row r="250" spans="2:3" ht="14.5">
      <c r="B250" s="321"/>
      <c r="C250" s="322"/>
    </row>
    <row r="251" spans="2:3" ht="14.5">
      <c r="B251" s="321"/>
      <c r="C251" s="322"/>
    </row>
    <row r="252" spans="2:3" ht="14.5">
      <c r="B252" s="321"/>
      <c r="C252" s="322"/>
    </row>
    <row r="253" spans="2:3" ht="14.5">
      <c r="B253" s="321"/>
      <c r="C253" s="322"/>
    </row>
    <row r="254" spans="2:3" ht="14.5">
      <c r="B254" s="321"/>
      <c r="C254" s="322"/>
    </row>
    <row r="255" spans="2:3" ht="14.5">
      <c r="B255" s="321"/>
      <c r="C255" s="322"/>
    </row>
    <row r="256" spans="2:3" ht="14.5">
      <c r="B256" s="321"/>
      <c r="C256" s="322"/>
    </row>
    <row r="257" spans="2:3" ht="14.5">
      <c r="B257" s="321"/>
      <c r="C257" s="322"/>
    </row>
    <row r="258" spans="2:3" ht="14.5">
      <c r="B258" s="321"/>
      <c r="C258" s="322"/>
    </row>
    <row r="259" spans="2:3" ht="14.5">
      <c r="B259" s="321"/>
      <c r="C259" s="322"/>
    </row>
    <row r="260" spans="2:3" ht="14.5">
      <c r="B260" s="321"/>
      <c r="C260" s="322"/>
    </row>
    <row r="261" spans="2:3" ht="14.5">
      <c r="B261" s="321"/>
      <c r="C261" s="322"/>
    </row>
    <row r="262" spans="2:3" ht="14.5">
      <c r="B262" s="321"/>
      <c r="C262" s="322"/>
    </row>
    <row r="263" spans="2:3" ht="14.5">
      <c r="B263" s="321"/>
      <c r="C263" s="322"/>
    </row>
    <row r="264" spans="2:3" ht="14.5">
      <c r="B264" s="321"/>
      <c r="C264" s="322"/>
    </row>
    <row r="265" spans="2:3" ht="14.5">
      <c r="B265" s="321"/>
      <c r="C265" s="322"/>
    </row>
    <row r="266" spans="2:3" ht="14.5">
      <c r="B266" s="321"/>
      <c r="C266" s="322"/>
    </row>
    <row r="267" spans="2:3" ht="14.5">
      <c r="B267" s="321"/>
      <c r="C267" s="322"/>
    </row>
    <row r="268" spans="2:3" ht="14.5">
      <c r="B268" s="321"/>
      <c r="C268" s="322"/>
    </row>
    <row r="269" spans="2:3" ht="14.5">
      <c r="B269" s="321"/>
      <c r="C269" s="322"/>
    </row>
    <row r="270" spans="2:3" ht="14.5">
      <c r="B270" s="321"/>
      <c r="C270" s="322"/>
    </row>
    <row r="271" spans="2:3" ht="14.5">
      <c r="B271" s="321"/>
      <c r="C271" s="322"/>
    </row>
    <row r="272" spans="2:3" ht="14.5">
      <c r="B272" s="321"/>
      <c r="C272" s="322"/>
    </row>
    <row r="273" spans="2:3" ht="14.5">
      <c r="B273" s="321"/>
      <c r="C273" s="322"/>
    </row>
    <row r="274" spans="2:3" ht="14.5">
      <c r="B274" s="321"/>
      <c r="C274" s="322"/>
    </row>
    <row r="275" spans="2:3" ht="14.5">
      <c r="B275" s="321"/>
      <c r="C275" s="322"/>
    </row>
    <row r="276" spans="2:3" ht="14.5">
      <c r="B276" s="321"/>
      <c r="C276" s="322"/>
    </row>
    <row r="277" spans="2:3" ht="14.5">
      <c r="B277" s="321"/>
      <c r="C277" s="322"/>
    </row>
    <row r="278" spans="2:3" ht="14.5">
      <c r="B278" s="321"/>
      <c r="C278" s="322"/>
    </row>
    <row r="279" spans="2:3" ht="14.5">
      <c r="B279" s="321"/>
      <c r="C279" s="322"/>
    </row>
    <row r="280" spans="2:3" ht="14.5">
      <c r="B280" s="321"/>
      <c r="C280" s="322"/>
    </row>
    <row r="281" spans="2:3" ht="14.5">
      <c r="B281" s="321"/>
      <c r="C281" s="322"/>
    </row>
    <row r="282" spans="2:3" ht="14.5">
      <c r="B282" s="321"/>
      <c r="C282" s="322"/>
    </row>
    <row r="283" spans="2:3" ht="14.5">
      <c r="B283" s="321"/>
      <c r="C283" s="322"/>
    </row>
    <row r="284" spans="2:3" ht="14.5">
      <c r="B284" s="321"/>
      <c r="C284" s="322"/>
    </row>
    <row r="285" spans="2:3" ht="14.5">
      <c r="B285" s="321"/>
      <c r="C285" s="322"/>
    </row>
    <row r="286" spans="2:3" ht="14.5">
      <c r="B286" s="321"/>
      <c r="C286" s="322"/>
    </row>
    <row r="287" spans="2:3" ht="14.5">
      <c r="B287" s="321"/>
      <c r="C287" s="322"/>
    </row>
    <row r="288" spans="2:3" ht="14.5">
      <c r="B288" s="321"/>
      <c r="C288" s="322"/>
    </row>
    <row r="289" spans="2:3" ht="14.5">
      <c r="B289" s="321"/>
      <c r="C289" s="322"/>
    </row>
    <row r="290" spans="2:3" ht="14.5">
      <c r="B290" s="321"/>
      <c r="C290" s="322"/>
    </row>
    <row r="291" spans="2:3" ht="14.5">
      <c r="B291" s="321"/>
      <c r="C291" s="322"/>
    </row>
    <row r="292" spans="2:3" ht="14.5">
      <c r="B292" s="321"/>
      <c r="C292" s="322"/>
    </row>
    <row r="293" spans="2:3" ht="14.5">
      <c r="B293" s="321"/>
      <c r="C293" s="322"/>
    </row>
    <row r="294" spans="2:3" ht="14.5">
      <c r="B294" s="321"/>
      <c r="C294" s="322"/>
    </row>
    <row r="295" spans="2:3" ht="14.5">
      <c r="B295" s="321"/>
      <c r="C295" s="322"/>
    </row>
    <row r="296" spans="2:3" ht="14.5">
      <c r="B296" s="321"/>
      <c r="C296" s="322"/>
    </row>
    <row r="297" spans="2:3" ht="14.5">
      <c r="B297" s="321"/>
      <c r="C297" s="322"/>
    </row>
    <row r="298" spans="2:3" ht="14.5">
      <c r="B298" s="321"/>
      <c r="C298" s="322"/>
    </row>
    <row r="299" spans="2:3" ht="14.5">
      <c r="B299" s="321"/>
      <c r="C299" s="322"/>
    </row>
    <row r="300" spans="2:3" ht="14.5">
      <c r="B300" s="321"/>
      <c r="C300" s="322"/>
    </row>
    <row r="301" spans="2:3" ht="14.5">
      <c r="B301" s="321"/>
      <c r="C301" s="322"/>
    </row>
    <row r="302" spans="2:3" ht="14.5">
      <c r="B302" s="321"/>
      <c r="C302" s="322"/>
    </row>
    <row r="303" spans="2:3" ht="14.5">
      <c r="B303" s="321"/>
      <c r="C303" s="322"/>
    </row>
    <row r="304" spans="2:3" ht="14.5">
      <c r="B304" s="321"/>
      <c r="C304" s="322"/>
    </row>
    <row r="305" spans="2:3" ht="14.5">
      <c r="B305" s="321"/>
      <c r="C305" s="322"/>
    </row>
    <row r="306" spans="2:3" ht="14.5">
      <c r="B306" s="321"/>
      <c r="C306" s="322"/>
    </row>
    <row r="307" spans="2:3" ht="14.5">
      <c r="B307" s="321"/>
      <c r="C307" s="322"/>
    </row>
    <row r="308" spans="2:3" ht="14.5">
      <c r="B308" s="321"/>
      <c r="C308" s="322"/>
    </row>
    <row r="309" spans="2:3" ht="14.5">
      <c r="B309" s="321"/>
      <c r="C309" s="322"/>
    </row>
    <row r="310" spans="2:3" ht="14.5">
      <c r="B310" s="321"/>
      <c r="C310" s="322"/>
    </row>
    <row r="311" spans="2:3" ht="14.5">
      <c r="B311" s="321"/>
      <c r="C311" s="322"/>
    </row>
    <row r="312" spans="2:3" ht="14.5">
      <c r="B312" s="321"/>
      <c r="C312" s="322"/>
    </row>
    <row r="313" spans="2:3" ht="14.5">
      <c r="B313" s="321"/>
      <c r="C313" s="322"/>
    </row>
    <row r="314" spans="2:3" ht="14.5">
      <c r="B314" s="321"/>
      <c r="C314" s="322"/>
    </row>
    <row r="315" spans="2:3" ht="14.5">
      <c r="B315" s="321"/>
      <c r="C315" s="322"/>
    </row>
    <row r="316" spans="2:3" ht="14.5">
      <c r="B316" s="321"/>
      <c r="C316" s="322"/>
    </row>
    <row r="317" spans="2:3" ht="14.5">
      <c r="B317" s="321"/>
      <c r="C317" s="322"/>
    </row>
    <row r="318" spans="2:3" ht="14.5">
      <c r="B318" s="321"/>
      <c r="C318" s="322"/>
    </row>
    <row r="319" spans="2:3" ht="14.5">
      <c r="B319" s="321"/>
      <c r="C319" s="322"/>
    </row>
    <row r="320" spans="2:3" ht="14.5">
      <c r="B320" s="321"/>
      <c r="C320" s="322"/>
    </row>
    <row r="321" spans="2:3" ht="14.5">
      <c r="B321" s="321"/>
      <c r="C321" s="322"/>
    </row>
    <row r="322" spans="2:3" ht="14.5">
      <c r="B322" s="321"/>
      <c r="C322" s="322"/>
    </row>
    <row r="323" spans="2:3" ht="14.5">
      <c r="B323" s="321"/>
      <c r="C323" s="322"/>
    </row>
    <row r="324" spans="2:3" ht="14.5">
      <c r="B324" s="321"/>
      <c r="C324" s="322"/>
    </row>
    <row r="325" spans="2:3" ht="14.5">
      <c r="B325" s="321"/>
      <c r="C325" s="322"/>
    </row>
    <row r="326" spans="2:3" ht="14.5">
      <c r="B326" s="321"/>
      <c r="C326" s="322"/>
    </row>
    <row r="327" spans="2:3" ht="14.5">
      <c r="B327" s="321"/>
      <c r="C327" s="322"/>
    </row>
    <row r="328" spans="2:3" ht="14.5">
      <c r="B328" s="321"/>
      <c r="C328" s="322"/>
    </row>
    <row r="329" spans="2:3" ht="14.5">
      <c r="B329" s="321"/>
      <c r="C329" s="322"/>
    </row>
    <row r="330" spans="2:3" ht="14.5">
      <c r="B330" s="321"/>
      <c r="C330" s="322"/>
    </row>
    <row r="331" spans="2:3" ht="14.5">
      <c r="B331" s="321"/>
      <c r="C331" s="322"/>
    </row>
    <row r="332" spans="2:3" ht="14.5">
      <c r="B332" s="321"/>
      <c r="C332" s="322"/>
    </row>
    <row r="333" spans="2:3" ht="14.5">
      <c r="B333" s="321"/>
      <c r="C333" s="322"/>
    </row>
    <row r="334" spans="2:3" ht="14.5">
      <c r="B334" s="321"/>
      <c r="C334" s="322"/>
    </row>
    <row r="335" spans="2:3" ht="14.5">
      <c r="B335" s="321"/>
      <c r="C335" s="322"/>
    </row>
    <row r="336" spans="2:3" ht="14.5">
      <c r="B336" s="321"/>
      <c r="C336" s="322"/>
    </row>
    <row r="337" spans="2:3" ht="14.5">
      <c r="B337" s="321"/>
      <c r="C337" s="322"/>
    </row>
    <row r="338" spans="2:3" ht="14.5">
      <c r="B338" s="321"/>
      <c r="C338" s="322"/>
    </row>
    <row r="339" spans="2:3" ht="14.5">
      <c r="B339" s="321"/>
      <c r="C339" s="322"/>
    </row>
    <row r="340" spans="2:3" ht="14.5">
      <c r="B340" s="321"/>
      <c r="C340" s="322"/>
    </row>
    <row r="341" spans="2:3" ht="14.5">
      <c r="B341" s="321"/>
      <c r="C341" s="322"/>
    </row>
    <row r="342" spans="2:3" ht="14.5">
      <c r="B342" s="321"/>
      <c r="C342" s="322"/>
    </row>
    <row r="343" spans="2:3" ht="14.5">
      <c r="B343" s="321"/>
      <c r="C343" s="322"/>
    </row>
    <row r="344" spans="2:3" ht="14.5">
      <c r="B344" s="321"/>
      <c r="C344" s="322"/>
    </row>
    <row r="345" spans="2:3" ht="14.5">
      <c r="B345" s="321"/>
      <c r="C345" s="322"/>
    </row>
    <row r="346" spans="2:3" ht="14.5">
      <c r="B346" s="321"/>
      <c r="C346" s="322"/>
    </row>
    <row r="347" spans="2:3" ht="14.5">
      <c r="B347" s="321"/>
      <c r="C347" s="322"/>
    </row>
    <row r="348" spans="2:3" ht="14.5">
      <c r="B348" s="321"/>
      <c r="C348" s="322"/>
    </row>
    <row r="349" spans="2:3" ht="14.5">
      <c r="B349" s="321"/>
      <c r="C349" s="322"/>
    </row>
    <row r="350" spans="2:3" ht="14.5">
      <c r="B350" s="321"/>
      <c r="C350" s="322"/>
    </row>
    <row r="351" spans="2:3" ht="14.5">
      <c r="B351" s="321"/>
      <c r="C351" s="322"/>
    </row>
    <row r="352" spans="2:3" ht="14.5">
      <c r="B352" s="321"/>
      <c r="C352" s="322"/>
    </row>
    <row r="353" spans="2:3" ht="14.5">
      <c r="B353" s="321"/>
      <c r="C353" s="322"/>
    </row>
    <row r="354" spans="2:3" ht="14.5">
      <c r="B354" s="321"/>
      <c r="C354" s="322"/>
    </row>
    <row r="355" spans="2:3" ht="14.5">
      <c r="B355" s="321"/>
      <c r="C355" s="322"/>
    </row>
    <row r="356" spans="2:3" ht="14.5">
      <c r="B356" s="321"/>
      <c r="C356" s="322"/>
    </row>
    <row r="357" spans="2:3" ht="14.5">
      <c r="B357" s="321"/>
      <c r="C357" s="322"/>
    </row>
    <row r="358" spans="2:3" ht="14.5">
      <c r="B358" s="321"/>
      <c r="C358" s="322"/>
    </row>
    <row r="359" spans="2:3" ht="14.5">
      <c r="B359" s="321"/>
      <c r="C359" s="322"/>
    </row>
    <row r="360" spans="2:3" ht="14.5">
      <c r="B360" s="321"/>
      <c r="C360" s="322"/>
    </row>
    <row r="361" spans="2:3" ht="14.5">
      <c r="B361" s="321"/>
      <c r="C361" s="322"/>
    </row>
    <row r="362" spans="2:3" ht="14.5">
      <c r="B362" s="321"/>
      <c r="C362" s="322"/>
    </row>
    <row r="363" spans="2:3" ht="14.5">
      <c r="B363" s="321"/>
      <c r="C363" s="322"/>
    </row>
    <row r="364" spans="2:3" ht="14.5">
      <c r="B364" s="321"/>
      <c r="C364" s="322"/>
    </row>
    <row r="365" spans="2:3" ht="14.5">
      <c r="B365" s="321"/>
      <c r="C365" s="322"/>
    </row>
    <row r="366" spans="2:3" ht="14.5">
      <c r="B366" s="321"/>
      <c r="C366" s="322"/>
    </row>
    <row r="367" spans="2:3" ht="14.5">
      <c r="B367" s="321"/>
      <c r="C367" s="322"/>
    </row>
    <row r="368" spans="2:3" ht="14.5">
      <c r="B368" s="321"/>
      <c r="C368" s="322"/>
    </row>
    <row r="369" spans="2:3" ht="14.5">
      <c r="B369" s="321"/>
      <c r="C369" s="322"/>
    </row>
    <row r="370" spans="2:3" ht="14.5">
      <c r="B370" s="321"/>
      <c r="C370" s="322"/>
    </row>
    <row r="371" spans="2:3" ht="14.5">
      <c r="B371" s="321"/>
      <c r="C371" s="322"/>
    </row>
    <row r="372" spans="2:3" ht="14.5">
      <c r="B372" s="321"/>
      <c r="C372" s="322"/>
    </row>
    <row r="373" spans="2:3" ht="14.5">
      <c r="B373" s="321"/>
      <c r="C373" s="322"/>
    </row>
    <row r="374" spans="2:3" ht="14.5">
      <c r="B374" s="321"/>
      <c r="C374" s="322"/>
    </row>
    <row r="375" spans="2:3" ht="14.5">
      <c r="B375" s="321"/>
      <c r="C375" s="322"/>
    </row>
    <row r="376" spans="2:3" ht="14.5">
      <c r="B376" s="321"/>
      <c r="C376" s="322"/>
    </row>
    <row r="377" spans="2:3" ht="14.5">
      <c r="B377" s="321"/>
      <c r="C377" s="322"/>
    </row>
    <row r="378" spans="2:3" ht="14.5">
      <c r="B378" s="321"/>
      <c r="C378" s="322"/>
    </row>
    <row r="379" spans="2:3" ht="14.5">
      <c r="B379" s="321"/>
      <c r="C379" s="322"/>
    </row>
    <row r="380" spans="2:3" ht="14.5">
      <c r="B380" s="321"/>
      <c r="C380" s="322"/>
    </row>
    <row r="381" spans="2:3" ht="14.5">
      <c r="B381" s="321"/>
      <c r="C381" s="322"/>
    </row>
    <row r="382" spans="2:3" ht="14.5">
      <c r="B382" s="321"/>
      <c r="C382" s="322"/>
    </row>
    <row r="383" spans="2:3" ht="14.5">
      <c r="B383" s="321"/>
      <c r="C383" s="322"/>
    </row>
    <row r="384" spans="2:3" ht="14.5">
      <c r="B384" s="321"/>
      <c r="C384" s="322"/>
    </row>
    <row r="385" spans="2:3" ht="14.5">
      <c r="B385" s="321"/>
      <c r="C385" s="322"/>
    </row>
    <row r="386" spans="2:3" ht="14.5">
      <c r="B386" s="321"/>
      <c r="C386" s="322"/>
    </row>
    <row r="387" spans="2:3" ht="14.5">
      <c r="B387" s="321"/>
      <c r="C387" s="322"/>
    </row>
    <row r="388" spans="2:3" ht="14.5">
      <c r="B388" s="321"/>
      <c r="C388" s="322"/>
    </row>
    <row r="389" spans="2:3" ht="14.5">
      <c r="B389" s="321"/>
      <c r="C389" s="322"/>
    </row>
    <row r="390" spans="2:3" ht="14.5">
      <c r="B390" s="321"/>
      <c r="C390" s="322"/>
    </row>
    <row r="391" spans="2:3" ht="14.5">
      <c r="B391" s="321"/>
      <c r="C391" s="322"/>
    </row>
    <row r="392" spans="2:3" ht="14.5">
      <c r="B392" s="321"/>
      <c r="C392" s="322"/>
    </row>
    <row r="393" spans="2:3" ht="14.5">
      <c r="B393" s="321"/>
      <c r="C393" s="322"/>
    </row>
    <row r="394" spans="2:3" ht="14.5">
      <c r="B394" s="321"/>
      <c r="C394" s="322"/>
    </row>
    <row r="395" spans="2:3" ht="14.5">
      <c r="B395" s="321"/>
      <c r="C395" s="322"/>
    </row>
    <row r="396" spans="2:3" ht="14.5">
      <c r="B396" s="321"/>
      <c r="C396" s="322"/>
    </row>
    <row r="397" spans="2:3" ht="14.5">
      <c r="B397" s="321"/>
      <c r="C397" s="322"/>
    </row>
    <row r="398" spans="2:3" ht="14.5">
      <c r="B398" s="321"/>
      <c r="C398" s="322"/>
    </row>
    <row r="399" spans="2:3" ht="14.5">
      <c r="B399" s="321"/>
      <c r="C399" s="322"/>
    </row>
    <row r="400" spans="2:3" ht="14.5">
      <c r="B400" s="321"/>
      <c r="C400" s="322"/>
    </row>
    <row r="401" spans="2:3" ht="14.5">
      <c r="B401" s="321"/>
      <c r="C401" s="322"/>
    </row>
    <row r="402" spans="2:3" ht="14.5">
      <c r="B402" s="321"/>
      <c r="C402" s="322"/>
    </row>
    <row r="403" spans="2:3" ht="14.5">
      <c r="B403" s="321"/>
      <c r="C403" s="322"/>
    </row>
    <row r="404" spans="2:3" ht="14.5">
      <c r="B404" s="321"/>
      <c r="C404" s="322"/>
    </row>
    <row r="405" spans="2:3" ht="14.5">
      <c r="B405" s="321"/>
      <c r="C405" s="322"/>
    </row>
    <row r="406" spans="2:3" ht="14.5">
      <c r="B406" s="321"/>
      <c r="C406" s="322"/>
    </row>
    <row r="407" spans="2:3" ht="14.5">
      <c r="B407" s="321"/>
      <c r="C407" s="322"/>
    </row>
    <row r="408" spans="2:3" ht="14.5">
      <c r="B408" s="321"/>
      <c r="C408" s="322"/>
    </row>
    <row r="409" spans="2:3" ht="14.5">
      <c r="B409" s="321"/>
      <c r="C409" s="322"/>
    </row>
    <row r="410" spans="2:3" ht="14.5">
      <c r="B410" s="321"/>
      <c r="C410" s="322"/>
    </row>
    <row r="411" spans="2:3" ht="14.5">
      <c r="B411" s="321"/>
      <c r="C411" s="322"/>
    </row>
    <row r="412" spans="2:3" ht="14.5">
      <c r="B412" s="321"/>
      <c r="C412" s="322"/>
    </row>
    <row r="413" spans="2:3" ht="14.5">
      <c r="B413" s="321"/>
      <c r="C413" s="322"/>
    </row>
    <row r="414" spans="2:3" ht="14.5">
      <c r="B414" s="321"/>
      <c r="C414" s="322"/>
    </row>
    <row r="415" spans="2:3" ht="14.5">
      <c r="B415" s="321"/>
      <c r="C415" s="322"/>
    </row>
    <row r="416" spans="2:3" ht="14.5">
      <c r="B416" s="321"/>
      <c r="C416" s="322"/>
    </row>
    <row r="417" spans="2:3" ht="14.5">
      <c r="B417" s="321"/>
      <c r="C417" s="322"/>
    </row>
    <row r="418" spans="2:3" ht="14.5">
      <c r="B418" s="321"/>
      <c r="C418" s="322"/>
    </row>
    <row r="419" spans="2:3" ht="14.5">
      <c r="B419" s="321"/>
      <c r="C419" s="322"/>
    </row>
    <row r="420" spans="2:3" ht="14.5">
      <c r="B420" s="321"/>
      <c r="C420" s="322"/>
    </row>
    <row r="421" spans="2:3" ht="14.5">
      <c r="B421" s="321"/>
      <c r="C421" s="322"/>
    </row>
    <row r="422" spans="2:3" ht="14.5">
      <c r="B422" s="321"/>
      <c r="C422" s="322"/>
    </row>
    <row r="423" spans="2:3" ht="14.5">
      <c r="B423" s="321"/>
      <c r="C423" s="322"/>
    </row>
    <row r="424" spans="2:3" ht="14.5">
      <c r="B424" s="321"/>
      <c r="C424" s="322"/>
    </row>
    <row r="425" spans="2:3" ht="14.5">
      <c r="B425" s="321"/>
      <c r="C425" s="322"/>
    </row>
    <row r="426" spans="2:3" ht="14.5">
      <c r="B426" s="321"/>
      <c r="C426" s="322"/>
    </row>
    <row r="427" spans="2:3" ht="14.5">
      <c r="B427" s="321"/>
      <c r="C427" s="322"/>
    </row>
    <row r="428" spans="2:3" ht="14.5">
      <c r="B428" s="321"/>
      <c r="C428" s="322"/>
    </row>
    <row r="429" spans="2:3" ht="14.5">
      <c r="B429" s="321"/>
      <c r="C429" s="322"/>
    </row>
    <row r="430" spans="2:3" ht="14.5">
      <c r="B430" s="321"/>
      <c r="C430" s="322"/>
    </row>
    <row r="431" spans="2:3" ht="14.5">
      <c r="B431" s="321"/>
      <c r="C431" s="322"/>
    </row>
    <row r="432" spans="2:3" ht="14.5">
      <c r="B432" s="321"/>
      <c r="C432" s="322"/>
    </row>
    <row r="433" spans="2:3" ht="14.5">
      <c r="B433" s="321"/>
      <c r="C433" s="322"/>
    </row>
    <row r="434" spans="2:3" ht="14.5">
      <c r="B434" s="321"/>
      <c r="C434" s="322"/>
    </row>
    <row r="435" spans="2:3" ht="14.5">
      <c r="B435" s="321"/>
      <c r="C435" s="322"/>
    </row>
    <row r="436" spans="2:3" ht="14.5">
      <c r="B436" s="321"/>
      <c r="C436" s="322"/>
    </row>
    <row r="437" spans="2:3" ht="14.5">
      <c r="B437" s="321"/>
      <c r="C437" s="322"/>
    </row>
    <row r="438" spans="2:3" ht="14.5">
      <c r="B438" s="321"/>
      <c r="C438" s="322"/>
    </row>
    <row r="439" spans="2:3" ht="14.5">
      <c r="B439" s="321"/>
      <c r="C439" s="322"/>
    </row>
    <row r="440" spans="2:3" ht="14.5">
      <c r="B440" s="321"/>
      <c r="C440" s="322"/>
    </row>
    <row r="441" spans="2:3" ht="14.5">
      <c r="B441" s="321"/>
      <c r="C441" s="322"/>
    </row>
    <row r="442" spans="2:3" ht="14.5">
      <c r="B442" s="321"/>
      <c r="C442" s="322"/>
    </row>
    <row r="443" spans="2:3" ht="14.5">
      <c r="B443" s="321"/>
      <c r="C443" s="322"/>
    </row>
    <row r="444" spans="2:3" ht="14.5">
      <c r="B444" s="321"/>
      <c r="C444" s="322"/>
    </row>
    <row r="445" spans="2:3" ht="14.5">
      <c r="B445" s="321"/>
      <c r="C445" s="322"/>
    </row>
    <row r="446" spans="2:3" ht="14.5">
      <c r="B446" s="321"/>
      <c r="C446" s="322"/>
    </row>
    <row r="447" spans="2:3" ht="14.5">
      <c r="B447" s="321"/>
      <c r="C447" s="322"/>
    </row>
    <row r="448" spans="2:3" ht="14.5">
      <c r="B448" s="321"/>
      <c r="C448" s="322"/>
    </row>
    <row r="449" spans="2:3" ht="14.5">
      <c r="B449" s="321"/>
      <c r="C449" s="322"/>
    </row>
    <row r="450" spans="2:3" ht="14.5">
      <c r="B450" s="321"/>
      <c r="C450" s="322"/>
    </row>
    <row r="451" spans="2:3" ht="14.5">
      <c r="B451" s="321"/>
      <c r="C451" s="322"/>
    </row>
    <row r="452" spans="2:3" ht="14.5">
      <c r="B452" s="321"/>
      <c r="C452" s="322"/>
    </row>
    <row r="453" spans="2:3" ht="14.5">
      <c r="B453" s="321"/>
      <c r="C453" s="322"/>
    </row>
    <row r="454" spans="2:3" ht="14.5">
      <c r="B454" s="321"/>
      <c r="C454" s="322"/>
    </row>
    <row r="455" spans="2:3" ht="14.5">
      <c r="B455" s="321"/>
      <c r="C455" s="322"/>
    </row>
    <row r="456" spans="2:3" ht="14.5">
      <c r="B456" s="321"/>
      <c r="C456" s="322"/>
    </row>
    <row r="457" spans="2:3" ht="14.5">
      <c r="B457" s="321"/>
      <c r="C457" s="322"/>
    </row>
    <row r="458" spans="2:3" ht="14.5">
      <c r="B458" s="321"/>
      <c r="C458" s="322"/>
    </row>
    <row r="459" spans="2:3" ht="14.5">
      <c r="B459" s="321"/>
      <c r="C459" s="322"/>
    </row>
    <row r="460" spans="2:3" ht="14.5">
      <c r="B460" s="321"/>
      <c r="C460" s="322"/>
    </row>
    <row r="461" spans="2:3" ht="14.5">
      <c r="B461" s="321"/>
      <c r="C461" s="322"/>
    </row>
    <row r="462" spans="2:3" ht="14.5">
      <c r="B462" s="321"/>
      <c r="C462" s="322"/>
    </row>
    <row r="463" spans="2:3" ht="14.5">
      <c r="B463" s="321"/>
      <c r="C463" s="322"/>
    </row>
    <row r="464" spans="2:3" ht="14.5">
      <c r="B464" s="321"/>
      <c r="C464" s="322"/>
    </row>
    <row r="465" spans="2:3" ht="14.5">
      <c r="B465" s="321"/>
      <c r="C465" s="322"/>
    </row>
    <row r="466" spans="2:3" ht="14.5">
      <c r="B466" s="321"/>
      <c r="C466" s="322"/>
    </row>
    <row r="467" spans="2:3" ht="14.5">
      <c r="B467" s="321"/>
      <c r="C467" s="322"/>
    </row>
    <row r="468" spans="2:3" ht="14.5">
      <c r="B468" s="321"/>
      <c r="C468" s="322"/>
    </row>
    <row r="469" spans="2:3" ht="14.5">
      <c r="B469" s="321"/>
      <c r="C469" s="322"/>
    </row>
    <row r="470" spans="2:3" ht="14.5">
      <c r="B470" s="321"/>
      <c r="C470" s="322"/>
    </row>
    <row r="471" spans="2:3" ht="14.5">
      <c r="B471" s="321"/>
      <c r="C471" s="322"/>
    </row>
    <row r="472" spans="2:3" ht="14.5">
      <c r="B472" s="321"/>
      <c r="C472" s="322"/>
    </row>
    <row r="473" spans="2:3" ht="14.5">
      <c r="B473" s="321"/>
      <c r="C473" s="322"/>
    </row>
    <row r="474" spans="2:3" ht="14.5">
      <c r="B474" s="321"/>
      <c r="C474" s="322"/>
    </row>
    <row r="475" spans="2:3" ht="14.5">
      <c r="B475" s="321"/>
      <c r="C475" s="322"/>
    </row>
    <row r="476" spans="2:3" ht="14.5">
      <c r="B476" s="321"/>
      <c r="C476" s="322"/>
    </row>
    <row r="477" spans="2:3" ht="14.5">
      <c r="B477" s="321"/>
      <c r="C477" s="322"/>
    </row>
    <row r="478" spans="2:3" ht="14.5">
      <c r="B478" s="321"/>
      <c r="C478" s="322"/>
    </row>
    <row r="479" spans="2:3" ht="14.5">
      <c r="B479" s="321"/>
      <c r="C479" s="322"/>
    </row>
    <row r="480" spans="2:3" ht="14.5">
      <c r="B480" s="321"/>
      <c r="C480" s="322"/>
    </row>
    <row r="481" spans="2:3" ht="14.5">
      <c r="B481" s="321"/>
      <c r="C481" s="322"/>
    </row>
    <row r="482" spans="2:3" ht="14.5">
      <c r="B482" s="321"/>
      <c r="C482" s="322"/>
    </row>
    <row r="483" spans="2:3" ht="14.5">
      <c r="B483" s="321"/>
      <c r="C483" s="322"/>
    </row>
    <row r="484" spans="2:3" ht="14.5">
      <c r="B484" s="321"/>
      <c r="C484" s="322"/>
    </row>
    <row r="485" spans="2:3" ht="14.5">
      <c r="B485" s="321"/>
      <c r="C485" s="322"/>
    </row>
    <row r="486" spans="2:3" ht="14.5">
      <c r="B486" s="321"/>
      <c r="C486" s="322"/>
    </row>
    <row r="487" spans="2:3" ht="14.5">
      <c r="B487" s="321"/>
      <c r="C487" s="322"/>
    </row>
    <row r="488" spans="2:3" ht="14.5">
      <c r="B488" s="321"/>
      <c r="C488" s="322"/>
    </row>
    <row r="489" spans="2:3" ht="14.5">
      <c r="B489" s="321"/>
      <c r="C489" s="322"/>
    </row>
    <row r="490" spans="2:3" ht="14.5">
      <c r="B490" s="321"/>
      <c r="C490" s="322"/>
    </row>
    <row r="491" spans="2:3" ht="14.5">
      <c r="B491" s="321"/>
      <c r="C491" s="322"/>
    </row>
    <row r="492" spans="2:3" ht="14.5">
      <c r="B492" s="321"/>
      <c r="C492" s="322"/>
    </row>
    <row r="493" spans="2:3" ht="14.5">
      <c r="B493" s="321"/>
      <c r="C493" s="322"/>
    </row>
    <row r="494" spans="2:3" ht="14.5">
      <c r="B494" s="321"/>
      <c r="C494" s="322"/>
    </row>
    <row r="495" spans="2:3" ht="14.5">
      <c r="B495" s="321"/>
      <c r="C495" s="322"/>
    </row>
    <row r="496" spans="2:3" ht="14.5">
      <c r="B496" s="321"/>
      <c r="C496" s="322"/>
    </row>
    <row r="497" spans="2:3" ht="14.5">
      <c r="B497" s="321"/>
      <c r="C497" s="322"/>
    </row>
    <row r="498" spans="2:3" ht="14.5">
      <c r="B498" s="321"/>
      <c r="C498" s="322"/>
    </row>
    <row r="499" spans="2:3" ht="14.5">
      <c r="B499" s="321"/>
      <c r="C499" s="322"/>
    </row>
    <row r="500" spans="2:3" ht="14.5">
      <c r="B500" s="321"/>
      <c r="C500" s="322"/>
    </row>
    <row r="501" spans="2:3" ht="14.5">
      <c r="B501" s="321"/>
      <c r="C501" s="322"/>
    </row>
    <row r="502" spans="2:3" ht="14.5">
      <c r="B502" s="321"/>
      <c r="C502" s="322"/>
    </row>
    <row r="503" spans="2:3" ht="14.5">
      <c r="B503" s="321"/>
      <c r="C503" s="322"/>
    </row>
    <row r="504" spans="2:3" ht="14.5">
      <c r="B504" s="321"/>
      <c r="C504" s="322"/>
    </row>
    <row r="505" spans="2:3" ht="14.5">
      <c r="B505" s="321"/>
      <c r="C505" s="322"/>
    </row>
    <row r="506" spans="2:3" ht="14.5">
      <c r="B506" s="321"/>
      <c r="C506" s="322"/>
    </row>
    <row r="507" spans="2:3" ht="14.5">
      <c r="B507" s="321"/>
      <c r="C507" s="322"/>
    </row>
    <row r="508" spans="2:3" ht="14.5">
      <c r="B508" s="321"/>
      <c r="C508" s="322"/>
    </row>
    <row r="509" spans="2:3" ht="14.5">
      <c r="B509" s="321"/>
      <c r="C509" s="322"/>
    </row>
    <row r="510" spans="2:3" ht="14.5">
      <c r="B510" s="321"/>
      <c r="C510" s="322"/>
    </row>
    <row r="511" spans="2:3" ht="14.5">
      <c r="B511" s="321"/>
      <c r="C511" s="322"/>
    </row>
    <row r="512" spans="2:3" ht="14.5">
      <c r="B512" s="321"/>
      <c r="C512" s="322"/>
    </row>
    <row r="513" spans="2:3" ht="14.5">
      <c r="B513" s="321"/>
      <c r="C513" s="322"/>
    </row>
    <row r="514" spans="2:3" ht="14.5">
      <c r="B514" s="321"/>
      <c r="C514" s="322"/>
    </row>
    <row r="515" spans="2:3" ht="14.5">
      <c r="B515" s="321"/>
      <c r="C515" s="322"/>
    </row>
    <row r="516" spans="2:3" ht="14.5">
      <c r="B516" s="321"/>
      <c r="C516" s="322"/>
    </row>
    <row r="517" spans="2:3" ht="14.5">
      <c r="B517" s="321"/>
      <c r="C517" s="322"/>
    </row>
    <row r="518" spans="2:3" ht="14.5">
      <c r="B518" s="321"/>
      <c r="C518" s="322"/>
    </row>
    <row r="519" spans="2:3" ht="14.5">
      <c r="B519" s="321"/>
      <c r="C519" s="322"/>
    </row>
    <row r="520" spans="2:3" ht="14.5">
      <c r="B520" s="321"/>
      <c r="C520" s="322"/>
    </row>
    <row r="521" spans="2:3" ht="14.5">
      <c r="B521" s="321"/>
      <c r="C521" s="322"/>
    </row>
    <row r="522" spans="2:3" ht="14.5">
      <c r="B522" s="321"/>
      <c r="C522" s="322"/>
    </row>
    <row r="523" spans="2:3" ht="14.5">
      <c r="B523" s="321"/>
      <c r="C523" s="322"/>
    </row>
    <row r="524" spans="2:3" ht="14.5">
      <c r="B524" s="321"/>
      <c r="C524" s="322"/>
    </row>
    <row r="525" spans="2:3" ht="14.5">
      <c r="B525" s="321"/>
      <c r="C525" s="322"/>
    </row>
    <row r="526" spans="2:3" ht="14.5">
      <c r="B526" s="321"/>
      <c r="C526" s="322"/>
    </row>
    <row r="527" spans="2:3" ht="14.5">
      <c r="B527" s="321"/>
      <c r="C527" s="322"/>
    </row>
    <row r="528" spans="2:3" ht="14.5">
      <c r="B528" s="321"/>
      <c r="C528" s="322"/>
    </row>
    <row r="529" spans="2:3" ht="14.5">
      <c r="B529" s="321"/>
      <c r="C529" s="322"/>
    </row>
    <row r="530" spans="2:3" ht="14.5">
      <c r="B530" s="321"/>
      <c r="C530" s="322"/>
    </row>
    <row r="531" spans="2:3" ht="14.5">
      <c r="B531" s="321"/>
      <c r="C531" s="322"/>
    </row>
    <row r="532" spans="2:3" ht="14.5">
      <c r="B532" s="321"/>
      <c r="C532" s="322"/>
    </row>
    <row r="533" spans="2:3" ht="14.5">
      <c r="B533" s="321"/>
      <c r="C533" s="322"/>
    </row>
    <row r="534" spans="2:3" ht="14.5">
      <c r="B534" s="321"/>
      <c r="C534" s="322"/>
    </row>
    <row r="535" spans="2:3" ht="14.5">
      <c r="B535" s="321"/>
      <c r="C535" s="322"/>
    </row>
    <row r="536" spans="2:3" ht="14.5">
      <c r="B536" s="321"/>
      <c r="C536" s="322"/>
    </row>
    <row r="537" spans="2:3" ht="14.5">
      <c r="B537" s="321"/>
      <c r="C537" s="322"/>
    </row>
    <row r="538" spans="2:3" ht="14.5">
      <c r="B538" s="321"/>
      <c r="C538" s="322"/>
    </row>
    <row r="539" spans="2:3" ht="14.5">
      <c r="B539" s="321"/>
      <c r="C539" s="322"/>
    </row>
    <row r="540" spans="2:3" ht="14.5">
      <c r="B540" s="321"/>
      <c r="C540" s="322"/>
    </row>
    <row r="541" spans="2:3" ht="14.5">
      <c r="B541" s="321"/>
      <c r="C541" s="322"/>
    </row>
    <row r="542" spans="2:3" ht="14.5">
      <c r="B542" s="321"/>
      <c r="C542" s="322"/>
    </row>
    <row r="543" spans="2:3" ht="14.5">
      <c r="B543" s="321"/>
      <c r="C543" s="322"/>
    </row>
    <row r="544" spans="2:3" ht="14.5">
      <c r="B544" s="321"/>
      <c r="C544" s="322"/>
    </row>
    <row r="545" spans="2:3" ht="14.5">
      <c r="B545" s="321"/>
      <c r="C545" s="322"/>
    </row>
    <row r="546" spans="2:3" ht="14.5">
      <c r="B546" s="321"/>
      <c r="C546" s="322"/>
    </row>
    <row r="547" spans="2:3" ht="14.5">
      <c r="B547" s="321"/>
      <c r="C547" s="322"/>
    </row>
    <row r="548" spans="2:3" ht="14.5">
      <c r="B548" s="321"/>
      <c r="C548" s="322"/>
    </row>
    <row r="549" spans="2:3" ht="14.5">
      <c r="B549" s="321"/>
      <c r="C549" s="322"/>
    </row>
    <row r="550" spans="2:3" ht="14.5">
      <c r="B550" s="321"/>
      <c r="C550" s="322"/>
    </row>
    <row r="551" spans="2:3" ht="14.5">
      <c r="B551" s="321"/>
      <c r="C551" s="322"/>
    </row>
    <row r="552" spans="2:3" ht="14.5">
      <c r="B552" s="321"/>
      <c r="C552" s="322"/>
    </row>
    <row r="553" spans="2:3" ht="14.5">
      <c r="B553" s="321"/>
      <c r="C553" s="322"/>
    </row>
    <row r="554" spans="2:3" ht="14.5">
      <c r="B554" s="321"/>
      <c r="C554" s="322"/>
    </row>
    <row r="555" spans="2:3" ht="14.5">
      <c r="B555" s="321"/>
      <c r="C555" s="322"/>
    </row>
    <row r="556" spans="2:3" ht="14.5">
      <c r="B556" s="321"/>
      <c r="C556" s="322"/>
    </row>
    <row r="557" spans="2:3" ht="14.5">
      <c r="B557" s="321"/>
      <c r="C557" s="322"/>
    </row>
    <row r="558" spans="2:3" ht="14.5">
      <c r="B558" s="321"/>
      <c r="C558" s="322"/>
    </row>
    <row r="559" spans="2:3" ht="14.5">
      <c r="B559" s="321"/>
      <c r="C559" s="322"/>
    </row>
    <row r="560" spans="2:3" ht="14.5">
      <c r="B560" s="321"/>
      <c r="C560" s="322"/>
    </row>
    <row r="561" spans="2:3" ht="14.5">
      <c r="B561" s="321"/>
      <c r="C561" s="322"/>
    </row>
    <row r="562" spans="2:3" ht="14.5">
      <c r="B562" s="321"/>
      <c r="C562" s="322"/>
    </row>
    <row r="563" spans="2:3" ht="14.5">
      <c r="B563" s="321"/>
      <c r="C563" s="322"/>
    </row>
    <row r="564" spans="2:3" ht="14.5">
      <c r="B564" s="321"/>
      <c r="C564" s="322"/>
    </row>
    <row r="565" spans="2:3" ht="14.5">
      <c r="B565" s="321"/>
      <c r="C565" s="322"/>
    </row>
    <row r="566" spans="2:3" ht="14.5">
      <c r="B566" s="321"/>
      <c r="C566" s="322"/>
    </row>
    <row r="567" spans="2:3" ht="14.5">
      <c r="B567" s="321"/>
      <c r="C567" s="322"/>
    </row>
    <row r="568" spans="2:3" ht="14.5">
      <c r="B568" s="321"/>
      <c r="C568" s="322"/>
    </row>
    <row r="569" spans="2:3" ht="14.5">
      <c r="B569" s="321"/>
      <c r="C569" s="322"/>
    </row>
    <row r="570" spans="2:3" ht="14.5">
      <c r="B570" s="321"/>
      <c r="C570" s="322"/>
    </row>
    <row r="571" spans="2:3" ht="14.5">
      <c r="B571" s="321"/>
      <c r="C571" s="322"/>
    </row>
    <row r="572" spans="2:3" ht="14.5">
      <c r="B572" s="321"/>
      <c r="C572" s="322"/>
    </row>
    <row r="573" spans="2:3" ht="14.5">
      <c r="B573" s="321"/>
      <c r="C573" s="322"/>
    </row>
    <row r="574" spans="2:3" ht="14.5">
      <c r="B574" s="321"/>
      <c r="C574" s="322"/>
    </row>
    <row r="575" spans="2:3" ht="14.5">
      <c r="B575" s="321"/>
      <c r="C575" s="322"/>
    </row>
    <row r="576" spans="2:3" ht="14.5">
      <c r="B576" s="321"/>
      <c r="C576" s="322"/>
    </row>
    <row r="577" spans="2:3" ht="14.5">
      <c r="B577" s="321"/>
      <c r="C577" s="322"/>
    </row>
    <row r="578" spans="2:3" ht="14.5">
      <c r="B578" s="321"/>
      <c r="C578" s="322"/>
    </row>
    <row r="579" spans="2:3" ht="14.5">
      <c r="B579" s="321"/>
      <c r="C579" s="322"/>
    </row>
    <row r="580" spans="2:3" ht="14.5">
      <c r="B580" s="321"/>
      <c r="C580" s="322"/>
    </row>
    <row r="581" spans="2:3" ht="14.5">
      <c r="B581" s="321"/>
      <c r="C581" s="322"/>
    </row>
    <row r="582" spans="2:3" ht="14.5">
      <c r="B582" s="321"/>
      <c r="C582" s="322"/>
    </row>
    <row r="583" spans="2:3" ht="14.5">
      <c r="B583" s="321"/>
      <c r="C583" s="322"/>
    </row>
    <row r="584" spans="2:3" ht="14.5">
      <c r="B584" s="321"/>
      <c r="C584" s="322"/>
    </row>
    <row r="585" spans="2:3" ht="14.5">
      <c r="B585" s="321"/>
      <c r="C585" s="322"/>
    </row>
    <row r="586" spans="2:3" ht="14.5">
      <c r="B586" s="321"/>
      <c r="C586" s="322"/>
    </row>
    <row r="587" spans="2:3" ht="14.5">
      <c r="B587" s="321"/>
      <c r="C587" s="322"/>
    </row>
    <row r="588" spans="2:3" ht="14.5">
      <c r="B588" s="321"/>
      <c r="C588" s="322"/>
    </row>
    <row r="589" spans="2:3" ht="14.5">
      <c r="B589" s="321"/>
      <c r="C589" s="322"/>
    </row>
    <row r="590" spans="2:3" ht="14.5">
      <c r="B590" s="321"/>
      <c r="C590" s="322"/>
    </row>
    <row r="591" spans="2:3" ht="14.5">
      <c r="B591" s="321"/>
      <c r="C591" s="322"/>
    </row>
    <row r="592" spans="2:3" ht="14.5">
      <c r="B592" s="321"/>
      <c r="C592" s="322"/>
    </row>
    <row r="593" spans="2:3" ht="14.5">
      <c r="B593" s="321"/>
      <c r="C593" s="322"/>
    </row>
    <row r="594" spans="2:3" ht="14.5">
      <c r="B594" s="321"/>
      <c r="C594" s="322"/>
    </row>
    <row r="595" spans="2:3" ht="14.5">
      <c r="B595" s="321"/>
      <c r="C595" s="322"/>
    </row>
    <row r="596" spans="2:3" ht="14.5">
      <c r="B596" s="321"/>
      <c r="C596" s="322"/>
    </row>
    <row r="597" spans="2:3" ht="14.5">
      <c r="B597" s="321"/>
      <c r="C597" s="322"/>
    </row>
    <row r="598" spans="2:3" ht="14.5">
      <c r="B598" s="321"/>
      <c r="C598" s="322"/>
    </row>
    <row r="599" spans="2:3" ht="14.5">
      <c r="B599" s="321"/>
      <c r="C599" s="322"/>
    </row>
    <row r="600" spans="2:3" ht="14.5">
      <c r="B600" s="321"/>
      <c r="C600" s="322"/>
    </row>
    <row r="601" spans="2:3" ht="14.5">
      <c r="B601" s="321"/>
      <c r="C601" s="322"/>
    </row>
    <row r="602" spans="2:3" ht="14.5">
      <c r="B602" s="321"/>
      <c r="C602" s="322"/>
    </row>
    <row r="603" spans="2:3" ht="14.5">
      <c r="B603" s="321"/>
      <c r="C603" s="322"/>
    </row>
    <row r="604" spans="2:3" ht="14.5">
      <c r="B604" s="321"/>
      <c r="C604" s="322"/>
    </row>
    <row r="605" spans="2:3" ht="14.5">
      <c r="B605" s="321"/>
      <c r="C605" s="322"/>
    </row>
    <row r="606" spans="2:3" ht="14.5">
      <c r="B606" s="321"/>
      <c r="C606" s="322"/>
    </row>
    <row r="607" spans="2:3" ht="14.5">
      <c r="B607" s="321"/>
      <c r="C607" s="322"/>
    </row>
    <row r="608" spans="2:3" ht="14.5">
      <c r="B608" s="321"/>
      <c r="C608" s="322"/>
    </row>
    <row r="609" spans="2:3" ht="14.5">
      <c r="B609" s="321"/>
      <c r="C609" s="322"/>
    </row>
    <row r="610" spans="2:3" ht="14.5">
      <c r="B610" s="321"/>
      <c r="C610" s="322"/>
    </row>
    <row r="611" spans="2:3" ht="14.5">
      <c r="B611" s="321"/>
      <c r="C611" s="322"/>
    </row>
    <row r="612" spans="2:3" ht="14.5">
      <c r="B612" s="321"/>
      <c r="C612" s="322"/>
    </row>
    <row r="613" spans="2:3" ht="14.5">
      <c r="B613" s="321"/>
      <c r="C613" s="322"/>
    </row>
    <row r="614" spans="2:3" ht="14.5">
      <c r="B614" s="321"/>
      <c r="C614" s="322"/>
    </row>
    <row r="615" spans="2:3" ht="14.5">
      <c r="B615" s="321"/>
      <c r="C615" s="322"/>
    </row>
    <row r="616" spans="2:3" ht="14.5">
      <c r="B616" s="321"/>
      <c r="C616" s="322"/>
    </row>
    <row r="617" spans="2:3" ht="14.5">
      <c r="B617" s="321"/>
      <c r="C617" s="322"/>
    </row>
    <row r="618" spans="2:3" ht="14.5">
      <c r="B618" s="321"/>
      <c r="C618" s="322"/>
    </row>
    <row r="619" spans="2:3" ht="14.5">
      <c r="B619" s="321"/>
      <c r="C619" s="322"/>
    </row>
    <row r="620" spans="2:3" ht="14.5">
      <c r="B620" s="321"/>
      <c r="C620" s="322"/>
    </row>
    <row r="621" spans="2:3" ht="14.5">
      <c r="B621" s="321"/>
      <c r="C621" s="322"/>
    </row>
    <row r="622" spans="2:3" ht="14.5">
      <c r="B622" s="321"/>
      <c r="C622" s="322"/>
    </row>
    <row r="623" spans="2:3" ht="14.5">
      <c r="B623" s="321"/>
      <c r="C623" s="322"/>
    </row>
    <row r="624" spans="2:3" ht="14.5">
      <c r="B624" s="321"/>
      <c r="C624" s="322"/>
    </row>
    <row r="625" spans="2:3" ht="14.5">
      <c r="B625" s="321"/>
      <c r="C625" s="322"/>
    </row>
    <row r="626" spans="2:3" ht="14.5">
      <c r="B626" s="321"/>
      <c r="C626" s="322"/>
    </row>
    <row r="627" spans="2:3" ht="14.5">
      <c r="B627" s="321"/>
      <c r="C627" s="322"/>
    </row>
    <row r="628" spans="2:3" ht="14.5">
      <c r="B628" s="321"/>
      <c r="C628" s="322"/>
    </row>
    <row r="629" spans="2:3" ht="14.5">
      <c r="B629" s="321"/>
      <c r="C629" s="322"/>
    </row>
    <row r="630" spans="2:3" ht="14.5">
      <c r="B630" s="321"/>
      <c r="C630" s="322"/>
    </row>
    <row r="631" spans="2:3" ht="14.5">
      <c r="B631" s="321"/>
      <c r="C631" s="322"/>
    </row>
    <row r="632" spans="2:3" ht="14.5">
      <c r="B632" s="321"/>
      <c r="C632" s="322"/>
    </row>
    <row r="633" spans="2:3" ht="14.5">
      <c r="B633" s="321"/>
      <c r="C633" s="322"/>
    </row>
    <row r="634" spans="2:3" ht="14.5">
      <c r="B634" s="321"/>
      <c r="C634" s="322"/>
    </row>
    <row r="635" spans="2:3" ht="14.5">
      <c r="B635" s="321"/>
      <c r="C635" s="322"/>
    </row>
    <row r="636" spans="2:3" ht="14.5">
      <c r="B636" s="321"/>
      <c r="C636" s="322"/>
    </row>
    <row r="637" spans="2:3" ht="14.5">
      <c r="B637" s="321"/>
      <c r="C637" s="322"/>
    </row>
    <row r="638" spans="2:3" ht="14.5">
      <c r="B638" s="321"/>
      <c r="C638" s="322"/>
    </row>
    <row r="639" spans="2:3" ht="14.5">
      <c r="B639" s="321"/>
      <c r="C639" s="322"/>
    </row>
    <row r="640" spans="2:3" ht="14.5">
      <c r="B640" s="321"/>
      <c r="C640" s="322"/>
    </row>
    <row r="641" spans="2:3" ht="14.5">
      <c r="B641" s="321"/>
      <c r="C641" s="322"/>
    </row>
    <row r="642" spans="2:3" ht="14.5">
      <c r="B642" s="321"/>
      <c r="C642" s="322"/>
    </row>
    <row r="643" spans="2:3" ht="14.5">
      <c r="B643" s="321"/>
      <c r="C643" s="322"/>
    </row>
    <row r="644" spans="2:3" ht="14.5">
      <c r="B644" s="321"/>
      <c r="C644" s="322"/>
    </row>
    <row r="645" spans="2:3" ht="14.5">
      <c r="B645" s="321"/>
      <c r="C645" s="322"/>
    </row>
    <row r="646" spans="2:3" ht="14.5">
      <c r="B646" s="321"/>
      <c r="C646" s="322"/>
    </row>
    <row r="647" spans="2:3" ht="14.5">
      <c r="B647" s="321"/>
      <c r="C647" s="322"/>
    </row>
    <row r="648" spans="2:3" ht="14.5">
      <c r="B648" s="321"/>
      <c r="C648" s="322"/>
    </row>
    <row r="649" spans="2:3" ht="14.5">
      <c r="B649" s="321"/>
      <c r="C649" s="322"/>
    </row>
    <row r="650" spans="2:3" ht="14.5">
      <c r="B650" s="321"/>
      <c r="C650" s="322"/>
    </row>
    <row r="651" spans="2:3" ht="14.5">
      <c r="B651" s="321"/>
      <c r="C651" s="322"/>
    </row>
    <row r="652" spans="2:3" ht="14.5">
      <c r="B652" s="321"/>
      <c r="C652" s="322"/>
    </row>
    <row r="653" spans="2:3" ht="14.5">
      <c r="B653" s="321"/>
      <c r="C653" s="322"/>
    </row>
    <row r="654" spans="2:3" ht="14.5">
      <c r="B654" s="321"/>
      <c r="C654" s="322"/>
    </row>
    <row r="655" spans="2:3" ht="14.5">
      <c r="B655" s="321"/>
      <c r="C655" s="322"/>
    </row>
    <row r="656" spans="2:3" ht="14.5">
      <c r="B656" s="321"/>
      <c r="C656" s="322"/>
    </row>
    <row r="657" spans="2:3" ht="14.5">
      <c r="B657" s="321"/>
      <c r="C657" s="322"/>
    </row>
    <row r="658" spans="2:3" ht="14.5">
      <c r="B658" s="321"/>
      <c r="C658" s="322"/>
    </row>
    <row r="659" spans="2:3" ht="14.5">
      <c r="B659" s="321"/>
      <c r="C659" s="322"/>
    </row>
    <row r="660" spans="2:3" ht="14.5">
      <c r="B660" s="321"/>
      <c r="C660" s="322"/>
    </row>
    <row r="661" spans="2:3" ht="14.5">
      <c r="B661" s="321"/>
      <c r="C661" s="322"/>
    </row>
    <row r="662" spans="2:3" ht="14.5">
      <c r="B662" s="321"/>
      <c r="C662" s="322"/>
    </row>
    <row r="663" spans="2:3" ht="14.5">
      <c r="B663" s="321"/>
      <c r="C663" s="322"/>
    </row>
    <row r="664" spans="2:3" ht="14.5">
      <c r="B664" s="321"/>
      <c r="C664" s="322"/>
    </row>
    <row r="665" spans="2:3" ht="14.5">
      <c r="B665" s="321"/>
      <c r="C665" s="322"/>
    </row>
    <row r="666" spans="2:3" ht="14.5">
      <c r="B666" s="321"/>
      <c r="C666" s="322"/>
    </row>
    <row r="667" spans="2:3" ht="14.5">
      <c r="B667" s="321"/>
      <c r="C667" s="322"/>
    </row>
    <row r="668" spans="2:3" ht="14.5">
      <c r="B668" s="321"/>
      <c r="C668" s="322"/>
    </row>
    <row r="669" spans="2:3" ht="14.5">
      <c r="B669" s="321"/>
      <c r="C669" s="322"/>
    </row>
    <row r="670" spans="2:3" ht="14.5">
      <c r="B670" s="321"/>
      <c r="C670" s="322"/>
    </row>
    <row r="671" spans="2:3" ht="14.5">
      <c r="B671" s="321"/>
      <c r="C671" s="322"/>
    </row>
    <row r="672" spans="2:3" ht="14.5">
      <c r="B672" s="321"/>
      <c r="C672" s="322"/>
    </row>
    <row r="673" spans="2:3" ht="14.5">
      <c r="B673" s="321"/>
      <c r="C673" s="322"/>
    </row>
    <row r="674" spans="2:3" ht="14.5">
      <c r="B674" s="321"/>
      <c r="C674" s="322"/>
    </row>
    <row r="675" spans="2:3" ht="14.5">
      <c r="B675" s="321"/>
      <c r="C675" s="322"/>
    </row>
    <row r="676" spans="2:3" ht="14.5">
      <c r="B676" s="321"/>
      <c r="C676" s="322"/>
    </row>
    <row r="677" spans="2:3" ht="14.5">
      <c r="B677" s="321"/>
      <c r="C677" s="322"/>
    </row>
    <row r="678" spans="2:3" ht="14.5">
      <c r="B678" s="321"/>
      <c r="C678" s="322"/>
    </row>
    <row r="679" spans="2:3" ht="14.5">
      <c r="B679" s="321"/>
      <c r="C679" s="322"/>
    </row>
    <row r="680" spans="2:3" ht="14.5">
      <c r="B680" s="321"/>
      <c r="C680" s="322"/>
    </row>
    <row r="681" spans="2:3" ht="14.5">
      <c r="B681" s="321"/>
      <c r="C681" s="322"/>
    </row>
    <row r="682" spans="2:3" ht="14.5">
      <c r="B682" s="321"/>
      <c r="C682" s="322"/>
    </row>
    <row r="683" spans="2:3" ht="14.5">
      <c r="B683" s="321"/>
      <c r="C683" s="322"/>
    </row>
    <row r="684" spans="2:3" ht="14.5">
      <c r="B684" s="321"/>
      <c r="C684" s="322"/>
    </row>
    <row r="685" spans="2:3" ht="14.5">
      <c r="B685" s="321"/>
      <c r="C685" s="322"/>
    </row>
    <row r="686" spans="2:3" ht="14.5">
      <c r="B686" s="321"/>
      <c r="C686" s="322"/>
    </row>
    <row r="687" spans="2:3" ht="14.5">
      <c r="B687" s="321"/>
      <c r="C687" s="322"/>
    </row>
    <row r="688" spans="2:3" ht="14.5">
      <c r="B688" s="321"/>
      <c r="C688" s="322"/>
    </row>
    <row r="689" spans="2:3" ht="14.5">
      <c r="B689" s="321"/>
      <c r="C689" s="322"/>
    </row>
    <row r="690" spans="2:3" ht="14.5">
      <c r="B690" s="321"/>
      <c r="C690" s="322"/>
    </row>
    <row r="691" spans="2:3" ht="14.5">
      <c r="B691" s="321"/>
      <c r="C691" s="322"/>
    </row>
    <row r="692" spans="2:3" ht="14.5">
      <c r="B692" s="321"/>
      <c r="C692" s="322"/>
    </row>
    <row r="693" spans="2:3" ht="14.5">
      <c r="B693" s="321"/>
      <c r="C693" s="322"/>
    </row>
    <row r="694" spans="2:3" ht="14.5">
      <c r="B694" s="321"/>
      <c r="C694" s="322"/>
    </row>
    <row r="695" spans="2:3" ht="14.5">
      <c r="B695" s="321"/>
      <c r="C695" s="322"/>
    </row>
    <row r="696" spans="2:3" ht="14.5">
      <c r="B696" s="321"/>
      <c r="C696" s="322"/>
    </row>
    <row r="697" spans="2:3" ht="14.5">
      <c r="B697" s="321"/>
      <c r="C697" s="322"/>
    </row>
    <row r="698" spans="2:3" ht="14.5">
      <c r="B698" s="321"/>
      <c r="C698" s="322"/>
    </row>
    <row r="699" spans="2:3" ht="14.5">
      <c r="B699" s="321"/>
      <c r="C699" s="322"/>
    </row>
    <row r="700" spans="2:3" ht="14.5">
      <c r="B700" s="321"/>
      <c r="C700" s="322"/>
    </row>
    <row r="701" spans="2:3" ht="14.5">
      <c r="B701" s="321"/>
      <c r="C701" s="322"/>
    </row>
    <row r="702" spans="2:3" ht="14.5">
      <c r="B702" s="321"/>
      <c r="C702" s="322"/>
    </row>
    <row r="703" spans="2:3" ht="14.5">
      <c r="B703" s="321"/>
      <c r="C703" s="322"/>
    </row>
    <row r="704" spans="2:3" ht="14.5">
      <c r="B704" s="321"/>
      <c r="C704" s="322"/>
    </row>
    <row r="705" spans="2:3" ht="14.5">
      <c r="B705" s="321"/>
      <c r="C705" s="322"/>
    </row>
    <row r="706" spans="2:3" ht="14.5">
      <c r="B706" s="321"/>
      <c r="C706" s="322"/>
    </row>
    <row r="707" spans="2:3" ht="14.5">
      <c r="B707" s="321"/>
      <c r="C707" s="322"/>
    </row>
    <row r="708" spans="2:3" ht="14.5">
      <c r="B708" s="321"/>
      <c r="C708" s="322"/>
    </row>
    <row r="709" spans="2:3" ht="14.5">
      <c r="B709" s="321"/>
      <c r="C709" s="322"/>
    </row>
    <row r="710" spans="2:3" ht="14.5">
      <c r="B710" s="321"/>
      <c r="C710" s="322"/>
    </row>
    <row r="711" spans="2:3" ht="14.5">
      <c r="B711" s="321"/>
      <c r="C711" s="322"/>
    </row>
    <row r="712" spans="2:3" ht="14.5">
      <c r="B712" s="321"/>
      <c r="C712" s="322"/>
    </row>
    <row r="713" spans="2:3" ht="14.5">
      <c r="B713" s="321"/>
      <c r="C713" s="322"/>
    </row>
    <row r="714" spans="2:3" ht="14.5">
      <c r="B714" s="321"/>
      <c r="C714" s="322"/>
    </row>
    <row r="715" spans="2:3" ht="14.5">
      <c r="B715" s="321"/>
      <c r="C715" s="322"/>
    </row>
    <row r="716" spans="2:3" ht="14.5">
      <c r="B716" s="321"/>
      <c r="C716" s="322"/>
    </row>
    <row r="717" spans="2:3" ht="14.5">
      <c r="B717" s="321"/>
      <c r="C717" s="322"/>
    </row>
    <row r="718" spans="2:3" ht="14.5">
      <c r="B718" s="321"/>
      <c r="C718" s="322"/>
    </row>
    <row r="719" spans="2:3" ht="14.5">
      <c r="B719" s="321"/>
      <c r="C719" s="322"/>
    </row>
    <row r="720" spans="2:3" ht="14.5">
      <c r="B720" s="321"/>
      <c r="C720" s="322"/>
    </row>
    <row r="721" spans="2:3" ht="14.5">
      <c r="B721" s="321"/>
      <c r="C721" s="322"/>
    </row>
    <row r="722" spans="2:3" ht="14.5">
      <c r="B722" s="321"/>
      <c r="C722" s="322"/>
    </row>
    <row r="723" spans="2:3" ht="14.5">
      <c r="B723" s="321"/>
      <c r="C723" s="322"/>
    </row>
    <row r="724" spans="2:3" ht="14.5">
      <c r="B724" s="321"/>
      <c r="C724" s="322"/>
    </row>
    <row r="725" spans="2:3" ht="14.5">
      <c r="B725" s="321"/>
      <c r="C725" s="322"/>
    </row>
    <row r="726" spans="2:3" ht="14.5">
      <c r="B726" s="321"/>
      <c r="C726" s="322"/>
    </row>
    <row r="727" spans="2:3" ht="14.5">
      <c r="B727" s="321"/>
      <c r="C727" s="322"/>
    </row>
    <row r="728" spans="2:3" ht="14.5">
      <c r="B728" s="321"/>
      <c r="C728" s="322"/>
    </row>
    <row r="729" spans="2:3" ht="14.5">
      <c r="B729" s="321"/>
      <c r="C729" s="322"/>
    </row>
    <row r="730" spans="2:3" ht="14.5">
      <c r="B730" s="321"/>
      <c r="C730" s="322"/>
    </row>
    <row r="731" spans="2:3" ht="14.5">
      <c r="B731" s="321"/>
      <c r="C731" s="322"/>
    </row>
    <row r="732" spans="2:3" ht="14.5">
      <c r="B732" s="321"/>
      <c r="C732" s="322"/>
    </row>
    <row r="733" spans="2:3" ht="14.5">
      <c r="B733" s="321"/>
      <c r="C733" s="322"/>
    </row>
    <row r="734" spans="2:3" ht="14.5">
      <c r="B734" s="321"/>
      <c r="C734" s="322"/>
    </row>
    <row r="735" spans="2:3" ht="14.5">
      <c r="B735" s="321"/>
      <c r="C735" s="322"/>
    </row>
    <row r="736" spans="2:3" ht="14.5">
      <c r="B736" s="321"/>
      <c r="C736" s="322"/>
    </row>
    <row r="737" spans="2:3" ht="14.5">
      <c r="B737" s="321"/>
      <c r="C737" s="322"/>
    </row>
    <row r="738" spans="2:3" ht="14.5">
      <c r="B738" s="321"/>
      <c r="C738" s="322"/>
    </row>
    <row r="739" spans="2:3" ht="14.5">
      <c r="B739" s="321"/>
      <c r="C739" s="322"/>
    </row>
    <row r="740" spans="2:3" ht="14.5">
      <c r="B740" s="321"/>
      <c r="C740" s="322"/>
    </row>
    <row r="741" spans="2:3" ht="14.5">
      <c r="B741" s="321"/>
      <c r="C741" s="322"/>
    </row>
    <row r="742" spans="2:3" ht="14.5">
      <c r="B742" s="321"/>
      <c r="C742" s="322"/>
    </row>
    <row r="743" spans="2:3" ht="14.5">
      <c r="B743" s="321"/>
      <c r="C743" s="322"/>
    </row>
    <row r="744" spans="2:3" ht="14.5">
      <c r="B744" s="321"/>
      <c r="C744" s="322"/>
    </row>
    <row r="745" spans="2:3" ht="14.5">
      <c r="B745" s="321"/>
      <c r="C745" s="322"/>
    </row>
    <row r="746" spans="2:3" ht="14.5">
      <c r="B746" s="321"/>
      <c r="C746" s="322"/>
    </row>
    <row r="747" spans="2:3" ht="14.5">
      <c r="B747" s="321"/>
      <c r="C747" s="322"/>
    </row>
    <row r="748" spans="2:3" ht="14.5">
      <c r="B748" s="321"/>
      <c r="C748" s="322"/>
    </row>
    <row r="749" spans="2:3" ht="14.5">
      <c r="B749" s="321"/>
      <c r="C749" s="322"/>
    </row>
    <row r="750" spans="2:3" ht="14.5">
      <c r="B750" s="321"/>
      <c r="C750" s="322"/>
    </row>
    <row r="751" spans="2:3" ht="14.5">
      <c r="B751" s="321"/>
      <c r="C751" s="322"/>
    </row>
    <row r="752" spans="2:3" ht="14.5">
      <c r="B752" s="321"/>
      <c r="C752" s="322"/>
    </row>
    <row r="753" spans="2:3" ht="14.5">
      <c r="B753" s="321"/>
      <c r="C753" s="322"/>
    </row>
    <row r="754" spans="2:3" ht="14.5">
      <c r="B754" s="321"/>
      <c r="C754" s="322"/>
    </row>
    <row r="755" spans="2:3" ht="14.5">
      <c r="B755" s="321"/>
      <c r="C755" s="322"/>
    </row>
    <row r="756" spans="2:3" ht="14.5">
      <c r="B756" s="321"/>
      <c r="C756" s="322"/>
    </row>
    <row r="757" spans="2:3" ht="14.5">
      <c r="B757" s="321"/>
      <c r="C757" s="322"/>
    </row>
    <row r="758" spans="2:3" ht="14.5">
      <c r="B758" s="321"/>
      <c r="C758" s="322"/>
    </row>
    <row r="759" spans="2:3" ht="14.5">
      <c r="B759" s="321"/>
      <c r="C759" s="322"/>
    </row>
    <row r="760" spans="2:3" ht="14.5">
      <c r="B760" s="321"/>
      <c r="C760" s="322"/>
    </row>
    <row r="761" spans="2:3" ht="14.5">
      <c r="B761" s="321"/>
      <c r="C761" s="322"/>
    </row>
    <row r="762" spans="2:3" ht="14.5">
      <c r="B762" s="321"/>
      <c r="C762" s="322"/>
    </row>
    <row r="763" spans="2:3" ht="14.5">
      <c r="B763" s="321"/>
      <c r="C763" s="322"/>
    </row>
    <row r="764" spans="2:3" ht="14.5">
      <c r="B764" s="321"/>
      <c r="C764" s="322"/>
    </row>
    <row r="765" spans="2:3" ht="14.5">
      <c r="B765" s="321"/>
      <c r="C765" s="322"/>
    </row>
    <row r="766" spans="2:3" ht="14.5">
      <c r="B766" s="321"/>
      <c r="C766" s="322"/>
    </row>
    <row r="767" spans="2:3" ht="14.5">
      <c r="B767" s="321"/>
      <c r="C767" s="322"/>
    </row>
    <row r="768" spans="2:3" ht="14.5">
      <c r="B768" s="321"/>
      <c r="C768" s="322"/>
    </row>
    <row r="769" spans="2:3" ht="14.5">
      <c r="B769" s="321"/>
      <c r="C769" s="322"/>
    </row>
    <row r="770" spans="2:3" ht="14.5">
      <c r="B770" s="321"/>
      <c r="C770" s="322"/>
    </row>
    <row r="771" spans="2:3" ht="14.5">
      <c r="B771" s="321"/>
      <c r="C771" s="322"/>
    </row>
    <row r="772" spans="2:3" ht="14.5">
      <c r="B772" s="321"/>
      <c r="C772" s="322"/>
    </row>
    <row r="773" spans="2:3" ht="14.5">
      <c r="B773" s="321"/>
      <c r="C773" s="322"/>
    </row>
    <row r="774" spans="2:3" ht="14.5">
      <c r="B774" s="321"/>
      <c r="C774" s="322"/>
    </row>
    <row r="775" spans="2:3" ht="14.5">
      <c r="B775" s="321"/>
      <c r="C775" s="322"/>
    </row>
    <row r="776" spans="2:3" ht="14.5">
      <c r="B776" s="321"/>
      <c r="C776" s="322"/>
    </row>
    <row r="777" spans="2:3" ht="14.5">
      <c r="B777" s="321"/>
      <c r="C777" s="322"/>
    </row>
    <row r="778" spans="2:3" ht="14.5">
      <c r="B778" s="321"/>
      <c r="C778" s="322"/>
    </row>
    <row r="779" spans="2:3" ht="14.5">
      <c r="B779" s="321"/>
      <c r="C779" s="322"/>
    </row>
    <row r="780" spans="2:3" ht="14.5">
      <c r="B780" s="321"/>
      <c r="C780" s="322"/>
    </row>
    <row r="781" spans="2:3" ht="14.5">
      <c r="B781" s="321"/>
      <c r="C781" s="322"/>
    </row>
    <row r="782" spans="2:3" ht="14.5">
      <c r="B782" s="321"/>
      <c r="C782" s="322"/>
    </row>
    <row r="783" spans="2:3" ht="14.5">
      <c r="B783" s="321"/>
      <c r="C783" s="322"/>
    </row>
    <row r="784" spans="2:3" ht="14.5">
      <c r="B784" s="321"/>
      <c r="C784" s="322"/>
    </row>
    <row r="785" spans="2:3" ht="14.5">
      <c r="B785" s="321"/>
      <c r="C785" s="322"/>
    </row>
    <row r="786" spans="2:3" ht="14.5">
      <c r="B786" s="321"/>
      <c r="C786" s="322"/>
    </row>
    <row r="787" spans="2:3" ht="14.5">
      <c r="B787" s="321"/>
      <c r="C787" s="322"/>
    </row>
    <row r="788" spans="2:3" ht="14.5">
      <c r="B788" s="321"/>
      <c r="C788" s="322"/>
    </row>
    <row r="789" spans="2:3" ht="14.5">
      <c r="B789" s="321"/>
      <c r="C789" s="322"/>
    </row>
    <row r="790" spans="2:3" ht="14.5">
      <c r="B790" s="321"/>
      <c r="C790" s="322"/>
    </row>
    <row r="791" spans="2:3" ht="14.5">
      <c r="B791" s="321"/>
      <c r="C791" s="322"/>
    </row>
    <row r="792" spans="2:3" ht="14.5">
      <c r="B792" s="321"/>
      <c r="C792" s="322"/>
    </row>
    <row r="793" spans="2:3" ht="14.5">
      <c r="B793" s="321"/>
      <c r="C793" s="322"/>
    </row>
    <row r="794" spans="2:3" ht="14.5">
      <c r="B794" s="321"/>
      <c r="C794" s="322"/>
    </row>
    <row r="795" spans="2:3" ht="14.5">
      <c r="B795" s="321"/>
      <c r="C795" s="322"/>
    </row>
    <row r="796" spans="2:3" ht="14.5">
      <c r="B796" s="321"/>
      <c r="C796" s="322"/>
    </row>
    <row r="797" spans="2:3" ht="14.5">
      <c r="B797" s="321"/>
      <c r="C797" s="322"/>
    </row>
    <row r="798" spans="2:3" ht="14.5">
      <c r="B798" s="321"/>
      <c r="C798" s="322"/>
    </row>
    <row r="799" spans="2:3" ht="14.5">
      <c r="B799" s="321"/>
      <c r="C799" s="322"/>
    </row>
    <row r="800" spans="2:3" ht="14.5">
      <c r="B800" s="321"/>
      <c r="C800" s="322"/>
    </row>
    <row r="801" spans="2:3" ht="14.5">
      <c r="B801" s="321"/>
      <c r="C801" s="322"/>
    </row>
    <row r="802" spans="2:3" ht="14.5">
      <c r="B802" s="321"/>
      <c r="C802" s="322"/>
    </row>
    <row r="803" spans="2:3" ht="14.5">
      <c r="B803" s="321"/>
      <c r="C803" s="322"/>
    </row>
    <row r="804" spans="2:3" ht="14.5">
      <c r="B804" s="321"/>
      <c r="C804" s="322"/>
    </row>
    <row r="805" spans="2:3" ht="14.5">
      <c r="B805" s="321"/>
      <c r="C805" s="322"/>
    </row>
    <row r="806" spans="2:3" ht="14.5">
      <c r="B806" s="321"/>
      <c r="C806" s="322"/>
    </row>
    <row r="807" spans="2:3" ht="14.5">
      <c r="B807" s="321"/>
      <c r="C807" s="322"/>
    </row>
    <row r="808" spans="2:3" ht="14.5">
      <c r="B808" s="321"/>
      <c r="C808" s="322"/>
    </row>
    <row r="809" spans="2:3" ht="14.5">
      <c r="B809" s="321"/>
      <c r="C809" s="322"/>
    </row>
    <row r="810" spans="2:3" ht="14.5">
      <c r="B810" s="321"/>
      <c r="C810" s="322"/>
    </row>
    <row r="811" spans="2:3" ht="14.5">
      <c r="B811" s="321"/>
      <c r="C811" s="322"/>
    </row>
    <row r="812" spans="2:3" ht="14.5">
      <c r="B812" s="321"/>
      <c r="C812" s="322"/>
    </row>
    <row r="813" spans="2:3" ht="14.5">
      <c r="B813" s="321"/>
      <c r="C813" s="322"/>
    </row>
    <row r="814" spans="2:3" ht="14.5">
      <c r="B814" s="321"/>
      <c r="C814" s="322"/>
    </row>
    <row r="815" spans="2:3" ht="14.5">
      <c r="B815" s="321"/>
      <c r="C815" s="322"/>
    </row>
    <row r="816" spans="2:3" ht="14.5">
      <c r="B816" s="321"/>
      <c r="C816" s="322"/>
    </row>
    <row r="817" spans="2:3" ht="14.5">
      <c r="B817" s="321"/>
      <c r="C817" s="322"/>
    </row>
    <row r="818" spans="2:3" ht="14.5">
      <c r="B818" s="321"/>
      <c r="C818" s="322"/>
    </row>
    <row r="819" spans="2:3" ht="14.5">
      <c r="B819" s="321"/>
      <c r="C819" s="322"/>
    </row>
    <row r="820" spans="2:3" ht="14.5">
      <c r="B820" s="321"/>
      <c r="C820" s="322"/>
    </row>
    <row r="821" spans="2:3" ht="14.5">
      <c r="B821" s="321"/>
      <c r="C821" s="322"/>
    </row>
    <row r="822" spans="2:3" ht="14.5">
      <c r="B822" s="321"/>
      <c r="C822" s="322"/>
    </row>
    <row r="823" spans="2:3" ht="14.5">
      <c r="B823" s="321"/>
      <c r="C823" s="322"/>
    </row>
    <row r="824" spans="2:3" ht="14.5">
      <c r="B824" s="321"/>
      <c r="C824" s="322"/>
    </row>
    <row r="825" spans="2:3" ht="14.5">
      <c r="B825" s="321"/>
      <c r="C825" s="322"/>
    </row>
    <row r="826" spans="2:3" ht="14.5">
      <c r="B826" s="321"/>
      <c r="C826" s="322"/>
    </row>
    <row r="827" spans="2:3" ht="14.5">
      <c r="B827" s="321"/>
      <c r="C827" s="322"/>
    </row>
    <row r="828" spans="2:3" ht="14.5">
      <c r="B828" s="321"/>
      <c r="C828" s="322"/>
    </row>
    <row r="829" spans="2:3" ht="14.5">
      <c r="B829" s="321"/>
      <c r="C829" s="322"/>
    </row>
    <row r="830" spans="2:3" ht="14.5">
      <c r="B830" s="321"/>
      <c r="C830" s="322"/>
    </row>
    <row r="831" spans="2:3" ht="14.5">
      <c r="B831" s="321"/>
      <c r="C831" s="322"/>
    </row>
    <row r="832" spans="2:3" ht="14.5">
      <c r="B832" s="321"/>
      <c r="C832" s="322"/>
    </row>
    <row r="833" spans="2:3" ht="14.5">
      <c r="B833" s="321"/>
      <c r="C833" s="322"/>
    </row>
    <row r="834" spans="2:3" ht="14.5">
      <c r="B834" s="321"/>
      <c r="C834" s="322"/>
    </row>
    <row r="835" spans="2:3" ht="14.5">
      <c r="B835" s="321"/>
      <c r="C835" s="322"/>
    </row>
    <row r="836" spans="2:3" ht="14.5">
      <c r="B836" s="321"/>
      <c r="C836" s="322"/>
    </row>
    <row r="837" spans="2:3" ht="14.5">
      <c r="B837" s="321"/>
      <c r="C837" s="322"/>
    </row>
    <row r="838" spans="2:3" ht="14.5">
      <c r="B838" s="321"/>
      <c r="C838" s="322"/>
    </row>
    <row r="839" spans="2:3" ht="14.5">
      <c r="B839" s="321"/>
      <c r="C839" s="322"/>
    </row>
    <row r="840" spans="2:3" ht="14.5">
      <c r="B840" s="321"/>
      <c r="C840" s="322"/>
    </row>
    <row r="841" spans="2:3" ht="14.5">
      <c r="B841" s="321"/>
      <c r="C841" s="322"/>
    </row>
    <row r="842" spans="2:3" ht="14.5">
      <c r="B842" s="321"/>
      <c r="C842" s="322"/>
    </row>
    <row r="843" spans="2:3" ht="14.5">
      <c r="B843" s="321"/>
      <c r="C843" s="322"/>
    </row>
    <row r="844" spans="2:3" ht="14.5">
      <c r="B844" s="321"/>
      <c r="C844" s="322"/>
    </row>
    <row r="845" spans="2:3" ht="14.5">
      <c r="B845" s="321"/>
      <c r="C845" s="322"/>
    </row>
    <row r="846" spans="2:3" ht="14.5">
      <c r="B846" s="321"/>
      <c r="C846" s="322"/>
    </row>
    <row r="847" spans="2:3" ht="14.5">
      <c r="B847" s="321"/>
      <c r="C847" s="322"/>
    </row>
    <row r="848" spans="2:3" ht="14.5">
      <c r="B848" s="321"/>
      <c r="C848" s="322"/>
    </row>
    <row r="849" spans="2:3" ht="14.5">
      <c r="B849" s="321"/>
      <c r="C849" s="322"/>
    </row>
    <row r="850" spans="2:3" ht="14.5">
      <c r="B850" s="321"/>
      <c r="C850" s="322"/>
    </row>
    <row r="851" spans="2:3" ht="14.5">
      <c r="B851" s="321"/>
      <c r="C851" s="322"/>
    </row>
    <row r="852" spans="2:3" ht="14.5">
      <c r="B852" s="321"/>
      <c r="C852" s="322"/>
    </row>
    <row r="853" spans="2:3" ht="14.5">
      <c r="B853" s="321"/>
      <c r="C853" s="322"/>
    </row>
    <row r="854" spans="2:3" ht="14.5">
      <c r="B854" s="321"/>
      <c r="C854" s="322"/>
    </row>
    <row r="855" spans="2:3" ht="14.5">
      <c r="B855" s="321"/>
      <c r="C855" s="322"/>
    </row>
    <row r="856" spans="2:3" ht="14.5">
      <c r="B856" s="321"/>
      <c r="C856" s="322"/>
    </row>
    <row r="857" spans="2:3" ht="14.5">
      <c r="B857" s="321"/>
      <c r="C857" s="322"/>
    </row>
    <row r="858" spans="2:3" ht="14.5">
      <c r="B858" s="321"/>
      <c r="C858" s="322"/>
    </row>
    <row r="859" spans="2:3" ht="14.5">
      <c r="B859" s="321"/>
      <c r="C859" s="322"/>
    </row>
    <row r="860" spans="2:3" ht="14.5">
      <c r="B860" s="321"/>
      <c r="C860" s="322"/>
    </row>
    <row r="861" spans="2:3" ht="14.5">
      <c r="B861" s="321"/>
      <c r="C861" s="322"/>
    </row>
    <row r="862" spans="2:3" ht="14.5">
      <c r="B862" s="321"/>
      <c r="C862" s="322"/>
    </row>
    <row r="863" spans="2:3" ht="14.5">
      <c r="B863" s="321"/>
      <c r="C863" s="322"/>
    </row>
    <row r="864" spans="2:3" ht="14.5">
      <c r="B864" s="321"/>
      <c r="C864" s="322"/>
    </row>
    <row r="865" spans="2:3" ht="14.5">
      <c r="B865" s="321"/>
      <c r="C865" s="322"/>
    </row>
    <row r="866" spans="2:3" ht="14.5">
      <c r="B866" s="321"/>
      <c r="C866" s="322"/>
    </row>
    <row r="867" spans="2:3" ht="14.5">
      <c r="B867" s="321"/>
      <c r="C867" s="322"/>
    </row>
    <row r="868" spans="2:3" ht="14.5">
      <c r="B868" s="321"/>
      <c r="C868" s="322"/>
    </row>
    <row r="869" spans="2:3" ht="14.5">
      <c r="B869" s="321"/>
      <c r="C869" s="322"/>
    </row>
    <row r="870" spans="2:3" ht="14.5">
      <c r="B870" s="321"/>
      <c r="C870" s="322"/>
    </row>
    <row r="871" spans="2:3" ht="14.5">
      <c r="B871" s="321"/>
      <c r="C871" s="322"/>
    </row>
    <row r="872" spans="2:3" ht="14.5">
      <c r="B872" s="321"/>
      <c r="C872" s="322"/>
    </row>
    <row r="873" spans="2:3" ht="14.5">
      <c r="B873" s="321"/>
      <c r="C873" s="322"/>
    </row>
    <row r="874" spans="2:3" ht="14.5">
      <c r="B874" s="321"/>
      <c r="C874" s="322"/>
    </row>
    <row r="875" spans="2:3" ht="14.5">
      <c r="B875" s="321"/>
      <c r="C875" s="322"/>
    </row>
    <row r="876" spans="2:3" ht="14.5">
      <c r="B876" s="321"/>
      <c r="C876" s="322"/>
    </row>
    <row r="877" spans="2:3" ht="14.5">
      <c r="B877" s="321"/>
      <c r="C877" s="322"/>
    </row>
    <row r="878" spans="2:3" ht="14.5">
      <c r="B878" s="321"/>
      <c r="C878" s="322"/>
    </row>
    <row r="879" spans="2:3" ht="14.5">
      <c r="B879" s="321"/>
      <c r="C879" s="322"/>
    </row>
    <row r="880" spans="2:3" ht="14.5">
      <c r="B880" s="321"/>
      <c r="C880" s="322"/>
    </row>
    <row r="881" spans="2:3" ht="14.5">
      <c r="B881" s="321"/>
      <c r="C881" s="322"/>
    </row>
    <row r="882" spans="2:3" ht="14.5">
      <c r="B882" s="321"/>
      <c r="C882" s="322"/>
    </row>
    <row r="883" spans="2:3" ht="14.5">
      <c r="B883" s="321"/>
      <c r="C883" s="322"/>
    </row>
    <row r="884" spans="2:3" ht="14.5">
      <c r="B884" s="321"/>
      <c r="C884" s="322"/>
    </row>
    <row r="885" spans="2:3" ht="14.5">
      <c r="B885" s="321"/>
      <c r="C885" s="322"/>
    </row>
    <row r="886" spans="2:3" ht="14.5">
      <c r="B886" s="321"/>
      <c r="C886" s="322"/>
    </row>
    <row r="887" spans="2:3" ht="14.5">
      <c r="B887" s="321"/>
      <c r="C887" s="322"/>
    </row>
    <row r="888" spans="2:3" ht="14.5">
      <c r="B888" s="321"/>
      <c r="C888" s="322"/>
    </row>
    <row r="889" spans="2:3" ht="14.5">
      <c r="B889" s="321"/>
      <c r="C889" s="322"/>
    </row>
    <row r="890" spans="2:3" ht="14.5">
      <c r="B890" s="321"/>
      <c r="C890" s="322"/>
    </row>
    <row r="891" spans="2:3" ht="14.5">
      <c r="B891" s="321"/>
      <c r="C891" s="322"/>
    </row>
    <row r="892" spans="2:3" ht="14.5">
      <c r="B892" s="321"/>
      <c r="C892" s="322"/>
    </row>
    <row r="893" spans="2:3" ht="14.5">
      <c r="B893" s="321"/>
      <c r="C893" s="322"/>
    </row>
    <row r="894" spans="2:3" ht="14.5">
      <c r="B894" s="321"/>
      <c r="C894" s="322"/>
    </row>
    <row r="895" spans="2:3" ht="14.5">
      <c r="B895" s="321"/>
      <c r="C895" s="322"/>
    </row>
    <row r="896" spans="2:3" ht="14.5">
      <c r="B896" s="321"/>
      <c r="C896" s="322"/>
    </row>
    <row r="897" spans="2:3" ht="14.5">
      <c r="B897" s="321"/>
      <c r="C897" s="322"/>
    </row>
    <row r="898" spans="2:3" ht="14.5">
      <c r="B898" s="321"/>
      <c r="C898" s="322"/>
    </row>
    <row r="899" spans="2:3" ht="14.5">
      <c r="B899" s="321"/>
      <c r="C899" s="322"/>
    </row>
    <row r="900" spans="2:3" ht="14.5">
      <c r="B900" s="321"/>
      <c r="C900" s="322"/>
    </row>
    <row r="901" spans="2:3" ht="14.5">
      <c r="B901" s="321"/>
      <c r="C901" s="322"/>
    </row>
    <row r="902" spans="2:3" ht="14.5">
      <c r="B902" s="321"/>
      <c r="C902" s="322"/>
    </row>
    <row r="903" spans="2:3" ht="14.5">
      <c r="B903" s="321"/>
      <c r="C903" s="322"/>
    </row>
    <row r="904" spans="2:3" ht="14.5">
      <c r="B904" s="321"/>
      <c r="C904" s="322"/>
    </row>
    <row r="905" spans="2:3" ht="14.5">
      <c r="B905" s="321"/>
      <c r="C905" s="322"/>
    </row>
    <row r="906" spans="2:3" ht="14.5">
      <c r="B906" s="321"/>
      <c r="C906" s="322"/>
    </row>
    <row r="907" spans="2:3" ht="14.5">
      <c r="B907" s="321"/>
      <c r="C907" s="322"/>
    </row>
    <row r="908" spans="2:3" ht="14.5">
      <c r="B908" s="321"/>
      <c r="C908" s="322"/>
    </row>
    <row r="909" spans="2:3" ht="14.5">
      <c r="B909" s="321"/>
      <c r="C909" s="322"/>
    </row>
    <row r="910" spans="2:3" ht="14.5">
      <c r="B910" s="321"/>
      <c r="C910" s="322"/>
    </row>
    <row r="911" spans="2:3" ht="14.5">
      <c r="B911" s="321"/>
      <c r="C911" s="322"/>
    </row>
    <row r="912" spans="2:3" ht="14.5">
      <c r="B912" s="321"/>
      <c r="C912" s="322"/>
    </row>
    <row r="913" spans="2:3" ht="14.5">
      <c r="B913" s="321"/>
      <c r="C913" s="322"/>
    </row>
    <row r="914" spans="2:3" ht="14.5">
      <c r="B914" s="321"/>
      <c r="C914" s="322"/>
    </row>
    <row r="915" spans="2:3" ht="14.5">
      <c r="B915" s="321"/>
      <c r="C915" s="322"/>
    </row>
    <row r="916" spans="2:3" ht="14.5">
      <c r="B916" s="321"/>
      <c r="C916" s="322"/>
    </row>
    <row r="917" spans="2:3" ht="14.5">
      <c r="B917" s="321"/>
      <c r="C917" s="322"/>
    </row>
    <row r="918" spans="2:3" ht="14.5">
      <c r="B918" s="321"/>
      <c r="C918" s="322"/>
    </row>
    <row r="919" spans="2:3" ht="14.5">
      <c r="B919" s="321"/>
      <c r="C919" s="322"/>
    </row>
    <row r="920" spans="2:3" ht="14.5">
      <c r="B920" s="321"/>
      <c r="C920" s="322"/>
    </row>
    <row r="921" spans="2:3" ht="14.5">
      <c r="B921" s="321"/>
      <c r="C921" s="322"/>
    </row>
    <row r="922" spans="2:3" ht="14.5">
      <c r="B922" s="321"/>
      <c r="C922" s="322"/>
    </row>
    <row r="923" spans="2:3" ht="14.5">
      <c r="B923" s="321"/>
      <c r="C923" s="322"/>
    </row>
    <row r="924" spans="2:3" ht="14.5">
      <c r="B924" s="321"/>
      <c r="C924" s="322"/>
    </row>
    <row r="925" spans="2:3" ht="14.5">
      <c r="B925" s="321"/>
      <c r="C925" s="322"/>
    </row>
    <row r="926" spans="2:3" ht="14.5">
      <c r="B926" s="321"/>
      <c r="C926" s="322"/>
    </row>
    <row r="927" spans="2:3" ht="14.5">
      <c r="B927" s="321"/>
      <c r="C927" s="322"/>
    </row>
    <row r="928" spans="2:3" ht="14.5">
      <c r="B928" s="321"/>
      <c r="C928" s="322"/>
    </row>
    <row r="929" spans="2:3" ht="14.5">
      <c r="B929" s="321"/>
      <c r="C929" s="322"/>
    </row>
    <row r="930" spans="2:3" ht="14.5">
      <c r="B930" s="321"/>
      <c r="C930" s="322"/>
    </row>
    <row r="931" spans="2:3" ht="14.5">
      <c r="B931" s="321"/>
      <c r="C931" s="322"/>
    </row>
    <row r="932" spans="2:3" ht="14.5">
      <c r="B932" s="321"/>
      <c r="C932" s="322"/>
    </row>
    <row r="933" spans="2:3" ht="14.5">
      <c r="B933" s="321"/>
      <c r="C933" s="322"/>
    </row>
    <row r="934" spans="2:3" ht="14.5">
      <c r="B934" s="321"/>
      <c r="C934" s="322"/>
    </row>
    <row r="935" spans="2:3" ht="14.5">
      <c r="B935" s="321"/>
      <c r="C935" s="322"/>
    </row>
    <row r="936" spans="2:3" ht="14.5">
      <c r="B936" s="321"/>
      <c r="C936" s="322"/>
    </row>
    <row r="937" spans="2:3" ht="14.5">
      <c r="B937" s="321"/>
      <c r="C937" s="322"/>
    </row>
    <row r="938" spans="2:3" ht="14.5">
      <c r="B938" s="321"/>
      <c r="C938" s="322"/>
    </row>
    <row r="939" spans="2:3" ht="14.5">
      <c r="B939" s="321"/>
      <c r="C939" s="322"/>
    </row>
    <row r="940" spans="2:3" ht="14.5">
      <c r="B940" s="321"/>
      <c r="C940" s="322"/>
    </row>
    <row r="941" spans="2:3" ht="14.5">
      <c r="B941" s="321"/>
      <c r="C941" s="322"/>
    </row>
    <row r="942" spans="2:3" ht="14.5">
      <c r="B942" s="321"/>
      <c r="C942" s="322"/>
    </row>
    <row r="943" spans="2:3" ht="14.5">
      <c r="B943" s="321"/>
      <c r="C943" s="322"/>
    </row>
    <row r="944" spans="2:3" ht="14.5">
      <c r="B944" s="321"/>
      <c r="C944" s="322"/>
    </row>
    <row r="945" spans="2:3" ht="14.5">
      <c r="B945" s="321"/>
      <c r="C945" s="322"/>
    </row>
    <row r="946" spans="2:3" ht="14.5">
      <c r="B946" s="321"/>
      <c r="C946" s="322"/>
    </row>
    <row r="947" spans="2:3" ht="14.5">
      <c r="B947" s="321"/>
      <c r="C947" s="322"/>
    </row>
    <row r="948" spans="2:3" ht="14.5">
      <c r="B948" s="321"/>
      <c r="C948" s="322"/>
    </row>
    <row r="949" spans="2:3" ht="14.5">
      <c r="B949" s="321"/>
      <c r="C949" s="322"/>
    </row>
    <row r="950" spans="2:3" ht="14.5">
      <c r="B950" s="321"/>
      <c r="C950" s="322"/>
    </row>
    <row r="951" spans="2:3" ht="14.5">
      <c r="B951" s="321"/>
      <c r="C951" s="322"/>
    </row>
    <row r="952" spans="2:3" ht="14.5">
      <c r="B952" s="321"/>
      <c r="C952" s="322"/>
    </row>
    <row r="953" spans="2:3" ht="14.5">
      <c r="B953" s="321"/>
      <c r="C953" s="322"/>
    </row>
    <row r="954" spans="2:3" ht="14.5">
      <c r="B954" s="321"/>
      <c r="C954" s="322"/>
    </row>
    <row r="955" spans="2:3" ht="14.5">
      <c r="B955" s="321"/>
      <c r="C955" s="322"/>
    </row>
    <row r="956" spans="2:3" ht="14.5">
      <c r="B956" s="321"/>
      <c r="C956" s="322"/>
    </row>
    <row r="957" spans="2:3" ht="14.5">
      <c r="B957" s="321"/>
      <c r="C957" s="322"/>
    </row>
    <row r="958" spans="2:3" ht="14.5">
      <c r="B958" s="321"/>
      <c r="C958" s="322"/>
    </row>
    <row r="959" spans="2:3" ht="14.5">
      <c r="B959" s="321"/>
      <c r="C959" s="322"/>
    </row>
    <row r="960" spans="2:3" ht="14.5">
      <c r="B960" s="321"/>
      <c r="C960" s="322"/>
    </row>
    <row r="961" spans="2:3" ht="14.5">
      <c r="B961" s="321"/>
      <c r="C961" s="322"/>
    </row>
    <row r="962" spans="2:3" ht="14.5">
      <c r="B962" s="321"/>
      <c r="C962" s="322"/>
    </row>
    <row r="963" spans="2:3" ht="14.5">
      <c r="B963" s="321"/>
      <c r="C963" s="322"/>
    </row>
    <row r="964" spans="2:3" ht="14.5">
      <c r="B964" s="321"/>
      <c r="C964" s="322"/>
    </row>
    <row r="965" spans="2:3" ht="14.5">
      <c r="B965" s="321"/>
      <c r="C965" s="322"/>
    </row>
    <row r="966" spans="2:3" ht="14.5">
      <c r="B966" s="321"/>
      <c r="C966" s="322"/>
    </row>
    <row r="967" spans="2:3" ht="14.5">
      <c r="B967" s="321"/>
      <c r="C967" s="322"/>
    </row>
    <row r="968" spans="2:3" ht="14.5">
      <c r="B968" s="321"/>
      <c r="C968" s="322"/>
    </row>
    <row r="969" spans="2:3" ht="14.5">
      <c r="B969" s="321"/>
      <c r="C969" s="322"/>
    </row>
    <row r="970" spans="2:3" ht="14.5">
      <c r="B970" s="321"/>
      <c r="C970" s="322"/>
    </row>
    <row r="971" spans="2:3" ht="14.5">
      <c r="B971" s="321"/>
      <c r="C971" s="322"/>
    </row>
    <row r="972" spans="2:3" ht="14.5">
      <c r="B972" s="321"/>
      <c r="C972" s="322"/>
    </row>
    <row r="973" spans="2:3" ht="14.5">
      <c r="B973" s="321"/>
      <c r="C973" s="322"/>
    </row>
    <row r="974" spans="2:3" ht="14.5">
      <c r="B974" s="321"/>
      <c r="C974" s="322"/>
    </row>
    <row r="975" spans="2:3" ht="14.5">
      <c r="B975" s="321"/>
      <c r="C975" s="322"/>
    </row>
    <row r="976" spans="2:3" ht="14.5">
      <c r="B976" s="321"/>
      <c r="C976" s="322"/>
    </row>
    <row r="977" spans="2:3" ht="14.5">
      <c r="B977" s="321"/>
      <c r="C977" s="322"/>
    </row>
    <row r="978" spans="2:3" ht="14.5">
      <c r="B978" s="321"/>
      <c r="C978" s="322"/>
    </row>
    <row r="979" spans="2:3" ht="14.5">
      <c r="B979" s="321"/>
      <c r="C979" s="322"/>
    </row>
    <row r="980" spans="2:3" ht="14.5">
      <c r="B980" s="321"/>
      <c r="C980" s="322"/>
    </row>
    <row r="981" spans="2:3" ht="14.5">
      <c r="B981" s="321"/>
      <c r="C981" s="322"/>
    </row>
    <row r="982" spans="2:3" ht="14.5">
      <c r="B982" s="321"/>
      <c r="C982" s="322"/>
    </row>
    <row r="983" spans="2:3" ht="14.5">
      <c r="B983" s="321"/>
      <c r="C983" s="322"/>
    </row>
    <row r="984" spans="2:3" ht="14.5">
      <c r="B984" s="321"/>
      <c r="C984" s="322"/>
    </row>
    <row r="985" spans="2:3" ht="14.5">
      <c r="B985" s="321"/>
      <c r="C985" s="322"/>
    </row>
    <row r="986" spans="2:3" ht="14.5">
      <c r="B986" s="321"/>
      <c r="C986" s="322"/>
    </row>
    <row r="987" spans="2:3" ht="14.5">
      <c r="B987" s="321"/>
      <c r="C987" s="322"/>
    </row>
    <row r="988" spans="2:3" ht="14.5">
      <c r="B988" s="321"/>
      <c r="C988" s="322"/>
    </row>
    <row r="989" spans="2:3" ht="14.5">
      <c r="B989" s="321"/>
      <c r="C989" s="322"/>
    </row>
    <row r="990" spans="2:3" ht="14.5">
      <c r="B990" s="321"/>
      <c r="C990" s="322"/>
    </row>
    <row r="991" spans="2:3" ht="14.5">
      <c r="B991" s="321"/>
      <c r="C991" s="322"/>
    </row>
  </sheetData>
  <conditionalFormatting sqref="D3">
    <cfRule type="cellIs" dxfId="0" priority="1" operator="equal">
      <formula>0</formula>
    </cfRule>
  </conditionalFormatting>
  <pageMargins left="0" right="0" top="0" bottom="0"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998"/>
  <sheetViews>
    <sheetView workbookViewId="0"/>
  </sheetViews>
  <sheetFormatPr defaultColWidth="14.453125" defaultRowHeight="15" customHeight="1"/>
  <cols>
    <col min="1" max="1" width="24.54296875" customWidth="1"/>
    <col min="2" max="2" width="31.81640625" customWidth="1"/>
    <col min="3" max="3" width="23.26953125" customWidth="1"/>
    <col min="4" max="4" width="17.26953125" customWidth="1"/>
    <col min="5" max="5" width="18.453125" customWidth="1"/>
    <col min="6" max="6" width="19.26953125" customWidth="1"/>
    <col min="7" max="26" width="8.7265625" customWidth="1"/>
  </cols>
  <sheetData>
    <row r="1" spans="1:20" ht="14.5">
      <c r="A1" s="334"/>
      <c r="B1" s="335"/>
      <c r="C1" s="335"/>
      <c r="D1" s="335"/>
      <c r="E1" s="335"/>
      <c r="F1" s="335"/>
      <c r="G1" s="175"/>
      <c r="H1" s="175"/>
      <c r="I1" s="175"/>
      <c r="J1" s="175"/>
      <c r="K1" s="175"/>
      <c r="L1" s="175"/>
      <c r="M1" s="175"/>
      <c r="N1" s="175"/>
      <c r="O1" s="175"/>
      <c r="P1" s="175"/>
      <c r="Q1" s="175"/>
      <c r="R1" s="175"/>
      <c r="S1" s="175"/>
      <c r="T1" s="176"/>
    </row>
    <row r="2" spans="1:20" ht="14.5">
      <c r="A2" s="336" t="s">
        <v>8850</v>
      </c>
      <c r="B2" s="337" t="s">
        <v>8851</v>
      </c>
      <c r="C2" s="337" t="s">
        <v>8852</v>
      </c>
      <c r="D2" s="337" t="s">
        <v>8853</v>
      </c>
      <c r="E2" s="337" t="s">
        <v>8854</v>
      </c>
      <c r="F2" s="337" t="s">
        <v>8855</v>
      </c>
      <c r="G2" s="338"/>
      <c r="H2" s="339"/>
      <c r="I2" s="339"/>
      <c r="J2" s="339"/>
      <c r="K2" s="339"/>
      <c r="L2" s="339"/>
      <c r="M2" s="339"/>
      <c r="N2" s="339"/>
      <c r="O2" s="339"/>
      <c r="P2" s="339"/>
      <c r="Q2" s="339"/>
      <c r="R2" s="339"/>
      <c r="S2" s="339"/>
      <c r="T2" s="340"/>
    </row>
    <row r="3" spans="1:20" ht="14.5">
      <c r="A3" s="341" t="s">
        <v>8856</v>
      </c>
      <c r="B3" s="342" t="s">
        <v>8857</v>
      </c>
      <c r="C3" s="342" t="s">
        <v>8858</v>
      </c>
      <c r="D3" s="342">
        <v>15.6</v>
      </c>
      <c r="E3" s="342" t="s">
        <v>8859</v>
      </c>
      <c r="F3" s="342">
        <v>4.7</v>
      </c>
      <c r="G3" s="338"/>
      <c r="H3" s="339"/>
      <c r="I3" s="339"/>
      <c r="J3" s="339"/>
      <c r="K3" s="339"/>
      <c r="L3" s="339"/>
      <c r="M3" s="339"/>
      <c r="N3" s="339"/>
      <c r="O3" s="339"/>
      <c r="P3" s="339"/>
      <c r="Q3" s="339"/>
      <c r="R3" s="339"/>
      <c r="S3" s="339"/>
      <c r="T3" s="340"/>
    </row>
    <row r="4" spans="1:20" ht="14.5">
      <c r="A4" s="341" t="s">
        <v>8860</v>
      </c>
      <c r="B4" s="342" t="s">
        <v>8861</v>
      </c>
      <c r="C4" s="342" t="s">
        <v>8862</v>
      </c>
      <c r="D4" s="342" t="s">
        <v>8863</v>
      </c>
      <c r="E4" s="342" t="s">
        <v>8864</v>
      </c>
      <c r="F4" s="342">
        <v>6.55</v>
      </c>
      <c r="G4" s="338"/>
      <c r="H4" s="339"/>
      <c r="I4" s="339"/>
      <c r="J4" s="339"/>
      <c r="K4" s="339"/>
      <c r="L4" s="339"/>
      <c r="M4" s="339"/>
      <c r="N4" s="339"/>
      <c r="O4" s="339"/>
      <c r="P4" s="339"/>
      <c r="Q4" s="339"/>
      <c r="R4" s="339"/>
      <c r="S4" s="339"/>
      <c r="T4" s="340"/>
    </row>
    <row r="5" spans="1:20" ht="14.5">
      <c r="A5" s="341" t="s">
        <v>8865</v>
      </c>
      <c r="B5" s="342" t="s">
        <v>8866</v>
      </c>
      <c r="C5" s="342" t="s">
        <v>8867</v>
      </c>
      <c r="D5" s="342" t="s">
        <v>8868</v>
      </c>
      <c r="E5" s="342" t="s">
        <v>8869</v>
      </c>
      <c r="F5" s="342" t="s">
        <v>8870</v>
      </c>
      <c r="G5" s="338"/>
      <c r="H5" s="339"/>
      <c r="I5" s="339"/>
      <c r="J5" s="339"/>
      <c r="K5" s="339"/>
      <c r="L5" s="339"/>
      <c r="M5" s="339"/>
      <c r="N5" s="339"/>
      <c r="O5" s="339"/>
      <c r="P5" s="339"/>
      <c r="Q5" s="339"/>
      <c r="R5" s="339"/>
      <c r="S5" s="339"/>
      <c r="T5" s="340"/>
    </row>
    <row r="6" spans="1:20" ht="14.5">
      <c r="A6" s="341" t="s">
        <v>8871</v>
      </c>
      <c r="B6" s="342" t="s">
        <v>8866</v>
      </c>
      <c r="C6" s="342" t="s">
        <v>8867</v>
      </c>
      <c r="D6" s="342" t="s">
        <v>8872</v>
      </c>
      <c r="E6" s="342" t="s">
        <v>8873</v>
      </c>
      <c r="F6" s="342" t="s">
        <v>8874</v>
      </c>
      <c r="G6" s="338"/>
      <c r="H6" s="339"/>
      <c r="I6" s="339"/>
      <c r="J6" s="339"/>
      <c r="K6" s="339"/>
      <c r="L6" s="339"/>
      <c r="M6" s="339"/>
      <c r="N6" s="339"/>
      <c r="O6" s="339"/>
      <c r="P6" s="339"/>
      <c r="Q6" s="339"/>
      <c r="R6" s="339"/>
      <c r="S6" s="339"/>
      <c r="T6" s="340"/>
    </row>
    <row r="7" spans="1:20" ht="14.5">
      <c r="A7" s="341" t="s">
        <v>8875</v>
      </c>
      <c r="B7" s="342" t="s">
        <v>8866</v>
      </c>
      <c r="C7" s="342" t="s">
        <v>8867</v>
      </c>
      <c r="D7" s="342" t="s">
        <v>8876</v>
      </c>
      <c r="E7" s="342" t="s">
        <v>8877</v>
      </c>
      <c r="F7" s="342" t="s">
        <v>8878</v>
      </c>
      <c r="G7" s="338"/>
      <c r="H7" s="339"/>
      <c r="I7" s="339"/>
      <c r="J7" s="339"/>
      <c r="K7" s="339"/>
      <c r="L7" s="339"/>
      <c r="M7" s="339"/>
      <c r="N7" s="339"/>
      <c r="O7" s="339"/>
      <c r="P7" s="339"/>
      <c r="Q7" s="339"/>
      <c r="R7" s="339"/>
      <c r="S7" s="339"/>
      <c r="T7" s="340"/>
    </row>
    <row r="8" spans="1:20" ht="14.5">
      <c r="A8" s="341" t="s">
        <v>8879</v>
      </c>
      <c r="B8" s="342" t="s">
        <v>8857</v>
      </c>
      <c r="C8" s="342">
        <v>26</v>
      </c>
      <c r="D8" s="342">
        <v>26.1</v>
      </c>
      <c r="E8" s="342" t="s">
        <v>8880</v>
      </c>
      <c r="F8" s="342" t="s">
        <v>8881</v>
      </c>
      <c r="G8" s="339"/>
      <c r="H8" s="339"/>
      <c r="I8" s="339"/>
      <c r="J8" s="339"/>
      <c r="K8" s="339"/>
      <c r="L8" s="339"/>
      <c r="M8" s="339"/>
      <c r="N8" s="339"/>
      <c r="O8" s="339"/>
      <c r="P8" s="339"/>
      <c r="Q8" s="339"/>
      <c r="R8" s="339"/>
      <c r="S8" s="339"/>
      <c r="T8" s="340"/>
    </row>
    <row r="9" spans="1:20" ht="14.5">
      <c r="A9" s="341" t="s">
        <v>8882</v>
      </c>
      <c r="B9" s="342" t="s">
        <v>8857</v>
      </c>
      <c r="C9" s="342">
        <v>15.6</v>
      </c>
      <c r="D9" s="342">
        <v>15</v>
      </c>
      <c r="E9" s="342" t="s">
        <v>8883</v>
      </c>
      <c r="F9" s="342" t="s">
        <v>8881</v>
      </c>
      <c r="G9" s="339"/>
      <c r="H9" s="339"/>
      <c r="I9" s="339"/>
      <c r="J9" s="339"/>
      <c r="K9" s="339"/>
      <c r="L9" s="339"/>
      <c r="M9" s="339"/>
      <c r="N9" s="339"/>
      <c r="O9" s="339"/>
      <c r="P9" s="339"/>
      <c r="Q9" s="339"/>
      <c r="R9" s="339"/>
      <c r="S9" s="339"/>
      <c r="T9" s="340"/>
    </row>
    <row r="10" spans="1:20" ht="14.5">
      <c r="A10" s="343"/>
      <c r="B10" s="343"/>
      <c r="C10" s="343"/>
      <c r="D10" s="343"/>
      <c r="E10" s="343"/>
      <c r="F10" s="343"/>
      <c r="G10" s="339"/>
      <c r="H10" s="339"/>
      <c r="I10" s="339"/>
      <c r="J10" s="339"/>
      <c r="K10" s="339"/>
      <c r="L10" s="339"/>
      <c r="M10" s="339"/>
      <c r="N10" s="339"/>
      <c r="O10" s="339"/>
      <c r="P10" s="339"/>
      <c r="Q10" s="339"/>
      <c r="R10" s="339"/>
      <c r="S10" s="339"/>
      <c r="T10" s="340"/>
    </row>
    <row r="11" spans="1:20" ht="14.5">
      <c r="A11" s="344"/>
      <c r="B11" s="343"/>
      <c r="C11" s="339"/>
      <c r="D11" s="339"/>
      <c r="E11" s="339"/>
      <c r="F11" s="339"/>
      <c r="G11" s="339"/>
      <c r="H11" s="339"/>
      <c r="I11" s="339"/>
      <c r="J11" s="339"/>
      <c r="K11" s="339"/>
      <c r="L11" s="339"/>
      <c r="M11" s="339"/>
      <c r="N11" s="339"/>
      <c r="O11" s="339"/>
      <c r="P11" s="339"/>
      <c r="Q11" s="339"/>
      <c r="R11" s="339"/>
      <c r="S11" s="339"/>
      <c r="T11" s="340"/>
    </row>
    <row r="12" spans="1:20" ht="14.5">
      <c r="A12" s="345"/>
      <c r="B12" s="186"/>
      <c r="C12" s="339"/>
      <c r="D12" s="339"/>
      <c r="E12" s="339"/>
      <c r="F12" s="339"/>
      <c r="G12" s="339"/>
      <c r="H12" s="339"/>
      <c r="I12" s="339"/>
      <c r="J12" s="339"/>
      <c r="K12" s="339"/>
      <c r="L12" s="339"/>
      <c r="M12" s="339"/>
      <c r="N12" s="339"/>
      <c r="O12" s="339"/>
      <c r="P12" s="339"/>
      <c r="Q12" s="339"/>
      <c r="R12" s="339"/>
      <c r="S12" s="339"/>
      <c r="T12" s="340"/>
    </row>
    <row r="13" spans="1:20" ht="14.5">
      <c r="A13" s="376" t="s">
        <v>8884</v>
      </c>
      <c r="B13" s="377"/>
      <c r="C13" s="339"/>
      <c r="D13" s="339"/>
      <c r="E13" s="339"/>
      <c r="F13" s="339"/>
      <c r="G13" s="339"/>
      <c r="H13" s="339"/>
      <c r="I13" s="339"/>
      <c r="J13" s="339"/>
      <c r="K13" s="339"/>
      <c r="L13" s="339"/>
      <c r="M13" s="339"/>
      <c r="N13" s="339"/>
      <c r="O13" s="339"/>
      <c r="P13" s="339"/>
      <c r="Q13" s="339"/>
      <c r="R13" s="339"/>
      <c r="S13" s="339"/>
      <c r="T13" s="340"/>
    </row>
    <row r="14" spans="1:20" ht="14.5">
      <c r="A14" s="378" t="s">
        <v>8885</v>
      </c>
      <c r="B14" s="377"/>
      <c r="C14" s="339"/>
      <c r="D14" s="339"/>
      <c r="E14" s="339"/>
      <c r="F14" s="339"/>
      <c r="G14" s="339"/>
      <c r="H14" s="339"/>
      <c r="I14" s="339"/>
      <c r="J14" s="339"/>
      <c r="K14" s="339"/>
      <c r="L14" s="339"/>
      <c r="M14" s="339"/>
      <c r="N14" s="339"/>
      <c r="O14" s="339"/>
      <c r="P14" s="339"/>
      <c r="Q14" s="339"/>
      <c r="R14" s="339"/>
      <c r="S14" s="339"/>
      <c r="T14" s="340"/>
    </row>
    <row r="15" spans="1:20" ht="14.5">
      <c r="A15" s="378" t="s">
        <v>8886</v>
      </c>
      <c r="B15" s="377"/>
      <c r="C15" s="339"/>
      <c r="D15" s="339"/>
      <c r="E15" s="339"/>
      <c r="F15" s="339"/>
      <c r="G15" s="339"/>
      <c r="H15" s="339"/>
      <c r="I15" s="339"/>
      <c r="J15" s="339"/>
      <c r="K15" s="339"/>
      <c r="L15" s="339"/>
      <c r="M15" s="339"/>
      <c r="N15" s="339"/>
      <c r="O15" s="339"/>
      <c r="P15" s="339"/>
      <c r="Q15" s="339"/>
      <c r="R15" s="339"/>
      <c r="S15" s="339"/>
      <c r="T15" s="340"/>
    </row>
    <row r="16" spans="1:20" ht="14.5">
      <c r="A16" s="378" t="s">
        <v>8887</v>
      </c>
      <c r="B16" s="377"/>
      <c r="C16" s="339"/>
      <c r="D16" s="339"/>
      <c r="E16" s="339"/>
      <c r="F16" s="339"/>
      <c r="G16" s="339"/>
      <c r="H16" s="339"/>
      <c r="I16" s="339"/>
      <c r="J16" s="339"/>
      <c r="K16" s="339"/>
      <c r="L16" s="339"/>
      <c r="M16" s="339"/>
      <c r="N16" s="339"/>
      <c r="O16" s="339"/>
      <c r="P16" s="339"/>
      <c r="Q16" s="339"/>
      <c r="R16" s="339"/>
      <c r="S16" s="339"/>
      <c r="T16" s="340"/>
    </row>
    <row r="17" spans="1:20" ht="14.5">
      <c r="A17" s="378" t="s">
        <v>8888</v>
      </c>
      <c r="B17" s="377"/>
      <c r="C17" s="339"/>
      <c r="D17" s="339"/>
      <c r="E17" s="339"/>
      <c r="F17" s="339"/>
      <c r="G17" s="339"/>
      <c r="H17" s="339"/>
      <c r="I17" s="339"/>
      <c r="J17" s="339"/>
      <c r="K17" s="339"/>
      <c r="L17" s="339"/>
      <c r="M17" s="339"/>
      <c r="N17" s="339"/>
      <c r="O17" s="339"/>
      <c r="P17" s="339"/>
      <c r="Q17" s="339"/>
      <c r="R17" s="339"/>
      <c r="S17" s="339"/>
      <c r="T17" s="340"/>
    </row>
    <row r="18" spans="1:20" ht="14.5">
      <c r="A18" s="344"/>
      <c r="B18" s="339"/>
      <c r="C18" s="339"/>
      <c r="D18" s="339"/>
      <c r="E18" s="339"/>
      <c r="F18" s="339"/>
      <c r="G18" s="339"/>
      <c r="H18" s="339"/>
      <c r="I18" s="339"/>
      <c r="J18" s="339"/>
      <c r="K18" s="339"/>
      <c r="L18" s="339"/>
      <c r="M18" s="339"/>
      <c r="N18" s="339"/>
      <c r="O18" s="339"/>
      <c r="P18" s="339"/>
      <c r="Q18" s="339"/>
      <c r="R18" s="339"/>
      <c r="S18" s="339"/>
      <c r="T18" s="340"/>
    </row>
    <row r="19" spans="1:20" ht="15.75" customHeight="1">
      <c r="A19" s="159"/>
      <c r="B19" s="338"/>
      <c r="C19" s="339"/>
      <c r="D19" s="339"/>
      <c r="E19" s="339"/>
      <c r="F19" s="339"/>
      <c r="G19" s="339"/>
      <c r="H19" s="339"/>
      <c r="I19" s="339"/>
      <c r="J19" s="339"/>
      <c r="K19" s="339"/>
      <c r="L19" s="339"/>
      <c r="M19" s="339"/>
      <c r="N19" s="339"/>
      <c r="O19" s="339"/>
      <c r="P19" s="339"/>
      <c r="Q19" s="339"/>
      <c r="R19" s="339"/>
      <c r="S19" s="339"/>
      <c r="T19" s="340"/>
    </row>
    <row r="20" spans="1:20" ht="15.75" customHeight="1">
      <c r="A20" s="346"/>
      <c r="B20" s="339"/>
      <c r="C20" s="339"/>
      <c r="D20" s="339"/>
      <c r="E20" s="339"/>
      <c r="F20" s="339"/>
      <c r="G20" s="339"/>
      <c r="H20" s="339"/>
      <c r="I20" s="339"/>
      <c r="J20" s="339"/>
      <c r="K20" s="339"/>
      <c r="L20" s="339"/>
      <c r="M20" s="339"/>
      <c r="N20" s="339"/>
      <c r="O20" s="339"/>
      <c r="P20" s="339"/>
      <c r="Q20" s="339"/>
      <c r="R20" s="339"/>
      <c r="S20" s="339"/>
      <c r="T20" s="340"/>
    </row>
    <row r="21" spans="1:20" ht="15.75" customHeight="1">
      <c r="A21" s="347"/>
      <c r="B21" s="339"/>
      <c r="C21" s="339"/>
      <c r="D21" s="339"/>
      <c r="E21" s="339"/>
      <c r="F21" s="339"/>
      <c r="G21" s="339"/>
      <c r="H21" s="339"/>
      <c r="I21" s="339"/>
      <c r="J21" s="339"/>
      <c r="K21" s="339"/>
      <c r="L21" s="339"/>
      <c r="M21" s="339"/>
      <c r="N21" s="339"/>
      <c r="O21" s="339"/>
      <c r="P21" s="339"/>
      <c r="Q21" s="339"/>
      <c r="R21" s="339"/>
      <c r="S21" s="339"/>
      <c r="T21" s="340"/>
    </row>
    <row r="22" spans="1:20" ht="15.75" customHeight="1">
      <c r="A22" s="347"/>
      <c r="B22" s="339"/>
      <c r="C22" s="339"/>
      <c r="D22" s="339"/>
      <c r="E22" s="339"/>
      <c r="F22" s="339"/>
      <c r="G22" s="339"/>
      <c r="H22" s="339"/>
      <c r="I22" s="339"/>
      <c r="J22" s="339"/>
      <c r="K22" s="339"/>
      <c r="L22" s="339"/>
      <c r="M22" s="339"/>
      <c r="N22" s="339"/>
      <c r="O22" s="339"/>
      <c r="P22" s="339"/>
      <c r="Q22" s="339"/>
      <c r="R22" s="339"/>
      <c r="S22" s="339"/>
      <c r="T22" s="340"/>
    </row>
    <row r="23" spans="1:20" ht="15.75" customHeight="1">
      <c r="A23" s="347"/>
      <c r="B23" s="339"/>
      <c r="C23" s="339"/>
      <c r="D23" s="339"/>
      <c r="E23" s="339"/>
      <c r="F23" s="339"/>
      <c r="G23" s="339"/>
      <c r="H23" s="339"/>
      <c r="I23" s="339"/>
      <c r="J23" s="339"/>
      <c r="K23" s="339"/>
      <c r="L23" s="339"/>
      <c r="M23" s="339"/>
      <c r="N23" s="339"/>
      <c r="O23" s="339"/>
      <c r="P23" s="339"/>
      <c r="Q23" s="339"/>
      <c r="R23" s="339"/>
      <c r="S23" s="339"/>
      <c r="T23" s="340"/>
    </row>
    <row r="24" spans="1:20" ht="15.75" customHeight="1">
      <c r="A24" s="347"/>
      <c r="B24" s="339"/>
      <c r="C24" s="339"/>
      <c r="D24" s="339"/>
      <c r="E24" s="339"/>
      <c r="F24" s="339"/>
      <c r="G24" s="339"/>
      <c r="H24" s="339"/>
      <c r="I24" s="339"/>
      <c r="J24" s="339"/>
      <c r="K24" s="339"/>
      <c r="L24" s="339"/>
      <c r="M24" s="339"/>
      <c r="N24" s="339"/>
      <c r="O24" s="339"/>
      <c r="P24" s="339"/>
      <c r="Q24" s="339"/>
      <c r="R24" s="339"/>
      <c r="S24" s="339"/>
      <c r="T24" s="340"/>
    </row>
    <row r="25" spans="1:20" ht="15.75" customHeight="1">
      <c r="A25" s="347"/>
      <c r="B25" s="339"/>
      <c r="C25" s="339"/>
      <c r="D25" s="339"/>
      <c r="E25" s="339"/>
      <c r="F25" s="339"/>
      <c r="G25" s="339"/>
      <c r="H25" s="339"/>
      <c r="I25" s="339"/>
      <c r="J25" s="339"/>
      <c r="K25" s="339"/>
      <c r="L25" s="339"/>
      <c r="M25" s="339"/>
      <c r="N25" s="339"/>
      <c r="O25" s="339"/>
      <c r="P25" s="339"/>
      <c r="Q25" s="339"/>
      <c r="R25" s="339"/>
      <c r="S25" s="339"/>
      <c r="T25" s="340"/>
    </row>
    <row r="26" spans="1:20" ht="15.75" customHeight="1">
      <c r="A26" s="347"/>
      <c r="B26" s="339"/>
      <c r="C26" s="339"/>
      <c r="D26" s="339"/>
      <c r="E26" s="339"/>
      <c r="F26" s="339"/>
      <c r="G26" s="339"/>
      <c r="H26" s="339"/>
      <c r="I26" s="339"/>
      <c r="J26" s="339"/>
      <c r="K26" s="339"/>
      <c r="L26" s="339"/>
      <c r="M26" s="339"/>
      <c r="N26" s="339"/>
      <c r="O26" s="339"/>
      <c r="P26" s="339"/>
      <c r="Q26" s="339"/>
      <c r="R26" s="339"/>
      <c r="S26" s="339"/>
      <c r="T26" s="340"/>
    </row>
    <row r="27" spans="1:20" ht="15.75" customHeight="1">
      <c r="A27" s="347"/>
      <c r="B27" s="339"/>
      <c r="C27" s="339"/>
      <c r="D27" s="339"/>
      <c r="E27" s="339"/>
      <c r="F27" s="339"/>
      <c r="G27" s="339"/>
      <c r="H27" s="339"/>
      <c r="I27" s="339"/>
      <c r="J27" s="339"/>
      <c r="K27" s="339"/>
      <c r="L27" s="339"/>
      <c r="M27" s="339"/>
      <c r="N27" s="339"/>
      <c r="O27" s="339"/>
      <c r="P27" s="339"/>
      <c r="Q27" s="339"/>
      <c r="R27" s="339"/>
      <c r="S27" s="339"/>
      <c r="T27" s="340"/>
    </row>
    <row r="28" spans="1:20" ht="15.75" customHeight="1">
      <c r="A28" s="347"/>
      <c r="B28" s="339"/>
      <c r="C28" s="339"/>
      <c r="D28" s="339"/>
      <c r="E28" s="339"/>
      <c r="F28" s="339"/>
      <c r="G28" s="339"/>
      <c r="H28" s="339"/>
      <c r="I28" s="339"/>
      <c r="J28" s="339"/>
      <c r="K28" s="339"/>
      <c r="L28" s="339"/>
      <c r="M28" s="339"/>
      <c r="N28" s="339"/>
      <c r="O28" s="339"/>
      <c r="P28" s="339"/>
      <c r="Q28" s="339"/>
      <c r="R28" s="339"/>
      <c r="S28" s="339"/>
      <c r="T28" s="340"/>
    </row>
    <row r="29" spans="1:20" ht="15.75" customHeight="1">
      <c r="A29" s="347"/>
      <c r="B29" s="339"/>
      <c r="C29" s="339"/>
      <c r="D29" s="339"/>
      <c r="E29" s="339"/>
      <c r="F29" s="339"/>
      <c r="G29" s="339"/>
      <c r="H29" s="339"/>
      <c r="I29" s="339"/>
      <c r="J29" s="339"/>
      <c r="K29" s="339"/>
      <c r="L29" s="339"/>
      <c r="M29" s="339"/>
      <c r="N29" s="339"/>
      <c r="O29" s="339"/>
      <c r="P29" s="339"/>
      <c r="Q29" s="339"/>
      <c r="R29" s="339"/>
      <c r="S29" s="339"/>
      <c r="T29" s="340"/>
    </row>
    <row r="30" spans="1:20" ht="15.75" customHeight="1">
      <c r="A30" s="347"/>
      <c r="B30" s="339"/>
      <c r="C30" s="339"/>
      <c r="D30" s="339"/>
      <c r="E30" s="339"/>
      <c r="F30" s="339"/>
      <c r="G30" s="339"/>
      <c r="H30" s="339"/>
      <c r="I30" s="339"/>
      <c r="J30" s="339"/>
      <c r="K30" s="339"/>
      <c r="L30" s="339"/>
      <c r="M30" s="339"/>
      <c r="N30" s="339"/>
      <c r="O30" s="339"/>
      <c r="P30" s="339"/>
      <c r="Q30" s="339"/>
      <c r="R30" s="339"/>
      <c r="S30" s="339"/>
      <c r="T30" s="340"/>
    </row>
    <row r="31" spans="1:20" ht="15.75" customHeight="1">
      <c r="A31" s="347"/>
      <c r="B31" s="339"/>
      <c r="C31" s="339"/>
      <c r="D31" s="339"/>
      <c r="E31" s="339"/>
      <c r="F31" s="339"/>
      <c r="G31" s="339"/>
      <c r="H31" s="339"/>
      <c r="I31" s="339"/>
      <c r="J31" s="339"/>
      <c r="K31" s="339"/>
      <c r="L31" s="339"/>
      <c r="M31" s="339"/>
      <c r="N31" s="339"/>
      <c r="O31" s="339"/>
      <c r="P31" s="339"/>
      <c r="Q31" s="339"/>
      <c r="R31" s="339"/>
      <c r="S31" s="339"/>
      <c r="T31" s="340"/>
    </row>
    <row r="32" spans="1:20" ht="15.75" customHeight="1">
      <c r="A32" s="347"/>
      <c r="B32" s="339"/>
      <c r="C32" s="339"/>
      <c r="D32" s="339"/>
      <c r="E32" s="339"/>
      <c r="F32" s="339"/>
      <c r="G32" s="339"/>
      <c r="H32" s="339"/>
      <c r="I32" s="339"/>
      <c r="J32" s="339"/>
      <c r="K32" s="339"/>
      <c r="L32" s="339"/>
      <c r="M32" s="339"/>
      <c r="N32" s="339"/>
      <c r="O32" s="339"/>
      <c r="P32" s="339"/>
      <c r="Q32" s="339"/>
      <c r="R32" s="339"/>
      <c r="S32" s="339"/>
      <c r="T32" s="340"/>
    </row>
    <row r="33" spans="1:20" ht="15.75" customHeight="1">
      <c r="A33" s="347"/>
      <c r="B33" s="339"/>
      <c r="C33" s="339"/>
      <c r="D33" s="339"/>
      <c r="E33" s="339"/>
      <c r="F33" s="339"/>
      <c r="G33" s="339"/>
      <c r="H33" s="339"/>
      <c r="I33" s="339"/>
      <c r="J33" s="339"/>
      <c r="K33" s="339"/>
      <c r="L33" s="339"/>
      <c r="M33" s="339"/>
      <c r="N33" s="339"/>
      <c r="O33" s="339"/>
      <c r="P33" s="339"/>
      <c r="Q33" s="339"/>
      <c r="R33" s="339"/>
      <c r="S33" s="339"/>
      <c r="T33" s="340"/>
    </row>
    <row r="34" spans="1:20" ht="15.75" customHeight="1">
      <c r="A34" s="347"/>
      <c r="B34" s="339"/>
      <c r="C34" s="339"/>
      <c r="D34" s="339"/>
      <c r="E34" s="339"/>
      <c r="F34" s="339"/>
      <c r="G34" s="339"/>
      <c r="H34" s="339"/>
      <c r="I34" s="339"/>
      <c r="J34" s="339"/>
      <c r="K34" s="339"/>
      <c r="L34" s="339"/>
      <c r="M34" s="339"/>
      <c r="N34" s="339"/>
      <c r="O34" s="339"/>
      <c r="P34" s="339"/>
      <c r="Q34" s="339"/>
      <c r="R34" s="339"/>
      <c r="S34" s="339"/>
      <c r="T34" s="340"/>
    </row>
    <row r="35" spans="1:20" ht="15.75" customHeight="1">
      <c r="A35" s="347"/>
      <c r="B35" s="339"/>
      <c r="C35" s="339"/>
      <c r="D35" s="339"/>
      <c r="E35" s="339"/>
      <c r="F35" s="339"/>
      <c r="G35" s="339"/>
      <c r="H35" s="339"/>
      <c r="I35" s="339"/>
      <c r="J35" s="339"/>
      <c r="K35" s="339"/>
      <c r="L35" s="339"/>
      <c r="M35" s="339"/>
      <c r="N35" s="339"/>
      <c r="O35" s="339"/>
      <c r="P35" s="339"/>
      <c r="Q35" s="339"/>
      <c r="R35" s="339"/>
      <c r="S35" s="339"/>
      <c r="T35" s="340"/>
    </row>
    <row r="36" spans="1:20" ht="15.75" customHeight="1">
      <c r="A36" s="347"/>
      <c r="B36" s="339"/>
      <c r="C36" s="339"/>
      <c r="D36" s="339"/>
      <c r="E36" s="339"/>
      <c r="F36" s="339"/>
      <c r="G36" s="339"/>
      <c r="H36" s="339"/>
      <c r="I36" s="339"/>
      <c r="J36" s="339"/>
      <c r="K36" s="339"/>
      <c r="L36" s="339"/>
      <c r="M36" s="339"/>
      <c r="N36" s="339"/>
      <c r="O36" s="339"/>
      <c r="P36" s="339"/>
      <c r="Q36" s="339"/>
      <c r="R36" s="339"/>
      <c r="S36" s="339"/>
      <c r="T36" s="340"/>
    </row>
    <row r="37" spans="1:20" ht="15.75" customHeight="1">
      <c r="A37" s="347"/>
      <c r="B37" s="339"/>
      <c r="C37" s="339"/>
      <c r="D37" s="339"/>
      <c r="E37" s="339"/>
      <c r="F37" s="339"/>
      <c r="G37" s="339"/>
      <c r="H37" s="339"/>
      <c r="I37" s="339"/>
      <c r="J37" s="339"/>
      <c r="K37" s="339"/>
      <c r="L37" s="339"/>
      <c r="M37" s="339"/>
      <c r="N37" s="339"/>
      <c r="O37" s="339"/>
      <c r="P37" s="339"/>
      <c r="Q37" s="339"/>
      <c r="R37" s="339"/>
      <c r="S37" s="339"/>
      <c r="T37" s="340"/>
    </row>
    <row r="38" spans="1:20" ht="15.75" customHeight="1">
      <c r="A38" s="347"/>
      <c r="B38" s="339"/>
      <c r="C38" s="339"/>
      <c r="D38" s="339"/>
      <c r="E38" s="339"/>
      <c r="F38" s="339"/>
      <c r="G38" s="339"/>
      <c r="H38" s="339"/>
      <c r="I38" s="339"/>
      <c r="J38" s="339"/>
      <c r="K38" s="339"/>
      <c r="L38" s="339"/>
      <c r="M38" s="339"/>
      <c r="N38" s="339"/>
      <c r="O38" s="339"/>
      <c r="P38" s="339"/>
      <c r="Q38" s="339"/>
      <c r="R38" s="339"/>
      <c r="S38" s="339"/>
      <c r="T38" s="340"/>
    </row>
    <row r="39" spans="1:20" ht="15.75" customHeight="1">
      <c r="A39" s="347"/>
      <c r="B39" s="339"/>
      <c r="C39" s="339"/>
      <c r="D39" s="339"/>
      <c r="E39" s="339"/>
      <c r="F39" s="339"/>
      <c r="G39" s="339"/>
      <c r="H39" s="339"/>
      <c r="I39" s="339"/>
      <c r="J39" s="339"/>
      <c r="K39" s="339"/>
      <c r="L39" s="339"/>
      <c r="M39" s="339"/>
      <c r="N39" s="339"/>
      <c r="O39" s="339"/>
      <c r="P39" s="339"/>
      <c r="Q39" s="339"/>
      <c r="R39" s="339"/>
      <c r="S39" s="339"/>
      <c r="T39" s="340"/>
    </row>
    <row r="40" spans="1:20" ht="15.75" customHeight="1">
      <c r="A40" s="347"/>
      <c r="B40" s="339"/>
      <c r="C40" s="339"/>
      <c r="D40" s="339"/>
      <c r="E40" s="339"/>
      <c r="F40" s="339"/>
      <c r="G40" s="339"/>
      <c r="H40" s="339"/>
      <c r="I40" s="339"/>
      <c r="J40" s="339"/>
      <c r="K40" s="339"/>
      <c r="L40" s="339"/>
      <c r="M40" s="339"/>
      <c r="N40" s="339"/>
      <c r="O40" s="339"/>
      <c r="P40" s="339"/>
      <c r="Q40" s="339"/>
      <c r="R40" s="339"/>
      <c r="S40" s="339"/>
      <c r="T40" s="340"/>
    </row>
    <row r="41" spans="1:20" ht="15.75" customHeight="1">
      <c r="A41" s="347"/>
      <c r="B41" s="339"/>
      <c r="C41" s="339"/>
      <c r="D41" s="339"/>
      <c r="E41" s="339"/>
      <c r="F41" s="339"/>
      <c r="G41" s="339"/>
      <c r="H41" s="339"/>
      <c r="I41" s="339"/>
      <c r="J41" s="339"/>
      <c r="K41" s="339"/>
      <c r="L41" s="339"/>
      <c r="M41" s="339"/>
      <c r="N41" s="339"/>
      <c r="O41" s="339"/>
      <c r="P41" s="339"/>
      <c r="Q41" s="339"/>
      <c r="R41" s="339"/>
      <c r="S41" s="339"/>
      <c r="T41" s="340"/>
    </row>
    <row r="42" spans="1:20" ht="15.75" customHeight="1">
      <c r="A42" s="347"/>
      <c r="B42" s="339"/>
      <c r="C42" s="339"/>
      <c r="D42" s="339"/>
      <c r="E42" s="339"/>
      <c r="F42" s="339"/>
      <c r="G42" s="339"/>
      <c r="H42" s="339"/>
      <c r="I42" s="339"/>
      <c r="J42" s="339"/>
      <c r="K42" s="339"/>
      <c r="L42" s="339"/>
      <c r="M42" s="339"/>
      <c r="N42" s="339"/>
      <c r="O42" s="339"/>
      <c r="P42" s="339"/>
      <c r="Q42" s="339"/>
      <c r="R42" s="339"/>
      <c r="S42" s="339"/>
      <c r="T42" s="340"/>
    </row>
    <row r="43" spans="1:20" ht="15.75" customHeight="1">
      <c r="A43" s="347"/>
      <c r="B43" s="339"/>
      <c r="C43" s="339"/>
      <c r="D43" s="339"/>
      <c r="E43" s="339"/>
      <c r="F43" s="339"/>
      <c r="G43" s="339"/>
      <c r="H43" s="339"/>
      <c r="I43" s="339"/>
      <c r="J43" s="339"/>
      <c r="K43" s="339"/>
      <c r="L43" s="339"/>
      <c r="M43" s="339"/>
      <c r="N43" s="339"/>
      <c r="O43" s="339"/>
      <c r="P43" s="339"/>
      <c r="Q43" s="339"/>
      <c r="R43" s="339"/>
      <c r="S43" s="339"/>
      <c r="T43" s="340"/>
    </row>
    <row r="44" spans="1:20" ht="15.75" customHeight="1">
      <c r="A44" s="347"/>
      <c r="B44" s="339"/>
      <c r="C44" s="339"/>
      <c r="D44" s="339"/>
      <c r="E44" s="339"/>
      <c r="F44" s="339"/>
      <c r="G44" s="339"/>
      <c r="H44" s="339"/>
      <c r="I44" s="339"/>
      <c r="J44" s="339"/>
      <c r="K44" s="339"/>
      <c r="L44" s="339"/>
      <c r="M44" s="339"/>
      <c r="N44" s="339"/>
      <c r="O44" s="339"/>
      <c r="P44" s="339"/>
      <c r="Q44" s="339"/>
      <c r="R44" s="339"/>
      <c r="S44" s="339"/>
      <c r="T44" s="340"/>
    </row>
    <row r="45" spans="1:20" ht="15.75" customHeight="1">
      <c r="A45" s="347"/>
      <c r="B45" s="339"/>
      <c r="C45" s="339"/>
      <c r="D45" s="339"/>
      <c r="E45" s="339"/>
      <c r="F45" s="339"/>
      <c r="G45" s="339"/>
      <c r="H45" s="339"/>
      <c r="I45" s="339"/>
      <c r="J45" s="339"/>
      <c r="K45" s="339"/>
      <c r="L45" s="339"/>
      <c r="M45" s="339"/>
      <c r="N45" s="339"/>
      <c r="O45" s="339"/>
      <c r="P45" s="339"/>
      <c r="Q45" s="339"/>
      <c r="R45" s="339"/>
      <c r="S45" s="339"/>
      <c r="T45" s="340"/>
    </row>
    <row r="46" spans="1:20" ht="15.75" customHeight="1">
      <c r="A46" s="347"/>
      <c r="B46" s="339"/>
      <c r="C46" s="339"/>
      <c r="D46" s="339"/>
      <c r="E46" s="339"/>
      <c r="F46" s="339"/>
      <c r="G46" s="339"/>
      <c r="H46" s="339"/>
      <c r="I46" s="339"/>
      <c r="J46" s="339"/>
      <c r="K46" s="339"/>
      <c r="L46" s="339"/>
      <c r="M46" s="339"/>
      <c r="N46" s="339"/>
      <c r="O46" s="339"/>
      <c r="P46" s="339"/>
      <c r="Q46" s="339"/>
      <c r="R46" s="339"/>
      <c r="S46" s="339"/>
      <c r="T46" s="340"/>
    </row>
    <row r="47" spans="1:20" ht="15.75" customHeight="1">
      <c r="A47" s="347"/>
      <c r="B47" s="339"/>
      <c r="C47" s="339"/>
      <c r="D47" s="339"/>
      <c r="E47" s="339"/>
      <c r="F47" s="339"/>
      <c r="G47" s="339"/>
      <c r="H47" s="339"/>
      <c r="I47" s="339"/>
      <c r="J47" s="339"/>
      <c r="K47" s="339"/>
      <c r="L47" s="339"/>
      <c r="M47" s="339"/>
      <c r="N47" s="339"/>
      <c r="O47" s="339"/>
      <c r="P47" s="339"/>
      <c r="Q47" s="339"/>
      <c r="R47" s="339"/>
      <c r="S47" s="339"/>
      <c r="T47" s="340"/>
    </row>
    <row r="48" spans="1:20" ht="15.75" customHeight="1">
      <c r="A48" s="347"/>
      <c r="B48" s="339"/>
      <c r="C48" s="339"/>
      <c r="D48" s="339"/>
      <c r="E48" s="339"/>
      <c r="F48" s="339"/>
      <c r="G48" s="339"/>
      <c r="H48" s="339"/>
      <c r="I48" s="339"/>
      <c r="J48" s="339"/>
      <c r="K48" s="339"/>
      <c r="L48" s="339"/>
      <c r="M48" s="339"/>
      <c r="N48" s="339"/>
      <c r="O48" s="339"/>
      <c r="P48" s="339"/>
      <c r="Q48" s="339"/>
      <c r="R48" s="339"/>
      <c r="S48" s="339"/>
      <c r="T48" s="340"/>
    </row>
    <row r="49" spans="1:20" ht="15.75" customHeight="1">
      <c r="A49" s="347"/>
      <c r="B49" s="339"/>
      <c r="C49" s="339"/>
      <c r="D49" s="339"/>
      <c r="E49" s="339"/>
      <c r="F49" s="339"/>
      <c r="G49" s="339"/>
      <c r="H49" s="339"/>
      <c r="I49" s="339"/>
      <c r="J49" s="339"/>
      <c r="K49" s="339"/>
      <c r="L49" s="339"/>
      <c r="M49" s="339"/>
      <c r="N49" s="339"/>
      <c r="O49" s="339"/>
      <c r="P49" s="339"/>
      <c r="Q49" s="339"/>
      <c r="R49" s="339"/>
      <c r="S49" s="339"/>
      <c r="T49" s="340"/>
    </row>
    <row r="50" spans="1:20" ht="15.75" customHeight="1">
      <c r="A50" s="347"/>
      <c r="B50" s="339"/>
      <c r="C50" s="339"/>
      <c r="D50" s="339"/>
      <c r="E50" s="339"/>
      <c r="F50" s="339"/>
      <c r="G50" s="339"/>
      <c r="H50" s="339"/>
      <c r="I50" s="339"/>
      <c r="J50" s="339"/>
      <c r="K50" s="339"/>
      <c r="L50" s="339"/>
      <c r="M50" s="339"/>
      <c r="N50" s="339"/>
      <c r="O50" s="339"/>
      <c r="P50" s="339"/>
      <c r="Q50" s="339"/>
      <c r="R50" s="339"/>
      <c r="S50" s="339"/>
      <c r="T50" s="340"/>
    </row>
    <row r="51" spans="1:20" ht="15.75" customHeight="1">
      <c r="A51" s="347"/>
      <c r="B51" s="339"/>
      <c r="C51" s="339"/>
      <c r="D51" s="339"/>
      <c r="E51" s="339"/>
      <c r="F51" s="339"/>
      <c r="G51" s="339"/>
      <c r="H51" s="339"/>
      <c r="I51" s="339"/>
      <c r="J51" s="339"/>
      <c r="K51" s="339"/>
      <c r="L51" s="339"/>
      <c r="M51" s="339"/>
      <c r="N51" s="339"/>
      <c r="O51" s="339"/>
      <c r="P51" s="339"/>
      <c r="Q51" s="339"/>
      <c r="R51" s="339"/>
      <c r="S51" s="339"/>
      <c r="T51" s="340"/>
    </row>
    <row r="52" spans="1:20" ht="15.75" customHeight="1">
      <c r="A52" s="347"/>
      <c r="B52" s="339"/>
      <c r="C52" s="339"/>
      <c r="D52" s="339"/>
      <c r="E52" s="339"/>
      <c r="F52" s="339"/>
      <c r="G52" s="339"/>
      <c r="H52" s="339"/>
      <c r="I52" s="339"/>
      <c r="J52" s="339"/>
      <c r="K52" s="339"/>
      <c r="L52" s="339"/>
      <c r="M52" s="339"/>
      <c r="N52" s="339"/>
      <c r="O52" s="339"/>
      <c r="P52" s="339"/>
      <c r="Q52" s="339"/>
      <c r="R52" s="339"/>
      <c r="S52" s="339"/>
      <c r="T52" s="340"/>
    </row>
    <row r="53" spans="1:20" ht="15.75" customHeight="1">
      <c r="A53" s="347"/>
      <c r="B53" s="339"/>
      <c r="C53" s="339"/>
      <c r="D53" s="339"/>
      <c r="E53" s="339"/>
      <c r="F53" s="339"/>
      <c r="G53" s="339"/>
      <c r="H53" s="339"/>
      <c r="I53" s="339"/>
      <c r="J53" s="339"/>
      <c r="K53" s="339"/>
      <c r="L53" s="339"/>
      <c r="M53" s="339"/>
      <c r="N53" s="339"/>
      <c r="O53" s="339"/>
      <c r="P53" s="339"/>
      <c r="Q53" s="339"/>
      <c r="R53" s="339"/>
      <c r="S53" s="339"/>
      <c r="T53" s="340"/>
    </row>
    <row r="54" spans="1:20" ht="15.75" customHeight="1">
      <c r="A54" s="347"/>
      <c r="B54" s="339"/>
      <c r="C54" s="339"/>
      <c r="D54" s="339"/>
      <c r="E54" s="339"/>
      <c r="F54" s="339"/>
      <c r="G54" s="339"/>
      <c r="H54" s="339"/>
      <c r="I54" s="339"/>
      <c r="J54" s="339"/>
      <c r="K54" s="339"/>
      <c r="L54" s="339"/>
      <c r="M54" s="339"/>
      <c r="N54" s="339"/>
      <c r="O54" s="339"/>
      <c r="P54" s="339"/>
      <c r="Q54" s="339"/>
      <c r="R54" s="339"/>
      <c r="S54" s="339"/>
      <c r="T54" s="340"/>
    </row>
    <row r="55" spans="1:20" ht="15.75" customHeight="1">
      <c r="A55" s="347"/>
      <c r="B55" s="339"/>
      <c r="C55" s="339"/>
      <c r="D55" s="339"/>
      <c r="E55" s="339"/>
      <c r="F55" s="339"/>
      <c r="G55" s="339"/>
      <c r="H55" s="339"/>
      <c r="I55" s="339"/>
      <c r="J55" s="339"/>
      <c r="K55" s="339"/>
      <c r="L55" s="339"/>
      <c r="M55" s="339"/>
      <c r="N55" s="339"/>
      <c r="O55" s="339"/>
      <c r="P55" s="339"/>
      <c r="Q55" s="339"/>
      <c r="R55" s="339"/>
      <c r="S55" s="339"/>
      <c r="T55" s="340"/>
    </row>
    <row r="56" spans="1:20" ht="15.75" customHeight="1">
      <c r="A56" s="347"/>
      <c r="B56" s="339"/>
      <c r="C56" s="339"/>
      <c r="D56" s="339"/>
      <c r="E56" s="339"/>
      <c r="F56" s="339"/>
      <c r="G56" s="339"/>
      <c r="H56" s="339"/>
      <c r="I56" s="339"/>
      <c r="J56" s="339"/>
      <c r="K56" s="339"/>
      <c r="L56" s="339"/>
      <c r="M56" s="339"/>
      <c r="N56" s="339"/>
      <c r="O56" s="339"/>
      <c r="P56" s="339"/>
      <c r="Q56" s="339"/>
      <c r="R56" s="339"/>
      <c r="S56" s="339"/>
      <c r="T56" s="340"/>
    </row>
    <row r="57" spans="1:20" ht="15.75" customHeight="1">
      <c r="A57" s="347"/>
      <c r="B57" s="339"/>
      <c r="C57" s="339"/>
      <c r="D57" s="339"/>
      <c r="E57" s="339"/>
      <c r="F57" s="339"/>
      <c r="G57" s="339"/>
      <c r="H57" s="339"/>
      <c r="I57" s="339"/>
      <c r="J57" s="339"/>
      <c r="K57" s="339"/>
      <c r="L57" s="339"/>
      <c r="M57" s="339"/>
      <c r="N57" s="339"/>
      <c r="O57" s="339"/>
      <c r="P57" s="339"/>
      <c r="Q57" s="339"/>
      <c r="R57" s="339"/>
      <c r="S57" s="339"/>
      <c r="T57" s="340"/>
    </row>
    <row r="58" spans="1:20" ht="15.75" customHeight="1">
      <c r="A58" s="347"/>
      <c r="B58" s="339"/>
      <c r="C58" s="339"/>
      <c r="D58" s="339"/>
      <c r="E58" s="339"/>
      <c r="F58" s="339"/>
      <c r="G58" s="339"/>
      <c r="H58" s="339"/>
      <c r="I58" s="339"/>
      <c r="J58" s="339"/>
      <c r="K58" s="339"/>
      <c r="L58" s="339"/>
      <c r="M58" s="339"/>
      <c r="N58" s="339"/>
      <c r="O58" s="339"/>
      <c r="P58" s="339"/>
      <c r="Q58" s="339"/>
      <c r="R58" s="339"/>
      <c r="S58" s="339"/>
      <c r="T58" s="340"/>
    </row>
    <row r="59" spans="1:20" ht="15.75" customHeight="1">
      <c r="A59" s="347"/>
      <c r="B59" s="339"/>
      <c r="C59" s="339"/>
      <c r="D59" s="339"/>
      <c r="E59" s="339"/>
      <c r="F59" s="339"/>
      <c r="G59" s="339"/>
      <c r="H59" s="339"/>
      <c r="I59" s="339"/>
      <c r="J59" s="339"/>
      <c r="K59" s="339"/>
      <c r="L59" s="339"/>
      <c r="M59" s="339"/>
      <c r="N59" s="339"/>
      <c r="O59" s="339"/>
      <c r="P59" s="339"/>
      <c r="Q59" s="339"/>
      <c r="R59" s="339"/>
      <c r="S59" s="339"/>
      <c r="T59" s="340"/>
    </row>
    <row r="60" spans="1:20" ht="15.75" customHeight="1">
      <c r="A60" s="347"/>
      <c r="B60" s="339"/>
      <c r="C60" s="339"/>
      <c r="D60" s="339"/>
      <c r="E60" s="339"/>
      <c r="F60" s="339"/>
      <c r="G60" s="339"/>
      <c r="H60" s="339"/>
      <c r="I60" s="339"/>
      <c r="J60" s="339"/>
      <c r="K60" s="339"/>
      <c r="L60" s="339"/>
      <c r="M60" s="339"/>
      <c r="N60" s="339"/>
      <c r="O60" s="339"/>
      <c r="P60" s="339"/>
      <c r="Q60" s="339"/>
      <c r="R60" s="339"/>
      <c r="S60" s="339"/>
      <c r="T60" s="340"/>
    </row>
    <row r="61" spans="1:20" ht="15.75" customHeight="1">
      <c r="A61" s="347"/>
      <c r="B61" s="339"/>
      <c r="C61" s="339"/>
      <c r="D61" s="339"/>
      <c r="E61" s="339"/>
      <c r="F61" s="339"/>
      <c r="G61" s="339"/>
      <c r="H61" s="339"/>
      <c r="I61" s="339"/>
      <c r="J61" s="339"/>
      <c r="K61" s="339"/>
      <c r="L61" s="339"/>
      <c r="M61" s="339"/>
      <c r="N61" s="339"/>
      <c r="O61" s="339"/>
      <c r="P61" s="339"/>
      <c r="Q61" s="339"/>
      <c r="R61" s="339"/>
      <c r="S61" s="339"/>
      <c r="T61" s="340"/>
    </row>
    <row r="62" spans="1:20" ht="15.75" customHeight="1">
      <c r="A62" s="347"/>
      <c r="B62" s="339"/>
      <c r="C62" s="339"/>
      <c r="D62" s="339"/>
      <c r="E62" s="339"/>
      <c r="F62" s="339"/>
      <c r="G62" s="339"/>
      <c r="H62" s="339"/>
      <c r="I62" s="339"/>
      <c r="J62" s="339"/>
      <c r="K62" s="339"/>
      <c r="L62" s="339"/>
      <c r="M62" s="339"/>
      <c r="N62" s="339"/>
      <c r="O62" s="339"/>
      <c r="P62" s="339"/>
      <c r="Q62" s="339"/>
      <c r="R62" s="339"/>
      <c r="S62" s="339"/>
      <c r="T62" s="340"/>
    </row>
    <row r="63" spans="1:20" ht="15.75" customHeight="1">
      <c r="A63" s="347"/>
      <c r="B63" s="339"/>
      <c r="C63" s="339"/>
      <c r="D63" s="339"/>
      <c r="E63" s="339"/>
      <c r="F63" s="339"/>
      <c r="G63" s="339"/>
      <c r="H63" s="339"/>
      <c r="I63" s="339"/>
      <c r="J63" s="339"/>
      <c r="K63" s="339"/>
      <c r="L63" s="339"/>
      <c r="M63" s="339"/>
      <c r="N63" s="339"/>
      <c r="O63" s="339"/>
      <c r="P63" s="339"/>
      <c r="Q63" s="339"/>
      <c r="R63" s="339"/>
      <c r="S63" s="339"/>
      <c r="T63" s="340"/>
    </row>
    <row r="64" spans="1:20" ht="15.75" customHeight="1">
      <c r="A64" s="347"/>
      <c r="B64" s="339"/>
      <c r="C64" s="339"/>
      <c r="D64" s="339"/>
      <c r="E64" s="339"/>
      <c r="F64" s="339"/>
      <c r="G64" s="339"/>
      <c r="H64" s="339"/>
      <c r="I64" s="339"/>
      <c r="J64" s="339"/>
      <c r="K64" s="339"/>
      <c r="L64" s="339"/>
      <c r="M64" s="339"/>
      <c r="N64" s="339"/>
      <c r="O64" s="339"/>
      <c r="P64" s="339"/>
      <c r="Q64" s="339"/>
      <c r="R64" s="339"/>
      <c r="S64" s="339"/>
      <c r="T64" s="340"/>
    </row>
    <row r="65" spans="1:20" ht="15.75" customHeight="1">
      <c r="A65" s="347"/>
      <c r="B65" s="339"/>
      <c r="C65" s="339"/>
      <c r="D65" s="339"/>
      <c r="E65" s="339"/>
      <c r="F65" s="339"/>
      <c r="G65" s="339"/>
      <c r="H65" s="339"/>
      <c r="I65" s="339"/>
      <c r="J65" s="339"/>
      <c r="K65" s="339"/>
      <c r="L65" s="339"/>
      <c r="M65" s="339"/>
      <c r="N65" s="339"/>
      <c r="O65" s="339"/>
      <c r="P65" s="339"/>
      <c r="Q65" s="339"/>
      <c r="R65" s="339"/>
      <c r="S65" s="339"/>
      <c r="T65" s="340"/>
    </row>
    <row r="66" spans="1:20" ht="15.75" customHeight="1">
      <c r="A66" s="347"/>
      <c r="B66" s="339"/>
      <c r="C66" s="339"/>
      <c r="D66" s="339"/>
      <c r="E66" s="339"/>
      <c r="F66" s="339"/>
      <c r="G66" s="339"/>
      <c r="H66" s="339"/>
      <c r="I66" s="339"/>
      <c r="J66" s="339"/>
      <c r="K66" s="339"/>
      <c r="L66" s="339"/>
      <c r="M66" s="339"/>
      <c r="N66" s="339"/>
      <c r="O66" s="339"/>
      <c r="P66" s="339"/>
      <c r="Q66" s="339"/>
      <c r="R66" s="339"/>
      <c r="S66" s="339"/>
      <c r="T66" s="340"/>
    </row>
    <row r="67" spans="1:20" ht="15.75" customHeight="1">
      <c r="A67" s="347"/>
      <c r="B67" s="339"/>
      <c r="C67" s="339"/>
      <c r="D67" s="339"/>
      <c r="E67" s="339"/>
      <c r="F67" s="339"/>
      <c r="G67" s="339"/>
      <c r="H67" s="339"/>
      <c r="I67" s="339"/>
      <c r="J67" s="339"/>
      <c r="K67" s="339"/>
      <c r="L67" s="339"/>
      <c r="M67" s="339"/>
      <c r="N67" s="339"/>
      <c r="O67" s="339"/>
      <c r="P67" s="339"/>
      <c r="Q67" s="339"/>
      <c r="R67" s="339"/>
      <c r="S67" s="339"/>
      <c r="T67" s="340"/>
    </row>
    <row r="68" spans="1:20" ht="15.75" customHeight="1">
      <c r="A68" s="347"/>
      <c r="B68" s="339"/>
      <c r="C68" s="339"/>
      <c r="D68" s="339"/>
      <c r="E68" s="339"/>
      <c r="F68" s="339"/>
      <c r="G68" s="339"/>
      <c r="H68" s="339"/>
      <c r="I68" s="339"/>
      <c r="J68" s="339"/>
      <c r="K68" s="339"/>
      <c r="L68" s="339"/>
      <c r="M68" s="339"/>
      <c r="N68" s="339"/>
      <c r="O68" s="339"/>
      <c r="P68" s="339"/>
      <c r="Q68" s="339"/>
      <c r="R68" s="339"/>
      <c r="S68" s="339"/>
      <c r="T68" s="340"/>
    </row>
    <row r="69" spans="1:20" ht="15.75" customHeight="1">
      <c r="A69" s="347"/>
      <c r="B69" s="339"/>
      <c r="C69" s="339"/>
      <c r="D69" s="339"/>
      <c r="E69" s="339"/>
      <c r="F69" s="339"/>
      <c r="G69" s="339"/>
      <c r="H69" s="339"/>
      <c r="I69" s="339"/>
      <c r="J69" s="339"/>
      <c r="K69" s="339"/>
      <c r="L69" s="339"/>
      <c r="M69" s="339"/>
      <c r="N69" s="339"/>
      <c r="O69" s="339"/>
      <c r="P69" s="339"/>
      <c r="Q69" s="339"/>
      <c r="R69" s="339"/>
      <c r="S69" s="339"/>
      <c r="T69" s="340"/>
    </row>
    <row r="70" spans="1:20" ht="15.75" customHeight="1">
      <c r="A70" s="347"/>
      <c r="B70" s="339"/>
      <c r="C70" s="339"/>
      <c r="D70" s="339"/>
      <c r="E70" s="339"/>
      <c r="F70" s="339"/>
      <c r="G70" s="339"/>
      <c r="H70" s="339"/>
      <c r="I70" s="339"/>
      <c r="J70" s="339"/>
      <c r="K70" s="339"/>
      <c r="L70" s="339"/>
      <c r="M70" s="339"/>
      <c r="N70" s="339"/>
      <c r="O70" s="339"/>
      <c r="P70" s="339"/>
      <c r="Q70" s="339"/>
      <c r="R70" s="339"/>
      <c r="S70" s="339"/>
      <c r="T70" s="340"/>
    </row>
    <row r="71" spans="1:20" ht="15.75" customHeight="1">
      <c r="A71" s="347"/>
      <c r="B71" s="339"/>
      <c r="C71" s="339"/>
      <c r="D71" s="339"/>
      <c r="E71" s="339"/>
      <c r="F71" s="339"/>
      <c r="G71" s="339"/>
      <c r="H71" s="339"/>
      <c r="I71" s="339"/>
      <c r="J71" s="339"/>
      <c r="K71" s="339"/>
      <c r="L71" s="339"/>
      <c r="M71" s="339"/>
      <c r="N71" s="339"/>
      <c r="O71" s="339"/>
      <c r="P71" s="339"/>
      <c r="Q71" s="339"/>
      <c r="R71" s="339"/>
      <c r="S71" s="339"/>
      <c r="T71" s="340"/>
    </row>
    <row r="72" spans="1:20" ht="15.75" customHeight="1">
      <c r="A72" s="347"/>
      <c r="B72" s="339"/>
      <c r="C72" s="339"/>
      <c r="D72" s="339"/>
      <c r="E72" s="339"/>
      <c r="F72" s="339"/>
      <c r="G72" s="339"/>
      <c r="H72" s="339"/>
      <c r="I72" s="339"/>
      <c r="J72" s="339"/>
      <c r="K72" s="339"/>
      <c r="L72" s="339"/>
      <c r="M72" s="339"/>
      <c r="N72" s="339"/>
      <c r="O72" s="339"/>
      <c r="P72" s="339"/>
      <c r="Q72" s="339"/>
      <c r="R72" s="339"/>
      <c r="S72" s="339"/>
      <c r="T72" s="340"/>
    </row>
    <row r="73" spans="1:20" ht="15.75" customHeight="1">
      <c r="A73" s="347"/>
      <c r="B73" s="339"/>
      <c r="C73" s="339"/>
      <c r="D73" s="339"/>
      <c r="E73" s="339"/>
      <c r="F73" s="339"/>
      <c r="G73" s="339"/>
      <c r="H73" s="339"/>
      <c r="I73" s="339"/>
      <c r="J73" s="339"/>
      <c r="K73" s="339"/>
      <c r="L73" s="339"/>
      <c r="M73" s="339"/>
      <c r="N73" s="339"/>
      <c r="O73" s="339"/>
      <c r="P73" s="339"/>
      <c r="Q73" s="339"/>
      <c r="R73" s="339"/>
      <c r="S73" s="339"/>
      <c r="T73" s="340"/>
    </row>
    <row r="74" spans="1:20" ht="15.75" customHeight="1">
      <c r="A74" s="347"/>
      <c r="B74" s="339"/>
      <c r="C74" s="339"/>
      <c r="D74" s="339"/>
      <c r="E74" s="339"/>
      <c r="F74" s="339"/>
      <c r="G74" s="339"/>
      <c r="H74" s="339"/>
      <c r="I74" s="339"/>
      <c r="J74" s="339"/>
      <c r="K74" s="339"/>
      <c r="L74" s="339"/>
      <c r="M74" s="339"/>
      <c r="N74" s="339"/>
      <c r="O74" s="339"/>
      <c r="P74" s="339"/>
      <c r="Q74" s="339"/>
      <c r="R74" s="339"/>
      <c r="S74" s="339"/>
      <c r="T74" s="340"/>
    </row>
    <row r="75" spans="1:20" ht="15.75" customHeight="1">
      <c r="A75" s="347"/>
      <c r="B75" s="339"/>
      <c r="C75" s="339"/>
      <c r="D75" s="339"/>
      <c r="E75" s="339"/>
      <c r="F75" s="339"/>
      <c r="G75" s="339"/>
      <c r="H75" s="339"/>
      <c r="I75" s="339"/>
      <c r="J75" s="339"/>
      <c r="K75" s="339"/>
      <c r="L75" s="339"/>
      <c r="M75" s="339"/>
      <c r="N75" s="339"/>
      <c r="O75" s="339"/>
      <c r="P75" s="339"/>
      <c r="Q75" s="339"/>
      <c r="R75" s="339"/>
      <c r="S75" s="339"/>
      <c r="T75" s="340"/>
    </row>
    <row r="76" spans="1:20" ht="15.75" customHeight="1">
      <c r="A76" s="347"/>
      <c r="B76" s="339"/>
      <c r="C76" s="339"/>
      <c r="D76" s="339"/>
      <c r="E76" s="339"/>
      <c r="F76" s="339"/>
      <c r="G76" s="339"/>
      <c r="H76" s="339"/>
      <c r="I76" s="339"/>
      <c r="J76" s="339"/>
      <c r="K76" s="339"/>
      <c r="L76" s="339"/>
      <c r="M76" s="339"/>
      <c r="N76" s="339"/>
      <c r="O76" s="339"/>
      <c r="P76" s="339"/>
      <c r="Q76" s="339"/>
      <c r="R76" s="339"/>
      <c r="S76" s="339"/>
      <c r="T76" s="340"/>
    </row>
    <row r="77" spans="1:20" ht="15.75" customHeight="1">
      <c r="A77" s="347"/>
      <c r="B77" s="339"/>
      <c r="C77" s="339"/>
      <c r="D77" s="339"/>
      <c r="E77" s="339"/>
      <c r="F77" s="339"/>
      <c r="G77" s="339"/>
      <c r="H77" s="339"/>
      <c r="I77" s="339"/>
      <c r="J77" s="339"/>
      <c r="K77" s="339"/>
      <c r="L77" s="339"/>
      <c r="M77" s="339"/>
      <c r="N77" s="339"/>
      <c r="O77" s="339"/>
      <c r="P77" s="339"/>
      <c r="Q77" s="339"/>
      <c r="R77" s="339"/>
      <c r="S77" s="339"/>
      <c r="T77" s="340"/>
    </row>
    <row r="78" spans="1:20" ht="15.75" customHeight="1">
      <c r="A78" s="347"/>
      <c r="B78" s="339"/>
      <c r="C78" s="339"/>
      <c r="D78" s="339"/>
      <c r="E78" s="339"/>
      <c r="F78" s="339"/>
      <c r="G78" s="339"/>
      <c r="H78" s="339"/>
      <c r="I78" s="339"/>
      <c r="J78" s="339"/>
      <c r="K78" s="339"/>
      <c r="L78" s="339"/>
      <c r="M78" s="339"/>
      <c r="N78" s="339"/>
      <c r="O78" s="339"/>
      <c r="P78" s="339"/>
      <c r="Q78" s="339"/>
      <c r="R78" s="339"/>
      <c r="S78" s="339"/>
      <c r="T78" s="340"/>
    </row>
    <row r="79" spans="1:20" ht="15.75" customHeight="1">
      <c r="A79" s="347"/>
      <c r="B79" s="339"/>
      <c r="C79" s="339"/>
      <c r="D79" s="339"/>
      <c r="E79" s="339"/>
      <c r="F79" s="339"/>
      <c r="G79" s="339"/>
      <c r="H79" s="339"/>
      <c r="I79" s="339"/>
      <c r="J79" s="339"/>
      <c r="K79" s="339"/>
      <c r="L79" s="339"/>
      <c r="M79" s="339"/>
      <c r="N79" s="339"/>
      <c r="O79" s="339"/>
      <c r="P79" s="339"/>
      <c r="Q79" s="339"/>
      <c r="R79" s="339"/>
      <c r="S79" s="339"/>
      <c r="T79" s="340"/>
    </row>
    <row r="80" spans="1:20" ht="15.75" customHeight="1">
      <c r="A80" s="347"/>
      <c r="B80" s="339"/>
      <c r="C80" s="339"/>
      <c r="D80" s="339"/>
      <c r="E80" s="339"/>
      <c r="F80" s="339"/>
      <c r="G80" s="339"/>
      <c r="H80" s="339"/>
      <c r="I80" s="339"/>
      <c r="J80" s="339"/>
      <c r="K80" s="339"/>
      <c r="L80" s="339"/>
      <c r="M80" s="339"/>
      <c r="N80" s="339"/>
      <c r="O80" s="339"/>
      <c r="P80" s="339"/>
      <c r="Q80" s="339"/>
      <c r="R80" s="339"/>
      <c r="S80" s="339"/>
      <c r="T80" s="340"/>
    </row>
    <row r="81" spans="1:20" ht="15.75" customHeight="1">
      <c r="A81" s="347"/>
      <c r="B81" s="339"/>
      <c r="C81" s="339"/>
      <c r="D81" s="339"/>
      <c r="E81" s="339"/>
      <c r="F81" s="339"/>
      <c r="G81" s="339"/>
      <c r="H81" s="339"/>
      <c r="I81" s="339"/>
      <c r="J81" s="339"/>
      <c r="K81" s="339"/>
      <c r="L81" s="339"/>
      <c r="M81" s="339"/>
      <c r="N81" s="339"/>
      <c r="O81" s="339"/>
      <c r="P81" s="339"/>
      <c r="Q81" s="339"/>
      <c r="R81" s="339"/>
      <c r="S81" s="339"/>
      <c r="T81" s="340"/>
    </row>
    <row r="82" spans="1:20" ht="15.75" customHeight="1">
      <c r="A82" s="347"/>
      <c r="B82" s="339"/>
      <c r="C82" s="339"/>
      <c r="D82" s="339"/>
      <c r="E82" s="339"/>
      <c r="F82" s="339"/>
      <c r="G82" s="339"/>
      <c r="H82" s="339"/>
      <c r="I82" s="339"/>
      <c r="J82" s="339"/>
      <c r="K82" s="339"/>
      <c r="L82" s="339"/>
      <c r="M82" s="339"/>
      <c r="N82" s="339"/>
      <c r="O82" s="339"/>
      <c r="P82" s="339"/>
      <c r="Q82" s="339"/>
      <c r="R82" s="339"/>
      <c r="S82" s="339"/>
      <c r="T82" s="340"/>
    </row>
    <row r="83" spans="1:20" ht="15.75" customHeight="1">
      <c r="A83" s="347"/>
      <c r="B83" s="339"/>
      <c r="C83" s="339"/>
      <c r="D83" s="339"/>
      <c r="E83" s="339"/>
      <c r="F83" s="339"/>
      <c r="G83" s="339"/>
      <c r="H83" s="339"/>
      <c r="I83" s="339"/>
      <c r="J83" s="339"/>
      <c r="K83" s="339"/>
      <c r="L83" s="339"/>
      <c r="M83" s="339"/>
      <c r="N83" s="339"/>
      <c r="O83" s="339"/>
      <c r="P83" s="339"/>
      <c r="Q83" s="339"/>
      <c r="R83" s="339"/>
      <c r="S83" s="339"/>
      <c r="T83" s="340"/>
    </row>
    <row r="84" spans="1:20" ht="15.75" customHeight="1">
      <c r="A84" s="347"/>
      <c r="B84" s="339"/>
      <c r="C84" s="339"/>
      <c r="D84" s="339"/>
      <c r="E84" s="339"/>
      <c r="F84" s="339"/>
      <c r="G84" s="339"/>
      <c r="H84" s="339"/>
      <c r="I84" s="339"/>
      <c r="J84" s="339"/>
      <c r="K84" s="339"/>
      <c r="L84" s="339"/>
      <c r="M84" s="339"/>
      <c r="N84" s="339"/>
      <c r="O84" s="339"/>
      <c r="P84" s="339"/>
      <c r="Q84" s="339"/>
      <c r="R84" s="339"/>
      <c r="S84" s="339"/>
      <c r="T84" s="340"/>
    </row>
    <row r="85" spans="1:20" ht="15.75" customHeight="1">
      <c r="A85" s="347"/>
      <c r="B85" s="339"/>
      <c r="C85" s="339"/>
      <c r="D85" s="339"/>
      <c r="E85" s="339"/>
      <c r="F85" s="339"/>
      <c r="G85" s="339"/>
      <c r="H85" s="339"/>
      <c r="I85" s="339"/>
      <c r="J85" s="339"/>
      <c r="K85" s="339"/>
      <c r="L85" s="339"/>
      <c r="M85" s="339"/>
      <c r="N85" s="339"/>
      <c r="O85" s="339"/>
      <c r="P85" s="339"/>
      <c r="Q85" s="339"/>
      <c r="R85" s="339"/>
      <c r="S85" s="339"/>
      <c r="T85" s="340"/>
    </row>
    <row r="86" spans="1:20" ht="15.75" customHeight="1">
      <c r="A86" s="347"/>
      <c r="B86" s="339"/>
      <c r="C86" s="339"/>
      <c r="D86" s="339"/>
      <c r="E86" s="339"/>
      <c r="F86" s="339"/>
      <c r="G86" s="339"/>
      <c r="H86" s="339"/>
      <c r="I86" s="339"/>
      <c r="J86" s="339"/>
      <c r="K86" s="339"/>
      <c r="L86" s="339"/>
      <c r="M86" s="339"/>
      <c r="N86" s="339"/>
      <c r="O86" s="339"/>
      <c r="P86" s="339"/>
      <c r="Q86" s="339"/>
      <c r="R86" s="339"/>
      <c r="S86" s="339"/>
      <c r="T86" s="340"/>
    </row>
    <row r="87" spans="1:20" ht="15.75" customHeight="1">
      <c r="A87" s="347"/>
      <c r="B87" s="339"/>
      <c r="C87" s="339"/>
      <c r="D87" s="339"/>
      <c r="E87" s="339"/>
      <c r="F87" s="339"/>
      <c r="G87" s="339"/>
      <c r="H87" s="339"/>
      <c r="I87" s="339"/>
      <c r="J87" s="339"/>
      <c r="K87" s="339"/>
      <c r="L87" s="339"/>
      <c r="M87" s="339"/>
      <c r="N87" s="339"/>
      <c r="O87" s="339"/>
      <c r="P87" s="339"/>
      <c r="Q87" s="339"/>
      <c r="R87" s="339"/>
      <c r="S87" s="339"/>
      <c r="T87" s="340"/>
    </row>
    <row r="88" spans="1:20" ht="15.75" customHeight="1">
      <c r="A88" s="347"/>
      <c r="B88" s="339"/>
      <c r="C88" s="339"/>
      <c r="D88" s="339"/>
      <c r="E88" s="339"/>
      <c r="F88" s="339"/>
      <c r="G88" s="339"/>
      <c r="H88" s="339"/>
      <c r="I88" s="339"/>
      <c r="J88" s="339"/>
      <c r="K88" s="339"/>
      <c r="L88" s="339"/>
      <c r="M88" s="339"/>
      <c r="N88" s="339"/>
      <c r="O88" s="339"/>
      <c r="P88" s="339"/>
      <c r="Q88" s="339"/>
      <c r="R88" s="339"/>
      <c r="S88" s="339"/>
      <c r="T88" s="340"/>
    </row>
    <row r="89" spans="1:20" ht="15.75" customHeight="1">
      <c r="A89" s="347"/>
      <c r="B89" s="339"/>
      <c r="C89" s="339"/>
      <c r="D89" s="339"/>
      <c r="E89" s="339"/>
      <c r="F89" s="339"/>
      <c r="G89" s="339"/>
      <c r="H89" s="339"/>
      <c r="I89" s="339"/>
      <c r="J89" s="339"/>
      <c r="K89" s="339"/>
      <c r="L89" s="339"/>
      <c r="M89" s="339"/>
      <c r="N89" s="339"/>
      <c r="O89" s="339"/>
      <c r="P89" s="339"/>
      <c r="Q89" s="339"/>
      <c r="R89" s="339"/>
      <c r="S89" s="339"/>
      <c r="T89" s="340"/>
    </row>
    <row r="90" spans="1:20" ht="15.75" customHeight="1">
      <c r="A90" s="347"/>
      <c r="B90" s="339"/>
      <c r="C90" s="339"/>
      <c r="D90" s="339"/>
      <c r="E90" s="339"/>
      <c r="F90" s="339"/>
      <c r="G90" s="339"/>
      <c r="H90" s="339"/>
      <c r="I90" s="339"/>
      <c r="J90" s="339"/>
      <c r="K90" s="339"/>
      <c r="L90" s="339"/>
      <c r="M90" s="339"/>
      <c r="N90" s="339"/>
      <c r="O90" s="339"/>
      <c r="P90" s="339"/>
      <c r="Q90" s="339"/>
      <c r="R90" s="339"/>
      <c r="S90" s="339"/>
      <c r="T90" s="340"/>
    </row>
    <row r="91" spans="1:20" ht="15.75" customHeight="1">
      <c r="A91" s="347"/>
      <c r="B91" s="339"/>
      <c r="C91" s="339"/>
      <c r="D91" s="339"/>
      <c r="E91" s="339"/>
      <c r="F91" s="339"/>
      <c r="G91" s="339"/>
      <c r="H91" s="339"/>
      <c r="I91" s="339"/>
      <c r="J91" s="339"/>
      <c r="K91" s="339"/>
      <c r="L91" s="339"/>
      <c r="M91" s="339"/>
      <c r="N91" s="339"/>
      <c r="O91" s="339"/>
      <c r="P91" s="339"/>
      <c r="Q91" s="339"/>
      <c r="R91" s="339"/>
      <c r="S91" s="339"/>
      <c r="T91" s="340"/>
    </row>
    <row r="92" spans="1:20" ht="15.75" customHeight="1">
      <c r="A92" s="347"/>
      <c r="B92" s="339"/>
      <c r="C92" s="339"/>
      <c r="D92" s="339"/>
      <c r="E92" s="339"/>
      <c r="F92" s="339"/>
      <c r="G92" s="339"/>
      <c r="H92" s="339"/>
      <c r="I92" s="339"/>
      <c r="J92" s="339"/>
      <c r="K92" s="339"/>
      <c r="L92" s="339"/>
      <c r="M92" s="339"/>
      <c r="N92" s="339"/>
      <c r="O92" s="339"/>
      <c r="P92" s="339"/>
      <c r="Q92" s="339"/>
      <c r="R92" s="339"/>
      <c r="S92" s="339"/>
      <c r="T92" s="340"/>
    </row>
    <row r="93" spans="1:20" ht="15.75" customHeight="1">
      <c r="A93" s="347"/>
      <c r="B93" s="339"/>
      <c r="C93" s="339"/>
      <c r="D93" s="339"/>
      <c r="E93" s="339"/>
      <c r="F93" s="339"/>
      <c r="G93" s="339"/>
      <c r="H93" s="339"/>
      <c r="I93" s="339"/>
      <c r="J93" s="339"/>
      <c r="K93" s="339"/>
      <c r="L93" s="339"/>
      <c r="M93" s="339"/>
      <c r="N93" s="339"/>
      <c r="O93" s="339"/>
      <c r="P93" s="339"/>
      <c r="Q93" s="339"/>
      <c r="R93" s="339"/>
      <c r="S93" s="339"/>
      <c r="T93" s="340"/>
    </row>
    <row r="94" spans="1:20" ht="15.75" customHeight="1">
      <c r="A94" s="347"/>
      <c r="B94" s="339"/>
      <c r="C94" s="339"/>
      <c r="D94" s="339"/>
      <c r="E94" s="339"/>
      <c r="F94" s="339"/>
      <c r="G94" s="339"/>
      <c r="H94" s="339"/>
      <c r="I94" s="339"/>
      <c r="J94" s="339"/>
      <c r="K94" s="339"/>
      <c r="L94" s="339"/>
      <c r="M94" s="339"/>
      <c r="N94" s="339"/>
      <c r="O94" s="339"/>
      <c r="P94" s="339"/>
      <c r="Q94" s="339"/>
      <c r="R94" s="339"/>
      <c r="S94" s="339"/>
      <c r="T94" s="340"/>
    </row>
    <row r="95" spans="1:20" ht="15.75" customHeight="1">
      <c r="A95" s="347"/>
      <c r="B95" s="339"/>
      <c r="C95" s="339"/>
      <c r="D95" s="339"/>
      <c r="E95" s="339"/>
      <c r="F95" s="339"/>
      <c r="G95" s="339"/>
      <c r="H95" s="339"/>
      <c r="I95" s="339"/>
      <c r="J95" s="339"/>
      <c r="K95" s="339"/>
      <c r="L95" s="339"/>
      <c r="M95" s="339"/>
      <c r="N95" s="339"/>
      <c r="O95" s="339"/>
      <c r="P95" s="339"/>
      <c r="Q95" s="339"/>
      <c r="R95" s="339"/>
      <c r="S95" s="339"/>
      <c r="T95" s="340"/>
    </row>
    <row r="96" spans="1:20" ht="15.75" customHeight="1">
      <c r="A96" s="347"/>
      <c r="B96" s="339"/>
      <c r="C96" s="339"/>
      <c r="D96" s="339"/>
      <c r="E96" s="339"/>
      <c r="F96" s="339"/>
      <c r="G96" s="339"/>
      <c r="H96" s="339"/>
      <c r="I96" s="339"/>
      <c r="J96" s="339"/>
      <c r="K96" s="339"/>
      <c r="L96" s="339"/>
      <c r="M96" s="339"/>
      <c r="N96" s="339"/>
      <c r="O96" s="339"/>
      <c r="P96" s="339"/>
      <c r="Q96" s="339"/>
      <c r="R96" s="339"/>
      <c r="S96" s="339"/>
      <c r="T96" s="340"/>
    </row>
    <row r="97" spans="1:20" ht="15.75" customHeight="1">
      <c r="A97" s="347"/>
      <c r="B97" s="339"/>
      <c r="C97" s="339"/>
      <c r="D97" s="339"/>
      <c r="E97" s="339"/>
      <c r="F97" s="339"/>
      <c r="G97" s="339"/>
      <c r="H97" s="339"/>
      <c r="I97" s="339"/>
      <c r="J97" s="339"/>
      <c r="K97" s="339"/>
      <c r="L97" s="339"/>
      <c r="M97" s="339"/>
      <c r="N97" s="339"/>
      <c r="O97" s="339"/>
      <c r="P97" s="339"/>
      <c r="Q97" s="339"/>
      <c r="R97" s="339"/>
      <c r="S97" s="339"/>
      <c r="T97" s="340"/>
    </row>
    <row r="98" spans="1:20" ht="15.75" customHeight="1">
      <c r="A98" s="347"/>
      <c r="B98" s="339"/>
      <c r="C98" s="339"/>
      <c r="D98" s="339"/>
      <c r="E98" s="339"/>
      <c r="F98" s="339"/>
      <c r="G98" s="339"/>
      <c r="H98" s="339"/>
      <c r="I98" s="339"/>
      <c r="J98" s="339"/>
      <c r="K98" s="339"/>
      <c r="L98" s="339"/>
      <c r="M98" s="339"/>
      <c r="N98" s="339"/>
      <c r="O98" s="339"/>
      <c r="P98" s="339"/>
      <c r="Q98" s="339"/>
      <c r="R98" s="339"/>
      <c r="S98" s="339"/>
      <c r="T98" s="340"/>
    </row>
    <row r="99" spans="1:20" ht="15.75" customHeight="1">
      <c r="A99" s="347"/>
      <c r="B99" s="339"/>
      <c r="C99" s="339"/>
      <c r="D99" s="339"/>
      <c r="E99" s="339"/>
      <c r="F99" s="339"/>
      <c r="G99" s="339"/>
      <c r="H99" s="339"/>
      <c r="I99" s="339"/>
      <c r="J99" s="339"/>
      <c r="K99" s="339"/>
      <c r="L99" s="339"/>
      <c r="M99" s="339"/>
      <c r="N99" s="339"/>
      <c r="O99" s="339"/>
      <c r="P99" s="339"/>
      <c r="Q99" s="339"/>
      <c r="R99" s="339"/>
      <c r="S99" s="339"/>
      <c r="T99" s="340"/>
    </row>
    <row r="100" spans="1:20" ht="15.75" customHeight="1">
      <c r="A100" s="347"/>
      <c r="B100" s="339"/>
      <c r="C100" s="339"/>
      <c r="D100" s="339"/>
      <c r="E100" s="339"/>
      <c r="F100" s="339"/>
      <c r="G100" s="339"/>
      <c r="H100" s="339"/>
      <c r="I100" s="339"/>
      <c r="J100" s="339"/>
      <c r="K100" s="339"/>
      <c r="L100" s="339"/>
      <c r="M100" s="339"/>
      <c r="N100" s="339"/>
      <c r="O100" s="339"/>
      <c r="P100" s="339"/>
      <c r="Q100" s="339"/>
      <c r="R100" s="339"/>
      <c r="S100" s="339"/>
      <c r="T100" s="340"/>
    </row>
    <row r="101" spans="1:20" ht="15.75" customHeight="1">
      <c r="A101" s="347"/>
      <c r="B101" s="339"/>
      <c r="C101" s="339"/>
      <c r="D101" s="339"/>
      <c r="E101" s="339"/>
      <c r="F101" s="339"/>
      <c r="G101" s="339"/>
      <c r="H101" s="339"/>
      <c r="I101" s="339"/>
      <c r="J101" s="339"/>
      <c r="K101" s="339"/>
      <c r="L101" s="339"/>
      <c r="M101" s="339"/>
      <c r="N101" s="339"/>
      <c r="O101" s="339"/>
      <c r="P101" s="339"/>
      <c r="Q101" s="339"/>
      <c r="R101" s="339"/>
      <c r="S101" s="339"/>
      <c r="T101" s="340"/>
    </row>
    <row r="102" spans="1:20" ht="15.75" customHeight="1">
      <c r="A102" s="347"/>
      <c r="B102" s="339"/>
      <c r="C102" s="339"/>
      <c r="D102" s="339"/>
      <c r="E102" s="339"/>
      <c r="F102" s="339"/>
      <c r="G102" s="339"/>
      <c r="H102" s="339"/>
      <c r="I102" s="339"/>
      <c r="J102" s="339"/>
      <c r="K102" s="339"/>
      <c r="L102" s="339"/>
      <c r="M102" s="339"/>
      <c r="N102" s="339"/>
      <c r="O102" s="339"/>
      <c r="P102" s="339"/>
      <c r="Q102" s="339"/>
      <c r="R102" s="339"/>
      <c r="S102" s="339"/>
      <c r="T102" s="340"/>
    </row>
    <row r="103" spans="1:20" ht="15.75" customHeight="1">
      <c r="A103" s="347"/>
      <c r="B103" s="339"/>
      <c r="C103" s="339"/>
      <c r="D103" s="339"/>
      <c r="E103" s="339"/>
      <c r="F103" s="339"/>
      <c r="G103" s="339"/>
      <c r="H103" s="339"/>
      <c r="I103" s="339"/>
      <c r="J103" s="339"/>
      <c r="K103" s="339"/>
      <c r="L103" s="339"/>
      <c r="M103" s="339"/>
      <c r="N103" s="339"/>
      <c r="O103" s="339"/>
      <c r="P103" s="339"/>
      <c r="Q103" s="339"/>
      <c r="R103" s="339"/>
      <c r="S103" s="339"/>
      <c r="T103" s="340"/>
    </row>
    <row r="104" spans="1:20" ht="15.75" customHeight="1">
      <c r="A104" s="347"/>
      <c r="B104" s="339"/>
      <c r="C104" s="339"/>
      <c r="D104" s="339"/>
      <c r="E104" s="339"/>
      <c r="F104" s="339"/>
      <c r="G104" s="339"/>
      <c r="H104" s="339"/>
      <c r="I104" s="339"/>
      <c r="J104" s="339"/>
      <c r="K104" s="339"/>
      <c r="L104" s="339"/>
      <c r="M104" s="339"/>
      <c r="N104" s="339"/>
      <c r="O104" s="339"/>
      <c r="P104" s="339"/>
      <c r="Q104" s="339"/>
      <c r="R104" s="339"/>
      <c r="S104" s="339"/>
      <c r="T104" s="340"/>
    </row>
    <row r="105" spans="1:20" ht="15.75" customHeight="1">
      <c r="A105" s="347"/>
      <c r="B105" s="339"/>
      <c r="C105" s="339"/>
      <c r="D105" s="339"/>
      <c r="E105" s="339"/>
      <c r="F105" s="339"/>
      <c r="G105" s="339"/>
      <c r="H105" s="339"/>
      <c r="I105" s="339"/>
      <c r="J105" s="339"/>
      <c r="K105" s="339"/>
      <c r="L105" s="339"/>
      <c r="M105" s="339"/>
      <c r="N105" s="339"/>
      <c r="O105" s="339"/>
      <c r="P105" s="339"/>
      <c r="Q105" s="339"/>
      <c r="R105" s="339"/>
      <c r="S105" s="339"/>
      <c r="T105" s="340"/>
    </row>
    <row r="106" spans="1:20" ht="15.75" customHeight="1">
      <c r="A106" s="347"/>
      <c r="B106" s="339"/>
      <c r="C106" s="339"/>
      <c r="D106" s="339"/>
      <c r="E106" s="339"/>
      <c r="F106" s="339"/>
      <c r="G106" s="339"/>
      <c r="H106" s="339"/>
      <c r="I106" s="339"/>
      <c r="J106" s="339"/>
      <c r="K106" s="339"/>
      <c r="L106" s="339"/>
      <c r="M106" s="339"/>
      <c r="N106" s="339"/>
      <c r="O106" s="339"/>
      <c r="P106" s="339"/>
      <c r="Q106" s="339"/>
      <c r="R106" s="339"/>
      <c r="S106" s="339"/>
      <c r="T106" s="340"/>
    </row>
    <row r="107" spans="1:20" ht="15.75" customHeight="1">
      <c r="A107" s="347"/>
      <c r="B107" s="339"/>
      <c r="C107" s="339"/>
      <c r="D107" s="339"/>
      <c r="E107" s="339"/>
      <c r="F107" s="339"/>
      <c r="G107" s="339"/>
      <c r="H107" s="339"/>
      <c r="I107" s="339"/>
      <c r="J107" s="339"/>
      <c r="K107" s="339"/>
      <c r="L107" s="339"/>
      <c r="M107" s="339"/>
      <c r="N107" s="339"/>
      <c r="O107" s="339"/>
      <c r="P107" s="339"/>
      <c r="Q107" s="339"/>
      <c r="R107" s="339"/>
      <c r="S107" s="339"/>
      <c r="T107" s="340"/>
    </row>
    <row r="108" spans="1:20" ht="15.75" customHeight="1">
      <c r="A108" s="347"/>
      <c r="B108" s="339"/>
      <c r="C108" s="339"/>
      <c r="D108" s="339"/>
      <c r="E108" s="339"/>
      <c r="F108" s="339"/>
      <c r="G108" s="339"/>
      <c r="H108" s="339"/>
      <c r="I108" s="339"/>
      <c r="J108" s="339"/>
      <c r="K108" s="339"/>
      <c r="L108" s="339"/>
      <c r="M108" s="339"/>
      <c r="N108" s="339"/>
      <c r="O108" s="339"/>
      <c r="P108" s="339"/>
      <c r="Q108" s="339"/>
      <c r="R108" s="339"/>
      <c r="S108" s="339"/>
      <c r="T108" s="340"/>
    </row>
    <row r="109" spans="1:20" ht="15.75" customHeight="1">
      <c r="A109" s="347"/>
      <c r="B109" s="339"/>
      <c r="C109" s="339"/>
      <c r="D109" s="339"/>
      <c r="E109" s="339"/>
      <c r="F109" s="339"/>
      <c r="G109" s="339"/>
      <c r="H109" s="339"/>
      <c r="I109" s="339"/>
      <c r="J109" s="339"/>
      <c r="K109" s="339"/>
      <c r="L109" s="339"/>
      <c r="M109" s="339"/>
      <c r="N109" s="339"/>
      <c r="O109" s="339"/>
      <c r="P109" s="339"/>
      <c r="Q109" s="339"/>
      <c r="R109" s="339"/>
      <c r="S109" s="339"/>
      <c r="T109" s="340"/>
    </row>
    <row r="110" spans="1:20" ht="15.75" customHeight="1">
      <c r="A110" s="347"/>
      <c r="B110" s="339"/>
      <c r="C110" s="339"/>
      <c r="D110" s="339"/>
      <c r="E110" s="339"/>
      <c r="F110" s="339"/>
      <c r="G110" s="339"/>
      <c r="H110" s="339"/>
      <c r="I110" s="339"/>
      <c r="J110" s="339"/>
      <c r="K110" s="339"/>
      <c r="L110" s="339"/>
      <c r="M110" s="339"/>
      <c r="N110" s="339"/>
      <c r="O110" s="339"/>
      <c r="P110" s="339"/>
      <c r="Q110" s="339"/>
      <c r="R110" s="339"/>
      <c r="S110" s="339"/>
      <c r="T110" s="340"/>
    </row>
    <row r="111" spans="1:20" ht="15.75" customHeight="1">
      <c r="A111" s="347"/>
      <c r="B111" s="339"/>
      <c r="C111" s="339"/>
      <c r="D111" s="339"/>
      <c r="E111" s="339"/>
      <c r="F111" s="339"/>
      <c r="G111" s="339"/>
      <c r="H111" s="339"/>
      <c r="I111" s="339"/>
      <c r="J111" s="339"/>
      <c r="K111" s="339"/>
      <c r="L111" s="339"/>
      <c r="M111" s="339"/>
      <c r="N111" s="339"/>
      <c r="O111" s="339"/>
      <c r="P111" s="339"/>
      <c r="Q111" s="339"/>
      <c r="R111" s="339"/>
      <c r="S111" s="339"/>
      <c r="T111" s="340"/>
    </row>
    <row r="112" spans="1:20" ht="15.75" customHeight="1">
      <c r="A112" s="347"/>
      <c r="B112" s="339"/>
      <c r="C112" s="339"/>
      <c r="D112" s="339"/>
      <c r="E112" s="339"/>
      <c r="F112" s="339"/>
      <c r="G112" s="339"/>
      <c r="H112" s="339"/>
      <c r="I112" s="339"/>
      <c r="J112" s="339"/>
      <c r="K112" s="339"/>
      <c r="L112" s="339"/>
      <c r="M112" s="339"/>
      <c r="N112" s="339"/>
      <c r="O112" s="339"/>
      <c r="P112" s="339"/>
      <c r="Q112" s="339"/>
      <c r="R112" s="339"/>
      <c r="S112" s="339"/>
      <c r="T112" s="340"/>
    </row>
    <row r="113" spans="1:20" ht="15.75" customHeight="1">
      <c r="A113" s="347"/>
      <c r="B113" s="339"/>
      <c r="C113" s="339"/>
      <c r="D113" s="339"/>
      <c r="E113" s="339"/>
      <c r="F113" s="339"/>
      <c r="G113" s="339"/>
      <c r="H113" s="339"/>
      <c r="I113" s="339"/>
      <c r="J113" s="339"/>
      <c r="K113" s="339"/>
      <c r="L113" s="339"/>
      <c r="M113" s="339"/>
      <c r="N113" s="339"/>
      <c r="O113" s="339"/>
      <c r="P113" s="339"/>
      <c r="Q113" s="339"/>
      <c r="R113" s="339"/>
      <c r="S113" s="339"/>
      <c r="T113" s="340"/>
    </row>
    <row r="114" spans="1:20" ht="15.75" customHeight="1">
      <c r="A114" s="347"/>
      <c r="B114" s="339"/>
      <c r="C114" s="339"/>
      <c r="D114" s="339"/>
      <c r="E114" s="339"/>
      <c r="F114" s="339"/>
      <c r="G114" s="339"/>
      <c r="H114" s="339"/>
      <c r="I114" s="339"/>
      <c r="J114" s="339"/>
      <c r="K114" s="339"/>
      <c r="L114" s="339"/>
      <c r="M114" s="339"/>
      <c r="N114" s="339"/>
      <c r="O114" s="339"/>
      <c r="P114" s="339"/>
      <c r="Q114" s="339"/>
      <c r="R114" s="339"/>
      <c r="S114" s="339"/>
      <c r="T114" s="340"/>
    </row>
    <row r="115" spans="1:20" ht="15.75" customHeight="1">
      <c r="A115" s="347"/>
      <c r="B115" s="339"/>
      <c r="C115" s="339"/>
      <c r="D115" s="339"/>
      <c r="E115" s="339"/>
      <c r="F115" s="339"/>
      <c r="G115" s="339"/>
      <c r="H115" s="339"/>
      <c r="I115" s="339"/>
      <c r="J115" s="339"/>
      <c r="K115" s="339"/>
      <c r="L115" s="339"/>
      <c r="M115" s="339"/>
      <c r="N115" s="339"/>
      <c r="O115" s="339"/>
      <c r="P115" s="339"/>
      <c r="Q115" s="339"/>
      <c r="R115" s="339"/>
      <c r="S115" s="339"/>
      <c r="T115" s="340"/>
    </row>
    <row r="116" spans="1:20" ht="15.75" customHeight="1">
      <c r="A116" s="347"/>
      <c r="B116" s="339"/>
      <c r="C116" s="339"/>
      <c r="D116" s="339"/>
      <c r="E116" s="339"/>
      <c r="F116" s="339"/>
      <c r="G116" s="339"/>
      <c r="H116" s="339"/>
      <c r="I116" s="339"/>
      <c r="J116" s="339"/>
      <c r="K116" s="339"/>
      <c r="L116" s="339"/>
      <c r="M116" s="339"/>
      <c r="N116" s="339"/>
      <c r="O116" s="339"/>
      <c r="P116" s="339"/>
      <c r="Q116" s="339"/>
      <c r="R116" s="339"/>
      <c r="S116" s="339"/>
      <c r="T116" s="340"/>
    </row>
    <row r="117" spans="1:20" ht="15.75" customHeight="1">
      <c r="A117" s="347"/>
      <c r="B117" s="339"/>
      <c r="C117" s="339"/>
      <c r="D117" s="339"/>
      <c r="E117" s="339"/>
      <c r="F117" s="339"/>
      <c r="G117" s="339"/>
      <c r="H117" s="339"/>
      <c r="I117" s="339"/>
      <c r="J117" s="339"/>
      <c r="K117" s="339"/>
      <c r="L117" s="339"/>
      <c r="M117" s="339"/>
      <c r="N117" s="339"/>
      <c r="O117" s="339"/>
      <c r="P117" s="339"/>
      <c r="Q117" s="339"/>
      <c r="R117" s="339"/>
      <c r="S117" s="339"/>
      <c r="T117" s="340"/>
    </row>
    <row r="118" spans="1:20" ht="15.75" customHeight="1">
      <c r="A118" s="347"/>
      <c r="B118" s="339"/>
      <c r="C118" s="339"/>
      <c r="D118" s="339"/>
      <c r="E118" s="339"/>
      <c r="F118" s="339"/>
      <c r="G118" s="339"/>
      <c r="H118" s="339"/>
      <c r="I118" s="339"/>
      <c r="J118" s="339"/>
      <c r="K118" s="339"/>
      <c r="L118" s="339"/>
      <c r="M118" s="339"/>
      <c r="N118" s="339"/>
      <c r="O118" s="339"/>
      <c r="P118" s="339"/>
      <c r="Q118" s="339"/>
      <c r="R118" s="339"/>
      <c r="S118" s="339"/>
      <c r="T118" s="340"/>
    </row>
    <row r="119" spans="1:20" ht="15.75" customHeight="1">
      <c r="A119" s="347"/>
      <c r="B119" s="339"/>
      <c r="C119" s="339"/>
      <c r="D119" s="339"/>
      <c r="E119" s="339"/>
      <c r="F119" s="339"/>
      <c r="G119" s="339"/>
      <c r="H119" s="339"/>
      <c r="I119" s="339"/>
      <c r="J119" s="339"/>
      <c r="K119" s="339"/>
      <c r="L119" s="339"/>
      <c r="M119" s="339"/>
      <c r="N119" s="339"/>
      <c r="O119" s="339"/>
      <c r="P119" s="339"/>
      <c r="Q119" s="339"/>
      <c r="R119" s="339"/>
      <c r="S119" s="339"/>
      <c r="T119" s="340"/>
    </row>
    <row r="120" spans="1:20" ht="15.75" customHeight="1">
      <c r="A120" s="347"/>
      <c r="B120" s="339"/>
      <c r="C120" s="339"/>
      <c r="D120" s="339"/>
      <c r="E120" s="339"/>
      <c r="F120" s="339"/>
      <c r="G120" s="339"/>
      <c r="H120" s="339"/>
      <c r="I120" s="339"/>
      <c r="J120" s="339"/>
      <c r="K120" s="339"/>
      <c r="L120" s="339"/>
      <c r="M120" s="339"/>
      <c r="N120" s="339"/>
      <c r="O120" s="339"/>
      <c r="P120" s="339"/>
      <c r="Q120" s="339"/>
      <c r="R120" s="339"/>
      <c r="S120" s="339"/>
      <c r="T120" s="340"/>
    </row>
    <row r="121" spans="1:20" ht="15.75" customHeight="1">
      <c r="A121" s="347"/>
      <c r="B121" s="339"/>
      <c r="C121" s="339"/>
      <c r="D121" s="339"/>
      <c r="E121" s="339"/>
      <c r="F121" s="339"/>
      <c r="G121" s="339"/>
      <c r="H121" s="339"/>
      <c r="I121" s="339"/>
      <c r="J121" s="339"/>
      <c r="K121" s="339"/>
      <c r="L121" s="339"/>
      <c r="M121" s="339"/>
      <c r="N121" s="339"/>
      <c r="O121" s="339"/>
      <c r="P121" s="339"/>
      <c r="Q121" s="339"/>
      <c r="R121" s="339"/>
      <c r="S121" s="339"/>
      <c r="T121" s="340"/>
    </row>
    <row r="122" spans="1:20" ht="15.75" customHeight="1">
      <c r="A122" s="347"/>
      <c r="B122" s="339"/>
      <c r="C122" s="339"/>
      <c r="D122" s="339"/>
      <c r="E122" s="339"/>
      <c r="F122" s="339"/>
      <c r="G122" s="339"/>
      <c r="H122" s="339"/>
      <c r="I122" s="339"/>
      <c r="J122" s="339"/>
      <c r="K122" s="339"/>
      <c r="L122" s="339"/>
      <c r="M122" s="339"/>
      <c r="N122" s="339"/>
      <c r="O122" s="339"/>
      <c r="P122" s="339"/>
      <c r="Q122" s="339"/>
      <c r="R122" s="339"/>
      <c r="S122" s="339"/>
      <c r="T122" s="340"/>
    </row>
    <row r="123" spans="1:20" ht="15.75" customHeight="1">
      <c r="A123" s="347"/>
      <c r="B123" s="339"/>
      <c r="C123" s="339"/>
      <c r="D123" s="339"/>
      <c r="E123" s="339"/>
      <c r="F123" s="339"/>
      <c r="G123" s="339"/>
      <c r="H123" s="339"/>
      <c r="I123" s="339"/>
      <c r="J123" s="339"/>
      <c r="K123" s="339"/>
      <c r="L123" s="339"/>
      <c r="M123" s="339"/>
      <c r="N123" s="339"/>
      <c r="O123" s="339"/>
      <c r="P123" s="339"/>
      <c r="Q123" s="339"/>
      <c r="R123" s="339"/>
      <c r="S123" s="339"/>
      <c r="T123" s="340"/>
    </row>
    <row r="124" spans="1:20" ht="15.75" customHeight="1">
      <c r="A124" s="347"/>
      <c r="B124" s="339"/>
      <c r="C124" s="339"/>
      <c r="D124" s="339"/>
      <c r="E124" s="339"/>
      <c r="F124" s="339"/>
      <c r="G124" s="339"/>
      <c r="H124" s="339"/>
      <c r="I124" s="339"/>
      <c r="J124" s="339"/>
      <c r="K124" s="339"/>
      <c r="L124" s="339"/>
      <c r="M124" s="339"/>
      <c r="N124" s="339"/>
      <c r="O124" s="339"/>
      <c r="P124" s="339"/>
      <c r="Q124" s="339"/>
      <c r="R124" s="339"/>
      <c r="S124" s="339"/>
      <c r="T124" s="340"/>
    </row>
    <row r="125" spans="1:20" ht="15.75" customHeight="1">
      <c r="A125" s="347"/>
      <c r="B125" s="339"/>
      <c r="C125" s="339"/>
      <c r="D125" s="339"/>
      <c r="E125" s="339"/>
      <c r="F125" s="339"/>
      <c r="G125" s="339"/>
      <c r="H125" s="339"/>
      <c r="I125" s="339"/>
      <c r="J125" s="339"/>
      <c r="K125" s="339"/>
      <c r="L125" s="339"/>
      <c r="M125" s="339"/>
      <c r="N125" s="339"/>
      <c r="O125" s="339"/>
      <c r="P125" s="339"/>
      <c r="Q125" s="339"/>
      <c r="R125" s="339"/>
      <c r="S125" s="339"/>
      <c r="T125" s="340"/>
    </row>
    <row r="126" spans="1:20" ht="15.75" customHeight="1">
      <c r="A126" s="347"/>
      <c r="B126" s="339"/>
      <c r="C126" s="339"/>
      <c r="D126" s="339"/>
      <c r="E126" s="339"/>
      <c r="F126" s="339"/>
      <c r="G126" s="339"/>
      <c r="H126" s="339"/>
      <c r="I126" s="339"/>
      <c r="J126" s="339"/>
      <c r="K126" s="339"/>
      <c r="L126" s="339"/>
      <c r="M126" s="339"/>
      <c r="N126" s="339"/>
      <c r="O126" s="339"/>
      <c r="P126" s="339"/>
      <c r="Q126" s="339"/>
      <c r="R126" s="339"/>
      <c r="S126" s="339"/>
      <c r="T126" s="340"/>
    </row>
    <row r="127" spans="1:20" ht="15.75" customHeight="1">
      <c r="A127" s="347"/>
      <c r="B127" s="339"/>
      <c r="C127" s="339"/>
      <c r="D127" s="339"/>
      <c r="E127" s="339"/>
      <c r="F127" s="339"/>
      <c r="G127" s="339"/>
      <c r="H127" s="339"/>
      <c r="I127" s="339"/>
      <c r="J127" s="339"/>
      <c r="K127" s="339"/>
      <c r="L127" s="339"/>
      <c r="M127" s="339"/>
      <c r="N127" s="339"/>
      <c r="O127" s="339"/>
      <c r="P127" s="339"/>
      <c r="Q127" s="339"/>
      <c r="R127" s="339"/>
      <c r="S127" s="339"/>
      <c r="T127" s="340"/>
    </row>
    <row r="128" spans="1:20" ht="15.75" customHeight="1">
      <c r="A128" s="347"/>
      <c r="B128" s="339"/>
      <c r="C128" s="339"/>
      <c r="D128" s="339"/>
      <c r="E128" s="339"/>
      <c r="F128" s="339"/>
      <c r="G128" s="339"/>
      <c r="H128" s="339"/>
      <c r="I128" s="339"/>
      <c r="J128" s="339"/>
      <c r="K128" s="339"/>
      <c r="L128" s="339"/>
      <c r="M128" s="339"/>
      <c r="N128" s="339"/>
      <c r="O128" s="339"/>
      <c r="P128" s="339"/>
      <c r="Q128" s="339"/>
      <c r="R128" s="339"/>
      <c r="S128" s="339"/>
      <c r="T128" s="340"/>
    </row>
    <row r="129" spans="1:20" ht="15.75" customHeight="1">
      <c r="A129" s="347"/>
      <c r="B129" s="339"/>
      <c r="C129" s="339"/>
      <c r="D129" s="339"/>
      <c r="E129" s="339"/>
      <c r="F129" s="339"/>
      <c r="G129" s="339"/>
      <c r="H129" s="339"/>
      <c r="I129" s="339"/>
      <c r="J129" s="339"/>
      <c r="K129" s="339"/>
      <c r="L129" s="339"/>
      <c r="M129" s="339"/>
      <c r="N129" s="339"/>
      <c r="O129" s="339"/>
      <c r="P129" s="339"/>
      <c r="Q129" s="339"/>
      <c r="R129" s="339"/>
      <c r="S129" s="339"/>
      <c r="T129" s="340"/>
    </row>
    <row r="130" spans="1:20" ht="15.75" customHeight="1">
      <c r="A130" s="347"/>
      <c r="B130" s="339"/>
      <c r="C130" s="339"/>
      <c r="D130" s="339"/>
      <c r="E130" s="339"/>
      <c r="F130" s="339"/>
      <c r="G130" s="339"/>
      <c r="H130" s="339"/>
      <c r="I130" s="339"/>
      <c r="J130" s="339"/>
      <c r="K130" s="339"/>
      <c r="L130" s="339"/>
      <c r="M130" s="339"/>
      <c r="N130" s="339"/>
      <c r="O130" s="339"/>
      <c r="P130" s="339"/>
      <c r="Q130" s="339"/>
      <c r="R130" s="339"/>
      <c r="S130" s="339"/>
      <c r="T130" s="340"/>
    </row>
    <row r="131" spans="1:20" ht="15.75" customHeight="1">
      <c r="A131" s="347"/>
      <c r="B131" s="339"/>
      <c r="C131" s="339"/>
      <c r="D131" s="339"/>
      <c r="E131" s="339"/>
      <c r="F131" s="339"/>
      <c r="G131" s="339"/>
      <c r="H131" s="339"/>
      <c r="I131" s="339"/>
      <c r="J131" s="339"/>
      <c r="K131" s="339"/>
      <c r="L131" s="339"/>
      <c r="M131" s="339"/>
      <c r="N131" s="339"/>
      <c r="O131" s="339"/>
      <c r="P131" s="339"/>
      <c r="Q131" s="339"/>
      <c r="R131" s="339"/>
      <c r="S131" s="339"/>
      <c r="T131" s="340"/>
    </row>
    <row r="132" spans="1:20" ht="15.75" customHeight="1">
      <c r="A132" s="347"/>
      <c r="B132" s="339"/>
      <c r="C132" s="339"/>
      <c r="D132" s="339"/>
      <c r="E132" s="339"/>
      <c r="F132" s="339"/>
      <c r="G132" s="339"/>
      <c r="H132" s="339"/>
      <c r="I132" s="339"/>
      <c r="J132" s="339"/>
      <c r="K132" s="339"/>
      <c r="L132" s="339"/>
      <c r="M132" s="339"/>
      <c r="N132" s="339"/>
      <c r="O132" s="339"/>
      <c r="P132" s="339"/>
      <c r="Q132" s="339"/>
      <c r="R132" s="339"/>
      <c r="S132" s="339"/>
      <c r="T132" s="340"/>
    </row>
    <row r="133" spans="1:20" ht="15.75" customHeight="1">
      <c r="A133" s="347"/>
      <c r="B133" s="339"/>
      <c r="C133" s="339"/>
      <c r="D133" s="339"/>
      <c r="E133" s="339"/>
      <c r="F133" s="339"/>
      <c r="G133" s="339"/>
      <c r="H133" s="339"/>
      <c r="I133" s="339"/>
      <c r="J133" s="339"/>
      <c r="K133" s="339"/>
      <c r="L133" s="339"/>
      <c r="M133" s="339"/>
      <c r="N133" s="339"/>
      <c r="O133" s="339"/>
      <c r="P133" s="339"/>
      <c r="Q133" s="339"/>
      <c r="R133" s="339"/>
      <c r="S133" s="339"/>
      <c r="T133" s="340"/>
    </row>
    <row r="134" spans="1:20" ht="15.75" customHeight="1">
      <c r="A134" s="347"/>
      <c r="B134" s="339"/>
      <c r="C134" s="339"/>
      <c r="D134" s="339"/>
      <c r="E134" s="339"/>
      <c r="F134" s="339"/>
      <c r="G134" s="339"/>
      <c r="H134" s="339"/>
      <c r="I134" s="339"/>
      <c r="J134" s="339"/>
      <c r="K134" s="339"/>
      <c r="L134" s="339"/>
      <c r="M134" s="339"/>
      <c r="N134" s="339"/>
      <c r="O134" s="339"/>
      <c r="P134" s="339"/>
      <c r="Q134" s="339"/>
      <c r="R134" s="339"/>
      <c r="S134" s="339"/>
      <c r="T134" s="340"/>
    </row>
    <row r="135" spans="1:20" ht="15.75" customHeight="1">
      <c r="A135" s="347"/>
      <c r="B135" s="339"/>
      <c r="C135" s="339"/>
      <c r="D135" s="339"/>
      <c r="E135" s="339"/>
      <c r="F135" s="339"/>
      <c r="G135" s="339"/>
      <c r="H135" s="339"/>
      <c r="I135" s="339"/>
      <c r="J135" s="339"/>
      <c r="K135" s="339"/>
      <c r="L135" s="339"/>
      <c r="M135" s="339"/>
      <c r="N135" s="339"/>
      <c r="O135" s="339"/>
      <c r="P135" s="339"/>
      <c r="Q135" s="339"/>
      <c r="R135" s="339"/>
      <c r="S135" s="339"/>
      <c r="T135" s="340"/>
    </row>
    <row r="136" spans="1:20" ht="15.75" customHeight="1">
      <c r="A136" s="347"/>
      <c r="B136" s="339"/>
      <c r="C136" s="339"/>
      <c r="D136" s="339"/>
      <c r="E136" s="339"/>
      <c r="F136" s="339"/>
      <c r="G136" s="339"/>
      <c r="H136" s="339"/>
      <c r="I136" s="339"/>
      <c r="J136" s="339"/>
      <c r="K136" s="339"/>
      <c r="L136" s="339"/>
      <c r="M136" s="339"/>
      <c r="N136" s="339"/>
      <c r="O136" s="339"/>
      <c r="P136" s="339"/>
      <c r="Q136" s="339"/>
      <c r="R136" s="339"/>
      <c r="S136" s="339"/>
      <c r="T136" s="340"/>
    </row>
    <row r="137" spans="1:20" ht="15.75" customHeight="1">
      <c r="A137" s="347"/>
      <c r="B137" s="339"/>
      <c r="C137" s="339"/>
      <c r="D137" s="339"/>
      <c r="E137" s="339"/>
      <c r="F137" s="339"/>
      <c r="G137" s="339"/>
      <c r="H137" s="339"/>
      <c r="I137" s="339"/>
      <c r="J137" s="339"/>
      <c r="K137" s="339"/>
      <c r="L137" s="339"/>
      <c r="M137" s="339"/>
      <c r="N137" s="339"/>
      <c r="O137" s="339"/>
      <c r="P137" s="339"/>
      <c r="Q137" s="339"/>
      <c r="R137" s="339"/>
      <c r="S137" s="339"/>
      <c r="T137" s="340"/>
    </row>
    <row r="138" spans="1:20" ht="15.75" customHeight="1">
      <c r="A138" s="347"/>
      <c r="B138" s="339"/>
      <c r="C138" s="339"/>
      <c r="D138" s="339"/>
      <c r="E138" s="339"/>
      <c r="F138" s="339"/>
      <c r="G138" s="339"/>
      <c r="H138" s="339"/>
      <c r="I138" s="339"/>
      <c r="J138" s="339"/>
      <c r="K138" s="339"/>
      <c r="L138" s="339"/>
      <c r="M138" s="339"/>
      <c r="N138" s="339"/>
      <c r="O138" s="339"/>
      <c r="P138" s="339"/>
      <c r="Q138" s="339"/>
      <c r="R138" s="339"/>
      <c r="S138" s="339"/>
      <c r="T138" s="340"/>
    </row>
    <row r="139" spans="1:20" ht="15.75" customHeight="1">
      <c r="A139" s="347"/>
      <c r="B139" s="339"/>
      <c r="C139" s="339"/>
      <c r="D139" s="339"/>
      <c r="E139" s="339"/>
      <c r="F139" s="339"/>
      <c r="G139" s="339"/>
      <c r="H139" s="339"/>
      <c r="I139" s="339"/>
      <c r="J139" s="339"/>
      <c r="K139" s="339"/>
      <c r="L139" s="339"/>
      <c r="M139" s="339"/>
      <c r="N139" s="339"/>
      <c r="O139" s="339"/>
      <c r="P139" s="339"/>
      <c r="Q139" s="339"/>
      <c r="R139" s="339"/>
      <c r="S139" s="339"/>
      <c r="T139" s="340"/>
    </row>
    <row r="140" spans="1:20" ht="15.75" customHeight="1">
      <c r="A140" s="347"/>
      <c r="B140" s="339"/>
      <c r="C140" s="339"/>
      <c r="D140" s="339"/>
      <c r="E140" s="339"/>
      <c r="F140" s="339"/>
      <c r="G140" s="339"/>
      <c r="H140" s="339"/>
      <c r="I140" s="339"/>
      <c r="J140" s="339"/>
      <c r="K140" s="339"/>
      <c r="L140" s="339"/>
      <c r="M140" s="339"/>
      <c r="N140" s="339"/>
      <c r="O140" s="339"/>
      <c r="P140" s="339"/>
      <c r="Q140" s="339"/>
      <c r="R140" s="339"/>
      <c r="S140" s="339"/>
      <c r="T140" s="340"/>
    </row>
    <row r="141" spans="1:20" ht="15.75" customHeight="1">
      <c r="A141" s="347"/>
      <c r="B141" s="339"/>
      <c r="C141" s="339"/>
      <c r="D141" s="339"/>
      <c r="E141" s="339"/>
      <c r="F141" s="339"/>
      <c r="G141" s="339"/>
      <c r="H141" s="339"/>
      <c r="I141" s="339"/>
      <c r="J141" s="339"/>
      <c r="K141" s="339"/>
      <c r="L141" s="339"/>
      <c r="M141" s="339"/>
      <c r="N141" s="339"/>
      <c r="O141" s="339"/>
      <c r="P141" s="339"/>
      <c r="Q141" s="339"/>
      <c r="R141" s="339"/>
      <c r="S141" s="339"/>
      <c r="T141" s="340"/>
    </row>
    <row r="142" spans="1:20" ht="15.75" customHeight="1">
      <c r="A142" s="347"/>
      <c r="B142" s="339"/>
      <c r="C142" s="339"/>
      <c r="D142" s="339"/>
      <c r="E142" s="339"/>
      <c r="F142" s="339"/>
      <c r="G142" s="339"/>
      <c r="H142" s="339"/>
      <c r="I142" s="339"/>
      <c r="J142" s="339"/>
      <c r="K142" s="339"/>
      <c r="L142" s="339"/>
      <c r="M142" s="339"/>
      <c r="N142" s="339"/>
      <c r="O142" s="339"/>
      <c r="P142" s="339"/>
      <c r="Q142" s="339"/>
      <c r="R142" s="339"/>
      <c r="S142" s="339"/>
      <c r="T142" s="340"/>
    </row>
    <row r="143" spans="1:20" ht="15.75" customHeight="1">
      <c r="A143" s="347"/>
      <c r="B143" s="339"/>
      <c r="C143" s="339"/>
      <c r="D143" s="339"/>
      <c r="E143" s="339"/>
      <c r="F143" s="339"/>
      <c r="G143" s="339"/>
      <c r="H143" s="339"/>
      <c r="I143" s="339"/>
      <c r="J143" s="339"/>
      <c r="K143" s="339"/>
      <c r="L143" s="339"/>
      <c r="M143" s="339"/>
      <c r="N143" s="339"/>
      <c r="O143" s="339"/>
      <c r="P143" s="339"/>
      <c r="Q143" s="339"/>
      <c r="R143" s="339"/>
      <c r="S143" s="339"/>
      <c r="T143" s="340"/>
    </row>
    <row r="144" spans="1:20" ht="15.75" customHeight="1">
      <c r="A144" s="347"/>
      <c r="B144" s="339"/>
      <c r="C144" s="339"/>
      <c r="D144" s="339"/>
      <c r="E144" s="339"/>
      <c r="F144" s="339"/>
      <c r="G144" s="339"/>
      <c r="H144" s="339"/>
      <c r="I144" s="339"/>
      <c r="J144" s="339"/>
      <c r="K144" s="339"/>
      <c r="L144" s="339"/>
      <c r="M144" s="339"/>
      <c r="N144" s="339"/>
      <c r="O144" s="339"/>
      <c r="P144" s="339"/>
      <c r="Q144" s="339"/>
      <c r="R144" s="339"/>
      <c r="S144" s="339"/>
      <c r="T144" s="340"/>
    </row>
    <row r="145" spans="1:20" ht="15.75" customHeight="1">
      <c r="A145" s="347"/>
      <c r="B145" s="339"/>
      <c r="C145" s="339"/>
      <c r="D145" s="339"/>
      <c r="E145" s="339"/>
      <c r="F145" s="339"/>
      <c r="G145" s="339"/>
      <c r="H145" s="339"/>
      <c r="I145" s="339"/>
      <c r="J145" s="339"/>
      <c r="K145" s="339"/>
      <c r="L145" s="339"/>
      <c r="M145" s="339"/>
      <c r="N145" s="339"/>
      <c r="O145" s="339"/>
      <c r="P145" s="339"/>
      <c r="Q145" s="339"/>
      <c r="R145" s="339"/>
      <c r="S145" s="339"/>
      <c r="T145" s="340"/>
    </row>
    <row r="146" spans="1:20" ht="15.75" customHeight="1">
      <c r="A146" s="347"/>
      <c r="B146" s="339"/>
      <c r="C146" s="339"/>
      <c r="D146" s="339"/>
      <c r="E146" s="339"/>
      <c r="F146" s="339"/>
      <c r="G146" s="339"/>
      <c r="H146" s="339"/>
      <c r="I146" s="339"/>
      <c r="J146" s="339"/>
      <c r="K146" s="339"/>
      <c r="L146" s="339"/>
      <c r="M146" s="339"/>
      <c r="N146" s="339"/>
      <c r="O146" s="339"/>
      <c r="P146" s="339"/>
      <c r="Q146" s="339"/>
      <c r="R146" s="339"/>
      <c r="S146" s="339"/>
      <c r="T146" s="340"/>
    </row>
    <row r="147" spans="1:20" ht="15.75" customHeight="1">
      <c r="A147" s="347"/>
      <c r="B147" s="339"/>
      <c r="C147" s="339"/>
      <c r="D147" s="339"/>
      <c r="E147" s="339"/>
      <c r="F147" s="339"/>
      <c r="G147" s="339"/>
      <c r="H147" s="339"/>
      <c r="I147" s="339"/>
      <c r="J147" s="339"/>
      <c r="K147" s="339"/>
      <c r="L147" s="339"/>
      <c r="M147" s="339"/>
      <c r="N147" s="339"/>
      <c r="O147" s="339"/>
      <c r="P147" s="339"/>
      <c r="Q147" s="339"/>
      <c r="R147" s="339"/>
      <c r="S147" s="339"/>
      <c r="T147" s="340"/>
    </row>
    <row r="148" spans="1:20" ht="15.75" customHeight="1">
      <c r="A148" s="347"/>
      <c r="B148" s="339"/>
      <c r="C148" s="339"/>
      <c r="D148" s="339"/>
      <c r="E148" s="339"/>
      <c r="F148" s="339"/>
      <c r="G148" s="339"/>
      <c r="H148" s="339"/>
      <c r="I148" s="339"/>
      <c r="J148" s="339"/>
      <c r="K148" s="339"/>
      <c r="L148" s="339"/>
      <c r="M148" s="339"/>
      <c r="N148" s="339"/>
      <c r="O148" s="339"/>
      <c r="P148" s="339"/>
      <c r="Q148" s="339"/>
      <c r="R148" s="339"/>
      <c r="S148" s="339"/>
      <c r="T148" s="340"/>
    </row>
    <row r="149" spans="1:20" ht="15.75" customHeight="1">
      <c r="A149" s="347"/>
      <c r="B149" s="339"/>
      <c r="C149" s="339"/>
      <c r="D149" s="339"/>
      <c r="E149" s="339"/>
      <c r="F149" s="339"/>
      <c r="G149" s="339"/>
      <c r="H149" s="339"/>
      <c r="I149" s="339"/>
      <c r="J149" s="339"/>
      <c r="K149" s="339"/>
      <c r="L149" s="339"/>
      <c r="M149" s="339"/>
      <c r="N149" s="339"/>
      <c r="O149" s="339"/>
      <c r="P149" s="339"/>
      <c r="Q149" s="339"/>
      <c r="R149" s="339"/>
      <c r="S149" s="339"/>
      <c r="T149" s="340"/>
    </row>
    <row r="150" spans="1:20" ht="15.75" customHeight="1">
      <c r="A150" s="347"/>
      <c r="B150" s="339"/>
      <c r="C150" s="339"/>
      <c r="D150" s="339"/>
      <c r="E150" s="339"/>
      <c r="F150" s="339"/>
      <c r="G150" s="339"/>
      <c r="H150" s="339"/>
      <c r="I150" s="339"/>
      <c r="J150" s="339"/>
      <c r="K150" s="339"/>
      <c r="L150" s="339"/>
      <c r="M150" s="339"/>
      <c r="N150" s="339"/>
      <c r="O150" s="339"/>
      <c r="P150" s="339"/>
      <c r="Q150" s="339"/>
      <c r="R150" s="339"/>
      <c r="S150" s="339"/>
      <c r="T150" s="340"/>
    </row>
    <row r="151" spans="1:20" ht="15.75" customHeight="1">
      <c r="A151" s="347"/>
      <c r="B151" s="339"/>
      <c r="C151" s="339"/>
      <c r="D151" s="339"/>
      <c r="E151" s="339"/>
      <c r="F151" s="339"/>
      <c r="G151" s="339"/>
      <c r="H151" s="339"/>
      <c r="I151" s="339"/>
      <c r="J151" s="339"/>
      <c r="K151" s="339"/>
      <c r="L151" s="339"/>
      <c r="M151" s="339"/>
      <c r="N151" s="339"/>
      <c r="O151" s="339"/>
      <c r="P151" s="339"/>
      <c r="Q151" s="339"/>
      <c r="R151" s="339"/>
      <c r="S151" s="339"/>
      <c r="T151" s="340"/>
    </row>
    <row r="152" spans="1:20" ht="15.75" customHeight="1">
      <c r="A152" s="347"/>
      <c r="B152" s="339"/>
      <c r="C152" s="339"/>
      <c r="D152" s="339"/>
      <c r="E152" s="339"/>
      <c r="F152" s="339"/>
      <c r="G152" s="339"/>
      <c r="H152" s="339"/>
      <c r="I152" s="339"/>
      <c r="J152" s="339"/>
      <c r="K152" s="339"/>
      <c r="L152" s="339"/>
      <c r="M152" s="339"/>
      <c r="N152" s="339"/>
      <c r="O152" s="339"/>
      <c r="P152" s="339"/>
      <c r="Q152" s="339"/>
      <c r="R152" s="339"/>
      <c r="S152" s="339"/>
      <c r="T152" s="340"/>
    </row>
    <row r="153" spans="1:20" ht="15.75" customHeight="1">
      <c r="A153" s="347"/>
      <c r="B153" s="339"/>
      <c r="C153" s="339"/>
      <c r="D153" s="339"/>
      <c r="E153" s="339"/>
      <c r="F153" s="339"/>
      <c r="G153" s="339"/>
      <c r="H153" s="339"/>
      <c r="I153" s="339"/>
      <c r="J153" s="339"/>
      <c r="K153" s="339"/>
      <c r="L153" s="339"/>
      <c r="M153" s="339"/>
      <c r="N153" s="339"/>
      <c r="O153" s="339"/>
      <c r="P153" s="339"/>
      <c r="Q153" s="339"/>
      <c r="R153" s="339"/>
      <c r="S153" s="339"/>
      <c r="T153" s="340"/>
    </row>
    <row r="154" spans="1:20" ht="15.75" customHeight="1">
      <c r="A154" s="347"/>
      <c r="B154" s="339"/>
      <c r="C154" s="339"/>
      <c r="D154" s="339"/>
      <c r="E154" s="339"/>
      <c r="F154" s="339"/>
      <c r="G154" s="339"/>
      <c r="H154" s="339"/>
      <c r="I154" s="339"/>
      <c r="J154" s="339"/>
      <c r="K154" s="339"/>
      <c r="L154" s="339"/>
      <c r="M154" s="339"/>
      <c r="N154" s="339"/>
      <c r="O154" s="339"/>
      <c r="P154" s="339"/>
      <c r="Q154" s="339"/>
      <c r="R154" s="339"/>
      <c r="S154" s="339"/>
      <c r="T154" s="340"/>
    </row>
    <row r="155" spans="1:20" ht="15.75" customHeight="1">
      <c r="A155" s="347"/>
      <c r="B155" s="339"/>
      <c r="C155" s="339"/>
      <c r="D155" s="339"/>
      <c r="E155" s="339"/>
      <c r="F155" s="339"/>
      <c r="G155" s="339"/>
      <c r="H155" s="339"/>
      <c r="I155" s="339"/>
      <c r="J155" s="339"/>
      <c r="K155" s="339"/>
      <c r="L155" s="339"/>
      <c r="M155" s="339"/>
      <c r="N155" s="339"/>
      <c r="O155" s="339"/>
      <c r="P155" s="339"/>
      <c r="Q155" s="339"/>
      <c r="R155" s="339"/>
      <c r="S155" s="339"/>
      <c r="T155" s="340"/>
    </row>
    <row r="156" spans="1:20" ht="15.75" customHeight="1">
      <c r="A156" s="347"/>
      <c r="B156" s="339"/>
      <c r="C156" s="339"/>
      <c r="D156" s="339"/>
      <c r="E156" s="339"/>
      <c r="F156" s="339"/>
      <c r="G156" s="339"/>
      <c r="H156" s="339"/>
      <c r="I156" s="339"/>
      <c r="J156" s="339"/>
      <c r="K156" s="339"/>
      <c r="L156" s="339"/>
      <c r="M156" s="339"/>
      <c r="N156" s="339"/>
      <c r="O156" s="339"/>
      <c r="P156" s="339"/>
      <c r="Q156" s="339"/>
      <c r="R156" s="339"/>
      <c r="S156" s="339"/>
      <c r="T156" s="340"/>
    </row>
    <row r="157" spans="1:20" ht="15.75" customHeight="1">
      <c r="A157" s="347"/>
      <c r="B157" s="339"/>
      <c r="C157" s="339"/>
      <c r="D157" s="339"/>
      <c r="E157" s="339"/>
      <c r="F157" s="339"/>
      <c r="G157" s="339"/>
      <c r="H157" s="339"/>
      <c r="I157" s="339"/>
      <c r="J157" s="339"/>
      <c r="K157" s="339"/>
      <c r="L157" s="339"/>
      <c r="M157" s="339"/>
      <c r="N157" s="339"/>
      <c r="O157" s="339"/>
      <c r="P157" s="339"/>
      <c r="Q157" s="339"/>
      <c r="R157" s="339"/>
      <c r="S157" s="339"/>
      <c r="T157" s="340"/>
    </row>
    <row r="158" spans="1:20" ht="15.75" customHeight="1">
      <c r="A158" s="347"/>
      <c r="B158" s="339"/>
      <c r="C158" s="339"/>
      <c r="D158" s="339"/>
      <c r="E158" s="339"/>
      <c r="F158" s="339"/>
      <c r="G158" s="339"/>
      <c r="H158" s="339"/>
      <c r="I158" s="339"/>
      <c r="J158" s="339"/>
      <c r="K158" s="339"/>
      <c r="L158" s="339"/>
      <c r="M158" s="339"/>
      <c r="N158" s="339"/>
      <c r="O158" s="339"/>
      <c r="P158" s="339"/>
      <c r="Q158" s="339"/>
      <c r="R158" s="339"/>
      <c r="S158" s="339"/>
      <c r="T158" s="340"/>
    </row>
    <row r="159" spans="1:20" ht="15.75" customHeight="1">
      <c r="A159" s="347"/>
      <c r="B159" s="339"/>
      <c r="C159" s="339"/>
      <c r="D159" s="339"/>
      <c r="E159" s="339"/>
      <c r="F159" s="339"/>
      <c r="G159" s="339"/>
      <c r="H159" s="339"/>
      <c r="I159" s="339"/>
      <c r="J159" s="339"/>
      <c r="K159" s="339"/>
      <c r="L159" s="339"/>
      <c r="M159" s="339"/>
      <c r="N159" s="339"/>
      <c r="O159" s="339"/>
      <c r="P159" s="339"/>
      <c r="Q159" s="339"/>
      <c r="R159" s="339"/>
      <c r="S159" s="339"/>
      <c r="T159" s="340"/>
    </row>
    <row r="160" spans="1:20" ht="15.75" customHeight="1">
      <c r="A160" s="347"/>
      <c r="B160" s="339"/>
      <c r="C160" s="339"/>
      <c r="D160" s="339"/>
      <c r="E160" s="339"/>
      <c r="F160" s="339"/>
      <c r="G160" s="339"/>
      <c r="H160" s="339"/>
      <c r="I160" s="339"/>
      <c r="J160" s="339"/>
      <c r="K160" s="339"/>
      <c r="L160" s="339"/>
      <c r="M160" s="339"/>
      <c r="N160" s="339"/>
      <c r="O160" s="339"/>
      <c r="P160" s="339"/>
      <c r="Q160" s="339"/>
      <c r="R160" s="339"/>
      <c r="S160" s="339"/>
      <c r="T160" s="340"/>
    </row>
    <row r="161" spans="1:20" ht="15.75" customHeight="1">
      <c r="A161" s="347"/>
      <c r="B161" s="339"/>
      <c r="C161" s="339"/>
      <c r="D161" s="339"/>
      <c r="E161" s="339"/>
      <c r="F161" s="339"/>
      <c r="G161" s="339"/>
      <c r="H161" s="339"/>
      <c r="I161" s="339"/>
      <c r="J161" s="339"/>
      <c r="K161" s="339"/>
      <c r="L161" s="339"/>
      <c r="M161" s="339"/>
      <c r="N161" s="339"/>
      <c r="O161" s="339"/>
      <c r="P161" s="339"/>
      <c r="Q161" s="339"/>
      <c r="R161" s="339"/>
      <c r="S161" s="339"/>
      <c r="T161" s="340"/>
    </row>
    <row r="162" spans="1:20" ht="15.75" customHeight="1">
      <c r="A162" s="347"/>
      <c r="B162" s="339"/>
      <c r="C162" s="339"/>
      <c r="D162" s="339"/>
      <c r="E162" s="339"/>
      <c r="F162" s="339"/>
      <c r="G162" s="339"/>
      <c r="H162" s="339"/>
      <c r="I162" s="339"/>
      <c r="J162" s="339"/>
      <c r="K162" s="339"/>
      <c r="L162" s="339"/>
      <c r="M162" s="339"/>
      <c r="N162" s="339"/>
      <c r="O162" s="339"/>
      <c r="P162" s="339"/>
      <c r="Q162" s="339"/>
      <c r="R162" s="339"/>
      <c r="S162" s="339"/>
      <c r="T162" s="340"/>
    </row>
    <row r="163" spans="1:20" ht="15.75" customHeight="1">
      <c r="A163" s="347"/>
      <c r="B163" s="339"/>
      <c r="C163" s="339"/>
      <c r="D163" s="339"/>
      <c r="E163" s="339"/>
      <c r="F163" s="339"/>
      <c r="G163" s="339"/>
      <c r="H163" s="339"/>
      <c r="I163" s="339"/>
      <c r="J163" s="339"/>
      <c r="K163" s="339"/>
      <c r="L163" s="339"/>
      <c r="M163" s="339"/>
      <c r="N163" s="339"/>
      <c r="O163" s="339"/>
      <c r="P163" s="339"/>
      <c r="Q163" s="339"/>
      <c r="R163" s="339"/>
      <c r="S163" s="339"/>
      <c r="T163" s="340"/>
    </row>
    <row r="164" spans="1:20" ht="15.75" customHeight="1">
      <c r="A164" s="347"/>
      <c r="B164" s="339"/>
      <c r="C164" s="339"/>
      <c r="D164" s="339"/>
      <c r="E164" s="339"/>
      <c r="F164" s="339"/>
      <c r="G164" s="339"/>
      <c r="H164" s="339"/>
      <c r="I164" s="339"/>
      <c r="J164" s="339"/>
      <c r="K164" s="339"/>
      <c r="L164" s="339"/>
      <c r="M164" s="339"/>
      <c r="N164" s="339"/>
      <c r="O164" s="339"/>
      <c r="P164" s="339"/>
      <c r="Q164" s="339"/>
      <c r="R164" s="339"/>
      <c r="S164" s="339"/>
      <c r="T164" s="340"/>
    </row>
    <row r="165" spans="1:20" ht="15.75" customHeight="1">
      <c r="A165" s="347"/>
      <c r="B165" s="339"/>
      <c r="C165" s="339"/>
      <c r="D165" s="339"/>
      <c r="E165" s="339"/>
      <c r="F165" s="339"/>
      <c r="G165" s="339"/>
      <c r="H165" s="339"/>
      <c r="I165" s="339"/>
      <c r="J165" s="339"/>
      <c r="K165" s="339"/>
      <c r="L165" s="339"/>
      <c r="M165" s="339"/>
      <c r="N165" s="339"/>
      <c r="O165" s="339"/>
      <c r="P165" s="339"/>
      <c r="Q165" s="339"/>
      <c r="R165" s="339"/>
      <c r="S165" s="339"/>
      <c r="T165" s="340"/>
    </row>
    <row r="166" spans="1:20" ht="15.75" customHeight="1">
      <c r="A166" s="347"/>
      <c r="B166" s="339"/>
      <c r="C166" s="339"/>
      <c r="D166" s="339"/>
      <c r="E166" s="339"/>
      <c r="F166" s="339"/>
      <c r="G166" s="339"/>
      <c r="H166" s="339"/>
      <c r="I166" s="339"/>
      <c r="J166" s="339"/>
      <c r="K166" s="339"/>
      <c r="L166" s="339"/>
      <c r="M166" s="339"/>
      <c r="N166" s="339"/>
      <c r="O166" s="339"/>
      <c r="P166" s="339"/>
      <c r="Q166" s="339"/>
      <c r="R166" s="339"/>
      <c r="S166" s="339"/>
      <c r="T166" s="340"/>
    </row>
    <row r="167" spans="1:20" ht="15.75" customHeight="1">
      <c r="A167" s="347"/>
      <c r="B167" s="339"/>
      <c r="C167" s="339"/>
      <c r="D167" s="339"/>
      <c r="E167" s="339"/>
      <c r="F167" s="339"/>
      <c r="G167" s="339"/>
      <c r="H167" s="339"/>
      <c r="I167" s="339"/>
      <c r="J167" s="339"/>
      <c r="K167" s="339"/>
      <c r="L167" s="339"/>
      <c r="M167" s="339"/>
      <c r="N167" s="339"/>
      <c r="O167" s="339"/>
      <c r="P167" s="339"/>
      <c r="Q167" s="339"/>
      <c r="R167" s="339"/>
      <c r="S167" s="339"/>
      <c r="T167" s="340"/>
    </row>
    <row r="168" spans="1:20" ht="15.75" customHeight="1">
      <c r="A168" s="347"/>
      <c r="B168" s="339"/>
      <c r="C168" s="339"/>
      <c r="D168" s="339"/>
      <c r="E168" s="339"/>
      <c r="F168" s="339"/>
      <c r="G168" s="339"/>
      <c r="H168" s="339"/>
      <c r="I168" s="339"/>
      <c r="J168" s="339"/>
      <c r="K168" s="339"/>
      <c r="L168" s="339"/>
      <c r="M168" s="339"/>
      <c r="N168" s="339"/>
      <c r="O168" s="339"/>
      <c r="P168" s="339"/>
      <c r="Q168" s="339"/>
      <c r="R168" s="339"/>
      <c r="S168" s="339"/>
      <c r="T168" s="340"/>
    </row>
    <row r="169" spans="1:20" ht="15.75" customHeight="1">
      <c r="A169" s="347"/>
      <c r="B169" s="339"/>
      <c r="C169" s="339"/>
      <c r="D169" s="339"/>
      <c r="E169" s="339"/>
      <c r="F169" s="339"/>
      <c r="G169" s="339"/>
      <c r="H169" s="339"/>
      <c r="I169" s="339"/>
      <c r="J169" s="339"/>
      <c r="K169" s="339"/>
      <c r="L169" s="339"/>
      <c r="M169" s="339"/>
      <c r="N169" s="339"/>
      <c r="O169" s="339"/>
      <c r="P169" s="339"/>
      <c r="Q169" s="339"/>
      <c r="R169" s="339"/>
      <c r="S169" s="339"/>
      <c r="T169" s="340"/>
    </row>
    <row r="170" spans="1:20" ht="15.75" customHeight="1">
      <c r="A170" s="347"/>
      <c r="B170" s="339"/>
      <c r="C170" s="339"/>
      <c r="D170" s="339"/>
      <c r="E170" s="339"/>
      <c r="F170" s="339"/>
      <c r="G170" s="339"/>
      <c r="H170" s="339"/>
      <c r="I170" s="339"/>
      <c r="J170" s="339"/>
      <c r="K170" s="339"/>
      <c r="L170" s="339"/>
      <c r="M170" s="339"/>
      <c r="N170" s="339"/>
      <c r="O170" s="339"/>
      <c r="P170" s="339"/>
      <c r="Q170" s="339"/>
      <c r="R170" s="339"/>
      <c r="S170" s="339"/>
      <c r="T170" s="340"/>
    </row>
    <row r="171" spans="1:20" ht="15.75" customHeight="1">
      <c r="A171" s="347"/>
      <c r="B171" s="339"/>
      <c r="C171" s="339"/>
      <c r="D171" s="339"/>
      <c r="E171" s="339"/>
      <c r="F171" s="339"/>
      <c r="G171" s="339"/>
      <c r="H171" s="339"/>
      <c r="I171" s="339"/>
      <c r="J171" s="339"/>
      <c r="K171" s="339"/>
      <c r="L171" s="339"/>
      <c r="M171" s="339"/>
      <c r="N171" s="339"/>
      <c r="O171" s="339"/>
      <c r="P171" s="339"/>
      <c r="Q171" s="339"/>
      <c r="R171" s="339"/>
      <c r="S171" s="339"/>
      <c r="T171" s="340"/>
    </row>
    <row r="172" spans="1:20" ht="15.75" customHeight="1">
      <c r="A172" s="347"/>
      <c r="B172" s="339"/>
      <c r="C172" s="339"/>
      <c r="D172" s="339"/>
      <c r="E172" s="339"/>
      <c r="F172" s="339"/>
      <c r="G172" s="339"/>
      <c r="H172" s="339"/>
      <c r="I172" s="339"/>
      <c r="J172" s="339"/>
      <c r="K172" s="339"/>
      <c r="L172" s="339"/>
      <c r="M172" s="339"/>
      <c r="N172" s="339"/>
      <c r="O172" s="339"/>
      <c r="P172" s="339"/>
      <c r="Q172" s="339"/>
      <c r="R172" s="339"/>
      <c r="S172" s="339"/>
      <c r="T172" s="340"/>
    </row>
    <row r="173" spans="1:20" ht="15.75" customHeight="1">
      <c r="A173" s="347"/>
      <c r="B173" s="339"/>
      <c r="C173" s="339"/>
      <c r="D173" s="339"/>
      <c r="E173" s="339"/>
      <c r="F173" s="339"/>
      <c r="G173" s="339"/>
      <c r="H173" s="339"/>
      <c r="I173" s="339"/>
      <c r="J173" s="339"/>
      <c r="K173" s="339"/>
      <c r="L173" s="339"/>
      <c r="M173" s="339"/>
      <c r="N173" s="339"/>
      <c r="O173" s="339"/>
      <c r="P173" s="339"/>
      <c r="Q173" s="339"/>
      <c r="R173" s="339"/>
      <c r="S173" s="339"/>
      <c r="T173" s="340"/>
    </row>
    <row r="174" spans="1:20" ht="15.75" customHeight="1">
      <c r="A174" s="347"/>
      <c r="B174" s="339"/>
      <c r="C174" s="339"/>
      <c r="D174" s="339"/>
      <c r="E174" s="339"/>
      <c r="F174" s="339"/>
      <c r="G174" s="339"/>
      <c r="H174" s="339"/>
      <c r="I174" s="339"/>
      <c r="J174" s="339"/>
      <c r="K174" s="339"/>
      <c r="L174" s="339"/>
      <c r="M174" s="339"/>
      <c r="N174" s="339"/>
      <c r="O174" s="339"/>
      <c r="P174" s="339"/>
      <c r="Q174" s="339"/>
      <c r="R174" s="339"/>
      <c r="S174" s="339"/>
      <c r="T174" s="340"/>
    </row>
    <row r="175" spans="1:20" ht="15.75" customHeight="1">
      <c r="A175" s="347"/>
      <c r="B175" s="339"/>
      <c r="C175" s="339"/>
      <c r="D175" s="339"/>
      <c r="E175" s="339"/>
      <c r="F175" s="339"/>
      <c r="G175" s="339"/>
      <c r="H175" s="339"/>
      <c r="I175" s="339"/>
      <c r="J175" s="339"/>
      <c r="K175" s="339"/>
      <c r="L175" s="339"/>
      <c r="M175" s="339"/>
      <c r="N175" s="339"/>
      <c r="O175" s="339"/>
      <c r="P175" s="339"/>
      <c r="Q175" s="339"/>
      <c r="R175" s="339"/>
      <c r="S175" s="339"/>
      <c r="T175" s="340"/>
    </row>
    <row r="176" spans="1:20" ht="15.75" customHeight="1">
      <c r="A176" s="347"/>
      <c r="B176" s="339"/>
      <c r="C176" s="339"/>
      <c r="D176" s="339"/>
      <c r="E176" s="339"/>
      <c r="F176" s="339"/>
      <c r="G176" s="339"/>
      <c r="H176" s="339"/>
      <c r="I176" s="339"/>
      <c r="J176" s="339"/>
      <c r="K176" s="339"/>
      <c r="L176" s="339"/>
      <c r="M176" s="339"/>
      <c r="N176" s="339"/>
      <c r="O176" s="339"/>
      <c r="P176" s="339"/>
      <c r="Q176" s="339"/>
      <c r="R176" s="339"/>
      <c r="S176" s="339"/>
      <c r="T176" s="340"/>
    </row>
    <row r="177" spans="1:20" ht="15.75" customHeight="1">
      <c r="A177" s="347"/>
      <c r="B177" s="339"/>
      <c r="C177" s="339"/>
      <c r="D177" s="339"/>
      <c r="E177" s="339"/>
      <c r="F177" s="339"/>
      <c r="G177" s="339"/>
      <c r="H177" s="339"/>
      <c r="I177" s="339"/>
      <c r="J177" s="339"/>
      <c r="K177" s="339"/>
      <c r="L177" s="339"/>
      <c r="M177" s="339"/>
      <c r="N177" s="339"/>
      <c r="O177" s="339"/>
      <c r="P177" s="339"/>
      <c r="Q177" s="339"/>
      <c r="R177" s="339"/>
      <c r="S177" s="339"/>
      <c r="T177" s="340"/>
    </row>
    <row r="178" spans="1:20" ht="15.75" customHeight="1">
      <c r="A178" s="347"/>
      <c r="B178" s="339"/>
      <c r="C178" s="339"/>
      <c r="D178" s="339"/>
      <c r="E178" s="339"/>
      <c r="F178" s="339"/>
      <c r="G178" s="339"/>
      <c r="H178" s="339"/>
      <c r="I178" s="339"/>
      <c r="J178" s="339"/>
      <c r="K178" s="339"/>
      <c r="L178" s="339"/>
      <c r="M178" s="339"/>
      <c r="N178" s="339"/>
      <c r="O178" s="339"/>
      <c r="P178" s="339"/>
      <c r="Q178" s="339"/>
      <c r="R178" s="339"/>
      <c r="S178" s="339"/>
      <c r="T178" s="340"/>
    </row>
    <row r="179" spans="1:20" ht="15.75" customHeight="1">
      <c r="A179" s="347"/>
      <c r="B179" s="339"/>
      <c r="C179" s="339"/>
      <c r="D179" s="339"/>
      <c r="E179" s="339"/>
      <c r="F179" s="339"/>
      <c r="G179" s="339"/>
      <c r="H179" s="339"/>
      <c r="I179" s="339"/>
      <c r="J179" s="339"/>
      <c r="K179" s="339"/>
      <c r="L179" s="339"/>
      <c r="M179" s="339"/>
      <c r="N179" s="339"/>
      <c r="O179" s="339"/>
      <c r="P179" s="339"/>
      <c r="Q179" s="339"/>
      <c r="R179" s="339"/>
      <c r="S179" s="339"/>
      <c r="T179" s="340"/>
    </row>
    <row r="180" spans="1:20" ht="15.75" customHeight="1">
      <c r="A180" s="347"/>
      <c r="B180" s="339"/>
      <c r="C180" s="339"/>
      <c r="D180" s="339"/>
      <c r="E180" s="339"/>
      <c r="F180" s="339"/>
      <c r="G180" s="339"/>
      <c r="H180" s="339"/>
      <c r="I180" s="339"/>
      <c r="J180" s="339"/>
      <c r="K180" s="339"/>
      <c r="L180" s="339"/>
      <c r="M180" s="339"/>
      <c r="N180" s="339"/>
      <c r="O180" s="339"/>
      <c r="P180" s="339"/>
      <c r="Q180" s="339"/>
      <c r="R180" s="339"/>
      <c r="S180" s="339"/>
      <c r="T180" s="340"/>
    </row>
    <row r="181" spans="1:20" ht="15.75" customHeight="1">
      <c r="A181" s="347"/>
      <c r="B181" s="339"/>
      <c r="C181" s="339"/>
      <c r="D181" s="339"/>
      <c r="E181" s="339"/>
      <c r="F181" s="339"/>
      <c r="G181" s="339"/>
      <c r="H181" s="339"/>
      <c r="I181" s="339"/>
      <c r="J181" s="339"/>
      <c r="K181" s="339"/>
      <c r="L181" s="339"/>
      <c r="M181" s="339"/>
      <c r="N181" s="339"/>
      <c r="O181" s="339"/>
      <c r="P181" s="339"/>
      <c r="Q181" s="339"/>
      <c r="R181" s="339"/>
      <c r="S181" s="339"/>
      <c r="T181" s="340"/>
    </row>
    <row r="182" spans="1:20" ht="15.75" customHeight="1">
      <c r="A182" s="347"/>
      <c r="B182" s="339"/>
      <c r="C182" s="339"/>
      <c r="D182" s="339"/>
      <c r="E182" s="339"/>
      <c r="F182" s="339"/>
      <c r="G182" s="339"/>
      <c r="H182" s="339"/>
      <c r="I182" s="339"/>
      <c r="J182" s="339"/>
      <c r="K182" s="339"/>
      <c r="L182" s="339"/>
      <c r="M182" s="339"/>
      <c r="N182" s="339"/>
      <c r="O182" s="339"/>
      <c r="P182" s="339"/>
      <c r="Q182" s="339"/>
      <c r="R182" s="339"/>
      <c r="S182" s="339"/>
      <c r="T182" s="340"/>
    </row>
    <row r="183" spans="1:20" ht="15.75" customHeight="1">
      <c r="A183" s="347"/>
      <c r="B183" s="339"/>
      <c r="C183" s="339"/>
      <c r="D183" s="339"/>
      <c r="E183" s="339"/>
      <c r="F183" s="339"/>
      <c r="G183" s="339"/>
      <c r="H183" s="339"/>
      <c r="I183" s="339"/>
      <c r="J183" s="339"/>
      <c r="K183" s="339"/>
      <c r="L183" s="339"/>
      <c r="M183" s="339"/>
      <c r="N183" s="339"/>
      <c r="O183" s="339"/>
      <c r="P183" s="339"/>
      <c r="Q183" s="339"/>
      <c r="R183" s="339"/>
      <c r="S183" s="339"/>
      <c r="T183" s="340"/>
    </row>
    <row r="184" spans="1:20" ht="15.75" customHeight="1">
      <c r="A184" s="347"/>
      <c r="B184" s="339"/>
      <c r="C184" s="339"/>
      <c r="D184" s="339"/>
      <c r="E184" s="339"/>
      <c r="F184" s="339"/>
      <c r="G184" s="339"/>
      <c r="H184" s="339"/>
      <c r="I184" s="339"/>
      <c r="J184" s="339"/>
      <c r="K184" s="339"/>
      <c r="L184" s="339"/>
      <c r="M184" s="339"/>
      <c r="N184" s="339"/>
      <c r="O184" s="339"/>
      <c r="P184" s="339"/>
      <c r="Q184" s="339"/>
      <c r="R184" s="339"/>
      <c r="S184" s="339"/>
      <c r="T184" s="340"/>
    </row>
    <row r="185" spans="1:20" ht="15.75" customHeight="1">
      <c r="A185" s="347"/>
      <c r="B185" s="339"/>
      <c r="C185" s="339"/>
      <c r="D185" s="339"/>
      <c r="E185" s="339"/>
      <c r="F185" s="339"/>
      <c r="G185" s="339"/>
      <c r="H185" s="339"/>
      <c r="I185" s="339"/>
      <c r="J185" s="339"/>
      <c r="K185" s="339"/>
      <c r="L185" s="339"/>
      <c r="M185" s="339"/>
      <c r="N185" s="339"/>
      <c r="O185" s="339"/>
      <c r="P185" s="339"/>
      <c r="Q185" s="339"/>
      <c r="R185" s="339"/>
      <c r="S185" s="339"/>
      <c r="T185" s="340"/>
    </row>
    <row r="186" spans="1:20" ht="15.75" customHeight="1">
      <c r="A186" s="347"/>
      <c r="B186" s="339"/>
      <c r="C186" s="339"/>
      <c r="D186" s="339"/>
      <c r="E186" s="339"/>
      <c r="F186" s="339"/>
      <c r="G186" s="339"/>
      <c r="H186" s="339"/>
      <c r="I186" s="339"/>
      <c r="J186" s="339"/>
      <c r="K186" s="339"/>
      <c r="L186" s="339"/>
      <c r="M186" s="339"/>
      <c r="N186" s="339"/>
      <c r="O186" s="339"/>
      <c r="P186" s="339"/>
      <c r="Q186" s="339"/>
      <c r="R186" s="339"/>
      <c r="S186" s="339"/>
      <c r="T186" s="340"/>
    </row>
    <row r="187" spans="1:20" ht="15.75" customHeight="1">
      <c r="A187" s="347"/>
      <c r="B187" s="339"/>
      <c r="C187" s="339"/>
      <c r="D187" s="339"/>
      <c r="E187" s="339"/>
      <c r="F187" s="339"/>
      <c r="G187" s="339"/>
      <c r="H187" s="339"/>
      <c r="I187" s="339"/>
      <c r="J187" s="339"/>
      <c r="K187" s="339"/>
      <c r="L187" s="339"/>
      <c r="M187" s="339"/>
      <c r="N187" s="339"/>
      <c r="O187" s="339"/>
      <c r="P187" s="339"/>
      <c r="Q187" s="339"/>
      <c r="R187" s="339"/>
      <c r="S187" s="339"/>
      <c r="T187" s="340"/>
    </row>
    <row r="188" spans="1:20" ht="15.75" customHeight="1">
      <c r="A188" s="347"/>
      <c r="B188" s="339"/>
      <c r="C188" s="339"/>
      <c r="D188" s="339"/>
      <c r="E188" s="339"/>
      <c r="F188" s="339"/>
      <c r="G188" s="339"/>
      <c r="H188" s="339"/>
      <c r="I188" s="339"/>
      <c r="J188" s="339"/>
      <c r="K188" s="339"/>
      <c r="L188" s="339"/>
      <c r="M188" s="339"/>
      <c r="N188" s="339"/>
      <c r="O188" s="339"/>
      <c r="P188" s="339"/>
      <c r="Q188" s="339"/>
      <c r="R188" s="339"/>
      <c r="S188" s="339"/>
      <c r="T188" s="340"/>
    </row>
    <row r="189" spans="1:20" ht="15.75" customHeight="1">
      <c r="A189" s="347"/>
      <c r="B189" s="339"/>
      <c r="C189" s="339"/>
      <c r="D189" s="339"/>
      <c r="E189" s="339"/>
      <c r="F189" s="339"/>
      <c r="G189" s="339"/>
      <c r="H189" s="339"/>
      <c r="I189" s="339"/>
      <c r="J189" s="339"/>
      <c r="K189" s="339"/>
      <c r="L189" s="339"/>
      <c r="M189" s="339"/>
      <c r="N189" s="339"/>
      <c r="O189" s="339"/>
      <c r="P189" s="339"/>
      <c r="Q189" s="339"/>
      <c r="R189" s="339"/>
      <c r="S189" s="339"/>
      <c r="T189" s="340"/>
    </row>
    <row r="190" spans="1:20" ht="15.75" customHeight="1">
      <c r="A190" s="347"/>
      <c r="B190" s="339"/>
      <c r="C190" s="339"/>
      <c r="D190" s="339"/>
      <c r="E190" s="339"/>
      <c r="F190" s="339"/>
      <c r="G190" s="339"/>
      <c r="H190" s="339"/>
      <c r="I190" s="339"/>
      <c r="J190" s="339"/>
      <c r="K190" s="339"/>
      <c r="L190" s="339"/>
      <c r="M190" s="339"/>
      <c r="N190" s="339"/>
      <c r="O190" s="339"/>
      <c r="P190" s="339"/>
      <c r="Q190" s="339"/>
      <c r="R190" s="339"/>
      <c r="S190" s="339"/>
      <c r="T190" s="340"/>
    </row>
    <row r="191" spans="1:20" ht="15.75" customHeight="1">
      <c r="A191" s="347"/>
      <c r="B191" s="339"/>
      <c r="C191" s="339"/>
      <c r="D191" s="339"/>
      <c r="E191" s="339"/>
      <c r="F191" s="339"/>
      <c r="G191" s="339"/>
      <c r="H191" s="339"/>
      <c r="I191" s="339"/>
      <c r="J191" s="339"/>
      <c r="K191" s="339"/>
      <c r="L191" s="339"/>
      <c r="M191" s="339"/>
      <c r="N191" s="339"/>
      <c r="O191" s="339"/>
      <c r="P191" s="339"/>
      <c r="Q191" s="339"/>
      <c r="R191" s="339"/>
      <c r="S191" s="339"/>
      <c r="T191" s="340"/>
    </row>
    <row r="192" spans="1:20" ht="15.75" customHeight="1">
      <c r="A192" s="347"/>
      <c r="B192" s="339"/>
      <c r="C192" s="339"/>
      <c r="D192" s="339"/>
      <c r="E192" s="339"/>
      <c r="F192" s="339"/>
      <c r="G192" s="339"/>
      <c r="H192" s="339"/>
      <c r="I192" s="339"/>
      <c r="J192" s="339"/>
      <c r="K192" s="339"/>
      <c r="L192" s="339"/>
      <c r="M192" s="339"/>
      <c r="N192" s="339"/>
      <c r="O192" s="339"/>
      <c r="P192" s="339"/>
      <c r="Q192" s="339"/>
      <c r="R192" s="339"/>
      <c r="S192" s="339"/>
      <c r="T192" s="340"/>
    </row>
    <row r="193" spans="1:20" ht="15.75" customHeight="1">
      <c r="A193" s="347"/>
      <c r="B193" s="339"/>
      <c r="C193" s="339"/>
      <c r="D193" s="339"/>
      <c r="E193" s="339"/>
      <c r="F193" s="339"/>
      <c r="G193" s="339"/>
      <c r="H193" s="339"/>
      <c r="I193" s="339"/>
      <c r="J193" s="339"/>
      <c r="K193" s="339"/>
      <c r="L193" s="339"/>
      <c r="M193" s="339"/>
      <c r="N193" s="339"/>
      <c r="O193" s="339"/>
      <c r="P193" s="339"/>
      <c r="Q193" s="339"/>
      <c r="R193" s="339"/>
      <c r="S193" s="339"/>
      <c r="T193" s="340"/>
    </row>
    <row r="194" spans="1:20" ht="15.75" customHeight="1">
      <c r="A194" s="347"/>
      <c r="B194" s="339"/>
      <c r="C194" s="339"/>
      <c r="D194" s="339"/>
      <c r="E194" s="339"/>
      <c r="F194" s="339"/>
      <c r="G194" s="339"/>
      <c r="H194" s="339"/>
      <c r="I194" s="339"/>
      <c r="J194" s="339"/>
      <c r="K194" s="339"/>
      <c r="L194" s="339"/>
      <c r="M194" s="339"/>
      <c r="N194" s="339"/>
      <c r="O194" s="339"/>
      <c r="P194" s="339"/>
      <c r="Q194" s="339"/>
      <c r="R194" s="339"/>
      <c r="S194" s="339"/>
      <c r="T194" s="340"/>
    </row>
    <row r="195" spans="1:20" ht="15.75" customHeight="1">
      <c r="A195" s="347"/>
      <c r="B195" s="339"/>
      <c r="C195" s="339"/>
      <c r="D195" s="339"/>
      <c r="E195" s="339"/>
      <c r="F195" s="339"/>
      <c r="G195" s="339"/>
      <c r="H195" s="339"/>
      <c r="I195" s="339"/>
      <c r="J195" s="339"/>
      <c r="K195" s="339"/>
      <c r="L195" s="339"/>
      <c r="M195" s="339"/>
      <c r="N195" s="339"/>
      <c r="O195" s="339"/>
      <c r="P195" s="339"/>
      <c r="Q195" s="339"/>
      <c r="R195" s="339"/>
      <c r="S195" s="339"/>
      <c r="T195" s="340"/>
    </row>
    <row r="196" spans="1:20" ht="15.75" customHeight="1">
      <c r="A196" s="347"/>
      <c r="B196" s="339"/>
      <c r="C196" s="339"/>
      <c r="D196" s="339"/>
      <c r="E196" s="339"/>
      <c r="F196" s="339"/>
      <c r="G196" s="339"/>
      <c r="H196" s="339"/>
      <c r="I196" s="339"/>
      <c r="J196" s="339"/>
      <c r="K196" s="339"/>
      <c r="L196" s="339"/>
      <c r="M196" s="339"/>
      <c r="N196" s="339"/>
      <c r="O196" s="339"/>
      <c r="P196" s="339"/>
      <c r="Q196" s="339"/>
      <c r="R196" s="339"/>
      <c r="S196" s="339"/>
      <c r="T196" s="340"/>
    </row>
    <row r="197" spans="1:20" ht="15.75" customHeight="1">
      <c r="A197" s="347"/>
      <c r="B197" s="339"/>
      <c r="C197" s="339"/>
      <c r="D197" s="339"/>
      <c r="E197" s="339"/>
      <c r="F197" s="339"/>
      <c r="G197" s="339"/>
      <c r="H197" s="339"/>
      <c r="I197" s="339"/>
      <c r="J197" s="339"/>
      <c r="K197" s="339"/>
      <c r="L197" s="339"/>
      <c r="M197" s="339"/>
      <c r="N197" s="339"/>
      <c r="O197" s="339"/>
      <c r="P197" s="339"/>
      <c r="Q197" s="339"/>
      <c r="R197" s="339"/>
      <c r="S197" s="339"/>
      <c r="T197" s="340"/>
    </row>
    <row r="198" spans="1:20" ht="15.75" customHeight="1">
      <c r="A198" s="347"/>
      <c r="B198" s="339"/>
      <c r="C198" s="339"/>
      <c r="D198" s="339"/>
      <c r="E198" s="339"/>
      <c r="F198" s="339"/>
      <c r="G198" s="339"/>
      <c r="H198" s="339"/>
      <c r="I198" s="339"/>
      <c r="J198" s="339"/>
      <c r="K198" s="339"/>
      <c r="L198" s="339"/>
      <c r="M198" s="339"/>
      <c r="N198" s="339"/>
      <c r="O198" s="339"/>
      <c r="P198" s="339"/>
      <c r="Q198" s="339"/>
      <c r="R198" s="339"/>
      <c r="S198" s="339"/>
      <c r="T198" s="340"/>
    </row>
    <row r="199" spans="1:20" ht="15.75" customHeight="1">
      <c r="A199" s="347"/>
      <c r="B199" s="339"/>
      <c r="C199" s="339"/>
      <c r="D199" s="339"/>
      <c r="E199" s="339"/>
      <c r="F199" s="339"/>
      <c r="G199" s="339"/>
      <c r="H199" s="339"/>
      <c r="I199" s="339"/>
      <c r="J199" s="339"/>
      <c r="K199" s="339"/>
      <c r="L199" s="339"/>
      <c r="M199" s="339"/>
      <c r="N199" s="339"/>
      <c r="O199" s="339"/>
      <c r="P199" s="339"/>
      <c r="Q199" s="339"/>
      <c r="R199" s="339"/>
      <c r="S199" s="339"/>
      <c r="T199" s="340"/>
    </row>
    <row r="200" spans="1:20" ht="15.75" customHeight="1">
      <c r="A200" s="347"/>
      <c r="B200" s="339"/>
      <c r="C200" s="339"/>
      <c r="D200" s="339"/>
      <c r="E200" s="339"/>
      <c r="F200" s="339"/>
      <c r="G200" s="339"/>
      <c r="H200" s="339"/>
      <c r="I200" s="339"/>
      <c r="J200" s="339"/>
      <c r="K200" s="339"/>
      <c r="L200" s="339"/>
      <c r="M200" s="339"/>
      <c r="N200" s="339"/>
      <c r="O200" s="339"/>
      <c r="P200" s="339"/>
      <c r="Q200" s="339"/>
      <c r="R200" s="339"/>
      <c r="S200" s="339"/>
      <c r="T200" s="340"/>
    </row>
    <row r="201" spans="1:20" ht="15.75" customHeight="1">
      <c r="A201" s="347"/>
      <c r="B201" s="339"/>
      <c r="C201" s="339"/>
      <c r="D201" s="339"/>
      <c r="E201" s="339"/>
      <c r="F201" s="339"/>
      <c r="G201" s="339"/>
      <c r="H201" s="339"/>
      <c r="I201" s="339"/>
      <c r="J201" s="339"/>
      <c r="K201" s="339"/>
      <c r="L201" s="339"/>
      <c r="M201" s="339"/>
      <c r="N201" s="339"/>
      <c r="O201" s="339"/>
      <c r="P201" s="339"/>
      <c r="Q201" s="339"/>
      <c r="R201" s="339"/>
      <c r="S201" s="339"/>
      <c r="T201" s="340"/>
    </row>
    <row r="202" spans="1:20" ht="15.75" customHeight="1">
      <c r="A202" s="347"/>
      <c r="B202" s="339"/>
      <c r="C202" s="339"/>
      <c r="D202" s="339"/>
      <c r="E202" s="339"/>
      <c r="F202" s="339"/>
      <c r="G202" s="339"/>
      <c r="H202" s="339"/>
      <c r="I202" s="339"/>
      <c r="J202" s="339"/>
      <c r="K202" s="339"/>
      <c r="L202" s="339"/>
      <c r="M202" s="339"/>
      <c r="N202" s="339"/>
      <c r="O202" s="339"/>
      <c r="P202" s="339"/>
      <c r="Q202" s="339"/>
      <c r="R202" s="339"/>
      <c r="S202" s="339"/>
      <c r="T202" s="340"/>
    </row>
    <row r="203" spans="1:20" ht="15.75" customHeight="1">
      <c r="A203" s="347"/>
      <c r="B203" s="339"/>
      <c r="C203" s="339"/>
      <c r="D203" s="339"/>
      <c r="E203" s="339"/>
      <c r="F203" s="339"/>
      <c r="G203" s="339"/>
      <c r="H203" s="339"/>
      <c r="I203" s="339"/>
      <c r="J203" s="339"/>
      <c r="K203" s="339"/>
      <c r="L203" s="339"/>
      <c r="M203" s="339"/>
      <c r="N203" s="339"/>
      <c r="O203" s="339"/>
      <c r="P203" s="339"/>
      <c r="Q203" s="339"/>
      <c r="R203" s="339"/>
      <c r="S203" s="339"/>
      <c r="T203" s="340"/>
    </row>
    <row r="204" spans="1:20" ht="15.75" customHeight="1">
      <c r="A204" s="347"/>
      <c r="B204" s="339"/>
      <c r="C204" s="339"/>
      <c r="D204" s="339"/>
      <c r="E204" s="339"/>
      <c r="F204" s="339"/>
      <c r="G204" s="339"/>
      <c r="H204" s="339"/>
      <c r="I204" s="339"/>
      <c r="J204" s="339"/>
      <c r="K204" s="339"/>
      <c r="L204" s="339"/>
      <c r="M204" s="339"/>
      <c r="N204" s="339"/>
      <c r="O204" s="339"/>
      <c r="P204" s="339"/>
      <c r="Q204" s="339"/>
      <c r="R204" s="339"/>
      <c r="S204" s="339"/>
      <c r="T204" s="340"/>
    </row>
    <row r="205" spans="1:20" ht="15.75" customHeight="1">
      <c r="A205" s="347"/>
      <c r="B205" s="339"/>
      <c r="C205" s="339"/>
      <c r="D205" s="339"/>
      <c r="E205" s="339"/>
      <c r="F205" s="339"/>
      <c r="G205" s="339"/>
      <c r="H205" s="339"/>
      <c r="I205" s="339"/>
      <c r="J205" s="339"/>
      <c r="K205" s="339"/>
      <c r="L205" s="339"/>
      <c r="M205" s="339"/>
      <c r="N205" s="339"/>
      <c r="O205" s="339"/>
      <c r="P205" s="339"/>
      <c r="Q205" s="339"/>
      <c r="R205" s="339"/>
      <c r="S205" s="339"/>
      <c r="T205" s="340"/>
    </row>
    <row r="206" spans="1:20" ht="15.75" customHeight="1">
      <c r="A206" s="347"/>
      <c r="B206" s="339"/>
      <c r="C206" s="339"/>
      <c r="D206" s="339"/>
      <c r="E206" s="339"/>
      <c r="F206" s="339"/>
      <c r="G206" s="339"/>
      <c r="H206" s="339"/>
      <c r="I206" s="339"/>
      <c r="J206" s="339"/>
      <c r="K206" s="339"/>
      <c r="L206" s="339"/>
      <c r="M206" s="339"/>
      <c r="N206" s="339"/>
      <c r="O206" s="339"/>
      <c r="P206" s="339"/>
      <c r="Q206" s="339"/>
      <c r="R206" s="339"/>
      <c r="S206" s="339"/>
      <c r="T206" s="340"/>
    </row>
    <row r="207" spans="1:20" ht="15.75" customHeight="1">
      <c r="A207" s="347"/>
      <c r="B207" s="339"/>
      <c r="C207" s="339"/>
      <c r="D207" s="339"/>
      <c r="E207" s="339"/>
      <c r="F207" s="339"/>
      <c r="G207" s="339"/>
      <c r="H207" s="339"/>
      <c r="I207" s="339"/>
      <c r="J207" s="339"/>
      <c r="K207" s="339"/>
      <c r="L207" s="339"/>
      <c r="M207" s="339"/>
      <c r="N207" s="339"/>
      <c r="O207" s="339"/>
      <c r="P207" s="339"/>
      <c r="Q207" s="339"/>
      <c r="R207" s="339"/>
      <c r="S207" s="339"/>
      <c r="T207" s="340"/>
    </row>
    <row r="208" spans="1:20" ht="15.75" customHeight="1">
      <c r="A208" s="347"/>
      <c r="B208" s="339"/>
      <c r="C208" s="339"/>
      <c r="D208" s="339"/>
      <c r="E208" s="339"/>
      <c r="F208" s="339"/>
      <c r="G208" s="339"/>
      <c r="H208" s="339"/>
      <c r="I208" s="339"/>
      <c r="J208" s="339"/>
      <c r="K208" s="339"/>
      <c r="L208" s="339"/>
      <c r="M208" s="339"/>
      <c r="N208" s="339"/>
      <c r="O208" s="339"/>
      <c r="P208" s="339"/>
      <c r="Q208" s="339"/>
      <c r="R208" s="339"/>
      <c r="S208" s="339"/>
      <c r="T208" s="340"/>
    </row>
    <row r="209" spans="1:20" ht="15.75" customHeight="1">
      <c r="A209" s="347"/>
      <c r="B209" s="339"/>
      <c r="C209" s="339"/>
      <c r="D209" s="339"/>
      <c r="E209" s="339"/>
      <c r="F209" s="339"/>
      <c r="G209" s="339"/>
      <c r="H209" s="339"/>
      <c r="I209" s="339"/>
      <c r="J209" s="339"/>
      <c r="K209" s="339"/>
      <c r="L209" s="339"/>
      <c r="M209" s="339"/>
      <c r="N209" s="339"/>
      <c r="O209" s="339"/>
      <c r="P209" s="339"/>
      <c r="Q209" s="339"/>
      <c r="R209" s="339"/>
      <c r="S209" s="339"/>
      <c r="T209" s="340"/>
    </row>
    <row r="210" spans="1:20" ht="15.75" customHeight="1">
      <c r="A210" s="347"/>
      <c r="B210" s="339"/>
      <c r="C210" s="339"/>
      <c r="D210" s="339"/>
      <c r="E210" s="339"/>
      <c r="F210" s="339"/>
      <c r="G210" s="339"/>
      <c r="H210" s="339"/>
      <c r="I210" s="339"/>
      <c r="J210" s="339"/>
      <c r="K210" s="339"/>
      <c r="L210" s="339"/>
      <c r="M210" s="339"/>
      <c r="N210" s="339"/>
      <c r="O210" s="339"/>
      <c r="P210" s="339"/>
      <c r="Q210" s="339"/>
      <c r="R210" s="339"/>
      <c r="S210" s="339"/>
      <c r="T210" s="340"/>
    </row>
    <row r="211" spans="1:20" ht="15.75" customHeight="1">
      <c r="A211" s="347"/>
      <c r="B211" s="339"/>
      <c r="C211" s="339"/>
      <c r="D211" s="339"/>
      <c r="E211" s="339"/>
      <c r="F211" s="339"/>
      <c r="G211" s="339"/>
      <c r="H211" s="339"/>
      <c r="I211" s="339"/>
      <c r="J211" s="339"/>
      <c r="K211" s="339"/>
      <c r="L211" s="339"/>
      <c r="M211" s="339"/>
      <c r="N211" s="339"/>
      <c r="O211" s="339"/>
      <c r="P211" s="339"/>
      <c r="Q211" s="339"/>
      <c r="R211" s="339"/>
      <c r="S211" s="339"/>
      <c r="T211" s="340"/>
    </row>
    <row r="212" spans="1:20" ht="15.75" customHeight="1">
      <c r="A212" s="347"/>
      <c r="B212" s="339"/>
      <c r="C212" s="339"/>
      <c r="D212" s="339"/>
      <c r="E212" s="339"/>
      <c r="F212" s="339"/>
      <c r="G212" s="339"/>
      <c r="H212" s="339"/>
      <c r="I212" s="339"/>
      <c r="J212" s="339"/>
      <c r="K212" s="339"/>
      <c r="L212" s="339"/>
      <c r="M212" s="339"/>
      <c r="N212" s="339"/>
      <c r="O212" s="339"/>
      <c r="P212" s="339"/>
      <c r="Q212" s="339"/>
      <c r="R212" s="339"/>
      <c r="S212" s="339"/>
      <c r="T212" s="340"/>
    </row>
    <row r="213" spans="1:20" ht="15.75" customHeight="1">
      <c r="A213" s="347"/>
      <c r="B213" s="339"/>
      <c r="C213" s="339"/>
      <c r="D213" s="339"/>
      <c r="E213" s="339"/>
      <c r="F213" s="339"/>
      <c r="G213" s="339"/>
      <c r="H213" s="339"/>
      <c r="I213" s="339"/>
      <c r="J213" s="339"/>
      <c r="K213" s="339"/>
      <c r="L213" s="339"/>
      <c r="M213" s="339"/>
      <c r="N213" s="339"/>
      <c r="O213" s="339"/>
      <c r="P213" s="339"/>
      <c r="Q213" s="339"/>
      <c r="R213" s="339"/>
      <c r="S213" s="339"/>
      <c r="T213" s="340"/>
    </row>
    <row r="214" spans="1:20" ht="15.75" customHeight="1">
      <c r="A214" s="347"/>
      <c r="B214" s="339"/>
      <c r="C214" s="339"/>
      <c r="D214" s="339"/>
      <c r="E214" s="339"/>
      <c r="F214" s="339"/>
      <c r="G214" s="339"/>
      <c r="H214" s="339"/>
      <c r="I214" s="339"/>
      <c r="J214" s="339"/>
      <c r="K214" s="339"/>
      <c r="L214" s="339"/>
      <c r="M214" s="339"/>
      <c r="N214" s="339"/>
      <c r="O214" s="339"/>
      <c r="P214" s="339"/>
      <c r="Q214" s="339"/>
      <c r="R214" s="339"/>
      <c r="S214" s="339"/>
      <c r="T214" s="340"/>
    </row>
    <row r="215" spans="1:20" ht="15.75" customHeight="1">
      <c r="A215" s="347"/>
      <c r="B215" s="339"/>
      <c r="C215" s="339"/>
      <c r="D215" s="339"/>
      <c r="E215" s="339"/>
      <c r="F215" s="339"/>
      <c r="G215" s="339"/>
      <c r="H215" s="339"/>
      <c r="I215" s="339"/>
      <c r="J215" s="339"/>
      <c r="K215" s="339"/>
      <c r="L215" s="339"/>
      <c r="M215" s="339"/>
      <c r="N215" s="339"/>
      <c r="O215" s="339"/>
      <c r="P215" s="339"/>
      <c r="Q215" s="339"/>
      <c r="R215" s="339"/>
      <c r="S215" s="339"/>
      <c r="T215" s="340"/>
    </row>
    <row r="216" spans="1:20" ht="15.75" customHeight="1">
      <c r="A216" s="347"/>
      <c r="B216" s="339"/>
      <c r="C216" s="339"/>
      <c r="D216" s="339"/>
      <c r="E216" s="339"/>
      <c r="F216" s="339"/>
      <c r="G216" s="339"/>
      <c r="H216" s="339"/>
      <c r="I216" s="339"/>
      <c r="J216" s="339"/>
      <c r="K216" s="339"/>
      <c r="L216" s="339"/>
      <c r="M216" s="339"/>
      <c r="N216" s="339"/>
      <c r="O216" s="339"/>
      <c r="P216" s="339"/>
      <c r="Q216" s="339"/>
      <c r="R216" s="339"/>
      <c r="S216" s="339"/>
      <c r="T216" s="340"/>
    </row>
    <row r="217" spans="1:20" ht="15.75" customHeight="1">
      <c r="A217" s="347"/>
      <c r="B217" s="339"/>
      <c r="C217" s="339"/>
      <c r="D217" s="339"/>
      <c r="E217" s="339"/>
      <c r="F217" s="339"/>
      <c r="G217" s="339"/>
      <c r="H217" s="339"/>
      <c r="I217" s="339"/>
      <c r="J217" s="339"/>
      <c r="K217" s="339"/>
      <c r="L217" s="339"/>
      <c r="M217" s="339"/>
      <c r="N217" s="339"/>
      <c r="O217" s="339"/>
      <c r="P217" s="339"/>
      <c r="Q217" s="339"/>
      <c r="R217" s="339"/>
      <c r="S217" s="339"/>
      <c r="T217" s="340"/>
    </row>
    <row r="218" spans="1:20" ht="15.75" customHeight="1">
      <c r="A218" s="347"/>
      <c r="B218" s="339"/>
      <c r="C218" s="339"/>
      <c r="D218" s="339"/>
      <c r="E218" s="339"/>
      <c r="F218" s="339"/>
      <c r="G218" s="339"/>
      <c r="H218" s="339"/>
      <c r="I218" s="339"/>
      <c r="J218" s="339"/>
      <c r="K218" s="339"/>
      <c r="L218" s="339"/>
      <c r="M218" s="339"/>
      <c r="N218" s="339"/>
      <c r="O218" s="339"/>
      <c r="P218" s="339"/>
      <c r="Q218" s="339"/>
      <c r="R218" s="339"/>
      <c r="S218" s="339"/>
      <c r="T218" s="340"/>
    </row>
    <row r="219" spans="1:20" ht="15.75" customHeight="1"/>
    <row r="220" spans="1:20" ht="15.75" customHeight="1"/>
    <row r="221" spans="1:20" ht="15.75" customHeight="1"/>
    <row r="222" spans="1:20" ht="15.75" customHeight="1"/>
    <row r="223" spans="1:20" ht="15.75" customHeight="1"/>
    <row r="224" spans="1:2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5">
    <mergeCell ref="A13:B13"/>
    <mergeCell ref="A14:B14"/>
    <mergeCell ref="A15:B15"/>
    <mergeCell ref="A16:B16"/>
    <mergeCell ref="A17:B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Verification - Summary</vt:lpstr>
      <vt:lpstr>eSignet - API Testing</vt:lpstr>
      <vt:lpstr>eSignet API - Test Cases</vt:lpstr>
      <vt:lpstr>eSignet UI - Test Cases</vt:lpstr>
      <vt:lpstr>known bugs list</vt:lpstr>
      <vt:lpstr>Feature Health</vt:lpstr>
      <vt:lpstr>Device &amp; browser specification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ragin</dc:creator>
  <cp:lastModifiedBy>Prathmesh Jadhav</cp:lastModifiedBy>
  <dcterms:created xsi:type="dcterms:W3CDTF">2022-09-22T06:38:46Z</dcterms:created>
  <dcterms:modified xsi:type="dcterms:W3CDTF">2025-12-01T11:00:22Z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0x0101003991AE2FAC65AE4CBDB9E5A74BECD8A4</vt:lpwstr>
  </property>
</Properties>
</file>