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esktop\MultiRobotHW\HW2\"/>
    </mc:Choice>
  </mc:AlternateContent>
  <xr:revisionPtr revIDLastSave="0" documentId="13_ncr:1_{D3CA645A-4858-4584-BE16-66D16FED5685}" xr6:coauthVersionLast="45" xr6:coauthVersionMax="45" xr10:uidLastSave="{00000000-0000-0000-0000-000000000000}"/>
  <bookViews>
    <workbookView xWindow="-2310" yWindow="2910" windowWidth="21600" windowHeight="11385" activeTab="8" xr2:uid="{2263C5E7-4DCF-4ECD-B257-F5D877D42745}"/>
  </bookViews>
  <sheets>
    <sheet name="Sheet1" sheetId="1" r:id="rId1"/>
    <sheet name="Sheet2" sheetId="2" r:id="rId2"/>
    <sheet name="ODE3" sheetId="6" r:id="rId3"/>
    <sheet name="Sheet4" sheetId="9" r:id="rId4"/>
    <sheet name="Sheet3" sheetId="8" r:id="rId5"/>
    <sheet name="ODE_Final" sheetId="3" r:id="rId6"/>
    <sheet name="ChemMasterEquation" sheetId="4" r:id="rId7"/>
    <sheet name="CME2" sheetId="5" r:id="rId8"/>
    <sheet name="StoichMatrix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9" l="1" a="1"/>
  <c r="L10" i="9" s="1"/>
  <c r="E3" i="6"/>
  <c r="P7" i="8"/>
  <c r="C18" i="8" a="1"/>
  <c r="C18" i="8" s="1"/>
  <c r="Z31" i="6" l="1" a="1"/>
  <c r="Z31" i="6" s="1"/>
  <c r="Z30" i="6" a="1"/>
  <c r="Z30" i="6" s="1"/>
  <c r="Z29" i="6" a="1"/>
  <c r="Z29" i="6" s="1"/>
  <c r="Z28" i="6" a="1"/>
  <c r="Z28" i="6" s="1"/>
  <c r="Z27" i="6" a="1"/>
  <c r="Z27" i="6" s="1"/>
  <c r="Z26" i="6" a="1"/>
  <c r="Z26" i="6" s="1"/>
  <c r="Z25" i="6" a="1"/>
  <c r="Z25" i="6" s="1"/>
  <c r="Z24" i="6" a="1"/>
  <c r="Z24" i="6" s="1"/>
  <c r="Z23" i="6" a="1"/>
  <c r="Z23" i="6" s="1"/>
  <c r="Z22" i="6" a="1"/>
  <c r="Z22" i="6" s="1"/>
  <c r="Z21" i="6" a="1"/>
  <c r="Z21" i="6" s="1"/>
  <c r="Z20" i="6" a="1"/>
  <c r="Z20" i="6" s="1"/>
  <c r="Z19" i="6" a="1"/>
  <c r="Z19" i="6" s="1"/>
  <c r="Z18" i="6" a="1"/>
  <c r="Z18" i="6" s="1"/>
  <c r="X22" i="6"/>
  <c r="X18" i="6"/>
  <c r="X19" i="6"/>
  <c r="X20" i="6"/>
  <c r="X21" i="6"/>
  <c r="X23" i="6"/>
  <c r="X24" i="6"/>
  <c r="X25" i="6"/>
  <c r="X26" i="6"/>
  <c r="X27" i="6"/>
  <c r="X28" i="6"/>
  <c r="X29" i="6"/>
  <c r="X30" i="6"/>
  <c r="X31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18" i="6"/>
  <c r="S18" i="6" a="1"/>
  <c r="S18" i="6" s="1"/>
  <c r="R18" i="6" a="1"/>
  <c r="R18" i="6" s="1"/>
  <c r="Z3" i="6" a="1"/>
  <c r="Z3" i="6" s="1"/>
  <c r="V19" i="6"/>
  <c r="V20" i="6"/>
  <c r="V21" i="6"/>
  <c r="V26" i="6"/>
  <c r="V27" i="6"/>
  <c r="V28" i="6"/>
  <c r="V29" i="6"/>
  <c r="V30" i="6"/>
  <c r="V31" i="6"/>
  <c r="V18" i="6"/>
  <c r="U20" i="6"/>
  <c r="U21" i="6"/>
  <c r="U26" i="6"/>
  <c r="U27" i="6"/>
  <c r="U28" i="6"/>
  <c r="U29" i="6"/>
  <c r="U30" i="6"/>
  <c r="U31" i="6"/>
  <c r="U18" i="6"/>
  <c r="Z16" i="6" a="1"/>
  <c r="Z16" i="6" s="1"/>
  <c r="Z15" i="6" a="1"/>
  <c r="Z15" i="6" s="1"/>
  <c r="Z14" i="6" a="1"/>
  <c r="Z14" i="6" s="1"/>
  <c r="Z13" i="6" a="1"/>
  <c r="Z13" i="6" s="1"/>
  <c r="Z12" i="6" a="1"/>
  <c r="Z12" i="6" s="1"/>
  <c r="Z11" i="6" a="1"/>
  <c r="Z11" i="6" s="1"/>
  <c r="Z10" i="6" a="1"/>
  <c r="Z10" i="6" s="1"/>
  <c r="Z9" i="6" a="1"/>
  <c r="Z9" i="6" s="1"/>
  <c r="Z8" i="6" a="1"/>
  <c r="Z8" i="6" s="1"/>
  <c r="Z7" i="6" a="1"/>
  <c r="Z7" i="6" s="1"/>
  <c r="Z6" i="6" a="1"/>
  <c r="Z6" i="6" s="1"/>
  <c r="Z5" i="6" a="1"/>
  <c r="Z5" i="6" s="1"/>
  <c r="Z4" i="6" a="1"/>
  <c r="Z4" i="6" s="1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5" i="7"/>
  <c r="K24" i="7" a="1"/>
  <c r="K24" i="7" s="1"/>
  <c r="L5" i="7"/>
  <c r="M5" i="7"/>
  <c r="N5" i="7"/>
  <c r="O5" i="7"/>
  <c r="P5" i="7"/>
  <c r="Q5" i="7"/>
  <c r="L6" i="7"/>
  <c r="M6" i="7"/>
  <c r="N6" i="7"/>
  <c r="O6" i="7"/>
  <c r="P6" i="7"/>
  <c r="Q6" i="7"/>
  <c r="L7" i="7"/>
  <c r="M7" i="7"/>
  <c r="N7" i="7"/>
  <c r="O7" i="7"/>
  <c r="P7" i="7"/>
  <c r="Q7" i="7"/>
  <c r="L8" i="7"/>
  <c r="M8" i="7"/>
  <c r="N8" i="7"/>
  <c r="O8" i="7"/>
  <c r="P8" i="7"/>
  <c r="Q8" i="7"/>
  <c r="L9" i="7"/>
  <c r="M9" i="7"/>
  <c r="N9" i="7"/>
  <c r="O9" i="7"/>
  <c r="P9" i="7"/>
  <c r="Q9" i="7"/>
  <c r="L10" i="7"/>
  <c r="M10" i="7"/>
  <c r="N10" i="7"/>
  <c r="O10" i="7"/>
  <c r="P10" i="7"/>
  <c r="Q10" i="7"/>
  <c r="L11" i="7"/>
  <c r="M11" i="7"/>
  <c r="N11" i="7"/>
  <c r="O11" i="7"/>
  <c r="P11" i="7"/>
  <c r="Q11" i="7"/>
  <c r="L12" i="7"/>
  <c r="M12" i="7"/>
  <c r="N12" i="7"/>
  <c r="O12" i="7"/>
  <c r="P12" i="7"/>
  <c r="Q12" i="7"/>
  <c r="L13" i="7"/>
  <c r="M13" i="7"/>
  <c r="N13" i="7"/>
  <c r="O13" i="7"/>
  <c r="P13" i="7"/>
  <c r="Q13" i="7"/>
  <c r="L14" i="7"/>
  <c r="M14" i="7"/>
  <c r="N14" i="7"/>
  <c r="O14" i="7"/>
  <c r="P14" i="7"/>
  <c r="Q14" i="7"/>
  <c r="L15" i="7"/>
  <c r="M15" i="7"/>
  <c r="N15" i="7"/>
  <c r="O15" i="7"/>
  <c r="P15" i="7"/>
  <c r="Q15" i="7"/>
  <c r="L16" i="7"/>
  <c r="M16" i="7"/>
  <c r="N16" i="7"/>
  <c r="O16" i="7"/>
  <c r="P16" i="7"/>
  <c r="Q16" i="7"/>
  <c r="L17" i="7"/>
  <c r="M17" i="7"/>
  <c r="N17" i="7"/>
  <c r="O17" i="7"/>
  <c r="P17" i="7"/>
  <c r="Q17" i="7"/>
  <c r="L18" i="7"/>
  <c r="M18" i="7"/>
  <c r="N18" i="7"/>
  <c r="O18" i="7"/>
  <c r="P18" i="7"/>
  <c r="Q18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5" i="7"/>
  <c r="S6" i="7" l="1"/>
  <c r="S7" i="7"/>
  <c r="S8" i="7"/>
  <c r="S9" i="7"/>
  <c r="S10" i="7"/>
  <c r="S11" i="7"/>
  <c r="S12" i="7"/>
  <c r="S13" i="7"/>
  <c r="S14" i="7"/>
  <c r="S15" i="7"/>
  <c r="S16" i="7"/>
  <c r="S17" i="7"/>
  <c r="S18" i="7"/>
  <c r="S5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V14" i="7"/>
  <c r="V15" i="7"/>
  <c r="V16" i="7"/>
  <c r="V17" i="7"/>
  <c r="V18" i="7"/>
  <c r="V5" i="7"/>
  <c r="V6" i="7"/>
  <c r="V7" i="7"/>
  <c r="V8" i="7"/>
  <c r="V13" i="7"/>
  <c r="C5" i="7"/>
  <c r="C6" i="7"/>
  <c r="C7" i="7"/>
  <c r="C8" i="7"/>
  <c r="C9" i="7"/>
  <c r="C10" i="7"/>
  <c r="C11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5" i="7"/>
  <c r="Z4" i="5"/>
  <c r="G17" i="5"/>
  <c r="G13" i="5"/>
  <c r="G14" i="5"/>
  <c r="G15" i="5"/>
  <c r="G16" i="5"/>
  <c r="G12" i="5"/>
  <c r="G5" i="5"/>
  <c r="G6" i="5"/>
  <c r="G7" i="5"/>
  <c r="G4" i="5"/>
  <c r="G8" i="5"/>
  <c r="G9" i="5"/>
  <c r="G10" i="5"/>
  <c r="G11" i="5"/>
  <c r="R85" i="6" a="1"/>
  <c r="R85" i="6" s="1"/>
  <c r="J82" i="6" a="1"/>
  <c r="J82" i="6" s="1"/>
  <c r="AE68" i="6" a="1"/>
  <c r="AE68" i="6" s="1"/>
  <c r="Q53" i="6" a="1"/>
  <c r="Y63" i="6" s="1"/>
  <c r="E53" i="6" a="1"/>
  <c r="E53" i="6" s="1"/>
  <c r="D13" i="6" a="1"/>
  <c r="D13" i="6" s="1"/>
  <c r="E25" i="6" s="1" a="1"/>
  <c r="E25" i="6" s="1"/>
  <c r="AC53" i="6" s="1" a="1"/>
  <c r="AC53" i="6" s="1"/>
  <c r="Q9" i="6"/>
  <c r="Q8" i="6"/>
  <c r="Q7" i="6"/>
  <c r="Q6" i="6"/>
  <c r="Q5" i="6"/>
  <c r="Q4" i="6"/>
  <c r="Q3" i="6"/>
  <c r="Q54" i="6" l="1"/>
  <c r="V55" i="6"/>
  <c r="AA56" i="6"/>
  <c r="U58" i="6"/>
  <c r="Z59" i="6"/>
  <c r="T61" i="6"/>
  <c r="Y62" i="6"/>
  <c r="R53" i="6"/>
  <c r="U54" i="6"/>
  <c r="Z55" i="6"/>
  <c r="T57" i="6"/>
  <c r="Y58" i="6"/>
  <c r="S60" i="6"/>
  <c r="X61" i="6"/>
  <c r="R63" i="6"/>
  <c r="V53" i="6"/>
  <c r="Y54" i="6"/>
  <c r="S56" i="6"/>
  <c r="X57" i="6"/>
  <c r="R59" i="6"/>
  <c r="W60" i="6"/>
  <c r="Q62" i="6"/>
  <c r="V63" i="6"/>
  <c r="Z53" i="6"/>
  <c r="R55" i="6"/>
  <c r="W56" i="6"/>
  <c r="Q58" i="6"/>
  <c r="V59" i="6"/>
  <c r="AA60" i="6"/>
  <c r="U62" i="6"/>
  <c r="Z63" i="6"/>
  <c r="S53" i="6"/>
  <c r="W53" i="6"/>
  <c r="AA53" i="6"/>
  <c r="R54" i="6"/>
  <c r="V54" i="6"/>
  <c r="Z54" i="6"/>
  <c r="S55" i="6"/>
  <c r="W55" i="6"/>
  <c r="AA55" i="6"/>
  <c r="T56" i="6"/>
  <c r="X56" i="6"/>
  <c r="Q57" i="6"/>
  <c r="U57" i="6"/>
  <c r="Y57" i="6"/>
  <c r="R58" i="6"/>
  <c r="V58" i="6"/>
  <c r="Z58" i="6"/>
  <c r="S59" i="6"/>
  <c r="W59" i="6"/>
  <c r="AA59" i="6"/>
  <c r="T60" i="6"/>
  <c r="X60" i="6"/>
  <c r="Q61" i="6"/>
  <c r="U61" i="6"/>
  <c r="Y61" i="6"/>
  <c r="R62" i="6"/>
  <c r="V62" i="6"/>
  <c r="Z62" i="6"/>
  <c r="S63" i="6"/>
  <c r="W63" i="6"/>
  <c r="AA63" i="6"/>
  <c r="Q53" i="6"/>
  <c r="T53" i="6"/>
  <c r="X53" i="6"/>
  <c r="S54" i="6"/>
  <c r="W54" i="6"/>
  <c r="AA54" i="6"/>
  <c r="T55" i="6"/>
  <c r="X55" i="6"/>
  <c r="Q56" i="6"/>
  <c r="U56" i="6"/>
  <c r="Y56" i="6"/>
  <c r="R57" i="6"/>
  <c r="V57" i="6"/>
  <c r="Z57" i="6"/>
  <c r="S58" i="6"/>
  <c r="W58" i="6"/>
  <c r="AA58" i="6"/>
  <c r="T59" i="6"/>
  <c r="X59" i="6"/>
  <c r="Q60" i="6"/>
  <c r="U60" i="6"/>
  <c r="Y60" i="6"/>
  <c r="R61" i="6"/>
  <c r="V61" i="6"/>
  <c r="Z61" i="6"/>
  <c r="S62" i="6"/>
  <c r="W62" i="6"/>
  <c r="AA62" i="6"/>
  <c r="T63" i="6"/>
  <c r="X63" i="6"/>
  <c r="U53" i="6"/>
  <c r="Y53" i="6"/>
  <c r="T54" i="6"/>
  <c r="X54" i="6"/>
  <c r="Q55" i="6"/>
  <c r="U55" i="6"/>
  <c r="Y55" i="6"/>
  <c r="R56" i="6"/>
  <c r="V56" i="6"/>
  <c r="Z56" i="6"/>
  <c r="S57" i="6"/>
  <c r="W57" i="6"/>
  <c r="AA57" i="6"/>
  <c r="T58" i="6"/>
  <c r="X58" i="6"/>
  <c r="Q59" i="6"/>
  <c r="U59" i="6"/>
  <c r="Y59" i="6"/>
  <c r="R60" i="6"/>
  <c r="V60" i="6"/>
  <c r="Z60" i="6"/>
  <c r="S61" i="6"/>
  <c r="W61" i="6"/>
  <c r="AA61" i="6"/>
  <c r="T62" i="6"/>
  <c r="X62" i="6"/>
  <c r="Q63" i="6"/>
  <c r="U63" i="6"/>
  <c r="R4" i="4"/>
  <c r="S4" i="4"/>
  <c r="T4" i="4"/>
  <c r="U4" i="4"/>
  <c r="V4" i="4"/>
  <c r="W4" i="4"/>
  <c r="R5" i="4"/>
  <c r="S5" i="4"/>
  <c r="T5" i="4"/>
  <c r="U5" i="4"/>
  <c r="V5" i="4"/>
  <c r="W5" i="4"/>
  <c r="R6" i="4"/>
  <c r="S6" i="4"/>
  <c r="T6" i="4"/>
  <c r="U6" i="4"/>
  <c r="V6" i="4"/>
  <c r="W6" i="4"/>
  <c r="R7" i="4"/>
  <c r="S7" i="4"/>
  <c r="T7" i="4"/>
  <c r="U7" i="4"/>
  <c r="V7" i="4"/>
  <c r="W7" i="4"/>
  <c r="R8" i="4"/>
  <c r="S8" i="4"/>
  <c r="T8" i="4"/>
  <c r="U8" i="4"/>
  <c r="V8" i="4"/>
  <c r="W8" i="4"/>
  <c r="R9" i="4"/>
  <c r="S9" i="4"/>
  <c r="T9" i="4"/>
  <c r="U9" i="4"/>
  <c r="V9" i="4"/>
  <c r="W9" i="4"/>
  <c r="R10" i="4"/>
  <c r="S10" i="4"/>
  <c r="T10" i="4"/>
  <c r="U10" i="4"/>
  <c r="V10" i="4"/>
  <c r="W10" i="4"/>
  <c r="R11" i="4"/>
  <c r="S11" i="4"/>
  <c r="T11" i="4"/>
  <c r="U11" i="4"/>
  <c r="V11" i="4"/>
  <c r="W11" i="4"/>
  <c r="R12" i="4"/>
  <c r="S12" i="4"/>
  <c r="T12" i="4"/>
  <c r="U12" i="4"/>
  <c r="V12" i="4"/>
  <c r="W12" i="4"/>
  <c r="R13" i="4"/>
  <c r="S13" i="4"/>
  <c r="T13" i="4"/>
  <c r="U13" i="4"/>
  <c r="V13" i="4"/>
  <c r="W13" i="4"/>
  <c r="R14" i="4"/>
  <c r="S14" i="4"/>
  <c r="T14" i="4"/>
  <c r="U14" i="4"/>
  <c r="V14" i="4"/>
  <c r="W14" i="4"/>
  <c r="R15" i="4"/>
  <c r="S15" i="4"/>
  <c r="T15" i="4"/>
  <c r="U15" i="4"/>
  <c r="V15" i="4"/>
  <c r="W15" i="4"/>
  <c r="R16" i="4"/>
  <c r="S16" i="4"/>
  <c r="T16" i="4"/>
  <c r="U16" i="4"/>
  <c r="V16" i="4"/>
  <c r="W16" i="4"/>
  <c r="R17" i="4"/>
  <c r="S17" i="4"/>
  <c r="T17" i="4"/>
  <c r="U17" i="4"/>
  <c r="V17" i="4"/>
  <c r="W17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4" i="4"/>
  <c r="Z4" i="4"/>
  <c r="Z17" i="5" l="1"/>
  <c r="X17" i="5"/>
  <c r="W17" i="5"/>
  <c r="V17" i="5"/>
  <c r="U17" i="5"/>
  <c r="Z16" i="5"/>
  <c r="X16" i="5"/>
  <c r="W16" i="5"/>
  <c r="V16" i="5"/>
  <c r="U16" i="5"/>
  <c r="Z15" i="5"/>
  <c r="X15" i="5"/>
  <c r="W15" i="5"/>
  <c r="V15" i="5"/>
  <c r="U15" i="5"/>
  <c r="Z14" i="5"/>
  <c r="X14" i="5"/>
  <c r="W14" i="5"/>
  <c r="V14" i="5"/>
  <c r="U14" i="5"/>
  <c r="Z13" i="5"/>
  <c r="X13" i="5"/>
  <c r="W13" i="5"/>
  <c r="V13" i="5"/>
  <c r="U13" i="5"/>
  <c r="Z12" i="5"/>
  <c r="X12" i="5"/>
  <c r="W12" i="5"/>
  <c r="V12" i="5"/>
  <c r="U12" i="5"/>
  <c r="Z11" i="5"/>
  <c r="W11" i="5"/>
  <c r="V11" i="5"/>
  <c r="Z10" i="5"/>
  <c r="W10" i="5"/>
  <c r="V10" i="5"/>
  <c r="Z9" i="5"/>
  <c r="W9" i="5"/>
  <c r="V9" i="5"/>
  <c r="Z8" i="5"/>
  <c r="W8" i="5"/>
  <c r="V8" i="5"/>
  <c r="Z7" i="5"/>
  <c r="X7" i="5"/>
  <c r="W7" i="5"/>
  <c r="V7" i="5"/>
  <c r="U7" i="5"/>
  <c r="Z6" i="5"/>
  <c r="X6" i="5"/>
  <c r="W6" i="5"/>
  <c r="V6" i="5"/>
  <c r="U6" i="5"/>
  <c r="Z5" i="5"/>
  <c r="X5" i="5"/>
  <c r="W5" i="5"/>
  <c r="V5" i="5"/>
  <c r="U5" i="5"/>
  <c r="X4" i="5"/>
  <c r="W4" i="5"/>
  <c r="V4" i="5"/>
  <c r="U4" i="5"/>
  <c r="Q4" i="5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R85" i="3" a="1"/>
  <c r="R85" i="3"/>
  <c r="AE68" i="3" a="1"/>
  <c r="AE68" i="3" s="1"/>
  <c r="J82" i="3" a="1"/>
  <c r="J82" i="3" s="1"/>
  <c r="AC53" i="3" a="1"/>
  <c r="AC53" i="3" s="1"/>
  <c r="Q53" i="3" a="1"/>
  <c r="T53" i="3" s="1"/>
  <c r="V63" i="3"/>
  <c r="W63" i="3"/>
  <c r="Z63" i="3"/>
  <c r="AA63" i="3"/>
  <c r="E53" i="3" a="1"/>
  <c r="E53" i="3" s="1"/>
  <c r="D13" i="3" a="1"/>
  <c r="D13" i="3" s="1"/>
  <c r="C13" i="2" a="1"/>
  <c r="C13" i="2" s="1"/>
  <c r="D13" i="1" a="1"/>
  <c r="D13" i="1" s="1"/>
  <c r="Y63" i="3" l="1"/>
  <c r="U63" i="3"/>
  <c r="Q63" i="3"/>
  <c r="X62" i="3"/>
  <c r="T62" i="3"/>
  <c r="AA61" i="3"/>
  <c r="W61" i="3"/>
  <c r="S61" i="3"/>
  <c r="Z60" i="3"/>
  <c r="V60" i="3"/>
  <c r="R60" i="3"/>
  <c r="Y59" i="3"/>
  <c r="U59" i="3"/>
  <c r="Q59" i="3"/>
  <c r="X58" i="3"/>
  <c r="T58" i="3"/>
  <c r="AA57" i="3"/>
  <c r="W57" i="3"/>
  <c r="S57" i="3"/>
  <c r="Z56" i="3"/>
  <c r="V56" i="3"/>
  <c r="R56" i="3"/>
  <c r="Y55" i="3"/>
  <c r="U55" i="3"/>
  <c r="Q55" i="3"/>
  <c r="X54" i="3"/>
  <c r="T54" i="3"/>
  <c r="AA53" i="3"/>
  <c r="W53" i="3"/>
  <c r="S53" i="3"/>
  <c r="X63" i="3"/>
  <c r="T63" i="3"/>
  <c r="AA62" i="3"/>
  <c r="W62" i="3"/>
  <c r="S62" i="3"/>
  <c r="Z61" i="3"/>
  <c r="V61" i="3"/>
  <c r="R61" i="3"/>
  <c r="Y60" i="3"/>
  <c r="U60" i="3"/>
  <c r="Q60" i="3"/>
  <c r="X59" i="3"/>
  <c r="T59" i="3"/>
  <c r="AA58" i="3"/>
  <c r="W58" i="3"/>
  <c r="S58" i="3"/>
  <c r="Z57" i="3"/>
  <c r="V57" i="3"/>
  <c r="R57" i="3"/>
  <c r="Y56" i="3"/>
  <c r="U56" i="3"/>
  <c r="Q56" i="3"/>
  <c r="X55" i="3"/>
  <c r="T55" i="3"/>
  <c r="AA54" i="3"/>
  <c r="W54" i="3"/>
  <c r="S54" i="3"/>
  <c r="Z53" i="3"/>
  <c r="V53" i="3"/>
  <c r="R53" i="3"/>
  <c r="S63" i="3"/>
  <c r="Z62" i="3"/>
  <c r="V62" i="3"/>
  <c r="R62" i="3"/>
  <c r="Y61" i="3"/>
  <c r="U61" i="3"/>
  <c r="Q61" i="3"/>
  <c r="X60" i="3"/>
  <c r="T60" i="3"/>
  <c r="AA59" i="3"/>
  <c r="W59" i="3"/>
  <c r="S59" i="3"/>
  <c r="Z58" i="3"/>
  <c r="V58" i="3"/>
  <c r="R58" i="3"/>
  <c r="Y57" i="3"/>
  <c r="U57" i="3"/>
  <c r="Q57" i="3"/>
  <c r="X56" i="3"/>
  <c r="T56" i="3"/>
  <c r="AA55" i="3"/>
  <c r="W55" i="3"/>
  <c r="S55" i="3"/>
  <c r="Z54" i="3"/>
  <c r="V54" i="3"/>
  <c r="R54" i="3"/>
  <c r="Y53" i="3"/>
  <c r="U53" i="3"/>
  <c r="Q53" i="3"/>
  <c r="R63" i="3"/>
  <c r="Y62" i="3"/>
  <c r="U62" i="3"/>
  <c r="Q62" i="3"/>
  <c r="X61" i="3"/>
  <c r="T61" i="3"/>
  <c r="AA60" i="3"/>
  <c r="W60" i="3"/>
  <c r="S60" i="3"/>
  <c r="Z59" i="3"/>
  <c r="V59" i="3"/>
  <c r="R59" i="3"/>
  <c r="Y58" i="3"/>
  <c r="U58" i="3"/>
  <c r="Q58" i="3"/>
  <c r="X57" i="3"/>
  <c r="T57" i="3"/>
  <c r="AA56" i="3"/>
  <c r="W56" i="3"/>
  <c r="S56" i="3"/>
  <c r="Z55" i="3"/>
  <c r="V55" i="3"/>
  <c r="R55" i="3"/>
  <c r="Y54" i="3"/>
  <c r="U54" i="3"/>
  <c r="Q54" i="3"/>
  <c r="X5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<sst xmlns="http://schemas.openxmlformats.org/spreadsheetml/2006/main" count="778" uniqueCount="123">
  <si>
    <t>X</t>
  </si>
  <si>
    <t>Y1</t>
  </si>
  <si>
    <t>B1</t>
  </si>
  <si>
    <t>Y2</t>
  </si>
  <si>
    <t>Z1</t>
  </si>
  <si>
    <t>Z2</t>
  </si>
  <si>
    <t>W1</t>
  </si>
  <si>
    <t>W2</t>
  </si>
  <si>
    <t>z1+y1</t>
  </si>
  <si>
    <t>x+y2</t>
  </si>
  <si>
    <t>z2+y2</t>
  </si>
  <si>
    <t>y1</t>
  </si>
  <si>
    <t>z1</t>
  </si>
  <si>
    <t>y2</t>
  </si>
  <si>
    <t>z2</t>
  </si>
  <si>
    <t>w2+y1</t>
  </si>
  <si>
    <t>w1+y2</t>
  </si>
  <si>
    <t>w1+w2</t>
  </si>
  <si>
    <t>x+y1</t>
  </si>
  <si>
    <t>Complexes (c=11)</t>
  </si>
  <si>
    <t>Species (s=7)</t>
  </si>
  <si>
    <t>a1</t>
  </si>
  <si>
    <t>a2</t>
  </si>
  <si>
    <t>k1</t>
  </si>
  <si>
    <t>k2</t>
  </si>
  <si>
    <t>B2</t>
  </si>
  <si>
    <t>e1</t>
  </si>
  <si>
    <t>e2</t>
  </si>
  <si>
    <t>n1</t>
  </si>
  <si>
    <t>n2</t>
  </si>
  <si>
    <t>u1</t>
  </si>
  <si>
    <t>u2</t>
  </si>
  <si>
    <t>-a1</t>
  </si>
  <si>
    <t>-a2</t>
  </si>
  <si>
    <t>-B1</t>
  </si>
  <si>
    <t>-B2</t>
  </si>
  <si>
    <t>-k1</t>
  </si>
  <si>
    <t>-k2</t>
  </si>
  <si>
    <t>-y1</t>
  </si>
  <si>
    <t>-y2</t>
  </si>
  <si>
    <t>K</t>
  </si>
  <si>
    <t>Reaction Coeff (14)</t>
  </si>
  <si>
    <t>M</t>
  </si>
  <si>
    <t>Complexes</t>
  </si>
  <si>
    <t>y(x)</t>
  </si>
  <si>
    <t>e1+n1</t>
  </si>
  <si>
    <t>e2+n2</t>
  </si>
  <si>
    <t>u1+u2</t>
  </si>
  <si>
    <t>M=</t>
  </si>
  <si>
    <t>K=</t>
  </si>
  <si>
    <t>y(x)=</t>
  </si>
  <si>
    <t>x</t>
  </si>
  <si>
    <t>-e1</t>
  </si>
  <si>
    <t>-n1</t>
  </si>
  <si>
    <t>-e2</t>
  </si>
  <si>
    <t>-n2</t>
  </si>
  <si>
    <t>-u2</t>
  </si>
  <si>
    <t>-u1</t>
  </si>
  <si>
    <t>x_dot=</t>
  </si>
  <si>
    <t>-Mky(x)=</t>
  </si>
  <si>
    <t>-1*</t>
  </si>
  <si>
    <t>X_dot</t>
  </si>
  <si>
    <t>Y1_dot</t>
  </si>
  <si>
    <t>Y2_dot</t>
  </si>
  <si>
    <t>Z1_dot</t>
  </si>
  <si>
    <t>Z2_DOT</t>
  </si>
  <si>
    <t>W1_dot</t>
  </si>
  <si>
    <t>W2_dot</t>
  </si>
  <si>
    <t>s=</t>
  </si>
  <si>
    <t>Reactant</t>
  </si>
  <si>
    <t>RR Const</t>
  </si>
  <si>
    <t>b1</t>
  </si>
  <si>
    <t>b2</t>
  </si>
  <si>
    <t>g1</t>
  </si>
  <si>
    <t>g2</t>
  </si>
  <si>
    <t>Product</t>
  </si>
  <si>
    <t>Update Matrix</t>
  </si>
  <si>
    <t>w2</t>
  </si>
  <si>
    <t>w1</t>
  </si>
  <si>
    <t>-&gt;</t>
  </si>
  <si>
    <t>Reaction Probability</t>
  </si>
  <si>
    <t>xy1</t>
  </si>
  <si>
    <t>z1y1</t>
  </si>
  <si>
    <t>xy2</t>
  </si>
  <si>
    <t>z2y2</t>
  </si>
  <si>
    <t>w2y1</t>
  </si>
  <si>
    <t>w1y2</t>
  </si>
  <si>
    <t>w1w2</t>
  </si>
  <si>
    <t>x+y1 -a1-&gt; z1+y1</t>
  </si>
  <si>
    <t>y1+z1 -b1-&gt; x+y1</t>
  </si>
  <si>
    <t>x+y2 -a2-&gt; z2+y2</t>
  </si>
  <si>
    <t>z2+y2 -b2-&gt; x+y2</t>
  </si>
  <si>
    <t>y1-k1&gt;z1</t>
  </si>
  <si>
    <t>w2+y1 -e1-&gt; w1+y2</t>
  </si>
  <si>
    <t>w1+y2 -e2-&gt; w2+y1</t>
  </si>
  <si>
    <t>w2+y1 -n1-&gt; w1+w2</t>
  </si>
  <si>
    <t>w1+w2 -u1-&gt; w2+y1</t>
  </si>
  <si>
    <t>w1+w2 -u2-&gt; w1+y2</t>
  </si>
  <si>
    <t>w1+y2 -n2-&gt; w1+w2</t>
  </si>
  <si>
    <t>z1-g1&gt;y1</t>
  </si>
  <si>
    <t>y2-k2&gt;z2</t>
  </si>
  <si>
    <t>z2-g2&gt;y2</t>
  </si>
  <si>
    <t>Reaction</t>
  </si>
  <si>
    <t>Reaction Rate Constant</t>
  </si>
  <si>
    <t>Reaction Rate Probabilities</t>
  </si>
  <si>
    <t>*</t>
  </si>
  <si>
    <t>V</t>
  </si>
  <si>
    <t>;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</si>
  <si>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</si>
  <si>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</si>
  <si>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</si>
  <si>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</si>
  <si>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</si>
  <si>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</si>
  <si>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</si>
  <si>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</si>
  <si>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</si>
  <si>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</si>
  <si>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</si>
  <si>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species</t>
  </si>
  <si>
    <t>-b1</t>
  </si>
  <si>
    <t>-b2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</si>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</sst>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 textRotation="90"/>
    </xf>
    <xf numFmtId="0" fontId="0" fillId="0" borderId="0" xfId="0" applyAlignment="1"/>
    <xf numFmtId="0" fontId="1" fillId="0" borderId="0" xfId="0" applyFont="1" applyAlignment="1"/>
    <xf numFmtId="0" fontId="0" fillId="0" borderId="8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3AA4-7599-4B0D-9CCC-FC060BC6C25A}">
  <dimension ref="A1:Q41"/>
  <sheetViews>
    <sheetView topLeftCell="A13" workbookViewId="0">
      <selection activeCell="J46" sqref="J46"/>
    </sheetView>
  </sheetViews>
  <sheetFormatPr defaultRowHeight="15" x14ac:dyDescent="0.25"/>
  <cols>
    <col min="1" max="1" width="9.140625" style="37"/>
    <col min="2" max="2" width="9.140625" style="41"/>
  </cols>
  <sheetData>
    <row r="1" spans="1:17" x14ac:dyDescent="0.25">
      <c r="D1" s="68" t="s">
        <v>19</v>
      </c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7" x14ac:dyDescent="0.25">
      <c r="D2" s="1" t="s">
        <v>18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12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7" x14ac:dyDescent="0.25">
      <c r="A3" s="67" t="s">
        <v>42</v>
      </c>
      <c r="B3" s="66" t="s">
        <v>20</v>
      </c>
      <c r="C3" s="1" t="s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7" x14ac:dyDescent="0.25">
      <c r="A4" s="67"/>
      <c r="B4" s="66"/>
      <c r="C4" s="1" t="s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7" x14ac:dyDescent="0.25">
      <c r="A5" s="67"/>
      <c r="B5" s="66"/>
      <c r="C5" s="1" t="s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</row>
    <row r="6" spans="1:17" x14ac:dyDescent="0.25">
      <c r="A6" s="67"/>
      <c r="B6" s="66"/>
      <c r="C6" s="1" t="s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7" x14ac:dyDescent="0.25">
      <c r="A7" s="67"/>
      <c r="B7" s="66"/>
      <c r="C7" s="1" t="s">
        <v>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7" x14ac:dyDescent="0.25">
      <c r="A8" s="67"/>
      <c r="B8" s="66"/>
      <c r="C8" s="1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7" x14ac:dyDescent="0.25">
      <c r="A9" s="67"/>
      <c r="B9" s="66"/>
      <c r="C9" s="1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2" spans="1:17" x14ac:dyDescent="0.25">
      <c r="D12" s="69" t="s">
        <v>41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</row>
    <row r="13" spans="1:17" x14ac:dyDescent="0.25">
      <c r="A13" s="67" t="s">
        <v>40</v>
      </c>
      <c r="B13" s="66" t="s">
        <v>41</v>
      </c>
      <c r="D13" s="1" t="str" cm="1">
        <f t="array" ref="D13:Q13">TRANSPOSE(C14:C27)</f>
        <v>a1</v>
      </c>
      <c r="E13" s="1" t="str">
        <v>a2</v>
      </c>
      <c r="F13" s="1" t="str">
        <v>B1</v>
      </c>
      <c r="G13" s="1" t="str">
        <v>B2</v>
      </c>
      <c r="H13" s="1" t="str">
        <v>k1</v>
      </c>
      <c r="I13" s="1" t="str">
        <v>k2</v>
      </c>
      <c r="J13" s="1" t="str">
        <v>y1</v>
      </c>
      <c r="K13" s="1" t="str">
        <v>y2</v>
      </c>
      <c r="L13" s="1" t="str">
        <v>e1</v>
      </c>
      <c r="M13" s="1" t="str">
        <v>e2</v>
      </c>
      <c r="N13" s="1" t="str">
        <v>n1</v>
      </c>
      <c r="O13" s="1" t="str">
        <v>n2</v>
      </c>
      <c r="P13" s="1" t="str">
        <v>u1</v>
      </c>
      <c r="Q13" s="1" t="str">
        <v>u2</v>
      </c>
    </row>
    <row r="14" spans="1:17" x14ac:dyDescent="0.25">
      <c r="A14" s="67"/>
      <c r="B14" s="66"/>
      <c r="C14" s="1" t="s">
        <v>21</v>
      </c>
      <c r="D14" s="22" t="s">
        <v>21</v>
      </c>
      <c r="E14" s="23">
        <v>0</v>
      </c>
      <c r="F14" s="24" t="s">
        <v>34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5">
        <v>0</v>
      </c>
    </row>
    <row r="15" spans="1:17" x14ac:dyDescent="0.25">
      <c r="A15" s="67"/>
      <c r="B15" s="66"/>
      <c r="C15" s="1" t="s">
        <v>22</v>
      </c>
      <c r="D15" s="26">
        <v>0</v>
      </c>
      <c r="E15" s="27" t="s">
        <v>22</v>
      </c>
      <c r="F15" s="27">
        <v>0</v>
      </c>
      <c r="G15" s="27" t="s">
        <v>35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9">
        <v>0</v>
      </c>
    </row>
    <row r="16" spans="1:17" x14ac:dyDescent="0.25">
      <c r="A16" s="67"/>
      <c r="B16" s="66"/>
      <c r="C16" s="1" t="s">
        <v>2</v>
      </c>
      <c r="D16" s="30" t="s">
        <v>32</v>
      </c>
      <c r="E16" s="28">
        <v>0</v>
      </c>
      <c r="F16" s="27" t="s">
        <v>2</v>
      </c>
      <c r="G16" s="27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9">
        <v>0</v>
      </c>
    </row>
    <row r="17" spans="1:17" x14ac:dyDescent="0.25">
      <c r="A17" s="67"/>
      <c r="B17" s="66"/>
      <c r="C17" s="1" t="s">
        <v>25</v>
      </c>
      <c r="D17" s="26">
        <v>0</v>
      </c>
      <c r="E17" s="27" t="s">
        <v>33</v>
      </c>
      <c r="F17" s="28">
        <v>0</v>
      </c>
      <c r="G17" s="27" t="s">
        <v>25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9">
        <v>0</v>
      </c>
    </row>
    <row r="18" spans="1:17" x14ac:dyDescent="0.25">
      <c r="A18" s="67"/>
      <c r="B18" s="66"/>
      <c r="C18" s="1" t="s">
        <v>23</v>
      </c>
      <c r="D18" s="26">
        <v>0</v>
      </c>
      <c r="E18" s="28">
        <v>0</v>
      </c>
      <c r="F18" s="28">
        <v>0</v>
      </c>
      <c r="G18" s="28">
        <v>0</v>
      </c>
      <c r="H18" s="28" t="s">
        <v>23</v>
      </c>
      <c r="I18" s="28">
        <v>0</v>
      </c>
      <c r="J18" s="27" t="s">
        <v>38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9">
        <v>0</v>
      </c>
    </row>
    <row r="19" spans="1:17" x14ac:dyDescent="0.25">
      <c r="A19" s="67"/>
      <c r="B19" s="66"/>
      <c r="C19" s="1" t="s">
        <v>24</v>
      </c>
      <c r="D19" s="26">
        <v>0</v>
      </c>
      <c r="E19" s="28">
        <v>0</v>
      </c>
      <c r="F19" s="28">
        <v>0</v>
      </c>
      <c r="G19" s="28">
        <v>0</v>
      </c>
      <c r="H19" s="28">
        <v>0</v>
      </c>
      <c r="I19" s="28" t="s">
        <v>24</v>
      </c>
      <c r="J19" s="28">
        <v>0</v>
      </c>
      <c r="K19" s="27" t="s">
        <v>39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9">
        <v>0</v>
      </c>
    </row>
    <row r="20" spans="1:17" x14ac:dyDescent="0.25">
      <c r="A20" s="67"/>
      <c r="B20" s="66"/>
      <c r="C20" s="1" t="s">
        <v>11</v>
      </c>
      <c r="D20" s="26">
        <v>0</v>
      </c>
      <c r="E20" s="28">
        <v>0</v>
      </c>
      <c r="F20" s="28">
        <v>0</v>
      </c>
      <c r="G20" s="28">
        <v>0</v>
      </c>
      <c r="H20" s="27" t="s">
        <v>36</v>
      </c>
      <c r="I20" s="28">
        <v>0</v>
      </c>
      <c r="J20" s="28" t="s">
        <v>11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9">
        <v>0</v>
      </c>
    </row>
    <row r="21" spans="1:17" x14ac:dyDescent="0.25">
      <c r="A21" s="67"/>
      <c r="B21" s="66"/>
      <c r="C21" s="1" t="s">
        <v>13</v>
      </c>
      <c r="D21" s="26">
        <v>0</v>
      </c>
      <c r="E21" s="28">
        <v>0</v>
      </c>
      <c r="F21" s="28">
        <v>0</v>
      </c>
      <c r="G21" s="28">
        <v>0</v>
      </c>
      <c r="H21" s="28">
        <v>0</v>
      </c>
      <c r="I21" s="27" t="s">
        <v>37</v>
      </c>
      <c r="J21" s="28">
        <v>0</v>
      </c>
      <c r="K21" s="28" t="s">
        <v>13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9">
        <v>0</v>
      </c>
    </row>
    <row r="22" spans="1:17" x14ac:dyDescent="0.25">
      <c r="A22" s="67"/>
      <c r="B22" s="66"/>
      <c r="C22" s="1" t="s">
        <v>26</v>
      </c>
      <c r="D22" s="26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7">
        <v>0</v>
      </c>
      <c r="K22" s="28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2">
        <v>0</v>
      </c>
    </row>
    <row r="23" spans="1:17" x14ac:dyDescent="0.25">
      <c r="A23" s="67"/>
      <c r="B23" s="66"/>
      <c r="C23" s="1" t="s">
        <v>27</v>
      </c>
      <c r="D23" s="26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7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2">
        <v>0</v>
      </c>
    </row>
    <row r="24" spans="1:17" x14ac:dyDescent="0.25">
      <c r="A24" s="67"/>
      <c r="B24" s="66"/>
      <c r="C24" s="1" t="s">
        <v>28</v>
      </c>
      <c r="D24" s="26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2">
        <v>0</v>
      </c>
    </row>
    <row r="25" spans="1:17" x14ac:dyDescent="0.25">
      <c r="A25" s="67"/>
      <c r="B25" s="66"/>
      <c r="C25" s="1" t="s">
        <v>29</v>
      </c>
      <c r="D25" s="26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2">
        <v>0</v>
      </c>
    </row>
    <row r="26" spans="1:17" x14ac:dyDescent="0.25">
      <c r="A26" s="67"/>
      <c r="B26" s="66"/>
      <c r="C26" s="1" t="s">
        <v>30</v>
      </c>
      <c r="D26" s="26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2">
        <v>0</v>
      </c>
    </row>
    <row r="27" spans="1:17" x14ac:dyDescent="0.25">
      <c r="A27" s="67"/>
      <c r="B27" s="66"/>
      <c r="C27" s="1" t="s">
        <v>31</v>
      </c>
      <c r="D27" s="33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6">
        <v>0</v>
      </c>
    </row>
    <row r="31" spans="1:17" x14ac:dyDescent="0.25">
      <c r="A31" s="67" t="s">
        <v>44</v>
      </c>
      <c r="B31" s="66" t="s">
        <v>43</v>
      </c>
      <c r="D31" s="38" t="s">
        <v>18</v>
      </c>
    </row>
    <row r="32" spans="1:17" x14ac:dyDescent="0.25">
      <c r="A32" s="67"/>
      <c r="B32" s="66"/>
      <c r="D32" s="39" t="s">
        <v>8</v>
      </c>
    </row>
    <row r="33" spans="1:4" x14ac:dyDescent="0.25">
      <c r="A33" s="67"/>
      <c r="B33" s="66"/>
      <c r="D33" s="39" t="s">
        <v>9</v>
      </c>
    </row>
    <row r="34" spans="1:4" x14ac:dyDescent="0.25">
      <c r="A34" s="67"/>
      <c r="B34" s="66"/>
      <c r="D34" s="39" t="s">
        <v>10</v>
      </c>
    </row>
    <row r="35" spans="1:4" x14ac:dyDescent="0.25">
      <c r="A35" s="67"/>
      <c r="B35" s="66"/>
      <c r="D35" s="39" t="s">
        <v>11</v>
      </c>
    </row>
    <row r="36" spans="1:4" x14ac:dyDescent="0.25">
      <c r="A36" s="67"/>
      <c r="B36" s="66"/>
      <c r="D36" s="39" t="s">
        <v>13</v>
      </c>
    </row>
    <row r="37" spans="1:4" x14ac:dyDescent="0.25">
      <c r="A37" s="67"/>
      <c r="B37" s="66"/>
      <c r="D37" s="39" t="s">
        <v>12</v>
      </c>
    </row>
    <row r="38" spans="1:4" x14ac:dyDescent="0.25">
      <c r="A38" s="67"/>
      <c r="B38" s="66"/>
      <c r="D38" s="39" t="s">
        <v>14</v>
      </c>
    </row>
    <row r="39" spans="1:4" x14ac:dyDescent="0.25">
      <c r="A39" s="67"/>
      <c r="B39" s="66"/>
      <c r="D39" s="39" t="s">
        <v>15</v>
      </c>
    </row>
    <row r="40" spans="1:4" x14ac:dyDescent="0.25">
      <c r="A40" s="67"/>
      <c r="B40" s="66"/>
      <c r="D40" s="39" t="s">
        <v>16</v>
      </c>
    </row>
    <row r="41" spans="1:4" x14ac:dyDescent="0.25">
      <c r="A41" s="67"/>
      <c r="B41" s="66"/>
      <c r="D41" s="40" t="s">
        <v>17</v>
      </c>
    </row>
  </sheetData>
  <mergeCells count="8">
    <mergeCell ref="B31:B41"/>
    <mergeCell ref="A31:A41"/>
    <mergeCell ref="D1:N1"/>
    <mergeCell ref="B3:B9"/>
    <mergeCell ref="B13:B27"/>
    <mergeCell ref="A13:A27"/>
    <mergeCell ref="D12:Q12"/>
    <mergeCell ref="A3:A9"/>
  </mergeCells>
  <conditionalFormatting sqref="J2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6713-23BB-4C26-BE18-CA93BEB5190C}">
  <dimension ref="A1:Q41"/>
  <sheetViews>
    <sheetView workbookViewId="0">
      <selection activeCell="F31" sqref="F31"/>
    </sheetView>
  </sheetViews>
  <sheetFormatPr defaultRowHeight="15" x14ac:dyDescent="0.25"/>
  <cols>
    <col min="1" max="1" width="9.140625" style="37"/>
    <col min="2" max="2" width="9.140625" style="41"/>
  </cols>
  <sheetData>
    <row r="1" spans="1:17" x14ac:dyDescent="0.25">
      <c r="D1" s="68" t="s">
        <v>19</v>
      </c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7" x14ac:dyDescent="0.25">
      <c r="D2" s="1" t="s">
        <v>18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12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7" x14ac:dyDescent="0.25">
      <c r="A3" s="67" t="s">
        <v>42</v>
      </c>
      <c r="B3" s="66" t="s">
        <v>20</v>
      </c>
      <c r="C3" s="1" t="s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7" x14ac:dyDescent="0.25">
      <c r="A4" s="67"/>
      <c r="B4" s="66"/>
      <c r="C4" s="1" t="s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7" x14ac:dyDescent="0.25">
      <c r="A5" s="67"/>
      <c r="B5" s="66"/>
      <c r="C5" s="1" t="s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</row>
    <row r="6" spans="1:17" x14ac:dyDescent="0.25">
      <c r="A6" s="67"/>
      <c r="B6" s="66"/>
      <c r="C6" s="1" t="s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7" x14ac:dyDescent="0.25">
      <c r="A7" s="67"/>
      <c r="B7" s="66"/>
      <c r="C7" s="1" t="s">
        <v>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7" x14ac:dyDescent="0.25">
      <c r="A8" s="67"/>
      <c r="B8" s="66"/>
      <c r="C8" s="1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7" x14ac:dyDescent="0.25">
      <c r="A9" s="67"/>
      <c r="B9" s="66"/>
      <c r="C9" s="1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2" spans="1:17" x14ac:dyDescent="0.25">
      <c r="D12" s="1" t="s">
        <v>18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13</v>
      </c>
      <c r="J12" s="1" t="s">
        <v>12</v>
      </c>
      <c r="K12" s="1" t="s">
        <v>14</v>
      </c>
      <c r="L12" s="1" t="s">
        <v>15</v>
      </c>
      <c r="M12" s="1" t="s">
        <v>16</v>
      </c>
      <c r="N12" s="1" t="s">
        <v>17</v>
      </c>
      <c r="O12" s="42"/>
      <c r="P12" s="42"/>
      <c r="Q12" s="42"/>
    </row>
    <row r="13" spans="1:17" x14ac:dyDescent="0.25">
      <c r="A13" s="67" t="s">
        <v>40</v>
      </c>
      <c r="B13" s="66" t="s">
        <v>41</v>
      </c>
      <c r="C13" t="str" cm="1">
        <f t="array" ref="C13:C23">TRANSPOSE(D12:N12)</f>
        <v>x+y1</v>
      </c>
      <c r="D13" t="s">
        <v>21</v>
      </c>
      <c r="E13" s="2" t="s">
        <v>35</v>
      </c>
    </row>
    <row r="14" spans="1:17" x14ac:dyDescent="0.25">
      <c r="A14" s="67"/>
      <c r="B14" s="66"/>
      <c r="C14" t="str">
        <v>z1+y1</v>
      </c>
      <c r="D14" s="2" t="s">
        <v>32</v>
      </c>
      <c r="E14" t="s">
        <v>2</v>
      </c>
    </row>
    <row r="15" spans="1:17" x14ac:dyDescent="0.25">
      <c r="A15" s="67"/>
      <c r="B15" s="66"/>
      <c r="C15" t="str">
        <v>x+y2</v>
      </c>
      <c r="F15" t="s">
        <v>22</v>
      </c>
      <c r="G15" s="2" t="s">
        <v>35</v>
      </c>
    </row>
    <row r="16" spans="1:17" x14ac:dyDescent="0.25">
      <c r="A16" s="67"/>
      <c r="B16" s="66"/>
      <c r="C16" t="str">
        <v>z2+y2</v>
      </c>
      <c r="F16" s="2" t="s">
        <v>33</v>
      </c>
      <c r="G16" t="s">
        <v>25</v>
      </c>
    </row>
    <row r="17" spans="1:9" x14ac:dyDescent="0.25">
      <c r="A17" s="67"/>
      <c r="B17" s="66"/>
      <c r="C17" t="str">
        <v>y1</v>
      </c>
      <c r="H17" t="s">
        <v>23</v>
      </c>
      <c r="I17" s="2" t="s">
        <v>37</v>
      </c>
    </row>
    <row r="18" spans="1:9" x14ac:dyDescent="0.25">
      <c r="A18" s="67"/>
      <c r="B18" s="66"/>
      <c r="C18" t="str">
        <v>y2</v>
      </c>
      <c r="H18" s="2" t="s">
        <v>36</v>
      </c>
    </row>
    <row r="19" spans="1:9" x14ac:dyDescent="0.25">
      <c r="A19" s="67"/>
      <c r="B19" s="66"/>
      <c r="C19" t="str">
        <v>z1</v>
      </c>
    </row>
    <row r="20" spans="1:9" x14ac:dyDescent="0.25">
      <c r="A20" s="67"/>
      <c r="B20" s="66"/>
      <c r="C20" t="str">
        <v>z2</v>
      </c>
    </row>
    <row r="21" spans="1:9" x14ac:dyDescent="0.25">
      <c r="A21" s="67"/>
      <c r="B21" s="66"/>
      <c r="C21" t="str">
        <v>w2+y1</v>
      </c>
    </row>
    <row r="22" spans="1:9" x14ac:dyDescent="0.25">
      <c r="A22" s="67"/>
      <c r="B22" s="66"/>
      <c r="C22" t="str">
        <v>w1+y2</v>
      </c>
    </row>
    <row r="23" spans="1:9" x14ac:dyDescent="0.25">
      <c r="A23" s="67"/>
      <c r="B23" s="66"/>
      <c r="C23" t="str">
        <v>w1+w2</v>
      </c>
    </row>
    <row r="24" spans="1:9" x14ac:dyDescent="0.25">
      <c r="A24" s="67"/>
      <c r="B24" s="66"/>
    </row>
    <row r="25" spans="1:9" x14ac:dyDescent="0.25">
      <c r="A25" s="67"/>
      <c r="B25" s="66"/>
    </row>
    <row r="26" spans="1:9" x14ac:dyDescent="0.25">
      <c r="A26" s="67"/>
      <c r="B26" s="66"/>
    </row>
    <row r="27" spans="1:9" x14ac:dyDescent="0.25">
      <c r="A27" s="67"/>
      <c r="B27" s="66"/>
    </row>
    <row r="31" spans="1:9" x14ac:dyDescent="0.25">
      <c r="A31" s="67" t="s">
        <v>44</v>
      </c>
      <c r="B31" s="66" t="s">
        <v>43</v>
      </c>
      <c r="D31" s="38" t="s">
        <v>18</v>
      </c>
    </row>
    <row r="32" spans="1:9" x14ac:dyDescent="0.25">
      <c r="A32" s="67"/>
      <c r="B32" s="66"/>
      <c r="D32" s="39" t="s">
        <v>8</v>
      </c>
    </row>
    <row r="33" spans="1:4" x14ac:dyDescent="0.25">
      <c r="A33" s="67"/>
      <c r="B33" s="66"/>
      <c r="D33" s="39" t="s">
        <v>9</v>
      </c>
    </row>
    <row r="34" spans="1:4" x14ac:dyDescent="0.25">
      <c r="A34" s="67"/>
      <c r="B34" s="66"/>
      <c r="D34" s="39" t="s">
        <v>10</v>
      </c>
    </row>
    <row r="35" spans="1:4" x14ac:dyDescent="0.25">
      <c r="A35" s="67"/>
      <c r="B35" s="66"/>
      <c r="D35" s="39" t="s">
        <v>11</v>
      </c>
    </row>
    <row r="36" spans="1:4" x14ac:dyDescent="0.25">
      <c r="A36" s="67"/>
      <c r="B36" s="66"/>
      <c r="D36" s="39" t="s">
        <v>13</v>
      </c>
    </row>
    <row r="37" spans="1:4" x14ac:dyDescent="0.25">
      <c r="A37" s="67"/>
      <c r="B37" s="66"/>
      <c r="D37" s="39" t="s">
        <v>12</v>
      </c>
    </row>
    <row r="38" spans="1:4" x14ac:dyDescent="0.25">
      <c r="A38" s="67"/>
      <c r="B38" s="66"/>
      <c r="D38" s="39" t="s">
        <v>14</v>
      </c>
    </row>
    <row r="39" spans="1:4" x14ac:dyDescent="0.25">
      <c r="A39" s="67"/>
      <c r="B39" s="66"/>
      <c r="D39" s="39" t="s">
        <v>15</v>
      </c>
    </row>
    <row r="40" spans="1:4" x14ac:dyDescent="0.25">
      <c r="A40" s="67"/>
      <c r="B40" s="66"/>
      <c r="D40" s="39" t="s">
        <v>16</v>
      </c>
    </row>
    <row r="41" spans="1:4" x14ac:dyDescent="0.25">
      <c r="A41" s="67"/>
      <c r="B41" s="66"/>
      <c r="D41" s="40" t="s">
        <v>17</v>
      </c>
    </row>
  </sheetData>
  <mergeCells count="7">
    <mergeCell ref="A31:A41"/>
    <mergeCell ref="B31:B41"/>
    <mergeCell ref="D1:N1"/>
    <mergeCell ref="A3:A9"/>
    <mergeCell ref="B3:B9"/>
    <mergeCell ref="A13:A27"/>
    <mergeCell ref="B1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8D0F-5591-43E4-B51C-2547F791A259}">
  <dimension ref="A1:AO88"/>
  <sheetViews>
    <sheetView topLeftCell="B4" workbookViewId="0">
      <selection activeCell="R34" sqref="R14:S34"/>
    </sheetView>
  </sheetViews>
  <sheetFormatPr defaultRowHeight="15" x14ac:dyDescent="0.25"/>
  <cols>
    <col min="1" max="1" width="9.140625" style="57"/>
    <col min="2" max="3" width="9.140625" style="56"/>
    <col min="4" max="15" width="7.5703125" style="47" customWidth="1"/>
    <col min="16" max="16" width="1.5703125" style="47" customWidth="1"/>
    <col min="17" max="27" width="9.140625" style="47"/>
    <col min="28" max="28" width="3.140625" style="47" customWidth="1"/>
    <col min="29" max="16384" width="9.140625" style="47"/>
  </cols>
  <sheetData>
    <row r="1" spans="1:32" x14ac:dyDescent="0.25">
      <c r="E1" s="57" t="s">
        <v>108</v>
      </c>
      <c r="F1" s="57" t="s">
        <v>109</v>
      </c>
      <c r="G1" s="57" t="s">
        <v>110</v>
      </c>
      <c r="H1" s="57" t="s">
        <v>111</v>
      </c>
      <c r="I1" s="57" t="s">
        <v>112</v>
      </c>
      <c r="J1" s="57" t="s">
        <v>113</v>
      </c>
      <c r="K1" s="57" t="s">
        <v>114</v>
      </c>
      <c r="L1" s="57" t="s">
        <v>115</v>
      </c>
      <c r="M1" s="57" t="s">
        <v>116</v>
      </c>
      <c r="N1" s="57" t="s">
        <v>117</v>
      </c>
      <c r="O1" s="57" t="s">
        <v>118</v>
      </c>
    </row>
    <row r="2" spans="1:32" x14ac:dyDescent="0.25">
      <c r="E2" s="57" t="s">
        <v>18</v>
      </c>
      <c r="F2" s="57" t="s">
        <v>8</v>
      </c>
      <c r="G2" s="57" t="s">
        <v>9</v>
      </c>
      <c r="H2" s="57" t="s">
        <v>10</v>
      </c>
      <c r="I2" s="57" t="s">
        <v>11</v>
      </c>
      <c r="J2" s="57" t="s">
        <v>12</v>
      </c>
      <c r="K2" s="57" t="s">
        <v>13</v>
      </c>
      <c r="L2" s="57" t="s">
        <v>14</v>
      </c>
      <c r="M2" s="57" t="s">
        <v>15</v>
      </c>
      <c r="N2" s="57" t="s">
        <v>16</v>
      </c>
      <c r="O2" s="57" t="s">
        <v>17</v>
      </c>
    </row>
    <row r="3" spans="1:32" x14ac:dyDescent="0.25">
      <c r="A3" s="67" t="s">
        <v>48</v>
      </c>
      <c r="B3" s="66" t="s">
        <v>20</v>
      </c>
      <c r="D3" s="57" t="s">
        <v>0</v>
      </c>
      <c r="E3" s="11">
        <f>SEARCH($D3,E$2)</f>
        <v>1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4">
        <v>0</v>
      </c>
      <c r="Q3" s="47">
        <f>SUM(E3:O3)</f>
        <v>2</v>
      </c>
      <c r="U3" s="11" t="s">
        <v>51</v>
      </c>
      <c r="V3" s="12" t="s">
        <v>11</v>
      </c>
      <c r="W3" s="11" t="s">
        <v>21</v>
      </c>
      <c r="X3" s="11" t="s">
        <v>12</v>
      </c>
      <c r="Y3" s="14" t="s">
        <v>11</v>
      </c>
      <c r="Z3" s="47" cm="1">
        <f t="array" ref="Z3:AF3">TRANSPOSE(E3:E9-F3:F9)</f>
        <v>1</v>
      </c>
      <c r="AA3" s="47">
        <v>0</v>
      </c>
      <c r="AB3" s="47">
        <v>0</v>
      </c>
      <c r="AC3" s="47">
        <v>-1</v>
      </c>
      <c r="AD3" s="47">
        <v>0</v>
      </c>
      <c r="AE3" s="47">
        <v>0</v>
      </c>
      <c r="AF3" s="47">
        <v>0</v>
      </c>
    </row>
    <row r="4" spans="1:32" x14ac:dyDescent="0.25">
      <c r="A4" s="67"/>
      <c r="B4" s="66"/>
      <c r="D4" s="57" t="s">
        <v>1</v>
      </c>
      <c r="E4" s="15">
        <v>1</v>
      </c>
      <c r="F4" s="17">
        <v>1</v>
      </c>
      <c r="G4" s="17">
        <v>0</v>
      </c>
      <c r="H4" s="17">
        <v>0</v>
      </c>
      <c r="I4" s="17">
        <v>1</v>
      </c>
      <c r="J4" s="17">
        <v>0</v>
      </c>
      <c r="K4" s="17">
        <v>0</v>
      </c>
      <c r="L4" s="17">
        <v>0</v>
      </c>
      <c r="M4" s="17">
        <v>1</v>
      </c>
      <c r="N4" s="17">
        <v>0</v>
      </c>
      <c r="O4" s="18">
        <v>0</v>
      </c>
      <c r="Q4" s="47">
        <f t="shared" ref="Q4:Q9" si="0">SUM(E4:O4)</f>
        <v>4</v>
      </c>
      <c r="U4" s="15" t="s">
        <v>11</v>
      </c>
      <c r="V4" s="17" t="s">
        <v>12</v>
      </c>
      <c r="W4" s="15" t="s">
        <v>71</v>
      </c>
      <c r="X4" s="15" t="s">
        <v>51</v>
      </c>
      <c r="Y4" s="18" t="s">
        <v>11</v>
      </c>
      <c r="Z4" s="47" cm="1">
        <f t="array" ref="Z4:AF4">TRANSPOSE(F3:F9-E9)</f>
        <v>0</v>
      </c>
      <c r="AA4" s="47">
        <v>1</v>
      </c>
      <c r="AB4" s="47">
        <v>0</v>
      </c>
      <c r="AC4" s="47">
        <v>1</v>
      </c>
      <c r="AD4" s="47">
        <v>0</v>
      </c>
      <c r="AE4" s="47">
        <v>0</v>
      </c>
      <c r="AF4" s="47">
        <v>0</v>
      </c>
    </row>
    <row r="5" spans="1:32" x14ac:dyDescent="0.25">
      <c r="A5" s="67"/>
      <c r="B5" s="66"/>
      <c r="D5" s="57" t="s">
        <v>3</v>
      </c>
      <c r="E5" s="15">
        <v>0</v>
      </c>
      <c r="F5" s="17">
        <v>0</v>
      </c>
      <c r="G5" s="17">
        <v>1</v>
      </c>
      <c r="H5" s="17">
        <v>1</v>
      </c>
      <c r="I5" s="17">
        <v>0</v>
      </c>
      <c r="J5" s="17">
        <v>0</v>
      </c>
      <c r="K5" s="17">
        <v>1</v>
      </c>
      <c r="L5" s="17">
        <v>0</v>
      </c>
      <c r="M5" s="17">
        <v>0</v>
      </c>
      <c r="N5" s="17">
        <v>1</v>
      </c>
      <c r="O5" s="18">
        <v>0</v>
      </c>
      <c r="Q5" s="47">
        <f t="shared" si="0"/>
        <v>4</v>
      </c>
      <c r="U5" s="15" t="s">
        <v>51</v>
      </c>
      <c r="V5" s="17" t="s">
        <v>13</v>
      </c>
      <c r="W5" s="15" t="s">
        <v>22</v>
      </c>
      <c r="X5" s="15" t="s">
        <v>14</v>
      </c>
      <c r="Y5" s="18" t="s">
        <v>13</v>
      </c>
      <c r="Z5" s="47" cm="1">
        <f t="array" ref="Z5:AF5">TRANSPOSE(G3:G9-H3:H9)</f>
        <v>1</v>
      </c>
      <c r="AA5" s="47">
        <v>0</v>
      </c>
      <c r="AB5" s="47">
        <v>0</v>
      </c>
      <c r="AC5" s="47">
        <v>0</v>
      </c>
      <c r="AD5" s="47">
        <v>-1</v>
      </c>
      <c r="AE5" s="47">
        <v>0</v>
      </c>
      <c r="AF5" s="47">
        <v>0</v>
      </c>
    </row>
    <row r="6" spans="1:32" x14ac:dyDescent="0.25">
      <c r="A6" s="67"/>
      <c r="B6" s="66"/>
      <c r="D6" s="57" t="s">
        <v>4</v>
      </c>
      <c r="E6" s="15">
        <v>0</v>
      </c>
      <c r="F6" s="17">
        <v>1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</v>
      </c>
      <c r="M6" s="17">
        <v>0</v>
      </c>
      <c r="N6" s="17">
        <v>0</v>
      </c>
      <c r="O6" s="18">
        <v>0</v>
      </c>
      <c r="Q6" s="47">
        <f t="shared" si="0"/>
        <v>2</v>
      </c>
      <c r="U6" s="15" t="s">
        <v>14</v>
      </c>
      <c r="V6" s="17" t="s">
        <v>13</v>
      </c>
      <c r="W6" s="15" t="s">
        <v>72</v>
      </c>
      <c r="X6" s="15" t="s">
        <v>51</v>
      </c>
      <c r="Y6" s="18" t="s">
        <v>13</v>
      </c>
      <c r="Z6" s="47" cm="1">
        <f t="array" ref="Z6:AF6">TRANSPOSE(H3:H9-G3:G9)</f>
        <v>-1</v>
      </c>
      <c r="AA6" s="47">
        <v>0</v>
      </c>
      <c r="AB6" s="47">
        <v>0</v>
      </c>
      <c r="AC6" s="47">
        <v>0</v>
      </c>
      <c r="AD6" s="47">
        <v>1</v>
      </c>
      <c r="AE6" s="47">
        <v>0</v>
      </c>
      <c r="AF6" s="47">
        <v>0</v>
      </c>
    </row>
    <row r="7" spans="1:32" x14ac:dyDescent="0.25">
      <c r="A7" s="67"/>
      <c r="B7" s="66"/>
      <c r="D7" s="57" t="s">
        <v>5</v>
      </c>
      <c r="E7" s="15">
        <v>0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7">
        <v>0</v>
      </c>
      <c r="N7" s="17">
        <v>0</v>
      </c>
      <c r="O7" s="18">
        <v>0</v>
      </c>
      <c r="Q7" s="47">
        <f t="shared" si="0"/>
        <v>2</v>
      </c>
      <c r="U7" s="15"/>
      <c r="V7" s="17" t="s">
        <v>11</v>
      </c>
      <c r="W7" s="15" t="s">
        <v>23</v>
      </c>
      <c r="X7" s="15" t="s">
        <v>12</v>
      </c>
      <c r="Y7" s="18"/>
      <c r="Z7" s="47" cm="1">
        <f t="array" ref="Z7:AF7">TRANSPOSE(I3:I9-J3:J9)</f>
        <v>0</v>
      </c>
      <c r="AA7" s="47">
        <v>1</v>
      </c>
      <c r="AB7" s="47">
        <v>0</v>
      </c>
      <c r="AC7" s="47">
        <v>-1</v>
      </c>
      <c r="AD7" s="47">
        <v>0</v>
      </c>
      <c r="AE7" s="47">
        <v>0</v>
      </c>
      <c r="AF7" s="47">
        <v>0</v>
      </c>
    </row>
    <row r="8" spans="1:32" x14ac:dyDescent="0.25">
      <c r="A8" s="67"/>
      <c r="B8" s="66"/>
      <c r="D8" s="57" t="s">
        <v>6</v>
      </c>
      <c r="E8" s="15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1</v>
      </c>
      <c r="O8" s="18">
        <v>1</v>
      </c>
      <c r="Q8" s="47">
        <f t="shared" si="0"/>
        <v>2</v>
      </c>
      <c r="U8" s="15"/>
      <c r="V8" s="17" t="s">
        <v>12</v>
      </c>
      <c r="W8" s="15" t="s">
        <v>73</v>
      </c>
      <c r="X8" s="15" t="s">
        <v>11</v>
      </c>
      <c r="Y8" s="18"/>
      <c r="Z8" s="47" cm="1">
        <f t="array" ref="Z8:AF8">TRANSPOSE(J3:J9-I3:I9)</f>
        <v>0</v>
      </c>
      <c r="AA8" s="47">
        <v>-1</v>
      </c>
      <c r="AB8" s="47">
        <v>0</v>
      </c>
      <c r="AC8" s="47">
        <v>1</v>
      </c>
      <c r="AD8" s="47">
        <v>0</v>
      </c>
      <c r="AE8" s="47">
        <v>0</v>
      </c>
      <c r="AF8" s="47">
        <v>0</v>
      </c>
    </row>
    <row r="9" spans="1:32" x14ac:dyDescent="0.25">
      <c r="A9" s="67"/>
      <c r="B9" s="66"/>
      <c r="D9" s="57" t="s">
        <v>7</v>
      </c>
      <c r="E9" s="20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  <c r="N9" s="21">
        <v>0</v>
      </c>
      <c r="O9" s="48">
        <v>1</v>
      </c>
      <c r="Q9" s="47">
        <f t="shared" si="0"/>
        <v>2</v>
      </c>
      <c r="U9" s="15"/>
      <c r="V9" s="17" t="s">
        <v>13</v>
      </c>
      <c r="W9" s="15" t="s">
        <v>24</v>
      </c>
      <c r="X9" s="15" t="s">
        <v>14</v>
      </c>
      <c r="Y9" s="18"/>
      <c r="Z9" s="47" cm="1">
        <f t="array" ref="Z9:AF9">TRANSPOSE(K3:K9-L3:L9)</f>
        <v>0</v>
      </c>
      <c r="AA9" s="47">
        <v>0</v>
      </c>
      <c r="AB9" s="47">
        <v>1</v>
      </c>
      <c r="AC9" s="47">
        <v>0</v>
      </c>
      <c r="AD9" s="47">
        <v>-1</v>
      </c>
      <c r="AE9" s="47">
        <v>0</v>
      </c>
      <c r="AF9" s="47">
        <v>0</v>
      </c>
    </row>
    <row r="10" spans="1:32" x14ac:dyDescent="0.25">
      <c r="U10" s="15"/>
      <c r="V10" s="17" t="s">
        <v>14</v>
      </c>
      <c r="W10" s="15" t="s">
        <v>74</v>
      </c>
      <c r="X10" s="15" t="s">
        <v>13</v>
      </c>
      <c r="Y10" s="18"/>
      <c r="Z10" s="47" cm="1">
        <f t="array" ref="Z10:AF10">TRANSPOSE(L3:L9-K3:K9)</f>
        <v>0</v>
      </c>
      <c r="AA10" s="47">
        <v>0</v>
      </c>
      <c r="AB10" s="47">
        <v>-1</v>
      </c>
      <c r="AC10" s="47">
        <v>0</v>
      </c>
      <c r="AD10" s="47">
        <v>1</v>
      </c>
      <c r="AE10" s="47">
        <v>0</v>
      </c>
      <c r="AF10" s="47">
        <v>0</v>
      </c>
    </row>
    <row r="11" spans="1:32" x14ac:dyDescent="0.25">
      <c r="U11" s="15" t="s">
        <v>77</v>
      </c>
      <c r="V11" s="17" t="s">
        <v>11</v>
      </c>
      <c r="W11" s="15" t="s">
        <v>26</v>
      </c>
      <c r="X11" s="15" t="s">
        <v>78</v>
      </c>
      <c r="Y11" s="18" t="s">
        <v>13</v>
      </c>
      <c r="Z11" s="47" cm="1">
        <f t="array" ref="Z11:AF11">TRANSPOSE(M3:M9-N3:N9)</f>
        <v>0</v>
      </c>
      <c r="AA11" s="47">
        <v>1</v>
      </c>
      <c r="AB11" s="47">
        <v>-1</v>
      </c>
      <c r="AC11" s="47">
        <v>0</v>
      </c>
      <c r="AD11" s="47">
        <v>0</v>
      </c>
      <c r="AE11" s="47">
        <v>-1</v>
      </c>
      <c r="AF11" s="47">
        <v>1</v>
      </c>
    </row>
    <row r="12" spans="1:32" x14ac:dyDescent="0.25">
      <c r="E12" s="57" t="s">
        <v>18</v>
      </c>
      <c r="F12" s="57" t="s">
        <v>8</v>
      </c>
      <c r="G12" s="57" t="s">
        <v>9</v>
      </c>
      <c r="H12" s="57" t="s">
        <v>10</v>
      </c>
      <c r="I12" s="57" t="s">
        <v>11</v>
      </c>
      <c r="J12" s="57" t="s">
        <v>12</v>
      </c>
      <c r="K12" s="57" t="s">
        <v>13</v>
      </c>
      <c r="L12" s="57" t="s">
        <v>14</v>
      </c>
      <c r="M12" s="57" t="s">
        <v>15</v>
      </c>
      <c r="N12" s="57" t="s">
        <v>16</v>
      </c>
      <c r="O12" s="57" t="s">
        <v>17</v>
      </c>
      <c r="U12" s="15" t="s">
        <v>78</v>
      </c>
      <c r="V12" s="17" t="s">
        <v>13</v>
      </c>
      <c r="W12" s="15" t="s">
        <v>27</v>
      </c>
      <c r="X12" s="15" t="s">
        <v>77</v>
      </c>
      <c r="Y12" s="18" t="s">
        <v>11</v>
      </c>
      <c r="Z12" s="47" cm="1">
        <f t="array" ref="Z12:AF12">TRANSPOSE(N3:N9-M3:M9)</f>
        <v>0</v>
      </c>
      <c r="AA12" s="47">
        <v>-1</v>
      </c>
      <c r="AB12" s="47">
        <v>1</v>
      </c>
      <c r="AC12" s="47">
        <v>0</v>
      </c>
      <c r="AD12" s="47">
        <v>0</v>
      </c>
      <c r="AE12" s="47">
        <v>1</v>
      </c>
      <c r="AF12" s="47">
        <v>-1</v>
      </c>
    </row>
    <row r="13" spans="1:32" ht="15" customHeight="1" x14ac:dyDescent="0.25">
      <c r="A13" s="67" t="s">
        <v>49</v>
      </c>
      <c r="B13" s="66" t="s">
        <v>41</v>
      </c>
      <c r="D13" s="47" t="str" cm="1">
        <f t="array" ref="D13:D23">TRANSPOSE(E12:O12)</f>
        <v>x+y1</v>
      </c>
      <c r="E13" s="11" t="s">
        <v>21</v>
      </c>
      <c r="F13" s="13" t="s">
        <v>35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4">
        <v>0</v>
      </c>
      <c r="U13" s="15" t="s">
        <v>77</v>
      </c>
      <c r="V13" s="17" t="s">
        <v>11</v>
      </c>
      <c r="W13" s="15" t="s">
        <v>28</v>
      </c>
      <c r="X13" s="15" t="s">
        <v>78</v>
      </c>
      <c r="Y13" s="18" t="s">
        <v>77</v>
      </c>
      <c r="Z13" s="47" cm="1">
        <f t="array" ref="Z13:AF13">TRANSPOSE(M3:M9-O3:O9)</f>
        <v>0</v>
      </c>
      <c r="AA13" s="47">
        <v>1</v>
      </c>
      <c r="AB13" s="47">
        <v>0</v>
      </c>
      <c r="AC13" s="47">
        <v>0</v>
      </c>
      <c r="AD13" s="47">
        <v>0</v>
      </c>
      <c r="AE13" s="47">
        <v>-1</v>
      </c>
      <c r="AF13" s="47">
        <v>0</v>
      </c>
    </row>
    <row r="14" spans="1:32" x14ac:dyDescent="0.25">
      <c r="A14" s="67"/>
      <c r="B14" s="66"/>
      <c r="D14" s="47" t="str">
        <v>z1+y1</v>
      </c>
      <c r="E14" s="19" t="s">
        <v>32</v>
      </c>
      <c r="F14" s="17" t="s">
        <v>2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U14" s="15" t="s">
        <v>78</v>
      </c>
      <c r="V14" s="17" t="s">
        <v>77</v>
      </c>
      <c r="W14" s="15" t="s">
        <v>30</v>
      </c>
      <c r="X14" s="15" t="s">
        <v>77</v>
      </c>
      <c r="Y14" s="18" t="s">
        <v>11</v>
      </c>
      <c r="Z14" s="47" cm="1">
        <f t="array" ref="Z14:AF14">TRANSPOSE(O3:O9-M3:M9)</f>
        <v>0</v>
      </c>
      <c r="AA14" s="47">
        <v>-1</v>
      </c>
      <c r="AB14" s="47">
        <v>0</v>
      </c>
      <c r="AC14" s="47">
        <v>0</v>
      </c>
      <c r="AD14" s="47">
        <v>0</v>
      </c>
      <c r="AE14" s="47">
        <v>1</v>
      </c>
      <c r="AF14" s="47">
        <v>0</v>
      </c>
    </row>
    <row r="15" spans="1:32" x14ac:dyDescent="0.25">
      <c r="A15" s="67"/>
      <c r="B15" s="66"/>
      <c r="D15" s="47" t="str">
        <v>x+y2</v>
      </c>
      <c r="E15" s="15">
        <v>0</v>
      </c>
      <c r="F15" s="17">
        <v>0</v>
      </c>
      <c r="G15" s="17" t="s">
        <v>22</v>
      </c>
      <c r="H15" s="16" t="s">
        <v>35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8">
        <v>0</v>
      </c>
      <c r="U15" s="15" t="s">
        <v>78</v>
      </c>
      <c r="V15" s="17" t="s">
        <v>77</v>
      </c>
      <c r="W15" s="15" t="s">
        <v>31</v>
      </c>
      <c r="X15" s="15" t="s">
        <v>78</v>
      </c>
      <c r="Y15" s="18" t="s">
        <v>13</v>
      </c>
      <c r="Z15" s="47" cm="1">
        <f t="array" ref="Z15:AF15">TRANSPOSE(O3:O9-N3:N9)</f>
        <v>0</v>
      </c>
      <c r="AA15" s="47">
        <v>0</v>
      </c>
      <c r="AB15" s="47">
        <v>-1</v>
      </c>
      <c r="AC15" s="47">
        <v>0</v>
      </c>
      <c r="AD15" s="47">
        <v>0</v>
      </c>
      <c r="AE15" s="47">
        <v>0</v>
      </c>
      <c r="AF15" s="47">
        <v>1</v>
      </c>
    </row>
    <row r="16" spans="1:32" x14ac:dyDescent="0.25">
      <c r="A16" s="67"/>
      <c r="B16" s="66"/>
      <c r="D16" s="47" t="str">
        <v>z2+y2</v>
      </c>
      <c r="E16" s="15">
        <v>0</v>
      </c>
      <c r="F16" s="17">
        <v>0</v>
      </c>
      <c r="G16" s="16" t="s">
        <v>33</v>
      </c>
      <c r="H16" s="17" t="s">
        <v>25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8">
        <v>0</v>
      </c>
      <c r="U16" s="20" t="s">
        <v>78</v>
      </c>
      <c r="V16" s="21" t="s">
        <v>13</v>
      </c>
      <c r="W16" s="20" t="s">
        <v>29</v>
      </c>
      <c r="X16" s="20" t="s">
        <v>78</v>
      </c>
      <c r="Y16" s="48" t="s">
        <v>77</v>
      </c>
      <c r="Z16" s="47" cm="1">
        <f t="array" ref="Z16:AF16">TRANSPOSE(N3:N9-O3:O9)</f>
        <v>0</v>
      </c>
      <c r="AA16" s="47">
        <v>0</v>
      </c>
      <c r="AB16" s="47">
        <v>1</v>
      </c>
      <c r="AC16" s="47">
        <v>0</v>
      </c>
      <c r="AD16" s="47">
        <v>0</v>
      </c>
      <c r="AE16" s="47">
        <v>0</v>
      </c>
      <c r="AF16" s="47">
        <v>-1</v>
      </c>
    </row>
    <row r="17" spans="1:32" x14ac:dyDescent="0.25">
      <c r="A17" s="67"/>
      <c r="B17" s="66"/>
      <c r="D17" s="47" t="str">
        <v>y1</v>
      </c>
      <c r="E17" s="15">
        <v>0</v>
      </c>
      <c r="F17" s="17">
        <v>0</v>
      </c>
      <c r="G17" s="17">
        <v>0</v>
      </c>
      <c r="H17" s="17">
        <v>0</v>
      </c>
      <c r="I17" s="17" t="s">
        <v>23</v>
      </c>
      <c r="J17" s="16" t="s">
        <v>38</v>
      </c>
      <c r="K17" s="17">
        <v>0</v>
      </c>
      <c r="L17" s="17">
        <v>0</v>
      </c>
      <c r="M17" s="17">
        <v>0</v>
      </c>
      <c r="N17" s="17">
        <v>0</v>
      </c>
      <c r="O17" s="18">
        <v>0</v>
      </c>
    </row>
    <row r="18" spans="1:32" x14ac:dyDescent="0.25">
      <c r="A18" s="67"/>
      <c r="B18" s="66"/>
      <c r="D18" s="47" t="str">
        <v>z1</v>
      </c>
      <c r="E18" s="15">
        <v>0</v>
      </c>
      <c r="F18" s="17">
        <v>0</v>
      </c>
      <c r="G18" s="17">
        <v>0</v>
      </c>
      <c r="H18" s="17">
        <v>0</v>
      </c>
      <c r="I18" s="16" t="s">
        <v>36</v>
      </c>
      <c r="J18" s="17" t="s">
        <v>11</v>
      </c>
      <c r="K18" s="17">
        <v>0</v>
      </c>
      <c r="L18" s="17">
        <v>0</v>
      </c>
      <c r="M18" s="17">
        <v>0</v>
      </c>
      <c r="N18" s="17">
        <v>0</v>
      </c>
      <c r="O18" s="18">
        <v>0</v>
      </c>
      <c r="R18" s="47" t="str" cm="1">
        <f t="array" ref="R18:R28">TRANSPOSE(E2:O2)</f>
        <v>x+y1</v>
      </c>
      <c r="S18" s="47" t="str" cm="1">
        <f t="array" ref="S18:S28">TRANSPOSE(E1:O1)</f>
        <v>M1</v>
      </c>
      <c r="U18" s="47" t="str">
        <f>_xlfn.CONCAT(U3,"+",V3)</f>
        <v>x+y1</v>
      </c>
      <c r="V18" s="47" t="str">
        <f>_xlfn.CONCAT(X3,"+",Y3)</f>
        <v>z1+y1</v>
      </c>
      <c r="W18" s="47" t="str">
        <f t="shared" ref="W18:W31" si="1">VLOOKUP(U18,$R$18:$S$28,2,FALSE)</f>
        <v>M1</v>
      </c>
      <c r="X18" s="47" t="str">
        <f t="shared" ref="X18:X31" si="2">VLOOKUP(V18,$R$18:$S$28,2,FALSE)</f>
        <v>M2</v>
      </c>
      <c r="Z18" s="47" cm="1">
        <f t="array" ref="Z18:AF18">TRANSPOSE(E3:E9-F3:F9)</f>
        <v>1</v>
      </c>
      <c r="AA18" s="47">
        <v>0</v>
      </c>
      <c r="AB18" s="47">
        <v>0</v>
      </c>
      <c r="AC18" s="47">
        <v>-1</v>
      </c>
      <c r="AD18" s="47">
        <v>0</v>
      </c>
      <c r="AE18" s="47">
        <v>0</v>
      </c>
      <c r="AF18" s="47">
        <v>0</v>
      </c>
    </row>
    <row r="19" spans="1:32" x14ac:dyDescent="0.25">
      <c r="A19" s="67"/>
      <c r="B19" s="66"/>
      <c r="D19" s="47" t="str">
        <v>y2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24</v>
      </c>
      <c r="L19" s="16" t="s">
        <v>39</v>
      </c>
      <c r="M19" s="17">
        <v>0</v>
      </c>
      <c r="N19" s="17">
        <v>0</v>
      </c>
      <c r="O19" s="18">
        <v>0</v>
      </c>
      <c r="R19" s="47" t="str">
        <v>z1+y1</v>
      </c>
      <c r="S19" s="47" t="str">
        <v>M2</v>
      </c>
      <c r="U19" s="47" t="s">
        <v>8</v>
      </c>
      <c r="V19" s="47" t="str">
        <f t="shared" ref="V19:V31" si="3">_xlfn.CONCAT(X4,"+",Y4)</f>
        <v>x+y1</v>
      </c>
      <c r="W19" s="47" t="str">
        <f t="shared" si="1"/>
        <v>M2</v>
      </c>
      <c r="X19" s="47" t="str">
        <f t="shared" si="2"/>
        <v>M1</v>
      </c>
      <c r="Z19" s="47" cm="1">
        <f t="array" ref="Z19:AF19">TRANSPOSE(F3:F9-E3:E9)</f>
        <v>-1</v>
      </c>
      <c r="AA19" s="47">
        <v>0</v>
      </c>
      <c r="AB19" s="47">
        <v>0</v>
      </c>
      <c r="AC19" s="47">
        <v>1</v>
      </c>
      <c r="AD19" s="47">
        <v>0</v>
      </c>
      <c r="AE19" s="47">
        <v>0</v>
      </c>
      <c r="AF19" s="47">
        <v>0</v>
      </c>
    </row>
    <row r="20" spans="1:32" x14ac:dyDescent="0.25">
      <c r="A20" s="67"/>
      <c r="B20" s="66"/>
      <c r="D20" s="47" t="str">
        <v>z2</v>
      </c>
      <c r="E20" s="15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6" t="s">
        <v>37</v>
      </c>
      <c r="L20" s="17" t="s">
        <v>13</v>
      </c>
      <c r="M20" s="17">
        <v>0</v>
      </c>
      <c r="N20" s="17">
        <v>0</v>
      </c>
      <c r="O20" s="18">
        <v>0</v>
      </c>
      <c r="R20" s="47" t="str">
        <v>x+y2</v>
      </c>
      <c r="S20" s="47" t="str">
        <v>M3</v>
      </c>
      <c r="U20" s="47" t="str">
        <f t="shared" ref="U20:U31" si="4">_xlfn.CONCAT(U5,"+",V5)</f>
        <v>x+y2</v>
      </c>
      <c r="V20" s="47" t="str">
        <f t="shared" si="3"/>
        <v>z2+y2</v>
      </c>
      <c r="W20" s="47" t="str">
        <f t="shared" si="1"/>
        <v>M3</v>
      </c>
      <c r="X20" s="47" t="str">
        <f t="shared" si="2"/>
        <v>M4</v>
      </c>
      <c r="Z20" s="47" cm="1">
        <f t="array" ref="Z20:AF20">TRANSPOSE(G3:G9-H3:H9)</f>
        <v>1</v>
      </c>
      <c r="AA20" s="47">
        <v>0</v>
      </c>
      <c r="AB20" s="47">
        <v>0</v>
      </c>
      <c r="AC20" s="47">
        <v>0</v>
      </c>
      <c r="AD20" s="47">
        <v>-1</v>
      </c>
      <c r="AE20" s="47">
        <v>0</v>
      </c>
      <c r="AF20" s="47">
        <v>0</v>
      </c>
    </row>
    <row r="21" spans="1:32" x14ac:dyDescent="0.25">
      <c r="A21" s="67"/>
      <c r="B21" s="66"/>
      <c r="D21" s="47" t="str">
        <v>w2+y1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 t="s">
        <v>45</v>
      </c>
      <c r="N21" s="16" t="s">
        <v>54</v>
      </c>
      <c r="O21" s="53" t="s">
        <v>57</v>
      </c>
      <c r="R21" s="47" t="str">
        <v>z2+y2</v>
      </c>
      <c r="S21" s="47" t="str">
        <v>M4</v>
      </c>
      <c r="U21" s="47" t="str">
        <f t="shared" si="4"/>
        <v>z2+y2</v>
      </c>
      <c r="V21" s="47" t="str">
        <f t="shared" si="3"/>
        <v>x+y2</v>
      </c>
      <c r="W21" s="47" t="str">
        <f t="shared" si="1"/>
        <v>M4</v>
      </c>
      <c r="X21" s="47" t="str">
        <f t="shared" si="2"/>
        <v>M3</v>
      </c>
      <c r="Z21" s="47" cm="1">
        <f t="array" ref="Z21:AF21">TRANSPOSE(H3:H9-G3:G9)</f>
        <v>-1</v>
      </c>
      <c r="AA21" s="47">
        <v>0</v>
      </c>
      <c r="AB21" s="47">
        <v>0</v>
      </c>
      <c r="AC21" s="47">
        <v>0</v>
      </c>
      <c r="AD21" s="47">
        <v>1</v>
      </c>
      <c r="AE21" s="47">
        <v>0</v>
      </c>
      <c r="AF21" s="47">
        <v>0</v>
      </c>
    </row>
    <row r="22" spans="1:32" x14ac:dyDescent="0.25">
      <c r="A22" s="67"/>
      <c r="B22" s="66"/>
      <c r="D22" s="47" t="str">
        <v>w1+y2</v>
      </c>
      <c r="E22" s="15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6" t="s">
        <v>52</v>
      </c>
      <c r="N22" s="17" t="s">
        <v>46</v>
      </c>
      <c r="O22" s="53" t="s">
        <v>56</v>
      </c>
      <c r="R22" s="47" t="str">
        <v>y1</v>
      </c>
      <c r="S22" s="47" t="str">
        <v>M5</v>
      </c>
      <c r="U22" s="47" t="s">
        <v>11</v>
      </c>
      <c r="V22" s="47" t="s">
        <v>12</v>
      </c>
      <c r="W22" s="47" t="str">
        <f t="shared" si="1"/>
        <v>M5</v>
      </c>
      <c r="X22" s="47" t="str">
        <f t="shared" si="2"/>
        <v>M6</v>
      </c>
      <c r="Z22" s="47" cm="1">
        <f t="array" ref="Z22:AF22">TRANSPOSE(I3:I9-J3:J9)</f>
        <v>0</v>
      </c>
      <c r="AA22" s="47">
        <v>1</v>
      </c>
      <c r="AB22" s="47">
        <v>0</v>
      </c>
      <c r="AC22" s="47">
        <v>-1</v>
      </c>
      <c r="AD22" s="47">
        <v>0</v>
      </c>
      <c r="AE22" s="47">
        <v>0</v>
      </c>
      <c r="AF22" s="47">
        <v>0</v>
      </c>
    </row>
    <row r="23" spans="1:32" x14ac:dyDescent="0.25">
      <c r="A23" s="67"/>
      <c r="B23" s="66"/>
      <c r="D23" s="47" t="str">
        <v>w1+w2</v>
      </c>
      <c r="E23" s="20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52" t="s">
        <v>53</v>
      </c>
      <c r="N23" s="52" t="s">
        <v>55</v>
      </c>
      <c r="O23" s="48" t="s">
        <v>47</v>
      </c>
      <c r="R23" s="47" t="str">
        <v>z1</v>
      </c>
      <c r="S23" s="47" t="str">
        <v>M6</v>
      </c>
      <c r="U23" s="47" t="s">
        <v>12</v>
      </c>
      <c r="V23" s="47" t="s">
        <v>11</v>
      </c>
      <c r="W23" s="47" t="str">
        <f t="shared" si="1"/>
        <v>M6</v>
      </c>
      <c r="X23" s="47" t="str">
        <f t="shared" si="2"/>
        <v>M5</v>
      </c>
      <c r="Z23" s="47" cm="1">
        <f t="array" ref="Z23:AF23">TRANSPOSE(J3:J9-I3:I9)</f>
        <v>0</v>
      </c>
      <c r="AA23" s="47">
        <v>-1</v>
      </c>
      <c r="AB23" s="47">
        <v>0</v>
      </c>
      <c r="AC23" s="47">
        <v>1</v>
      </c>
      <c r="AD23" s="47">
        <v>0</v>
      </c>
      <c r="AE23" s="47">
        <v>0</v>
      </c>
      <c r="AF23" s="47">
        <v>0</v>
      </c>
    </row>
    <row r="24" spans="1:32" x14ac:dyDescent="0.25">
      <c r="A24" s="45"/>
      <c r="B24" s="41"/>
      <c r="C24" s="41"/>
      <c r="R24" s="47" t="str">
        <v>y2</v>
      </c>
      <c r="S24" s="47" t="str">
        <v>M7</v>
      </c>
      <c r="U24" s="47" t="s">
        <v>13</v>
      </c>
      <c r="V24" s="47" t="s">
        <v>14</v>
      </c>
      <c r="W24" s="47" t="str">
        <f t="shared" si="1"/>
        <v>M7</v>
      </c>
      <c r="X24" s="47" t="str">
        <f t="shared" si="2"/>
        <v>M8</v>
      </c>
      <c r="Z24" s="47" cm="1">
        <f t="array" ref="Z24:AF24">TRANSPOSE(K3:K9-L3:L9)</f>
        <v>0</v>
      </c>
      <c r="AA24" s="47">
        <v>0</v>
      </c>
      <c r="AB24" s="47">
        <v>1</v>
      </c>
      <c r="AC24" s="47">
        <v>0</v>
      </c>
      <c r="AD24" s="47">
        <v>-1</v>
      </c>
      <c r="AE24" s="47">
        <v>0</v>
      </c>
      <c r="AF24" s="47">
        <v>0</v>
      </c>
    </row>
    <row r="25" spans="1:32" x14ac:dyDescent="0.25">
      <c r="A25" s="67" t="s">
        <v>50</v>
      </c>
      <c r="B25" s="66" t="s">
        <v>43</v>
      </c>
      <c r="E25" s="58" t="str" cm="1">
        <f t="array" ref="E25:E35">_xlfn.ANCHORARRAY(D13)</f>
        <v>x+y1</v>
      </c>
      <c r="G25" s="47" t="s">
        <v>81</v>
      </c>
      <c r="R25" s="47" t="str">
        <v>z2</v>
      </c>
      <c r="S25" s="47" t="str">
        <v>M8</v>
      </c>
      <c r="U25" s="47" t="s">
        <v>14</v>
      </c>
      <c r="V25" s="47" t="s">
        <v>13</v>
      </c>
      <c r="W25" s="47" t="str">
        <f t="shared" si="1"/>
        <v>M8</v>
      </c>
      <c r="X25" s="47" t="str">
        <f t="shared" si="2"/>
        <v>M7</v>
      </c>
      <c r="Z25" s="47" cm="1">
        <f t="array" ref="Z25:AF25">TRANSPOSE(L3:L9-K3:K9)</f>
        <v>0</v>
      </c>
      <c r="AA25" s="47">
        <v>0</v>
      </c>
      <c r="AB25" s="47">
        <v>-1</v>
      </c>
      <c r="AC25" s="47">
        <v>0</v>
      </c>
      <c r="AD25" s="47">
        <v>1</v>
      </c>
      <c r="AE25" s="47">
        <v>0</v>
      </c>
      <c r="AF25" s="47">
        <v>0</v>
      </c>
    </row>
    <row r="26" spans="1:32" x14ac:dyDescent="0.25">
      <c r="A26" s="67"/>
      <c r="B26" s="66"/>
      <c r="E26" s="59" t="str">
        <v>z1+y1</v>
      </c>
      <c r="G26" s="47" t="s">
        <v>82</v>
      </c>
      <c r="R26" s="47" t="str">
        <v>w2+y1</v>
      </c>
      <c r="S26" s="47" t="str">
        <v>M9</v>
      </c>
      <c r="U26" s="47" t="str">
        <f t="shared" si="4"/>
        <v>w2+y1</v>
      </c>
      <c r="V26" s="47" t="str">
        <f t="shared" si="3"/>
        <v>w1+y2</v>
      </c>
      <c r="W26" s="47" t="str">
        <f t="shared" si="1"/>
        <v>M9</v>
      </c>
      <c r="X26" s="47" t="str">
        <f t="shared" si="2"/>
        <v>M10</v>
      </c>
      <c r="Z26" s="47" cm="1">
        <f t="array" ref="Z26:AF26">TRANSPOSE(M3:M9-N3:N9)</f>
        <v>0</v>
      </c>
      <c r="AA26" s="47">
        <v>1</v>
      </c>
      <c r="AB26" s="47">
        <v>-1</v>
      </c>
      <c r="AC26" s="47">
        <v>0</v>
      </c>
      <c r="AD26" s="47">
        <v>0</v>
      </c>
      <c r="AE26" s="47">
        <v>-1</v>
      </c>
      <c r="AF26" s="47">
        <v>1</v>
      </c>
    </row>
    <row r="27" spans="1:32" x14ac:dyDescent="0.25">
      <c r="A27" s="67"/>
      <c r="B27" s="66"/>
      <c r="E27" s="59" t="str">
        <v>x+y2</v>
      </c>
      <c r="G27" s="47" t="s">
        <v>83</v>
      </c>
      <c r="R27" s="47" t="str">
        <v>w1+y2</v>
      </c>
      <c r="S27" s="47" t="str">
        <v>M10</v>
      </c>
      <c r="U27" s="47" t="str">
        <f t="shared" si="4"/>
        <v>w1+y2</v>
      </c>
      <c r="V27" s="47" t="str">
        <f t="shared" si="3"/>
        <v>w2+y1</v>
      </c>
      <c r="W27" s="47" t="str">
        <f t="shared" si="1"/>
        <v>M10</v>
      </c>
      <c r="X27" s="47" t="str">
        <f t="shared" si="2"/>
        <v>M9</v>
      </c>
      <c r="Z27" s="47" cm="1">
        <f t="array" ref="Z27:AF27">TRANSPOSE(N3:N9-M3:M9)</f>
        <v>0</v>
      </c>
      <c r="AA27" s="47">
        <v>-1</v>
      </c>
      <c r="AB27" s="47">
        <v>1</v>
      </c>
      <c r="AC27" s="47">
        <v>0</v>
      </c>
      <c r="AD27" s="47">
        <v>0</v>
      </c>
      <c r="AE27" s="47">
        <v>1</v>
      </c>
      <c r="AF27" s="47">
        <v>-1</v>
      </c>
    </row>
    <row r="28" spans="1:32" x14ac:dyDescent="0.25">
      <c r="A28" s="67"/>
      <c r="B28" s="66"/>
      <c r="E28" s="59" t="str">
        <v>z2+y2</v>
      </c>
      <c r="G28" s="47" t="s">
        <v>84</v>
      </c>
      <c r="R28" s="47" t="str">
        <v>w1+w2</v>
      </c>
      <c r="S28" s="47" t="str">
        <v>M11</v>
      </c>
      <c r="U28" s="47" t="str">
        <f t="shared" si="4"/>
        <v>w2+y1</v>
      </c>
      <c r="V28" s="47" t="str">
        <f t="shared" si="3"/>
        <v>w1+w2</v>
      </c>
      <c r="W28" s="47" t="str">
        <f t="shared" si="1"/>
        <v>M9</v>
      </c>
      <c r="X28" s="47" t="str">
        <f t="shared" si="2"/>
        <v>M11</v>
      </c>
      <c r="Z28" s="47" cm="1">
        <f t="array" ref="Z28:AF28">TRANSPOSE(M3:M9-O3:O9)</f>
        <v>0</v>
      </c>
      <c r="AA28" s="47">
        <v>1</v>
      </c>
      <c r="AB28" s="47">
        <v>0</v>
      </c>
      <c r="AC28" s="47">
        <v>0</v>
      </c>
      <c r="AD28" s="47">
        <v>0</v>
      </c>
      <c r="AE28" s="47">
        <v>-1</v>
      </c>
      <c r="AF28" s="47">
        <v>0</v>
      </c>
    </row>
    <row r="29" spans="1:32" x14ac:dyDescent="0.25">
      <c r="A29" s="67"/>
      <c r="B29" s="66"/>
      <c r="E29" s="59" t="str">
        <v>y1</v>
      </c>
      <c r="G29" s="47" t="s">
        <v>11</v>
      </c>
      <c r="I29" s="47" t="s">
        <v>68</v>
      </c>
      <c r="U29" s="47" t="str">
        <f t="shared" si="4"/>
        <v>w1+w2</v>
      </c>
      <c r="V29" s="47" t="str">
        <f t="shared" si="3"/>
        <v>w2+y1</v>
      </c>
      <c r="W29" s="47" t="str">
        <f t="shared" si="1"/>
        <v>M11</v>
      </c>
      <c r="X29" s="47" t="str">
        <f t="shared" si="2"/>
        <v>M9</v>
      </c>
      <c r="Z29" s="47" cm="1">
        <f t="array" ref="Z29:AF29">TRANSPOSE(O3:O9-M3:M9)</f>
        <v>0</v>
      </c>
      <c r="AA29" s="47">
        <v>-1</v>
      </c>
      <c r="AB29" s="47">
        <v>0</v>
      </c>
      <c r="AC29" s="47">
        <v>0</v>
      </c>
      <c r="AD29" s="47">
        <v>0</v>
      </c>
      <c r="AE29" s="47">
        <v>1</v>
      </c>
      <c r="AF29" s="47">
        <v>0</v>
      </c>
    </row>
    <row r="30" spans="1:32" x14ac:dyDescent="0.25">
      <c r="A30" s="67"/>
      <c r="B30" s="66"/>
      <c r="E30" s="59" t="str">
        <v>z1</v>
      </c>
      <c r="G30" s="47" t="s">
        <v>82</v>
      </c>
      <c r="U30" s="47" t="str">
        <f t="shared" si="4"/>
        <v>w1+w2</v>
      </c>
      <c r="V30" s="47" t="str">
        <f t="shared" si="3"/>
        <v>w1+y2</v>
      </c>
      <c r="W30" s="47" t="str">
        <f t="shared" si="1"/>
        <v>M11</v>
      </c>
      <c r="X30" s="47" t="str">
        <f t="shared" si="2"/>
        <v>M10</v>
      </c>
      <c r="Z30" s="47" cm="1">
        <f t="array" ref="Z30:AF30">TRANSPOSE(O3:O9-N3:N9)</f>
        <v>0</v>
      </c>
      <c r="AA30" s="47">
        <v>0</v>
      </c>
      <c r="AB30" s="47">
        <v>-1</v>
      </c>
      <c r="AC30" s="47">
        <v>0</v>
      </c>
      <c r="AD30" s="47">
        <v>0</v>
      </c>
      <c r="AE30" s="47">
        <v>0</v>
      </c>
      <c r="AF30" s="47">
        <v>1</v>
      </c>
    </row>
    <row r="31" spans="1:32" x14ac:dyDescent="0.25">
      <c r="A31" s="67"/>
      <c r="B31" s="66"/>
      <c r="E31" s="59" t="str">
        <v>y2</v>
      </c>
      <c r="G31" s="47" t="s">
        <v>13</v>
      </c>
      <c r="U31" s="47" t="str">
        <f t="shared" si="4"/>
        <v>w1+y2</v>
      </c>
      <c r="V31" s="47" t="str">
        <f t="shared" si="3"/>
        <v>w1+w2</v>
      </c>
      <c r="W31" s="47" t="str">
        <f t="shared" si="1"/>
        <v>M10</v>
      </c>
      <c r="X31" s="47" t="str">
        <f t="shared" si="2"/>
        <v>M11</v>
      </c>
      <c r="Z31" s="47" cm="1">
        <f t="array" ref="Z31:AF31">TRANSPOSE(N3:N9-O3:O9)</f>
        <v>0</v>
      </c>
      <c r="AA31" s="47">
        <v>0</v>
      </c>
      <c r="AB31" s="47">
        <v>1</v>
      </c>
      <c r="AC31" s="47">
        <v>0</v>
      </c>
      <c r="AD31" s="47">
        <v>0</v>
      </c>
      <c r="AE31" s="47">
        <v>0</v>
      </c>
      <c r="AF31" s="47">
        <v>-1</v>
      </c>
    </row>
    <row r="32" spans="1:32" x14ac:dyDescent="0.25">
      <c r="A32" s="67"/>
      <c r="B32" s="66"/>
      <c r="E32" s="59" t="str">
        <v>z2</v>
      </c>
      <c r="G32" s="47" t="s">
        <v>84</v>
      </c>
    </row>
    <row r="33" spans="1:7" x14ac:dyDescent="0.25">
      <c r="A33" s="67"/>
      <c r="B33" s="66"/>
      <c r="E33" s="59" t="str">
        <v>w2+y1</v>
      </c>
      <c r="G33" s="47" t="s">
        <v>85</v>
      </c>
    </row>
    <row r="34" spans="1:7" x14ac:dyDescent="0.25">
      <c r="A34" s="67"/>
      <c r="B34" s="66"/>
      <c r="E34" s="59" t="str">
        <v>w1+y2</v>
      </c>
      <c r="G34" s="47" t="s">
        <v>86</v>
      </c>
    </row>
    <row r="35" spans="1:7" x14ac:dyDescent="0.25">
      <c r="A35" s="67"/>
      <c r="B35" s="66"/>
      <c r="E35" s="60" t="str">
        <v>w1+w2</v>
      </c>
      <c r="G35" s="47" t="s">
        <v>87</v>
      </c>
    </row>
    <row r="36" spans="1:7" x14ac:dyDescent="0.25">
      <c r="A36" s="47"/>
      <c r="B36" s="47"/>
      <c r="C36" s="47"/>
    </row>
    <row r="37" spans="1:7" x14ac:dyDescent="0.25">
      <c r="A37" s="47"/>
      <c r="B37" s="47"/>
      <c r="C37" s="47"/>
    </row>
    <row r="41" spans="1:7" x14ac:dyDescent="0.25">
      <c r="A41" s="67"/>
      <c r="B41" s="67" t="s">
        <v>58</v>
      </c>
      <c r="C41" s="57"/>
      <c r="E41" s="50" t="s">
        <v>61</v>
      </c>
    </row>
    <row r="42" spans="1:7" x14ac:dyDescent="0.25">
      <c r="A42" s="67"/>
      <c r="B42" s="67"/>
      <c r="C42" s="57"/>
      <c r="E42" s="50" t="s">
        <v>62</v>
      </c>
    </row>
    <row r="43" spans="1:7" x14ac:dyDescent="0.25">
      <c r="A43" s="67"/>
      <c r="B43" s="67"/>
      <c r="C43" s="57"/>
      <c r="E43" s="50" t="s">
        <v>63</v>
      </c>
    </row>
    <row r="44" spans="1:7" x14ac:dyDescent="0.25">
      <c r="A44" s="67"/>
      <c r="B44" s="67"/>
      <c r="C44" s="57"/>
      <c r="E44" s="50" t="s">
        <v>64</v>
      </c>
    </row>
    <row r="45" spans="1:7" x14ac:dyDescent="0.25">
      <c r="A45" s="67"/>
      <c r="B45" s="67"/>
      <c r="C45" s="57"/>
      <c r="E45" s="50" t="s">
        <v>65</v>
      </c>
    </row>
    <row r="46" spans="1:7" x14ac:dyDescent="0.25">
      <c r="A46" s="67"/>
      <c r="B46" s="67"/>
      <c r="C46" s="57"/>
      <c r="E46" s="50" t="s">
        <v>66</v>
      </c>
    </row>
    <row r="47" spans="1:7" x14ac:dyDescent="0.25">
      <c r="A47" s="67"/>
      <c r="B47" s="67"/>
      <c r="C47" s="57"/>
      <c r="E47" s="50" t="s">
        <v>67</v>
      </c>
    </row>
    <row r="53" spans="1:29" x14ac:dyDescent="0.25">
      <c r="A53" s="67" t="s">
        <v>58</v>
      </c>
      <c r="B53" s="70" t="s">
        <v>59</v>
      </c>
      <c r="C53" s="50" t="s">
        <v>61</v>
      </c>
      <c r="D53" s="71" t="s">
        <v>60</v>
      </c>
      <c r="E53" s="15" cm="1">
        <f t="array" ref="E53:O59">E3:O9</f>
        <v>1</v>
      </c>
      <c r="F53" s="47">
        <v>0</v>
      </c>
      <c r="G53" s="47">
        <v>1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18">
        <v>0</v>
      </c>
      <c r="Q53" s="15" t="str">
        <f t="array" ref="Q53:AA63">E13:O23</f>
        <v>a1</v>
      </c>
      <c r="R53" s="47" t="str">
        <v>-B2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18">
        <v>0</v>
      </c>
      <c r="AC53" s="50" t="str" cm="1">
        <f t="array" ref="AC53:AC63">_xlfn.ANCHORARRAY(E25)</f>
        <v>x+y1</v>
      </c>
    </row>
    <row r="54" spans="1:29" x14ac:dyDescent="0.25">
      <c r="A54" s="67"/>
      <c r="B54" s="70"/>
      <c r="C54" s="50" t="s">
        <v>62</v>
      </c>
      <c r="D54" s="71"/>
      <c r="E54" s="15">
        <v>1</v>
      </c>
      <c r="F54" s="47">
        <v>1</v>
      </c>
      <c r="G54" s="47">
        <v>0</v>
      </c>
      <c r="H54" s="47">
        <v>0</v>
      </c>
      <c r="I54" s="47">
        <v>1</v>
      </c>
      <c r="J54" s="47">
        <v>0</v>
      </c>
      <c r="K54" s="47">
        <v>0</v>
      </c>
      <c r="L54" s="47">
        <v>0</v>
      </c>
      <c r="M54" s="47">
        <v>1</v>
      </c>
      <c r="N54" s="47">
        <v>0</v>
      </c>
      <c r="O54" s="18">
        <v>0</v>
      </c>
      <c r="Q54" s="15" t="str">
        <v>-a1</v>
      </c>
      <c r="R54" s="47" t="str">
        <v>B1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18">
        <v>0</v>
      </c>
      <c r="AC54" s="50" t="str">
        <v>z1+y1</v>
      </c>
    </row>
    <row r="55" spans="1:29" x14ac:dyDescent="0.25">
      <c r="A55" s="67"/>
      <c r="B55" s="70"/>
      <c r="C55" s="50" t="s">
        <v>63</v>
      </c>
      <c r="D55" s="71"/>
      <c r="E55" s="15">
        <v>0</v>
      </c>
      <c r="F55" s="47">
        <v>0</v>
      </c>
      <c r="G55" s="47">
        <v>1</v>
      </c>
      <c r="H55" s="47">
        <v>1</v>
      </c>
      <c r="I55" s="47">
        <v>0</v>
      </c>
      <c r="J55" s="47">
        <v>0</v>
      </c>
      <c r="K55" s="47">
        <v>1</v>
      </c>
      <c r="L55" s="47">
        <v>0</v>
      </c>
      <c r="M55" s="47">
        <v>0</v>
      </c>
      <c r="N55" s="47">
        <v>1</v>
      </c>
      <c r="O55" s="18">
        <v>0</v>
      </c>
      <c r="Q55" s="15">
        <v>0</v>
      </c>
      <c r="R55" s="47">
        <v>0</v>
      </c>
      <c r="S55" s="47" t="str">
        <v>a2</v>
      </c>
      <c r="T55" s="47" t="str">
        <v>-B2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18">
        <v>0</v>
      </c>
      <c r="AC55" s="50" t="str">
        <v>x+y2</v>
      </c>
    </row>
    <row r="56" spans="1:29" x14ac:dyDescent="0.25">
      <c r="A56" s="67"/>
      <c r="B56" s="70"/>
      <c r="C56" s="50" t="s">
        <v>64</v>
      </c>
      <c r="D56" s="71"/>
      <c r="E56" s="15">
        <v>0</v>
      </c>
      <c r="F56" s="47">
        <v>1</v>
      </c>
      <c r="G56" s="47">
        <v>0</v>
      </c>
      <c r="H56" s="47">
        <v>0</v>
      </c>
      <c r="I56" s="47">
        <v>0</v>
      </c>
      <c r="J56" s="47">
        <v>1</v>
      </c>
      <c r="K56" s="47">
        <v>0</v>
      </c>
      <c r="L56" s="47">
        <v>0</v>
      </c>
      <c r="M56" s="47">
        <v>0</v>
      </c>
      <c r="N56" s="47">
        <v>0</v>
      </c>
      <c r="O56" s="18">
        <v>0</v>
      </c>
      <c r="Q56" s="15">
        <v>0</v>
      </c>
      <c r="R56" s="47">
        <v>0</v>
      </c>
      <c r="S56" s="47" t="str">
        <v>-a2</v>
      </c>
      <c r="T56" s="47" t="str">
        <v>B2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18">
        <v>0</v>
      </c>
      <c r="AC56" s="50" t="str">
        <v>z2+y2</v>
      </c>
    </row>
    <row r="57" spans="1:29" x14ac:dyDescent="0.25">
      <c r="A57" s="67"/>
      <c r="B57" s="70"/>
      <c r="C57" s="50" t="s">
        <v>65</v>
      </c>
      <c r="D57" s="71"/>
      <c r="E57" s="15">
        <v>0</v>
      </c>
      <c r="F57" s="47">
        <v>0</v>
      </c>
      <c r="G57" s="47">
        <v>0</v>
      </c>
      <c r="H57" s="47">
        <v>1</v>
      </c>
      <c r="I57" s="47">
        <v>0</v>
      </c>
      <c r="J57" s="47">
        <v>0</v>
      </c>
      <c r="K57" s="47">
        <v>0</v>
      </c>
      <c r="L57" s="47">
        <v>1</v>
      </c>
      <c r="M57" s="47">
        <v>0</v>
      </c>
      <c r="N57" s="47">
        <v>0</v>
      </c>
      <c r="O57" s="18">
        <v>0</v>
      </c>
      <c r="Q57" s="15">
        <v>0</v>
      </c>
      <c r="R57" s="47">
        <v>0</v>
      </c>
      <c r="S57" s="47">
        <v>0</v>
      </c>
      <c r="T57" s="47">
        <v>0</v>
      </c>
      <c r="U57" s="47" t="str">
        <v>k1</v>
      </c>
      <c r="V57" s="47" t="str">
        <v>-y1</v>
      </c>
      <c r="W57" s="47">
        <v>0</v>
      </c>
      <c r="X57" s="47">
        <v>0</v>
      </c>
      <c r="Y57" s="47">
        <v>0</v>
      </c>
      <c r="Z57" s="47">
        <v>0</v>
      </c>
      <c r="AA57" s="18">
        <v>0</v>
      </c>
      <c r="AC57" s="50" t="str">
        <v>y1</v>
      </c>
    </row>
    <row r="58" spans="1:29" x14ac:dyDescent="0.25">
      <c r="A58" s="67"/>
      <c r="B58" s="70"/>
      <c r="C58" s="50" t="s">
        <v>66</v>
      </c>
      <c r="D58" s="71"/>
      <c r="E58" s="15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1</v>
      </c>
      <c r="O58" s="18">
        <v>1</v>
      </c>
      <c r="Q58" s="15">
        <v>0</v>
      </c>
      <c r="R58" s="47">
        <v>0</v>
      </c>
      <c r="S58" s="47">
        <v>0</v>
      </c>
      <c r="T58" s="47">
        <v>0</v>
      </c>
      <c r="U58" s="47" t="str">
        <v>-k1</v>
      </c>
      <c r="V58" s="47" t="str">
        <v>y1</v>
      </c>
      <c r="W58" s="47">
        <v>0</v>
      </c>
      <c r="X58" s="47">
        <v>0</v>
      </c>
      <c r="Y58" s="47">
        <v>0</v>
      </c>
      <c r="Z58" s="47">
        <v>0</v>
      </c>
      <c r="AA58" s="18">
        <v>0</v>
      </c>
      <c r="AC58" s="50" t="str">
        <v>z1</v>
      </c>
    </row>
    <row r="59" spans="1:29" x14ac:dyDescent="0.25">
      <c r="A59" s="67"/>
      <c r="B59" s="70"/>
      <c r="C59" s="50" t="s">
        <v>67</v>
      </c>
      <c r="D59" s="71"/>
      <c r="E59" s="15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1</v>
      </c>
      <c r="N59" s="47">
        <v>0</v>
      </c>
      <c r="O59" s="18">
        <v>1</v>
      </c>
      <c r="Q59" s="15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 t="str">
        <v>k2</v>
      </c>
      <c r="X59" s="47" t="str">
        <v>-y2</v>
      </c>
      <c r="Y59" s="47">
        <v>0</v>
      </c>
      <c r="Z59" s="47">
        <v>0</v>
      </c>
      <c r="AA59" s="18">
        <v>0</v>
      </c>
      <c r="AC59" s="50" t="str">
        <v>y2</v>
      </c>
    </row>
    <row r="60" spans="1:29" x14ac:dyDescent="0.25">
      <c r="Q60" s="15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 t="str">
        <v>-k2</v>
      </c>
      <c r="X60" s="47" t="str">
        <v>y2</v>
      </c>
      <c r="Y60" s="47">
        <v>0</v>
      </c>
      <c r="Z60" s="47">
        <v>0</v>
      </c>
      <c r="AA60" s="18">
        <v>0</v>
      </c>
      <c r="AC60" s="50" t="str">
        <v>z2</v>
      </c>
    </row>
    <row r="61" spans="1:29" x14ac:dyDescent="0.25">
      <c r="Q61" s="15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 t="str">
        <v>e1+n1</v>
      </c>
      <c r="Z61" s="47" t="str">
        <v>-e2</v>
      </c>
      <c r="AA61" s="18" t="str">
        <v>-u1</v>
      </c>
      <c r="AC61" s="50" t="str">
        <v>w2+y1</v>
      </c>
    </row>
    <row r="62" spans="1:29" x14ac:dyDescent="0.25">
      <c r="Q62" s="15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 t="str">
        <v>-e1</v>
      </c>
      <c r="Z62" s="47" t="str">
        <v>e2+n2</v>
      </c>
      <c r="AA62" s="18" t="str">
        <v>-u2</v>
      </c>
      <c r="AC62" s="50" t="str">
        <v>w1+y2</v>
      </c>
    </row>
    <row r="63" spans="1:29" x14ac:dyDescent="0.25">
      <c r="Q63" s="15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 t="str">
        <v>-n1</v>
      </c>
      <c r="Z63" s="47" t="str">
        <v>-n2</v>
      </c>
      <c r="AA63" s="18" t="str">
        <v>u1+u2</v>
      </c>
      <c r="AC63" s="50" t="str">
        <v>w1+w2</v>
      </c>
    </row>
    <row r="68" spans="4:41" x14ac:dyDescent="0.25">
      <c r="D68" s="47" t="s">
        <v>60</v>
      </c>
      <c r="E68" s="47">
        <v>1</v>
      </c>
      <c r="F68" s="47">
        <v>0</v>
      </c>
      <c r="G68" s="47">
        <v>1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Q68" s="47">
        <v>1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C68" s="47">
        <v>1</v>
      </c>
      <c r="AE68" s="47" cm="1">
        <f t="array" ref="AE68:AO74">MMULT(E68:O74,Q68:AA78)</f>
        <v>1</v>
      </c>
      <c r="AF68" s="47">
        <v>0</v>
      </c>
      <c r="AG68" s="47">
        <v>1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</row>
    <row r="69" spans="4:41" x14ac:dyDescent="0.25">
      <c r="E69" s="47">
        <v>1</v>
      </c>
      <c r="F69" s="47">
        <v>1</v>
      </c>
      <c r="G69" s="47">
        <v>0</v>
      </c>
      <c r="H69" s="47">
        <v>0</v>
      </c>
      <c r="I69" s="47">
        <v>1</v>
      </c>
      <c r="J69" s="47">
        <v>0</v>
      </c>
      <c r="K69" s="47">
        <v>0</v>
      </c>
      <c r="L69" s="47">
        <v>0</v>
      </c>
      <c r="M69" s="47">
        <v>1</v>
      </c>
      <c r="N69" s="47">
        <v>0</v>
      </c>
      <c r="O69" s="47">
        <v>0</v>
      </c>
      <c r="Q69" s="47">
        <v>0</v>
      </c>
      <c r="R69" s="47">
        <v>1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C69" s="47">
        <v>2</v>
      </c>
      <c r="AE69" s="47">
        <v>1</v>
      </c>
      <c r="AF69" s="47">
        <v>1</v>
      </c>
      <c r="AG69" s="47">
        <v>0</v>
      </c>
      <c r="AH69" s="47">
        <v>0</v>
      </c>
      <c r="AI69" s="47">
        <v>1</v>
      </c>
      <c r="AJ69" s="47">
        <v>0</v>
      </c>
      <c r="AK69" s="47">
        <v>0</v>
      </c>
      <c r="AL69" s="47">
        <v>0</v>
      </c>
      <c r="AM69" s="47">
        <v>1</v>
      </c>
      <c r="AN69" s="47">
        <v>0</v>
      </c>
      <c r="AO69" s="47">
        <v>0</v>
      </c>
    </row>
    <row r="70" spans="4:41" x14ac:dyDescent="0.25">
      <c r="E70" s="47">
        <v>0</v>
      </c>
      <c r="F70" s="47">
        <v>0</v>
      </c>
      <c r="G70" s="47">
        <v>1</v>
      </c>
      <c r="H70" s="47">
        <v>1</v>
      </c>
      <c r="I70" s="47">
        <v>0</v>
      </c>
      <c r="J70" s="47">
        <v>0</v>
      </c>
      <c r="K70" s="47">
        <v>1</v>
      </c>
      <c r="L70" s="47">
        <v>0</v>
      </c>
      <c r="M70" s="47">
        <v>0</v>
      </c>
      <c r="N70" s="47">
        <v>1</v>
      </c>
      <c r="O70" s="47">
        <v>0</v>
      </c>
      <c r="Q70" s="47">
        <v>0</v>
      </c>
      <c r="R70" s="47">
        <v>0</v>
      </c>
      <c r="S70" s="47">
        <v>1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C70" s="47">
        <v>3</v>
      </c>
      <c r="AE70" s="47">
        <v>0</v>
      </c>
      <c r="AF70" s="47">
        <v>0</v>
      </c>
      <c r="AG70" s="47">
        <v>1</v>
      </c>
      <c r="AH70" s="47">
        <v>1</v>
      </c>
      <c r="AI70" s="47">
        <v>0</v>
      </c>
      <c r="AJ70" s="47">
        <v>0</v>
      </c>
      <c r="AK70" s="47">
        <v>1</v>
      </c>
      <c r="AL70" s="47">
        <v>0</v>
      </c>
      <c r="AM70" s="47">
        <v>0</v>
      </c>
      <c r="AN70" s="47">
        <v>1</v>
      </c>
      <c r="AO70" s="47">
        <v>0</v>
      </c>
    </row>
    <row r="71" spans="4:41" x14ac:dyDescent="0.25">
      <c r="E71" s="47">
        <v>0</v>
      </c>
      <c r="F71" s="47">
        <v>1</v>
      </c>
      <c r="G71" s="47">
        <v>0</v>
      </c>
      <c r="H71" s="47">
        <v>0</v>
      </c>
      <c r="I71" s="47">
        <v>0</v>
      </c>
      <c r="J71" s="47">
        <v>1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Q71" s="47">
        <v>0</v>
      </c>
      <c r="R71" s="47">
        <v>0</v>
      </c>
      <c r="S71" s="47">
        <v>0</v>
      </c>
      <c r="T71" s="47">
        <v>1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C71" s="47">
        <v>4</v>
      </c>
      <c r="AE71" s="47">
        <v>0</v>
      </c>
      <c r="AF71" s="47">
        <v>1</v>
      </c>
      <c r="AG71" s="47">
        <v>0</v>
      </c>
      <c r="AH71" s="47">
        <v>0</v>
      </c>
      <c r="AI71" s="47">
        <v>0</v>
      </c>
      <c r="AJ71" s="47">
        <v>1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</row>
    <row r="72" spans="4:41" x14ac:dyDescent="0.25">
      <c r="E72" s="47">
        <v>0</v>
      </c>
      <c r="F72" s="47">
        <v>0</v>
      </c>
      <c r="G72" s="47">
        <v>0</v>
      </c>
      <c r="H72" s="47">
        <v>1</v>
      </c>
      <c r="I72" s="47">
        <v>0</v>
      </c>
      <c r="J72" s="47">
        <v>0</v>
      </c>
      <c r="K72" s="47">
        <v>0</v>
      </c>
      <c r="L72" s="47">
        <v>1</v>
      </c>
      <c r="M72" s="47">
        <v>0</v>
      </c>
      <c r="N72" s="47">
        <v>0</v>
      </c>
      <c r="O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1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C72" s="47">
        <v>5</v>
      </c>
      <c r="AE72" s="47">
        <v>0</v>
      </c>
      <c r="AF72" s="47">
        <v>0</v>
      </c>
      <c r="AG72" s="47">
        <v>0</v>
      </c>
      <c r="AH72" s="47">
        <v>1</v>
      </c>
      <c r="AI72" s="47">
        <v>0</v>
      </c>
      <c r="AJ72" s="47">
        <v>0</v>
      </c>
      <c r="AK72" s="47">
        <v>0</v>
      </c>
      <c r="AL72" s="47">
        <v>1</v>
      </c>
      <c r="AM72" s="47">
        <v>0</v>
      </c>
      <c r="AN72" s="47">
        <v>0</v>
      </c>
      <c r="AO72" s="47">
        <v>0</v>
      </c>
    </row>
    <row r="73" spans="4:41" x14ac:dyDescent="0.25"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1</v>
      </c>
      <c r="O73" s="47">
        <v>1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1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C73" s="47">
        <v>6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1</v>
      </c>
      <c r="AO73" s="47">
        <v>1</v>
      </c>
    </row>
    <row r="74" spans="4:41" x14ac:dyDescent="0.25"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1</v>
      </c>
      <c r="N74" s="47">
        <v>0</v>
      </c>
      <c r="O74" s="47">
        <v>1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1</v>
      </c>
      <c r="X74" s="47">
        <v>0</v>
      </c>
      <c r="Y74" s="47">
        <v>0</v>
      </c>
      <c r="Z74" s="47">
        <v>0</v>
      </c>
      <c r="AA74" s="47">
        <v>0</v>
      </c>
      <c r="AC74" s="47">
        <v>7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1</v>
      </c>
      <c r="AN74" s="47">
        <v>0</v>
      </c>
      <c r="AO74" s="47">
        <v>1</v>
      </c>
    </row>
    <row r="75" spans="4:41" x14ac:dyDescent="0.25"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1</v>
      </c>
      <c r="Y75" s="47">
        <v>0</v>
      </c>
      <c r="Z75" s="47">
        <v>0</v>
      </c>
      <c r="AA75" s="47">
        <v>0</v>
      </c>
      <c r="AC75" s="47">
        <v>8</v>
      </c>
    </row>
    <row r="76" spans="4:41" x14ac:dyDescent="0.25"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1</v>
      </c>
      <c r="Z76" s="47">
        <v>0</v>
      </c>
      <c r="AA76" s="47">
        <v>0</v>
      </c>
      <c r="AC76" s="47">
        <v>9</v>
      </c>
    </row>
    <row r="77" spans="4:41" x14ac:dyDescent="0.25"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1</v>
      </c>
      <c r="AA77" s="47">
        <v>0</v>
      </c>
      <c r="AC77" s="47">
        <v>10</v>
      </c>
    </row>
    <row r="78" spans="4:41" x14ac:dyDescent="0.25"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1</v>
      </c>
      <c r="AC78" s="47">
        <v>11</v>
      </c>
    </row>
    <row r="82" spans="10:18" x14ac:dyDescent="0.25">
      <c r="J82" s="47" cm="1">
        <f t="array" ref="J82:J88">MMULT(MMULT(E68:O74,Q68:AA78),AC68:AC78)</f>
        <v>4</v>
      </c>
    </row>
    <row r="83" spans="10:18" x14ac:dyDescent="0.25">
      <c r="J83" s="47">
        <v>17</v>
      </c>
    </row>
    <row r="84" spans="10:18" x14ac:dyDescent="0.25">
      <c r="J84" s="47">
        <v>24</v>
      </c>
    </row>
    <row r="85" spans="10:18" x14ac:dyDescent="0.25">
      <c r="J85" s="47">
        <v>8</v>
      </c>
      <c r="R85" s="47" t="e" cm="1">
        <f t="array" ref="R85">MMULT(AC68:AC78,Q68:AA78)</f>
        <v>#VALUE!</v>
      </c>
    </row>
    <row r="86" spans="10:18" x14ac:dyDescent="0.25">
      <c r="J86" s="47">
        <v>12</v>
      </c>
    </row>
    <row r="87" spans="10:18" x14ac:dyDescent="0.25">
      <c r="J87" s="47">
        <v>21</v>
      </c>
    </row>
    <row r="88" spans="10:18" x14ac:dyDescent="0.25">
      <c r="J88" s="47">
        <v>20</v>
      </c>
    </row>
  </sheetData>
  <mergeCells count="11">
    <mergeCell ref="A41:A47"/>
    <mergeCell ref="B41:B47"/>
    <mergeCell ref="A53:A59"/>
    <mergeCell ref="B53:B59"/>
    <mergeCell ref="D53:D59"/>
    <mergeCell ref="A3:A9"/>
    <mergeCell ref="B3:B9"/>
    <mergeCell ref="A13:A23"/>
    <mergeCell ref="B13:B23"/>
    <mergeCell ref="A25:A35"/>
    <mergeCell ref="B25:B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1DFC-D91F-48B8-8231-5B4D47C51BAF}">
  <dimension ref="L9:W20"/>
  <sheetViews>
    <sheetView workbookViewId="0">
      <selection activeCell="M10" sqref="M10"/>
    </sheetView>
  </sheetViews>
  <sheetFormatPr defaultRowHeight="15" x14ac:dyDescent="0.25"/>
  <sheetData>
    <row r="9" spans="12:23" x14ac:dyDescent="0.25">
      <c r="L9" s="47"/>
      <c r="M9" s="63" t="s">
        <v>18</v>
      </c>
      <c r="N9" s="63" t="s">
        <v>8</v>
      </c>
      <c r="O9" s="63" t="s">
        <v>9</v>
      </c>
      <c r="P9" s="63" t="s">
        <v>10</v>
      </c>
      <c r="Q9" s="63" t="s">
        <v>11</v>
      </c>
      <c r="R9" s="63" t="s">
        <v>12</v>
      </c>
      <c r="S9" s="63" t="s">
        <v>13</v>
      </c>
      <c r="T9" s="63" t="s">
        <v>14</v>
      </c>
      <c r="U9" s="63" t="s">
        <v>15</v>
      </c>
      <c r="V9" s="63" t="s">
        <v>16</v>
      </c>
      <c r="W9" s="63" t="s">
        <v>17</v>
      </c>
    </row>
    <row r="10" spans="12:23" x14ac:dyDescent="0.25">
      <c r="L10" s="47" t="str" cm="1">
        <f t="array" ref="L10:L20">TRANSPOSE(M9:W9)</f>
        <v>x+y1</v>
      </c>
      <c r="M10" s="19" t="s">
        <v>32</v>
      </c>
      <c r="N10" s="13" t="s">
        <v>71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4">
        <v>0</v>
      </c>
    </row>
    <row r="11" spans="12:23" x14ac:dyDescent="0.25">
      <c r="L11" s="47" t="str">
        <v>z1+y1</v>
      </c>
      <c r="M11" s="19" t="s">
        <v>21</v>
      </c>
      <c r="N11" s="16" t="s">
        <v>120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8">
        <v>0</v>
      </c>
    </row>
    <row r="12" spans="12:23" x14ac:dyDescent="0.25">
      <c r="L12" s="47" t="str">
        <v>x+y2</v>
      </c>
      <c r="M12" s="15">
        <v>0</v>
      </c>
      <c r="N12" s="17">
        <v>0</v>
      </c>
      <c r="O12" s="16" t="s">
        <v>33</v>
      </c>
      <c r="P12" s="16" t="s">
        <v>72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8">
        <v>0</v>
      </c>
    </row>
    <row r="13" spans="12:23" x14ac:dyDescent="0.25">
      <c r="L13" s="47" t="str">
        <v>z2+y2</v>
      </c>
      <c r="M13" s="15">
        <v>0</v>
      </c>
      <c r="N13" s="17">
        <v>0</v>
      </c>
      <c r="O13" s="16" t="s">
        <v>22</v>
      </c>
      <c r="P13" s="16" t="s">
        <v>121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8">
        <v>0</v>
      </c>
    </row>
    <row r="14" spans="12:23" x14ac:dyDescent="0.25">
      <c r="L14" s="47" t="str">
        <v>y1</v>
      </c>
      <c r="M14" s="15">
        <v>0</v>
      </c>
      <c r="N14" s="17">
        <v>0</v>
      </c>
      <c r="O14" s="17">
        <v>0</v>
      </c>
      <c r="P14" s="17">
        <v>0</v>
      </c>
      <c r="Q14" s="16" t="s">
        <v>36</v>
      </c>
      <c r="R14" s="16" t="s">
        <v>11</v>
      </c>
      <c r="S14" s="17">
        <v>0</v>
      </c>
      <c r="T14" s="17">
        <v>0</v>
      </c>
      <c r="U14" s="17">
        <v>0</v>
      </c>
      <c r="V14" s="17">
        <v>0</v>
      </c>
      <c r="W14" s="18">
        <v>0</v>
      </c>
    </row>
    <row r="15" spans="12:23" x14ac:dyDescent="0.25">
      <c r="L15" s="47" t="str">
        <v>z1</v>
      </c>
      <c r="M15" s="15">
        <v>0</v>
      </c>
      <c r="N15" s="17">
        <v>0</v>
      </c>
      <c r="O15" s="17">
        <v>0</v>
      </c>
      <c r="P15" s="17">
        <v>0</v>
      </c>
      <c r="Q15" s="16" t="s">
        <v>23</v>
      </c>
      <c r="R15" s="16" t="s">
        <v>38</v>
      </c>
      <c r="S15" s="17">
        <v>0</v>
      </c>
      <c r="T15" s="17">
        <v>0</v>
      </c>
      <c r="U15" s="17">
        <v>0</v>
      </c>
      <c r="V15" s="17">
        <v>0</v>
      </c>
      <c r="W15" s="18">
        <v>0</v>
      </c>
    </row>
    <row r="16" spans="12:23" x14ac:dyDescent="0.25">
      <c r="L16" s="47" t="str">
        <v>y2</v>
      </c>
      <c r="M16" s="15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6" t="s">
        <v>37</v>
      </c>
      <c r="T16" s="16" t="s">
        <v>39</v>
      </c>
      <c r="U16" s="17">
        <v>0</v>
      </c>
      <c r="V16" s="17">
        <v>0</v>
      </c>
      <c r="W16" s="18">
        <v>0</v>
      </c>
    </row>
    <row r="17" spans="12:23" x14ac:dyDescent="0.25">
      <c r="L17" s="47" t="str">
        <v>z2</v>
      </c>
      <c r="M17" s="15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6" t="s">
        <v>24</v>
      </c>
      <c r="T17" s="17" t="s">
        <v>13</v>
      </c>
      <c r="U17" s="17">
        <v>0</v>
      </c>
      <c r="V17" s="17">
        <v>0</v>
      </c>
      <c r="W17" s="18">
        <v>0</v>
      </c>
    </row>
    <row r="18" spans="12:23" x14ac:dyDescent="0.25">
      <c r="L18" s="47" t="str">
        <v>w2+y1</v>
      </c>
      <c r="M18" s="15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 t="s">
        <v>45</v>
      </c>
      <c r="V18" s="16" t="s">
        <v>54</v>
      </c>
      <c r="W18" s="53" t="s">
        <v>57</v>
      </c>
    </row>
    <row r="19" spans="12:23" x14ac:dyDescent="0.25">
      <c r="L19" s="47" t="str">
        <v>w1+y2</v>
      </c>
      <c r="M19" s="15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6" t="s">
        <v>52</v>
      </c>
      <c r="V19" s="17" t="s">
        <v>46</v>
      </c>
      <c r="W19" s="53" t="s">
        <v>56</v>
      </c>
    </row>
    <row r="20" spans="12:23" x14ac:dyDescent="0.25">
      <c r="L20" s="47" t="str">
        <v>w1+w2</v>
      </c>
      <c r="M20" s="20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52" t="s">
        <v>53</v>
      </c>
      <c r="V20" s="52" t="s">
        <v>55</v>
      </c>
      <c r="W20" s="4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522B-7619-4A7E-A53E-C38880CA7D36}">
  <dimension ref="C5:P28"/>
  <sheetViews>
    <sheetView workbookViewId="0">
      <selection activeCell="W12" sqref="W12"/>
    </sheetView>
  </sheetViews>
  <sheetFormatPr defaultRowHeight="15" x14ac:dyDescent="0.25"/>
  <sheetData>
    <row r="5" spans="3:16" x14ac:dyDescent="0.25">
      <c r="C5" s="47"/>
      <c r="D5" s="63" t="s">
        <v>108</v>
      </c>
      <c r="E5" s="63" t="s">
        <v>109</v>
      </c>
      <c r="F5" s="63" t="s">
        <v>112</v>
      </c>
      <c r="G5" s="63" t="s">
        <v>113</v>
      </c>
      <c r="H5" s="63" t="s">
        <v>110</v>
      </c>
      <c r="I5" s="63" t="s">
        <v>111</v>
      </c>
      <c r="J5" s="63" t="s">
        <v>114</v>
      </c>
      <c r="K5" s="63" t="s">
        <v>115</v>
      </c>
      <c r="L5" s="63" t="s">
        <v>116</v>
      </c>
      <c r="M5" s="63" t="s">
        <v>117</v>
      </c>
      <c r="N5" s="63" t="s">
        <v>118</v>
      </c>
    </row>
    <row r="6" spans="3:16" x14ac:dyDescent="0.25">
      <c r="C6" s="47"/>
      <c r="D6" s="63" t="s">
        <v>18</v>
      </c>
      <c r="E6" s="63" t="s">
        <v>8</v>
      </c>
      <c r="F6" s="63" t="s">
        <v>11</v>
      </c>
      <c r="G6" s="63" t="s">
        <v>12</v>
      </c>
      <c r="H6" s="63" t="s">
        <v>9</v>
      </c>
      <c r="I6" s="63" t="s">
        <v>10</v>
      </c>
      <c r="J6" s="63" t="s">
        <v>13</v>
      </c>
      <c r="K6" s="63" t="s">
        <v>14</v>
      </c>
      <c r="L6" s="63" t="s">
        <v>15</v>
      </c>
      <c r="M6" s="63" t="s">
        <v>16</v>
      </c>
      <c r="N6" s="63" t="s">
        <v>17</v>
      </c>
    </row>
    <row r="7" spans="3:16" x14ac:dyDescent="0.25">
      <c r="C7" s="63" t="s">
        <v>0</v>
      </c>
      <c r="D7" s="11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4">
        <v>0</v>
      </c>
      <c r="P7">
        <f>SEARCH($C7,D$6)</f>
        <v>1</v>
      </c>
    </row>
    <row r="8" spans="3:16" x14ac:dyDescent="0.25">
      <c r="C8" s="63" t="s">
        <v>1</v>
      </c>
      <c r="D8" s="15">
        <v>1</v>
      </c>
      <c r="E8" s="17">
        <v>1</v>
      </c>
      <c r="F8" s="17">
        <v>1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7">
        <v>0</v>
      </c>
      <c r="N8" s="18">
        <v>0</v>
      </c>
    </row>
    <row r="9" spans="3:16" x14ac:dyDescent="0.25">
      <c r="C9" s="63" t="s">
        <v>3</v>
      </c>
      <c r="D9" s="15">
        <v>0</v>
      </c>
      <c r="E9" s="17">
        <v>0</v>
      </c>
      <c r="F9" s="17">
        <v>0</v>
      </c>
      <c r="G9" s="17">
        <v>0</v>
      </c>
      <c r="H9" s="17">
        <v>1</v>
      </c>
      <c r="I9" s="17">
        <v>1</v>
      </c>
      <c r="J9" s="17">
        <v>1</v>
      </c>
      <c r="K9" s="17">
        <v>0</v>
      </c>
      <c r="L9" s="17">
        <v>0</v>
      </c>
      <c r="M9" s="17">
        <v>1</v>
      </c>
      <c r="N9" s="18">
        <v>0</v>
      </c>
    </row>
    <row r="10" spans="3:16" x14ac:dyDescent="0.25">
      <c r="C10" s="63" t="s">
        <v>4</v>
      </c>
      <c r="D10" s="15">
        <v>0</v>
      </c>
      <c r="E10" s="17">
        <v>1</v>
      </c>
      <c r="F10" s="17">
        <v>0</v>
      </c>
      <c r="G10" s="17">
        <v>1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8">
        <v>0</v>
      </c>
    </row>
    <row r="11" spans="3:16" x14ac:dyDescent="0.25">
      <c r="C11" s="63" t="s">
        <v>5</v>
      </c>
      <c r="D11" s="15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</v>
      </c>
      <c r="J11" s="17">
        <v>0</v>
      </c>
      <c r="K11" s="17">
        <v>1</v>
      </c>
      <c r="L11" s="17">
        <v>0</v>
      </c>
      <c r="M11" s="17">
        <v>0</v>
      </c>
      <c r="N11" s="18">
        <v>0</v>
      </c>
    </row>
    <row r="12" spans="3:16" x14ac:dyDescent="0.25">
      <c r="C12" s="63" t="s">
        <v>6</v>
      </c>
      <c r="D12" s="15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8">
        <v>1</v>
      </c>
    </row>
    <row r="13" spans="3:16" x14ac:dyDescent="0.25">
      <c r="C13" s="63" t="s">
        <v>7</v>
      </c>
      <c r="D13" s="20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1</v>
      </c>
      <c r="M13" s="21">
        <v>0</v>
      </c>
      <c r="N13" s="48">
        <v>1</v>
      </c>
    </row>
    <row r="17" spans="3:14" x14ac:dyDescent="0.25">
      <c r="C17" s="47"/>
      <c r="D17" s="63" t="s">
        <v>18</v>
      </c>
      <c r="E17" s="63" t="s">
        <v>8</v>
      </c>
      <c r="F17" s="63" t="s">
        <v>9</v>
      </c>
      <c r="G17" s="63" t="s">
        <v>10</v>
      </c>
      <c r="H17" s="63" t="s">
        <v>11</v>
      </c>
      <c r="I17" s="63" t="s">
        <v>12</v>
      </c>
      <c r="J17" s="63" t="s">
        <v>13</v>
      </c>
      <c r="K17" s="63" t="s">
        <v>14</v>
      </c>
      <c r="L17" s="63" t="s">
        <v>15</v>
      </c>
      <c r="M17" s="63" t="s">
        <v>16</v>
      </c>
      <c r="N17" s="63" t="s">
        <v>17</v>
      </c>
    </row>
    <row r="18" spans="3:14" x14ac:dyDescent="0.25">
      <c r="C18" s="47" t="str" cm="1">
        <f t="array" ref="C18:C28">TRANSPOSE(D17:N17)</f>
        <v>x+y1</v>
      </c>
      <c r="D18" s="11" t="s">
        <v>21</v>
      </c>
      <c r="E18" s="74" t="s">
        <v>35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4">
        <v>0</v>
      </c>
    </row>
    <row r="19" spans="3:14" x14ac:dyDescent="0.25">
      <c r="C19" s="47" t="str">
        <v>z1+y1</v>
      </c>
      <c r="D19" s="19" t="s">
        <v>32</v>
      </c>
      <c r="E19" s="17" t="s">
        <v>2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8">
        <v>0</v>
      </c>
    </row>
    <row r="20" spans="3:14" x14ac:dyDescent="0.25">
      <c r="C20" s="47" t="str">
        <v>x+y2</v>
      </c>
      <c r="D20" s="15">
        <v>0</v>
      </c>
      <c r="E20" s="17">
        <v>0</v>
      </c>
      <c r="F20" s="17" t="s">
        <v>22</v>
      </c>
      <c r="G20" s="16" t="s">
        <v>35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8">
        <v>0</v>
      </c>
    </row>
    <row r="21" spans="3:14" x14ac:dyDescent="0.25">
      <c r="C21" s="47" t="str">
        <v>z2+y2</v>
      </c>
      <c r="D21" s="15">
        <v>0</v>
      </c>
      <c r="E21" s="17">
        <v>0</v>
      </c>
      <c r="F21" s="16" t="s">
        <v>33</v>
      </c>
      <c r="G21" s="17" t="s">
        <v>25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8">
        <v>0</v>
      </c>
    </row>
    <row r="22" spans="3:14" x14ac:dyDescent="0.25">
      <c r="C22" s="47" t="str">
        <v>y1</v>
      </c>
      <c r="D22" s="15">
        <v>0</v>
      </c>
      <c r="E22" s="17">
        <v>0</v>
      </c>
      <c r="F22" s="17">
        <v>0</v>
      </c>
      <c r="G22" s="17">
        <v>0</v>
      </c>
      <c r="H22" s="17" t="s">
        <v>23</v>
      </c>
      <c r="I22" s="16" t="s">
        <v>38</v>
      </c>
      <c r="J22" s="17">
        <v>0</v>
      </c>
      <c r="K22" s="17">
        <v>0</v>
      </c>
      <c r="L22" s="17">
        <v>0</v>
      </c>
      <c r="M22" s="17">
        <v>0</v>
      </c>
      <c r="N22" s="18">
        <v>0</v>
      </c>
    </row>
    <row r="23" spans="3:14" x14ac:dyDescent="0.25">
      <c r="C23" s="47" t="str">
        <v>z1</v>
      </c>
      <c r="D23" s="15">
        <v>0</v>
      </c>
      <c r="E23" s="17">
        <v>0</v>
      </c>
      <c r="F23" s="17">
        <v>0</v>
      </c>
      <c r="G23" s="17">
        <v>0</v>
      </c>
      <c r="H23" s="16" t="s">
        <v>36</v>
      </c>
      <c r="I23" s="17" t="s">
        <v>11</v>
      </c>
      <c r="J23" s="17">
        <v>0</v>
      </c>
      <c r="K23" s="17">
        <v>0</v>
      </c>
      <c r="L23" s="17">
        <v>0</v>
      </c>
      <c r="M23" s="17">
        <v>0</v>
      </c>
      <c r="N23" s="18">
        <v>0</v>
      </c>
    </row>
    <row r="24" spans="3:14" x14ac:dyDescent="0.25">
      <c r="C24" s="47" t="str">
        <v>y2</v>
      </c>
      <c r="D24" s="15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 t="s">
        <v>24</v>
      </c>
      <c r="K24" s="16" t="s">
        <v>39</v>
      </c>
      <c r="L24" s="17">
        <v>0</v>
      </c>
      <c r="M24" s="17">
        <v>0</v>
      </c>
      <c r="N24" s="18">
        <v>0</v>
      </c>
    </row>
    <row r="25" spans="3:14" x14ac:dyDescent="0.25">
      <c r="C25" s="47" t="str">
        <v>z2</v>
      </c>
      <c r="D25" s="15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6" t="s">
        <v>37</v>
      </c>
      <c r="K25" s="17" t="s">
        <v>13</v>
      </c>
      <c r="L25" s="17">
        <v>0</v>
      </c>
      <c r="M25" s="17">
        <v>0</v>
      </c>
      <c r="N25" s="18">
        <v>0</v>
      </c>
    </row>
    <row r="26" spans="3:14" x14ac:dyDescent="0.25">
      <c r="C26" s="47" t="str">
        <v>w2+y1</v>
      </c>
      <c r="D26" s="15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45</v>
      </c>
      <c r="M26" s="16" t="s">
        <v>54</v>
      </c>
      <c r="N26" s="53" t="s">
        <v>57</v>
      </c>
    </row>
    <row r="27" spans="3:14" x14ac:dyDescent="0.25">
      <c r="C27" s="47" t="str">
        <v>w1+y2</v>
      </c>
      <c r="D27" s="15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6" t="s">
        <v>52</v>
      </c>
      <c r="M27" s="17" t="s">
        <v>46</v>
      </c>
      <c r="N27" s="53" t="s">
        <v>56</v>
      </c>
    </row>
    <row r="28" spans="3:14" x14ac:dyDescent="0.25">
      <c r="C28" s="47" t="str">
        <v>w1+w2</v>
      </c>
      <c r="D28" s="20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52" t="s">
        <v>53</v>
      </c>
      <c r="M28" s="52" t="s">
        <v>55</v>
      </c>
      <c r="N28" s="4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03F3-AAF6-4ED4-B692-657124993491}">
  <dimension ref="A1:AO88"/>
  <sheetViews>
    <sheetView workbookViewId="0">
      <selection activeCell="R10" sqref="R10"/>
    </sheetView>
  </sheetViews>
  <sheetFormatPr defaultRowHeight="15" x14ac:dyDescent="0.25"/>
  <cols>
    <col min="1" max="1" width="9.140625" style="37"/>
    <col min="2" max="3" width="9.140625" style="46"/>
    <col min="4" max="15" width="7.5703125" style="47" customWidth="1"/>
    <col min="16" max="16" width="1.5703125" style="47" customWidth="1"/>
    <col min="17" max="27" width="9.140625" style="47"/>
    <col min="28" max="28" width="3.140625" style="47" customWidth="1"/>
    <col min="29" max="16384" width="9.140625" style="47"/>
  </cols>
  <sheetData>
    <row r="1" spans="1:15" x14ac:dyDescent="0.25"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25">
      <c r="E2" s="37" t="s">
        <v>18</v>
      </c>
      <c r="F2" s="37" t="s">
        <v>8</v>
      </c>
      <c r="G2" s="37" t="s">
        <v>9</v>
      </c>
      <c r="H2" s="37" t="s">
        <v>10</v>
      </c>
      <c r="I2" s="37" t="s">
        <v>11</v>
      </c>
      <c r="J2" s="37" t="s">
        <v>12</v>
      </c>
      <c r="K2" s="37" t="s">
        <v>13</v>
      </c>
      <c r="L2" s="37" t="s">
        <v>14</v>
      </c>
      <c r="M2" s="37" t="s">
        <v>15</v>
      </c>
      <c r="N2" s="37" t="s">
        <v>16</v>
      </c>
      <c r="O2" s="37" t="s">
        <v>17</v>
      </c>
    </row>
    <row r="3" spans="1:15" x14ac:dyDescent="0.25">
      <c r="A3" s="67" t="s">
        <v>48</v>
      </c>
      <c r="B3" s="66" t="s">
        <v>20</v>
      </c>
      <c r="D3" s="37" t="s">
        <v>0</v>
      </c>
      <c r="E3" s="11">
        <v>1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4">
        <v>0</v>
      </c>
    </row>
    <row r="4" spans="1:15" x14ac:dyDescent="0.25">
      <c r="A4" s="67"/>
      <c r="B4" s="66"/>
      <c r="D4" s="37" t="s">
        <v>1</v>
      </c>
      <c r="E4" s="15">
        <v>1</v>
      </c>
      <c r="F4" s="17">
        <v>1</v>
      </c>
      <c r="G4" s="17">
        <v>0</v>
      </c>
      <c r="H4" s="17">
        <v>0</v>
      </c>
      <c r="I4" s="17">
        <v>1</v>
      </c>
      <c r="J4" s="17">
        <v>0</v>
      </c>
      <c r="K4" s="17">
        <v>0</v>
      </c>
      <c r="L4" s="17">
        <v>0</v>
      </c>
      <c r="M4" s="17">
        <v>1</v>
      </c>
      <c r="N4" s="17">
        <v>0</v>
      </c>
      <c r="O4" s="18">
        <v>0</v>
      </c>
    </row>
    <row r="5" spans="1:15" x14ac:dyDescent="0.25">
      <c r="A5" s="67"/>
      <c r="B5" s="66"/>
      <c r="D5" s="37" t="s">
        <v>3</v>
      </c>
      <c r="E5" s="15">
        <v>0</v>
      </c>
      <c r="F5" s="17">
        <v>0</v>
      </c>
      <c r="G5" s="17">
        <v>1</v>
      </c>
      <c r="H5" s="17">
        <v>1</v>
      </c>
      <c r="I5" s="17">
        <v>0</v>
      </c>
      <c r="J5" s="17">
        <v>0</v>
      </c>
      <c r="K5" s="17">
        <v>1</v>
      </c>
      <c r="L5" s="17">
        <v>0</v>
      </c>
      <c r="M5" s="17">
        <v>0</v>
      </c>
      <c r="N5" s="17">
        <v>1</v>
      </c>
      <c r="O5" s="18">
        <v>0</v>
      </c>
    </row>
    <row r="6" spans="1:15" x14ac:dyDescent="0.25">
      <c r="A6" s="67"/>
      <c r="B6" s="66"/>
      <c r="D6" s="37" t="s">
        <v>4</v>
      </c>
      <c r="E6" s="15">
        <v>0</v>
      </c>
      <c r="F6" s="17">
        <v>1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</v>
      </c>
      <c r="M6" s="17">
        <v>0</v>
      </c>
      <c r="N6" s="17">
        <v>0</v>
      </c>
      <c r="O6" s="18">
        <v>0</v>
      </c>
    </row>
    <row r="7" spans="1:15" x14ac:dyDescent="0.25">
      <c r="A7" s="67"/>
      <c r="B7" s="66"/>
      <c r="D7" s="37" t="s">
        <v>5</v>
      </c>
      <c r="E7" s="15">
        <v>0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7">
        <v>0</v>
      </c>
      <c r="N7" s="17">
        <v>0</v>
      </c>
      <c r="O7" s="18">
        <v>0</v>
      </c>
    </row>
    <row r="8" spans="1:15" x14ac:dyDescent="0.25">
      <c r="A8" s="67"/>
      <c r="B8" s="66"/>
      <c r="D8" s="37" t="s">
        <v>6</v>
      </c>
      <c r="E8" s="15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1</v>
      </c>
      <c r="O8" s="18">
        <v>1</v>
      </c>
    </row>
    <row r="9" spans="1:15" x14ac:dyDescent="0.25">
      <c r="A9" s="67"/>
      <c r="B9" s="66"/>
      <c r="D9" s="37" t="s">
        <v>7</v>
      </c>
      <c r="E9" s="20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  <c r="N9" s="21">
        <v>0</v>
      </c>
      <c r="O9" s="48">
        <v>1</v>
      </c>
    </row>
    <row r="12" spans="1:15" x14ac:dyDescent="0.25">
      <c r="E12" s="37" t="s">
        <v>18</v>
      </c>
      <c r="F12" s="37" t="s">
        <v>8</v>
      </c>
      <c r="G12" s="37" t="s">
        <v>9</v>
      </c>
      <c r="H12" s="37" t="s">
        <v>10</v>
      </c>
      <c r="I12" s="37" t="s">
        <v>11</v>
      </c>
      <c r="J12" s="37" t="s">
        <v>12</v>
      </c>
      <c r="K12" s="37" t="s">
        <v>13</v>
      </c>
      <c r="L12" s="37" t="s">
        <v>14</v>
      </c>
      <c r="M12" s="37" t="s">
        <v>15</v>
      </c>
      <c r="N12" s="37" t="s">
        <v>16</v>
      </c>
      <c r="O12" s="37" t="s">
        <v>17</v>
      </c>
    </row>
    <row r="13" spans="1:15" ht="15" customHeight="1" x14ac:dyDescent="0.25">
      <c r="A13" s="67" t="s">
        <v>49</v>
      </c>
      <c r="B13" s="66" t="s">
        <v>41</v>
      </c>
      <c r="D13" s="47" t="str" cm="1">
        <f t="array" ref="D13:D23">TRANSPOSE(E12:O12)</f>
        <v>x+y1</v>
      </c>
      <c r="E13" s="11" t="s">
        <v>21</v>
      </c>
      <c r="F13" s="13" t="s">
        <v>35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4">
        <v>0</v>
      </c>
    </row>
    <row r="14" spans="1:15" x14ac:dyDescent="0.25">
      <c r="A14" s="67"/>
      <c r="B14" s="66"/>
      <c r="D14" s="47" t="str">
        <v>z1+y1</v>
      </c>
      <c r="E14" s="19" t="s">
        <v>32</v>
      </c>
      <c r="F14" s="17" t="s">
        <v>2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</row>
    <row r="15" spans="1:15" x14ac:dyDescent="0.25">
      <c r="A15" s="67"/>
      <c r="B15" s="66"/>
      <c r="D15" s="47" t="str">
        <v>x+y2</v>
      </c>
      <c r="E15" s="15">
        <v>0</v>
      </c>
      <c r="F15" s="17">
        <v>0</v>
      </c>
      <c r="G15" s="17" t="s">
        <v>22</v>
      </c>
      <c r="H15" s="16" t="s">
        <v>35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8">
        <v>0</v>
      </c>
    </row>
    <row r="16" spans="1:15" x14ac:dyDescent="0.25">
      <c r="A16" s="67"/>
      <c r="B16" s="66"/>
      <c r="D16" s="47" t="str">
        <v>z2+y2</v>
      </c>
      <c r="E16" s="15">
        <v>0</v>
      </c>
      <c r="F16" s="17">
        <v>0</v>
      </c>
      <c r="G16" s="16" t="s">
        <v>33</v>
      </c>
      <c r="H16" s="17" t="s">
        <v>25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8">
        <v>0</v>
      </c>
    </row>
    <row r="17" spans="1:15" x14ac:dyDescent="0.25">
      <c r="A17" s="67"/>
      <c r="B17" s="66"/>
      <c r="D17" s="47" t="str">
        <v>y1</v>
      </c>
      <c r="E17" s="15">
        <v>0</v>
      </c>
      <c r="F17" s="17">
        <v>0</v>
      </c>
      <c r="G17" s="17">
        <v>0</v>
      </c>
      <c r="H17" s="17">
        <v>0</v>
      </c>
      <c r="I17" s="17" t="s">
        <v>23</v>
      </c>
      <c r="J17" s="16" t="s">
        <v>38</v>
      </c>
      <c r="K17" s="17">
        <v>0</v>
      </c>
      <c r="L17" s="17">
        <v>0</v>
      </c>
      <c r="M17" s="17">
        <v>0</v>
      </c>
      <c r="N17" s="17">
        <v>0</v>
      </c>
      <c r="O17" s="18">
        <v>0</v>
      </c>
    </row>
    <row r="18" spans="1:15" x14ac:dyDescent="0.25">
      <c r="A18" s="67"/>
      <c r="B18" s="66"/>
      <c r="D18" s="47" t="str">
        <v>z1</v>
      </c>
      <c r="E18" s="15">
        <v>0</v>
      </c>
      <c r="F18" s="17">
        <v>0</v>
      </c>
      <c r="G18" s="17">
        <v>0</v>
      </c>
      <c r="H18" s="17">
        <v>0</v>
      </c>
      <c r="I18" s="16" t="s">
        <v>36</v>
      </c>
      <c r="J18" s="17" t="s">
        <v>11</v>
      </c>
      <c r="K18" s="17">
        <v>0</v>
      </c>
      <c r="L18" s="17">
        <v>0</v>
      </c>
      <c r="M18" s="17">
        <v>0</v>
      </c>
      <c r="N18" s="17">
        <v>0</v>
      </c>
      <c r="O18" s="18">
        <v>0</v>
      </c>
    </row>
    <row r="19" spans="1:15" x14ac:dyDescent="0.25">
      <c r="A19" s="67"/>
      <c r="B19" s="66"/>
      <c r="D19" s="47" t="str">
        <v>y2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24</v>
      </c>
      <c r="L19" s="16" t="s">
        <v>39</v>
      </c>
      <c r="M19" s="17">
        <v>0</v>
      </c>
      <c r="N19" s="17">
        <v>0</v>
      </c>
      <c r="O19" s="18">
        <v>0</v>
      </c>
    </row>
    <row r="20" spans="1:15" x14ac:dyDescent="0.25">
      <c r="A20" s="67"/>
      <c r="B20" s="66"/>
      <c r="D20" s="47" t="str">
        <v>z2</v>
      </c>
      <c r="E20" s="15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6" t="s">
        <v>37</v>
      </c>
      <c r="L20" s="17" t="s">
        <v>13</v>
      </c>
      <c r="M20" s="17">
        <v>0</v>
      </c>
      <c r="N20" s="17">
        <v>0</v>
      </c>
      <c r="O20" s="18">
        <v>0</v>
      </c>
    </row>
    <row r="21" spans="1:15" x14ac:dyDescent="0.25">
      <c r="A21" s="67"/>
      <c r="B21" s="66"/>
      <c r="D21" s="47" t="str">
        <v>w2+y1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 t="s">
        <v>45</v>
      </c>
      <c r="N21" s="16" t="s">
        <v>54</v>
      </c>
      <c r="O21" s="53" t="s">
        <v>57</v>
      </c>
    </row>
    <row r="22" spans="1:15" x14ac:dyDescent="0.25">
      <c r="A22" s="67"/>
      <c r="B22" s="66"/>
      <c r="D22" s="47" t="str">
        <v>w1+y2</v>
      </c>
      <c r="E22" s="15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6" t="s">
        <v>52</v>
      </c>
      <c r="N22" s="17" t="s">
        <v>46</v>
      </c>
      <c r="O22" s="53" t="s">
        <v>56</v>
      </c>
    </row>
    <row r="23" spans="1:15" x14ac:dyDescent="0.25">
      <c r="A23" s="67"/>
      <c r="B23" s="66"/>
      <c r="D23" s="47" t="str">
        <v>w1+w2</v>
      </c>
      <c r="E23" s="20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52" t="s">
        <v>53</v>
      </c>
      <c r="N23" s="52" t="s">
        <v>55</v>
      </c>
      <c r="O23" s="48" t="s">
        <v>47</v>
      </c>
    </row>
    <row r="24" spans="1:15" x14ac:dyDescent="0.25">
      <c r="A24" s="45"/>
      <c r="B24" s="41"/>
      <c r="C24" s="41"/>
    </row>
    <row r="25" spans="1:15" x14ac:dyDescent="0.25">
      <c r="A25" s="67" t="s">
        <v>50</v>
      </c>
      <c r="B25" s="66" t="s">
        <v>43</v>
      </c>
      <c r="E25" s="49" t="s">
        <v>81</v>
      </c>
    </row>
    <row r="26" spans="1:15" x14ac:dyDescent="0.25">
      <c r="A26" s="67"/>
      <c r="B26" s="66"/>
      <c r="E26" s="50" t="s">
        <v>82</v>
      </c>
    </row>
    <row r="27" spans="1:15" x14ac:dyDescent="0.25">
      <c r="A27" s="67"/>
      <c r="B27" s="66"/>
      <c r="E27" s="50" t="s">
        <v>83</v>
      </c>
    </row>
    <row r="28" spans="1:15" x14ac:dyDescent="0.25">
      <c r="A28" s="67"/>
      <c r="B28" s="66"/>
      <c r="E28" s="50" t="s">
        <v>84</v>
      </c>
    </row>
    <row r="29" spans="1:15" x14ac:dyDescent="0.25">
      <c r="A29" s="67"/>
      <c r="B29" s="66"/>
      <c r="E29" s="50" t="s">
        <v>11</v>
      </c>
      <c r="I29" s="47" t="s">
        <v>68</v>
      </c>
    </row>
    <row r="30" spans="1:15" x14ac:dyDescent="0.25">
      <c r="A30" s="67"/>
      <c r="B30" s="66"/>
      <c r="E30" s="50" t="s">
        <v>82</v>
      </c>
    </row>
    <row r="31" spans="1:15" x14ac:dyDescent="0.25">
      <c r="A31" s="67"/>
      <c r="B31" s="66"/>
      <c r="E31" s="50" t="s">
        <v>13</v>
      </c>
    </row>
    <row r="32" spans="1:15" x14ac:dyDescent="0.25">
      <c r="A32" s="67"/>
      <c r="B32" s="66"/>
      <c r="E32" s="50" t="s">
        <v>84</v>
      </c>
    </row>
    <row r="33" spans="1:5" x14ac:dyDescent="0.25">
      <c r="A33" s="67"/>
      <c r="B33" s="66"/>
      <c r="E33" s="50" t="s">
        <v>85</v>
      </c>
    </row>
    <row r="34" spans="1:5" x14ac:dyDescent="0.25">
      <c r="A34" s="67"/>
      <c r="B34" s="66"/>
      <c r="E34" s="50" t="s">
        <v>86</v>
      </c>
    </row>
    <row r="35" spans="1:5" x14ac:dyDescent="0.25">
      <c r="A35" s="67"/>
      <c r="B35" s="66"/>
      <c r="E35" s="51" t="s">
        <v>87</v>
      </c>
    </row>
    <row r="36" spans="1:5" x14ac:dyDescent="0.25">
      <c r="A36" s="47"/>
      <c r="B36" s="47"/>
      <c r="C36" s="47"/>
    </row>
    <row r="37" spans="1:5" x14ac:dyDescent="0.25">
      <c r="A37" s="47"/>
      <c r="B37" s="47"/>
      <c r="C37" s="47"/>
    </row>
    <row r="41" spans="1:5" x14ac:dyDescent="0.25">
      <c r="A41" s="67"/>
      <c r="B41" s="67" t="s">
        <v>58</v>
      </c>
      <c r="C41" s="37"/>
      <c r="E41" s="50" t="s">
        <v>61</v>
      </c>
    </row>
    <row r="42" spans="1:5" x14ac:dyDescent="0.25">
      <c r="A42" s="67"/>
      <c r="B42" s="67"/>
      <c r="C42" s="37"/>
      <c r="E42" s="50" t="s">
        <v>62</v>
      </c>
    </row>
    <row r="43" spans="1:5" x14ac:dyDescent="0.25">
      <c r="A43" s="67"/>
      <c r="B43" s="67"/>
      <c r="C43" s="37"/>
      <c r="E43" s="50" t="s">
        <v>63</v>
      </c>
    </row>
    <row r="44" spans="1:5" x14ac:dyDescent="0.25">
      <c r="A44" s="67"/>
      <c r="B44" s="67"/>
      <c r="C44" s="37"/>
      <c r="E44" s="50" t="s">
        <v>64</v>
      </c>
    </row>
    <row r="45" spans="1:5" x14ac:dyDescent="0.25">
      <c r="A45" s="67"/>
      <c r="B45" s="67"/>
      <c r="C45" s="37"/>
      <c r="E45" s="50" t="s">
        <v>65</v>
      </c>
    </row>
    <row r="46" spans="1:5" x14ac:dyDescent="0.25">
      <c r="A46" s="67"/>
      <c r="B46" s="67"/>
      <c r="C46" s="37"/>
      <c r="E46" s="50" t="s">
        <v>66</v>
      </c>
    </row>
    <row r="47" spans="1:5" x14ac:dyDescent="0.25">
      <c r="A47" s="67"/>
      <c r="B47" s="67"/>
      <c r="C47" s="37"/>
      <c r="E47" s="50" t="s">
        <v>67</v>
      </c>
    </row>
    <row r="53" spans="1:29" x14ac:dyDescent="0.25">
      <c r="A53" s="67" t="s">
        <v>58</v>
      </c>
      <c r="B53" s="72" t="s">
        <v>59</v>
      </c>
      <c r="C53" s="50" t="s">
        <v>61</v>
      </c>
      <c r="D53" s="70" t="s">
        <v>60</v>
      </c>
      <c r="E53" s="15" cm="1">
        <f t="array" ref="E53:O59">E3:O9</f>
        <v>1</v>
      </c>
      <c r="F53" s="47">
        <v>0</v>
      </c>
      <c r="G53" s="47">
        <v>1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18">
        <v>0</v>
      </c>
      <c r="Q53" s="15" t="str">
        <f t="array" ref="Q53:AA63">E13:O23</f>
        <v>a1</v>
      </c>
      <c r="R53" s="47" t="str">
        <v>-B2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18">
        <v>0</v>
      </c>
      <c r="AC53" s="50" t="e" cm="1">
        <f t="array" ref="AC53">_xlfn.ANCHORARRAY(E25)</f>
        <v>#REF!</v>
      </c>
    </row>
    <row r="54" spans="1:29" x14ac:dyDescent="0.25">
      <c r="A54" s="67"/>
      <c r="B54" s="72"/>
      <c r="C54" s="50" t="s">
        <v>62</v>
      </c>
      <c r="D54" s="70"/>
      <c r="E54" s="15">
        <v>1</v>
      </c>
      <c r="F54" s="47">
        <v>1</v>
      </c>
      <c r="G54" s="47">
        <v>0</v>
      </c>
      <c r="H54" s="47">
        <v>0</v>
      </c>
      <c r="I54" s="47">
        <v>1</v>
      </c>
      <c r="J54" s="47">
        <v>0</v>
      </c>
      <c r="K54" s="47">
        <v>0</v>
      </c>
      <c r="L54" s="47">
        <v>0</v>
      </c>
      <c r="M54" s="47">
        <v>1</v>
      </c>
      <c r="N54" s="47">
        <v>0</v>
      </c>
      <c r="O54" s="18">
        <v>0</v>
      </c>
      <c r="Q54" s="15" t="str">
        <v>-a1</v>
      </c>
      <c r="R54" s="47" t="str">
        <v>B1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18">
        <v>0</v>
      </c>
      <c r="AC54" s="50"/>
    </row>
    <row r="55" spans="1:29" x14ac:dyDescent="0.25">
      <c r="A55" s="67"/>
      <c r="B55" s="72"/>
      <c r="C55" s="50" t="s">
        <v>63</v>
      </c>
      <c r="D55" s="70"/>
      <c r="E55" s="15">
        <v>0</v>
      </c>
      <c r="F55" s="47">
        <v>0</v>
      </c>
      <c r="G55" s="47">
        <v>1</v>
      </c>
      <c r="H55" s="47">
        <v>1</v>
      </c>
      <c r="I55" s="47">
        <v>0</v>
      </c>
      <c r="J55" s="47">
        <v>0</v>
      </c>
      <c r="K55" s="47">
        <v>1</v>
      </c>
      <c r="L55" s="47">
        <v>0</v>
      </c>
      <c r="M55" s="47">
        <v>0</v>
      </c>
      <c r="N55" s="47">
        <v>1</v>
      </c>
      <c r="O55" s="18">
        <v>0</v>
      </c>
      <c r="Q55" s="15">
        <v>0</v>
      </c>
      <c r="R55" s="47">
        <v>0</v>
      </c>
      <c r="S55" s="47" t="str">
        <v>a2</v>
      </c>
      <c r="T55" s="47" t="str">
        <v>-B2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18">
        <v>0</v>
      </c>
      <c r="AC55" s="50"/>
    </row>
    <row r="56" spans="1:29" x14ac:dyDescent="0.25">
      <c r="A56" s="67"/>
      <c r="B56" s="72"/>
      <c r="C56" s="50" t="s">
        <v>64</v>
      </c>
      <c r="D56" s="70"/>
      <c r="E56" s="15">
        <v>0</v>
      </c>
      <c r="F56" s="47">
        <v>1</v>
      </c>
      <c r="G56" s="47">
        <v>0</v>
      </c>
      <c r="H56" s="47">
        <v>0</v>
      </c>
      <c r="I56" s="47">
        <v>0</v>
      </c>
      <c r="J56" s="47">
        <v>1</v>
      </c>
      <c r="K56" s="47">
        <v>0</v>
      </c>
      <c r="L56" s="47">
        <v>0</v>
      </c>
      <c r="M56" s="47">
        <v>0</v>
      </c>
      <c r="N56" s="47">
        <v>0</v>
      </c>
      <c r="O56" s="18">
        <v>0</v>
      </c>
      <c r="Q56" s="15">
        <v>0</v>
      </c>
      <c r="R56" s="47">
        <v>0</v>
      </c>
      <c r="S56" s="47" t="str">
        <v>-a2</v>
      </c>
      <c r="T56" s="47" t="str">
        <v>B2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18">
        <v>0</v>
      </c>
      <c r="AC56" s="50"/>
    </row>
    <row r="57" spans="1:29" x14ac:dyDescent="0.25">
      <c r="A57" s="67"/>
      <c r="B57" s="72"/>
      <c r="C57" s="50" t="s">
        <v>65</v>
      </c>
      <c r="D57" s="70"/>
      <c r="E57" s="15">
        <v>0</v>
      </c>
      <c r="F57" s="47">
        <v>0</v>
      </c>
      <c r="G57" s="47">
        <v>0</v>
      </c>
      <c r="H57" s="47">
        <v>1</v>
      </c>
      <c r="I57" s="47">
        <v>0</v>
      </c>
      <c r="J57" s="47">
        <v>0</v>
      </c>
      <c r="K57" s="47">
        <v>0</v>
      </c>
      <c r="L57" s="47">
        <v>1</v>
      </c>
      <c r="M57" s="47">
        <v>0</v>
      </c>
      <c r="N57" s="47">
        <v>0</v>
      </c>
      <c r="O57" s="18">
        <v>0</v>
      </c>
      <c r="Q57" s="15">
        <v>0</v>
      </c>
      <c r="R57" s="47">
        <v>0</v>
      </c>
      <c r="S57" s="47">
        <v>0</v>
      </c>
      <c r="T57" s="47">
        <v>0</v>
      </c>
      <c r="U57" s="47" t="str">
        <v>k1</v>
      </c>
      <c r="V57" s="47" t="str">
        <v>-y1</v>
      </c>
      <c r="W57" s="47">
        <v>0</v>
      </c>
      <c r="X57" s="47">
        <v>0</v>
      </c>
      <c r="Y57" s="47">
        <v>0</v>
      </c>
      <c r="Z57" s="47">
        <v>0</v>
      </c>
      <c r="AA57" s="18">
        <v>0</v>
      </c>
      <c r="AC57" s="50"/>
    </row>
    <row r="58" spans="1:29" x14ac:dyDescent="0.25">
      <c r="A58" s="67"/>
      <c r="B58" s="72"/>
      <c r="C58" s="50" t="s">
        <v>66</v>
      </c>
      <c r="D58" s="70"/>
      <c r="E58" s="15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1</v>
      </c>
      <c r="O58" s="18">
        <v>1</v>
      </c>
      <c r="Q58" s="15">
        <v>0</v>
      </c>
      <c r="R58" s="47">
        <v>0</v>
      </c>
      <c r="S58" s="47">
        <v>0</v>
      </c>
      <c r="T58" s="47">
        <v>0</v>
      </c>
      <c r="U58" s="47" t="str">
        <v>-k1</v>
      </c>
      <c r="V58" s="47" t="str">
        <v>y1</v>
      </c>
      <c r="W58" s="47">
        <v>0</v>
      </c>
      <c r="X58" s="47">
        <v>0</v>
      </c>
      <c r="Y58" s="47">
        <v>0</v>
      </c>
      <c r="Z58" s="47">
        <v>0</v>
      </c>
      <c r="AA58" s="18">
        <v>0</v>
      </c>
      <c r="AC58" s="50"/>
    </row>
    <row r="59" spans="1:29" x14ac:dyDescent="0.25">
      <c r="A59" s="67"/>
      <c r="B59" s="72"/>
      <c r="C59" s="50" t="s">
        <v>67</v>
      </c>
      <c r="D59" s="70"/>
      <c r="E59" s="15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1</v>
      </c>
      <c r="N59" s="47">
        <v>0</v>
      </c>
      <c r="O59" s="18">
        <v>1</v>
      </c>
      <c r="Q59" s="15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 t="str">
        <v>k2</v>
      </c>
      <c r="X59" s="47" t="str">
        <v>-y2</v>
      </c>
      <c r="Y59" s="47">
        <v>0</v>
      </c>
      <c r="Z59" s="47">
        <v>0</v>
      </c>
      <c r="AA59" s="18">
        <v>0</v>
      </c>
      <c r="AC59" s="50"/>
    </row>
    <row r="60" spans="1:29" x14ac:dyDescent="0.25">
      <c r="Q60" s="15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 t="str">
        <v>-k2</v>
      </c>
      <c r="X60" s="47" t="str">
        <v>y2</v>
      </c>
      <c r="Y60" s="47">
        <v>0</v>
      </c>
      <c r="Z60" s="47">
        <v>0</v>
      </c>
      <c r="AA60" s="18">
        <v>0</v>
      </c>
      <c r="AC60" s="50"/>
    </row>
    <row r="61" spans="1:29" x14ac:dyDescent="0.25">
      <c r="Q61" s="15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 t="str">
        <v>e1+n1</v>
      </c>
      <c r="Z61" s="47" t="str">
        <v>-e2</v>
      </c>
      <c r="AA61" s="18" t="str">
        <v>-u1</v>
      </c>
      <c r="AC61" s="50"/>
    </row>
    <row r="62" spans="1:29" x14ac:dyDescent="0.25">
      <c r="Q62" s="15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 t="str">
        <v>-e1</v>
      </c>
      <c r="Z62" s="47" t="str">
        <v>e2+n2</v>
      </c>
      <c r="AA62" s="18" t="str">
        <v>-u2</v>
      </c>
      <c r="AC62" s="50"/>
    </row>
    <row r="63" spans="1:29" x14ac:dyDescent="0.25">
      <c r="Q63" s="15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 t="str">
        <v>-n1</v>
      </c>
      <c r="Z63" s="47" t="str">
        <v>-n2</v>
      </c>
      <c r="AA63" s="18" t="str">
        <v>u1+u2</v>
      </c>
      <c r="AC63" s="50"/>
    </row>
    <row r="68" spans="4:41" x14ac:dyDescent="0.25">
      <c r="D68" s="47" t="s">
        <v>60</v>
      </c>
      <c r="E68" s="47">
        <v>1</v>
      </c>
      <c r="F68" s="47">
        <v>0</v>
      </c>
      <c r="G68" s="47">
        <v>1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Q68" s="47">
        <v>1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C68" s="47">
        <v>1</v>
      </c>
      <c r="AE68" s="47" cm="1">
        <f t="array" ref="AE68:AO74">MMULT(E68:O74,Q68:AA78)</f>
        <v>1</v>
      </c>
      <c r="AF68" s="47">
        <v>0</v>
      </c>
      <c r="AG68" s="47">
        <v>1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</row>
    <row r="69" spans="4:41" x14ac:dyDescent="0.25">
      <c r="E69" s="47">
        <v>1</v>
      </c>
      <c r="F69" s="47">
        <v>1</v>
      </c>
      <c r="G69" s="47">
        <v>0</v>
      </c>
      <c r="H69" s="47">
        <v>0</v>
      </c>
      <c r="I69" s="47">
        <v>1</v>
      </c>
      <c r="J69" s="47">
        <v>0</v>
      </c>
      <c r="K69" s="47">
        <v>0</v>
      </c>
      <c r="L69" s="47">
        <v>0</v>
      </c>
      <c r="M69" s="47">
        <v>1</v>
      </c>
      <c r="N69" s="47">
        <v>0</v>
      </c>
      <c r="O69" s="47">
        <v>0</v>
      </c>
      <c r="Q69" s="47">
        <v>0</v>
      </c>
      <c r="R69" s="47">
        <v>1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C69" s="47">
        <v>2</v>
      </c>
      <c r="AE69" s="47">
        <v>1</v>
      </c>
      <c r="AF69" s="47">
        <v>1</v>
      </c>
      <c r="AG69" s="47">
        <v>0</v>
      </c>
      <c r="AH69" s="47">
        <v>0</v>
      </c>
      <c r="AI69" s="47">
        <v>1</v>
      </c>
      <c r="AJ69" s="47">
        <v>0</v>
      </c>
      <c r="AK69" s="47">
        <v>0</v>
      </c>
      <c r="AL69" s="47">
        <v>0</v>
      </c>
      <c r="AM69" s="47">
        <v>1</v>
      </c>
      <c r="AN69" s="47">
        <v>0</v>
      </c>
      <c r="AO69" s="47">
        <v>0</v>
      </c>
    </row>
    <row r="70" spans="4:41" x14ac:dyDescent="0.25">
      <c r="E70" s="47">
        <v>0</v>
      </c>
      <c r="F70" s="47">
        <v>0</v>
      </c>
      <c r="G70" s="47">
        <v>1</v>
      </c>
      <c r="H70" s="47">
        <v>1</v>
      </c>
      <c r="I70" s="47">
        <v>0</v>
      </c>
      <c r="J70" s="47">
        <v>0</v>
      </c>
      <c r="K70" s="47">
        <v>1</v>
      </c>
      <c r="L70" s="47">
        <v>0</v>
      </c>
      <c r="M70" s="47">
        <v>0</v>
      </c>
      <c r="N70" s="47">
        <v>1</v>
      </c>
      <c r="O70" s="47">
        <v>0</v>
      </c>
      <c r="Q70" s="47">
        <v>0</v>
      </c>
      <c r="R70" s="47">
        <v>0</v>
      </c>
      <c r="S70" s="47">
        <v>1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C70" s="47">
        <v>3</v>
      </c>
      <c r="AE70" s="47">
        <v>0</v>
      </c>
      <c r="AF70" s="47">
        <v>0</v>
      </c>
      <c r="AG70" s="47">
        <v>1</v>
      </c>
      <c r="AH70" s="47">
        <v>1</v>
      </c>
      <c r="AI70" s="47">
        <v>0</v>
      </c>
      <c r="AJ70" s="47">
        <v>0</v>
      </c>
      <c r="AK70" s="47">
        <v>1</v>
      </c>
      <c r="AL70" s="47">
        <v>0</v>
      </c>
      <c r="AM70" s="47">
        <v>0</v>
      </c>
      <c r="AN70" s="47">
        <v>1</v>
      </c>
      <c r="AO70" s="47">
        <v>0</v>
      </c>
    </row>
    <row r="71" spans="4:41" x14ac:dyDescent="0.25">
      <c r="E71" s="47">
        <v>0</v>
      </c>
      <c r="F71" s="47">
        <v>1</v>
      </c>
      <c r="G71" s="47">
        <v>0</v>
      </c>
      <c r="H71" s="47">
        <v>0</v>
      </c>
      <c r="I71" s="47">
        <v>0</v>
      </c>
      <c r="J71" s="47">
        <v>1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Q71" s="47">
        <v>0</v>
      </c>
      <c r="R71" s="47">
        <v>0</v>
      </c>
      <c r="S71" s="47">
        <v>0</v>
      </c>
      <c r="T71" s="47">
        <v>1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C71" s="47">
        <v>4</v>
      </c>
      <c r="AE71" s="47">
        <v>0</v>
      </c>
      <c r="AF71" s="47">
        <v>1</v>
      </c>
      <c r="AG71" s="47">
        <v>0</v>
      </c>
      <c r="AH71" s="47">
        <v>0</v>
      </c>
      <c r="AI71" s="47">
        <v>0</v>
      </c>
      <c r="AJ71" s="47">
        <v>1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</row>
    <row r="72" spans="4:41" x14ac:dyDescent="0.25">
      <c r="E72" s="47">
        <v>0</v>
      </c>
      <c r="F72" s="47">
        <v>0</v>
      </c>
      <c r="G72" s="47">
        <v>0</v>
      </c>
      <c r="H72" s="47">
        <v>1</v>
      </c>
      <c r="I72" s="47">
        <v>0</v>
      </c>
      <c r="J72" s="47">
        <v>0</v>
      </c>
      <c r="K72" s="47">
        <v>0</v>
      </c>
      <c r="L72" s="47">
        <v>1</v>
      </c>
      <c r="M72" s="47">
        <v>0</v>
      </c>
      <c r="N72" s="47">
        <v>0</v>
      </c>
      <c r="O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1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C72" s="47">
        <v>5</v>
      </c>
      <c r="AE72" s="47">
        <v>0</v>
      </c>
      <c r="AF72" s="47">
        <v>0</v>
      </c>
      <c r="AG72" s="47">
        <v>0</v>
      </c>
      <c r="AH72" s="47">
        <v>1</v>
      </c>
      <c r="AI72" s="47">
        <v>0</v>
      </c>
      <c r="AJ72" s="47">
        <v>0</v>
      </c>
      <c r="AK72" s="47">
        <v>0</v>
      </c>
      <c r="AL72" s="47">
        <v>1</v>
      </c>
      <c r="AM72" s="47">
        <v>0</v>
      </c>
      <c r="AN72" s="47">
        <v>0</v>
      </c>
      <c r="AO72" s="47">
        <v>0</v>
      </c>
    </row>
    <row r="73" spans="4:41" x14ac:dyDescent="0.25"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1</v>
      </c>
      <c r="O73" s="47">
        <v>1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1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C73" s="47">
        <v>6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1</v>
      </c>
      <c r="AO73" s="47">
        <v>1</v>
      </c>
    </row>
    <row r="74" spans="4:41" x14ac:dyDescent="0.25"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1</v>
      </c>
      <c r="N74" s="47">
        <v>0</v>
      </c>
      <c r="O74" s="47">
        <v>1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1</v>
      </c>
      <c r="X74" s="47">
        <v>0</v>
      </c>
      <c r="Y74" s="47">
        <v>0</v>
      </c>
      <c r="Z74" s="47">
        <v>0</v>
      </c>
      <c r="AA74" s="47">
        <v>0</v>
      </c>
      <c r="AC74" s="47">
        <v>7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1</v>
      </c>
      <c r="AN74" s="47">
        <v>0</v>
      </c>
      <c r="AO74" s="47">
        <v>1</v>
      </c>
    </row>
    <row r="75" spans="4:41" x14ac:dyDescent="0.25"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1</v>
      </c>
      <c r="Y75" s="47">
        <v>0</v>
      </c>
      <c r="Z75" s="47">
        <v>0</v>
      </c>
      <c r="AA75" s="47">
        <v>0</v>
      </c>
      <c r="AC75" s="47">
        <v>8</v>
      </c>
    </row>
    <row r="76" spans="4:41" x14ac:dyDescent="0.25"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1</v>
      </c>
      <c r="Z76" s="47">
        <v>0</v>
      </c>
      <c r="AA76" s="47">
        <v>0</v>
      </c>
      <c r="AC76" s="47">
        <v>9</v>
      </c>
    </row>
    <row r="77" spans="4:41" x14ac:dyDescent="0.25"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1</v>
      </c>
      <c r="AA77" s="47">
        <v>0</v>
      </c>
      <c r="AC77" s="47">
        <v>10</v>
      </c>
    </row>
    <row r="78" spans="4:41" x14ac:dyDescent="0.25"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1</v>
      </c>
      <c r="AC78" s="47">
        <v>11</v>
      </c>
    </row>
    <row r="82" spans="10:18" x14ac:dyDescent="0.25">
      <c r="J82" s="47" cm="1">
        <f t="array" ref="J82:J88">MMULT(MMULT(E68:O74,Q68:AA78),AC68:AC78)</f>
        <v>4</v>
      </c>
    </row>
    <row r="83" spans="10:18" x14ac:dyDescent="0.25">
      <c r="J83" s="47">
        <v>17</v>
      </c>
    </row>
    <row r="84" spans="10:18" x14ac:dyDescent="0.25">
      <c r="J84" s="47">
        <v>24</v>
      </c>
    </row>
    <row r="85" spans="10:18" x14ac:dyDescent="0.25">
      <c r="J85" s="47">
        <v>8</v>
      </c>
      <c r="R85" s="47" t="e" cm="1">
        <f t="array" ref="R85">MMULT(AC68:AC78,Q68:AA78)</f>
        <v>#VALUE!</v>
      </c>
    </row>
    <row r="86" spans="10:18" x14ac:dyDescent="0.25">
      <c r="J86" s="47">
        <v>12</v>
      </c>
    </row>
    <row r="87" spans="10:18" x14ac:dyDescent="0.25">
      <c r="J87" s="47">
        <v>21</v>
      </c>
    </row>
    <row r="88" spans="10:18" x14ac:dyDescent="0.25">
      <c r="J88" s="47">
        <v>20</v>
      </c>
    </row>
  </sheetData>
  <mergeCells count="11">
    <mergeCell ref="A3:A9"/>
    <mergeCell ref="B3:B9"/>
    <mergeCell ref="A25:A35"/>
    <mergeCell ref="B25:B35"/>
    <mergeCell ref="A13:A23"/>
    <mergeCell ref="B13:B23"/>
    <mergeCell ref="D53:D59"/>
    <mergeCell ref="B53:B59"/>
    <mergeCell ref="A53:A59"/>
    <mergeCell ref="A41:A47"/>
    <mergeCell ref="B41:B4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C272-4470-46C2-B300-0D34309F60B7}">
  <dimension ref="I2:Z17"/>
  <sheetViews>
    <sheetView topLeftCell="E1" workbookViewId="0">
      <selection activeCell="N8" sqref="N8"/>
    </sheetView>
  </sheetViews>
  <sheetFormatPr defaultRowHeight="15" x14ac:dyDescent="0.25"/>
  <cols>
    <col min="1" max="2" width="6" customWidth="1"/>
    <col min="3" max="3" width="10" customWidth="1"/>
    <col min="4" max="5" width="6" customWidth="1"/>
    <col min="13" max="13" width="14.5703125" customWidth="1"/>
    <col min="26" max="26" width="19.5703125" customWidth="1"/>
  </cols>
  <sheetData>
    <row r="2" spans="9:26" x14ac:dyDescent="0.25">
      <c r="K2" s="54" t="s">
        <v>79</v>
      </c>
      <c r="U2" s="43" t="s">
        <v>76</v>
      </c>
      <c r="V2" s="43"/>
    </row>
    <row r="3" spans="9:26" x14ac:dyDescent="0.25">
      <c r="I3" s="67" t="s">
        <v>69</v>
      </c>
      <c r="J3" s="67"/>
      <c r="K3" s="55" t="s">
        <v>70</v>
      </c>
      <c r="L3" s="67" t="s">
        <v>75</v>
      </c>
      <c r="M3" s="67"/>
      <c r="Q3" s="1" t="s">
        <v>51</v>
      </c>
      <c r="R3" s="1" t="s">
        <v>11</v>
      </c>
      <c r="S3" s="1" t="s">
        <v>13</v>
      </c>
      <c r="T3" s="1" t="s">
        <v>12</v>
      </c>
      <c r="U3" s="43" t="s">
        <v>14</v>
      </c>
      <c r="V3" s="43" t="s">
        <v>78</v>
      </c>
      <c r="W3" s="43" t="s">
        <v>77</v>
      </c>
      <c r="Z3" s="1" t="s">
        <v>80</v>
      </c>
    </row>
    <row r="4" spans="9:26" x14ac:dyDescent="0.25">
      <c r="I4" s="11" t="s">
        <v>51</v>
      </c>
      <c r="J4" s="12" t="s">
        <v>11</v>
      </c>
      <c r="K4" s="49" t="s">
        <v>21</v>
      </c>
      <c r="L4" s="12" t="s">
        <v>12</v>
      </c>
      <c r="M4" s="14" t="s">
        <v>11</v>
      </c>
      <c r="Q4">
        <f>COUNTIF($L4:$M4,Q$3)-COUNTIF($I4:$J4,Q$3)</f>
        <v>-1</v>
      </c>
      <c r="R4">
        <f t="shared" ref="R4:W4" si="0">COUNTIF($L4:$M4,R$3)-COUNTIF($I4:$J4,R$3)</f>
        <v>0</v>
      </c>
      <c r="S4">
        <f t="shared" si="0"/>
        <v>0</v>
      </c>
      <c r="T4">
        <f t="shared" si="0"/>
        <v>1</v>
      </c>
      <c r="U4">
        <f t="shared" si="0"/>
        <v>0</v>
      </c>
      <c r="V4">
        <f t="shared" si="0"/>
        <v>0</v>
      </c>
      <c r="W4">
        <f t="shared" si="0"/>
        <v>0</v>
      </c>
      <c r="Z4" t="str">
        <f>CONCATENATE(K4,"*N",I4,"*N",J4)</f>
        <v>a1*Nx*Ny1</v>
      </c>
    </row>
    <row r="5" spans="9:26" x14ac:dyDescent="0.25">
      <c r="I5" s="15" t="s">
        <v>11</v>
      </c>
      <c r="J5" s="17" t="s">
        <v>12</v>
      </c>
      <c r="K5" s="50" t="s">
        <v>71</v>
      </c>
      <c r="L5" s="17" t="s">
        <v>51</v>
      </c>
      <c r="M5" s="18" t="s">
        <v>11</v>
      </c>
      <c r="Q5">
        <f t="shared" ref="Q5:W17" si="1">COUNTIF($L5:$M5,Q$3)-COUNTIF($I5:$J5,Q$3)</f>
        <v>1</v>
      </c>
      <c r="R5">
        <f t="shared" si="1"/>
        <v>0</v>
      </c>
      <c r="S5">
        <f t="shared" si="1"/>
        <v>0</v>
      </c>
      <c r="T5">
        <f t="shared" si="1"/>
        <v>-1</v>
      </c>
      <c r="U5">
        <f t="shared" si="1"/>
        <v>0</v>
      </c>
      <c r="V5">
        <f t="shared" si="1"/>
        <v>0</v>
      </c>
      <c r="W5">
        <f t="shared" si="1"/>
        <v>0</v>
      </c>
      <c r="Z5" t="str">
        <f t="shared" ref="Z5:Z17" si="2">CONCATENATE(K5,"*N",I5,"*N",J5)</f>
        <v>b1*Ny1*Nz1</v>
      </c>
    </row>
    <row r="6" spans="9:26" x14ac:dyDescent="0.25">
      <c r="I6" s="15" t="s">
        <v>51</v>
      </c>
      <c r="J6" s="17" t="s">
        <v>13</v>
      </c>
      <c r="K6" s="50" t="s">
        <v>22</v>
      </c>
      <c r="L6" s="17" t="s">
        <v>14</v>
      </c>
      <c r="M6" s="18" t="s">
        <v>13</v>
      </c>
      <c r="Q6">
        <f t="shared" si="1"/>
        <v>-1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1</v>
      </c>
      <c r="V6">
        <f t="shared" si="1"/>
        <v>0</v>
      </c>
      <c r="W6">
        <f t="shared" si="1"/>
        <v>0</v>
      </c>
      <c r="Z6" t="str">
        <f t="shared" si="2"/>
        <v>a2*Nx*Ny2</v>
      </c>
    </row>
    <row r="7" spans="9:26" x14ac:dyDescent="0.25">
      <c r="I7" s="15" t="s">
        <v>14</v>
      </c>
      <c r="J7" s="17" t="s">
        <v>13</v>
      </c>
      <c r="K7" s="50" t="s">
        <v>72</v>
      </c>
      <c r="L7" s="17" t="s">
        <v>51</v>
      </c>
      <c r="M7" s="18" t="s">
        <v>13</v>
      </c>
      <c r="Q7">
        <f t="shared" si="1"/>
        <v>1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-1</v>
      </c>
      <c r="V7">
        <f t="shared" si="1"/>
        <v>0</v>
      </c>
      <c r="W7">
        <f t="shared" si="1"/>
        <v>0</v>
      </c>
      <c r="Z7" t="str">
        <f t="shared" si="2"/>
        <v>b2*Nz2*Ny2</v>
      </c>
    </row>
    <row r="8" spans="9:26" x14ac:dyDescent="0.25">
      <c r="I8" s="15"/>
      <c r="J8" s="17" t="s">
        <v>11</v>
      </c>
      <c r="K8" s="50" t="s">
        <v>23</v>
      </c>
      <c r="L8" s="17" t="s">
        <v>12</v>
      </c>
      <c r="M8" s="18"/>
      <c r="Q8">
        <f t="shared" si="1"/>
        <v>0</v>
      </c>
      <c r="R8">
        <f t="shared" si="1"/>
        <v>-1</v>
      </c>
      <c r="S8">
        <f t="shared" si="1"/>
        <v>0</v>
      </c>
      <c r="T8">
        <f t="shared" si="1"/>
        <v>1</v>
      </c>
      <c r="U8">
        <f t="shared" si="1"/>
        <v>0</v>
      </c>
      <c r="V8">
        <f t="shared" si="1"/>
        <v>0</v>
      </c>
      <c r="W8">
        <f t="shared" si="1"/>
        <v>0</v>
      </c>
      <c r="Z8" t="str">
        <f t="shared" si="2"/>
        <v>k1*N*Ny1</v>
      </c>
    </row>
    <row r="9" spans="9:26" x14ac:dyDescent="0.25">
      <c r="I9" s="15"/>
      <c r="J9" s="17" t="s">
        <v>12</v>
      </c>
      <c r="K9" s="50" t="s">
        <v>73</v>
      </c>
      <c r="L9" s="17" t="s">
        <v>11</v>
      </c>
      <c r="M9" s="18"/>
      <c r="Q9">
        <f t="shared" si="1"/>
        <v>0</v>
      </c>
      <c r="R9">
        <f t="shared" si="1"/>
        <v>1</v>
      </c>
      <c r="S9">
        <f t="shared" si="1"/>
        <v>0</v>
      </c>
      <c r="T9">
        <f t="shared" si="1"/>
        <v>-1</v>
      </c>
      <c r="U9">
        <f t="shared" si="1"/>
        <v>0</v>
      </c>
      <c r="V9">
        <f t="shared" si="1"/>
        <v>0</v>
      </c>
      <c r="W9">
        <f t="shared" si="1"/>
        <v>0</v>
      </c>
      <c r="Z9" t="str">
        <f t="shared" si="2"/>
        <v>g1*N*Nz1</v>
      </c>
    </row>
    <row r="10" spans="9:26" x14ac:dyDescent="0.25">
      <c r="I10" s="15"/>
      <c r="J10" s="17" t="s">
        <v>13</v>
      </c>
      <c r="K10" s="50" t="s">
        <v>24</v>
      </c>
      <c r="L10" s="17" t="s">
        <v>14</v>
      </c>
      <c r="M10" s="18"/>
      <c r="Q10">
        <f t="shared" si="1"/>
        <v>0</v>
      </c>
      <c r="R10">
        <f t="shared" si="1"/>
        <v>0</v>
      </c>
      <c r="S10">
        <f t="shared" si="1"/>
        <v>-1</v>
      </c>
      <c r="T10">
        <f t="shared" si="1"/>
        <v>0</v>
      </c>
      <c r="U10">
        <f t="shared" si="1"/>
        <v>1</v>
      </c>
      <c r="V10">
        <f t="shared" si="1"/>
        <v>0</v>
      </c>
      <c r="W10">
        <f t="shared" si="1"/>
        <v>0</v>
      </c>
      <c r="Z10" t="str">
        <f t="shared" si="2"/>
        <v>k2*N*Ny2</v>
      </c>
    </row>
    <row r="11" spans="9:26" x14ac:dyDescent="0.25">
      <c r="I11" s="15"/>
      <c r="J11" s="17" t="s">
        <v>14</v>
      </c>
      <c r="K11" s="50" t="s">
        <v>74</v>
      </c>
      <c r="L11" s="17" t="s">
        <v>13</v>
      </c>
      <c r="M11" s="18"/>
      <c r="Q11">
        <f t="shared" si="1"/>
        <v>0</v>
      </c>
      <c r="R11">
        <f t="shared" si="1"/>
        <v>0</v>
      </c>
      <c r="S11">
        <f t="shared" si="1"/>
        <v>1</v>
      </c>
      <c r="T11">
        <f t="shared" si="1"/>
        <v>0</v>
      </c>
      <c r="U11">
        <f t="shared" si="1"/>
        <v>-1</v>
      </c>
      <c r="V11">
        <f t="shared" si="1"/>
        <v>0</v>
      </c>
      <c r="W11">
        <f t="shared" si="1"/>
        <v>0</v>
      </c>
      <c r="Z11" t="str">
        <f t="shared" si="2"/>
        <v>g2*N*Nz2</v>
      </c>
    </row>
    <row r="12" spans="9:26" x14ac:dyDescent="0.25">
      <c r="I12" s="15" t="s">
        <v>77</v>
      </c>
      <c r="J12" s="17" t="s">
        <v>11</v>
      </c>
      <c r="K12" s="50" t="s">
        <v>26</v>
      </c>
      <c r="L12" s="17" t="s">
        <v>78</v>
      </c>
      <c r="M12" s="18" t="s">
        <v>13</v>
      </c>
      <c r="Q12">
        <f t="shared" si="1"/>
        <v>0</v>
      </c>
      <c r="R12">
        <f t="shared" si="1"/>
        <v>-1</v>
      </c>
      <c r="S12">
        <f t="shared" si="1"/>
        <v>1</v>
      </c>
      <c r="T12">
        <f t="shared" si="1"/>
        <v>0</v>
      </c>
      <c r="U12">
        <f t="shared" si="1"/>
        <v>0</v>
      </c>
      <c r="V12">
        <f t="shared" si="1"/>
        <v>1</v>
      </c>
      <c r="W12">
        <f t="shared" si="1"/>
        <v>-1</v>
      </c>
      <c r="Z12" t="str">
        <f t="shared" si="2"/>
        <v>e1*Nw2*Ny1</v>
      </c>
    </row>
    <row r="13" spans="9:26" x14ac:dyDescent="0.25">
      <c r="I13" s="15" t="s">
        <v>78</v>
      </c>
      <c r="J13" s="17" t="s">
        <v>13</v>
      </c>
      <c r="K13" s="50" t="s">
        <v>27</v>
      </c>
      <c r="L13" s="17" t="s">
        <v>77</v>
      </c>
      <c r="M13" s="18" t="s">
        <v>11</v>
      </c>
      <c r="Q13">
        <f t="shared" si="1"/>
        <v>0</v>
      </c>
      <c r="R13">
        <f t="shared" si="1"/>
        <v>1</v>
      </c>
      <c r="S13">
        <f t="shared" si="1"/>
        <v>-1</v>
      </c>
      <c r="T13">
        <f t="shared" si="1"/>
        <v>0</v>
      </c>
      <c r="U13">
        <f t="shared" si="1"/>
        <v>0</v>
      </c>
      <c r="V13">
        <f t="shared" si="1"/>
        <v>-1</v>
      </c>
      <c r="W13">
        <f t="shared" si="1"/>
        <v>1</v>
      </c>
      <c r="Z13" t="str">
        <f t="shared" si="2"/>
        <v>e2*Nw1*Ny2</v>
      </c>
    </row>
    <row r="14" spans="9:26" x14ac:dyDescent="0.25">
      <c r="I14" s="15" t="s">
        <v>77</v>
      </c>
      <c r="J14" s="17" t="s">
        <v>11</v>
      </c>
      <c r="K14" s="50" t="s">
        <v>28</v>
      </c>
      <c r="L14" s="17" t="s">
        <v>78</v>
      </c>
      <c r="M14" s="18" t="s">
        <v>77</v>
      </c>
      <c r="Q14">
        <f t="shared" si="1"/>
        <v>0</v>
      </c>
      <c r="R14">
        <f t="shared" si="1"/>
        <v>-1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1</v>
      </c>
      <c r="W14">
        <f t="shared" si="1"/>
        <v>0</v>
      </c>
      <c r="Z14" t="str">
        <f t="shared" si="2"/>
        <v>n1*Nw2*Ny1</v>
      </c>
    </row>
    <row r="15" spans="9:26" x14ac:dyDescent="0.25">
      <c r="I15" s="15" t="s">
        <v>78</v>
      </c>
      <c r="J15" s="17" t="s">
        <v>77</v>
      </c>
      <c r="K15" s="50" t="s">
        <v>30</v>
      </c>
      <c r="L15" s="17" t="s">
        <v>77</v>
      </c>
      <c r="M15" s="18" t="s">
        <v>11</v>
      </c>
      <c r="Q15">
        <f t="shared" si="1"/>
        <v>0</v>
      </c>
      <c r="R15">
        <f t="shared" si="1"/>
        <v>1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-1</v>
      </c>
      <c r="W15">
        <f t="shared" si="1"/>
        <v>0</v>
      </c>
      <c r="Z15" t="str">
        <f t="shared" si="2"/>
        <v>u1*Nw1*Nw2</v>
      </c>
    </row>
    <row r="16" spans="9:26" x14ac:dyDescent="0.25">
      <c r="I16" s="15" t="s">
        <v>78</v>
      </c>
      <c r="J16" s="17" t="s">
        <v>77</v>
      </c>
      <c r="K16" s="50" t="s">
        <v>31</v>
      </c>
      <c r="L16" s="17" t="s">
        <v>78</v>
      </c>
      <c r="M16" s="18" t="s">
        <v>13</v>
      </c>
      <c r="Q16">
        <f t="shared" si="1"/>
        <v>0</v>
      </c>
      <c r="R16">
        <f t="shared" si="1"/>
        <v>0</v>
      </c>
      <c r="S16">
        <f t="shared" si="1"/>
        <v>1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-1</v>
      </c>
      <c r="Z16" t="str">
        <f t="shared" si="2"/>
        <v>u2*Nw1*Nw2</v>
      </c>
    </row>
    <row r="17" spans="9:26" x14ac:dyDescent="0.25">
      <c r="I17" s="20" t="s">
        <v>78</v>
      </c>
      <c r="J17" s="21" t="s">
        <v>13</v>
      </c>
      <c r="K17" s="51" t="s">
        <v>29</v>
      </c>
      <c r="L17" s="21" t="s">
        <v>78</v>
      </c>
      <c r="M17" s="48" t="s">
        <v>77</v>
      </c>
      <c r="Q17">
        <f t="shared" si="1"/>
        <v>0</v>
      </c>
      <c r="R17">
        <f t="shared" si="1"/>
        <v>0</v>
      </c>
      <c r="S17">
        <f t="shared" si="1"/>
        <v>-1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1</v>
      </c>
      <c r="Z17" t="str">
        <f t="shared" si="2"/>
        <v>n2*Nw1*Ny2</v>
      </c>
    </row>
  </sheetData>
  <mergeCells count="2">
    <mergeCell ref="I3:J3"/>
    <mergeCell ref="L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EF17-3A2E-4B54-88C8-BF9443DC461B}">
  <dimension ref="G2:Z17"/>
  <sheetViews>
    <sheetView topLeftCell="G1" workbookViewId="0">
      <selection activeCell="L26" sqref="L26"/>
    </sheetView>
  </sheetViews>
  <sheetFormatPr defaultRowHeight="15" x14ac:dyDescent="0.25"/>
  <cols>
    <col min="1" max="2" width="6" customWidth="1"/>
    <col min="3" max="3" width="10" customWidth="1"/>
    <col min="4" max="5" width="6" customWidth="1"/>
    <col min="7" max="7" width="22.140625" customWidth="1"/>
    <col min="13" max="13" width="14.5703125" customWidth="1"/>
  </cols>
  <sheetData>
    <row r="2" spans="7:26" x14ac:dyDescent="0.25">
      <c r="K2" s="54" t="s">
        <v>79</v>
      </c>
      <c r="U2" s="43" t="s">
        <v>76</v>
      </c>
      <c r="V2" s="43"/>
    </row>
    <row r="3" spans="7:26" x14ac:dyDescent="0.25">
      <c r="I3" s="67" t="s">
        <v>69</v>
      </c>
      <c r="J3" s="67"/>
      <c r="K3" s="55" t="s">
        <v>70</v>
      </c>
      <c r="L3" s="67" t="s">
        <v>75</v>
      </c>
      <c r="M3" s="67"/>
      <c r="Q3" t="s">
        <v>51</v>
      </c>
      <c r="R3" t="s">
        <v>11</v>
      </c>
      <c r="S3" t="s">
        <v>13</v>
      </c>
      <c r="T3" t="s">
        <v>12</v>
      </c>
      <c r="U3" s="43" t="s">
        <v>14</v>
      </c>
      <c r="V3" s="43" t="s">
        <v>78</v>
      </c>
      <c r="W3" s="43" t="s">
        <v>77</v>
      </c>
      <c r="X3" s="43"/>
      <c r="Z3" t="s">
        <v>80</v>
      </c>
    </row>
    <row r="4" spans="7:26" x14ac:dyDescent="0.25">
      <c r="G4" t="str">
        <f>_xlfn.CONCAT(I4,"+",J4," -",K4,"-&gt; ",L4,"+",M4)</f>
        <v>x+y1 -a1-&gt; z1+y1</v>
      </c>
      <c r="I4" s="11" t="s">
        <v>51</v>
      </c>
      <c r="J4" s="12" t="s">
        <v>11</v>
      </c>
      <c r="K4" s="49" t="s">
        <v>21</v>
      </c>
      <c r="L4" s="12" t="s">
        <v>12</v>
      </c>
      <c r="M4" s="14" t="s">
        <v>11</v>
      </c>
      <c r="Q4" t="str">
        <f>IF(Q3=I4,CONCATENATE("-",I4),0)</f>
        <v>-x</v>
      </c>
      <c r="U4" s="3" t="str">
        <f t="shared" ref="U4:V7" si="0">CONCATENATE("-",I4)</f>
        <v>-x</v>
      </c>
      <c r="V4" s="4" t="str">
        <f t="shared" si="0"/>
        <v>-y1</v>
      </c>
      <c r="W4" s="4" t="str">
        <f t="shared" ref="W4:X7" si="1">CONCATENATE("+",L4)</f>
        <v>+z1</v>
      </c>
      <c r="X4" s="5" t="str">
        <f t="shared" si="1"/>
        <v>+y1</v>
      </c>
      <c r="Z4" t="str">
        <f>CONCATENATE(K4,"*N",I4,"*N",J4)</f>
        <v>a1*Nx*Ny1</v>
      </c>
    </row>
    <row r="5" spans="7:26" x14ac:dyDescent="0.25">
      <c r="G5" t="str">
        <f t="shared" ref="G5:G7" si="2">_xlfn.CONCAT(I5,"+",J5," -",K5,"-&gt; ",L5,"+",M5)</f>
        <v>y1+z1 -b1-&gt; x+y1</v>
      </c>
      <c r="I5" s="15" t="s">
        <v>11</v>
      </c>
      <c r="J5" s="17" t="s">
        <v>12</v>
      </c>
      <c r="K5" s="50" t="s">
        <v>71</v>
      </c>
      <c r="L5" s="17" t="s">
        <v>51</v>
      </c>
      <c r="M5" s="18" t="s">
        <v>11</v>
      </c>
      <c r="U5" s="6" t="str">
        <f t="shared" si="0"/>
        <v>-y1</v>
      </c>
      <c r="V5" s="7" t="str">
        <f t="shared" si="0"/>
        <v>-z1</v>
      </c>
      <c r="W5" s="7" t="str">
        <f t="shared" si="1"/>
        <v>+x</v>
      </c>
      <c r="X5" s="8" t="str">
        <f t="shared" si="1"/>
        <v>+y1</v>
      </c>
      <c r="Z5" t="str">
        <f t="shared" ref="Z5:Z17" si="3">CONCATENATE(K5,"*N",I5,"*N",J5)</f>
        <v>b1*Ny1*Nz1</v>
      </c>
    </row>
    <row r="6" spans="7:26" x14ac:dyDescent="0.25">
      <c r="G6" t="str">
        <f t="shared" si="2"/>
        <v>x+y2 -a2-&gt; z2+y2</v>
      </c>
      <c r="I6" s="15" t="s">
        <v>51</v>
      </c>
      <c r="J6" s="17" t="s">
        <v>13</v>
      </c>
      <c r="K6" s="50" t="s">
        <v>22</v>
      </c>
      <c r="L6" s="17" t="s">
        <v>14</v>
      </c>
      <c r="M6" s="18" t="s">
        <v>13</v>
      </c>
      <c r="U6" s="6" t="str">
        <f t="shared" si="0"/>
        <v>-x</v>
      </c>
      <c r="V6" s="7" t="str">
        <f t="shared" si="0"/>
        <v>-y2</v>
      </c>
      <c r="W6" s="7" t="str">
        <f t="shared" si="1"/>
        <v>+z2</v>
      </c>
      <c r="X6" s="8" t="str">
        <f t="shared" si="1"/>
        <v>+y2</v>
      </c>
      <c r="Z6" t="str">
        <f t="shared" si="3"/>
        <v>a2*Nx*Ny2</v>
      </c>
    </row>
    <row r="7" spans="7:26" x14ac:dyDescent="0.25">
      <c r="G7" t="str">
        <f t="shared" si="2"/>
        <v>z2+y2 -b2-&gt; x+y2</v>
      </c>
      <c r="I7" s="15" t="s">
        <v>14</v>
      </c>
      <c r="J7" s="17" t="s">
        <v>13</v>
      </c>
      <c r="K7" s="50" t="s">
        <v>72</v>
      </c>
      <c r="L7" s="17" t="s">
        <v>51</v>
      </c>
      <c r="M7" s="18" t="s">
        <v>13</v>
      </c>
      <c r="U7" s="6" t="str">
        <f t="shared" si="0"/>
        <v>-z2</v>
      </c>
      <c r="V7" s="7" t="str">
        <f t="shared" si="0"/>
        <v>-y2</v>
      </c>
      <c r="W7" s="7" t="str">
        <f t="shared" si="1"/>
        <v>+x</v>
      </c>
      <c r="X7" s="8" t="str">
        <f t="shared" si="1"/>
        <v>+y2</v>
      </c>
      <c r="Z7" t="str">
        <f t="shared" si="3"/>
        <v>b2*Nz2*Ny2</v>
      </c>
    </row>
    <row r="8" spans="7:26" x14ac:dyDescent="0.25">
      <c r="G8" t="str">
        <f>_xlfn.CONCAT(J8,"-",K8,"&gt;",L8)</f>
        <v>y1-k1&gt;z1</v>
      </c>
      <c r="I8" s="15"/>
      <c r="J8" s="17" t="s">
        <v>11</v>
      </c>
      <c r="K8" s="50" t="s">
        <v>23</v>
      </c>
      <c r="L8" s="17" t="s">
        <v>12</v>
      </c>
      <c r="M8" s="18"/>
      <c r="U8" s="6"/>
      <c r="V8" s="7" t="str">
        <f t="shared" ref="V8:V17" si="4">CONCATENATE("-",J8)</f>
        <v>-y1</v>
      </c>
      <c r="W8" s="7" t="str">
        <f t="shared" ref="W8:W17" si="5">CONCATENATE("+",L8)</f>
        <v>+z1</v>
      </c>
      <c r="X8" s="8"/>
      <c r="Z8" t="str">
        <f t="shared" si="3"/>
        <v>k1*N*Ny1</v>
      </c>
    </row>
    <row r="9" spans="7:26" x14ac:dyDescent="0.25">
      <c r="G9" t="str">
        <f t="shared" ref="G9:G11" si="6">_xlfn.CONCAT(I9,"+",J9,"-",K9,"&gt;",L9,"+",M9)</f>
        <v>+z1-g1&gt;y1+</v>
      </c>
      <c r="I9" s="15"/>
      <c r="J9" s="17" t="s">
        <v>12</v>
      </c>
      <c r="K9" s="50" t="s">
        <v>73</v>
      </c>
      <c r="L9" s="17" t="s">
        <v>11</v>
      </c>
      <c r="M9" s="18"/>
      <c r="U9" s="6"/>
      <c r="V9" s="7" t="str">
        <f t="shared" si="4"/>
        <v>-z1</v>
      </c>
      <c r="W9" s="7" t="str">
        <f t="shared" si="5"/>
        <v>+y1</v>
      </c>
      <c r="X9" s="8"/>
      <c r="Z9" t="str">
        <f t="shared" si="3"/>
        <v>g1*N*Nz1</v>
      </c>
    </row>
    <row r="10" spans="7:26" x14ac:dyDescent="0.25">
      <c r="G10" t="str">
        <f t="shared" si="6"/>
        <v>+y2-k2&gt;z2+</v>
      </c>
      <c r="I10" s="15"/>
      <c r="J10" s="17" t="s">
        <v>13</v>
      </c>
      <c r="K10" s="50" t="s">
        <v>24</v>
      </c>
      <c r="L10" s="17" t="s">
        <v>14</v>
      </c>
      <c r="M10" s="18"/>
      <c r="U10" s="6"/>
      <c r="V10" s="7" t="str">
        <f t="shared" si="4"/>
        <v>-y2</v>
      </c>
      <c r="W10" s="7" t="str">
        <f t="shared" si="5"/>
        <v>+z2</v>
      </c>
      <c r="X10" s="8"/>
      <c r="Z10" t="str">
        <f t="shared" si="3"/>
        <v>k2*N*Ny2</v>
      </c>
    </row>
    <row r="11" spans="7:26" x14ac:dyDescent="0.25">
      <c r="G11" t="str">
        <f t="shared" si="6"/>
        <v>+z2-g2&gt;y2+</v>
      </c>
      <c r="I11" s="15"/>
      <c r="J11" s="17" t="s">
        <v>14</v>
      </c>
      <c r="K11" s="50" t="s">
        <v>74</v>
      </c>
      <c r="L11" s="17" t="s">
        <v>13</v>
      </c>
      <c r="M11" s="18"/>
      <c r="U11" s="6"/>
      <c r="V11" s="7" t="str">
        <f t="shared" si="4"/>
        <v>-z2</v>
      </c>
      <c r="W11" s="7" t="str">
        <f t="shared" si="5"/>
        <v>+y2</v>
      </c>
      <c r="X11" s="8"/>
      <c r="Z11" t="str">
        <f t="shared" si="3"/>
        <v>g2*N*Nz2</v>
      </c>
    </row>
    <row r="12" spans="7:26" x14ac:dyDescent="0.25">
      <c r="G12" t="str">
        <f t="shared" ref="G12:G16" si="7">_xlfn.CONCAT(I12,"+",J12," -",K12,"-&gt; ",L12,"+",M12)</f>
        <v>w2+y1 -e1-&gt; w1+y2</v>
      </c>
      <c r="I12" s="15" t="s">
        <v>77</v>
      </c>
      <c r="J12" s="17" t="s">
        <v>11</v>
      </c>
      <c r="K12" s="50" t="s">
        <v>26</v>
      </c>
      <c r="L12" s="17" t="s">
        <v>78</v>
      </c>
      <c r="M12" s="18" t="s">
        <v>13</v>
      </c>
      <c r="U12" s="6" t="str">
        <f t="shared" ref="U12:U17" si="8">CONCATENATE("-",I12)</f>
        <v>-w2</v>
      </c>
      <c r="V12" s="7" t="str">
        <f t="shared" si="4"/>
        <v>-y1</v>
      </c>
      <c r="W12" s="7" t="str">
        <f t="shared" si="5"/>
        <v>+w1</v>
      </c>
      <c r="X12" s="8" t="str">
        <f t="shared" ref="X12:X17" si="9">CONCATENATE("+",M12)</f>
        <v>+y2</v>
      </c>
      <c r="Z12" t="str">
        <f t="shared" si="3"/>
        <v>e1*Nw2*Ny1</v>
      </c>
    </row>
    <row r="13" spans="7:26" x14ac:dyDescent="0.25">
      <c r="G13" t="str">
        <f t="shared" si="7"/>
        <v>w1+y2 -e2-&gt; w2+y1</v>
      </c>
      <c r="I13" s="15" t="s">
        <v>78</v>
      </c>
      <c r="J13" s="17" t="s">
        <v>13</v>
      </c>
      <c r="K13" s="50" t="s">
        <v>27</v>
      </c>
      <c r="L13" s="17" t="s">
        <v>77</v>
      </c>
      <c r="M13" s="18" t="s">
        <v>11</v>
      </c>
      <c r="U13" s="6" t="str">
        <f t="shared" si="8"/>
        <v>-w1</v>
      </c>
      <c r="V13" s="7" t="str">
        <f t="shared" si="4"/>
        <v>-y2</v>
      </c>
      <c r="W13" s="7" t="str">
        <f t="shared" si="5"/>
        <v>+w2</v>
      </c>
      <c r="X13" s="8" t="str">
        <f t="shared" si="9"/>
        <v>+y1</v>
      </c>
      <c r="Z13" t="str">
        <f t="shared" si="3"/>
        <v>e2*Nw1*Ny2</v>
      </c>
    </row>
    <row r="14" spans="7:26" x14ac:dyDescent="0.25">
      <c r="G14" t="str">
        <f t="shared" si="7"/>
        <v>w2+y1 -n1-&gt; w1+w2</v>
      </c>
      <c r="I14" s="15" t="s">
        <v>77</v>
      </c>
      <c r="J14" s="17" t="s">
        <v>11</v>
      </c>
      <c r="K14" s="50" t="s">
        <v>28</v>
      </c>
      <c r="L14" s="17" t="s">
        <v>78</v>
      </c>
      <c r="M14" s="18" t="s">
        <v>77</v>
      </c>
      <c r="U14" s="6" t="str">
        <f t="shared" si="8"/>
        <v>-w2</v>
      </c>
      <c r="V14" s="7" t="str">
        <f t="shared" si="4"/>
        <v>-y1</v>
      </c>
      <c r="W14" s="7" t="str">
        <f t="shared" si="5"/>
        <v>+w1</v>
      </c>
      <c r="X14" s="8" t="str">
        <f t="shared" si="9"/>
        <v>+w2</v>
      </c>
      <c r="Z14" t="str">
        <f t="shared" si="3"/>
        <v>n1*Nw2*Ny1</v>
      </c>
    </row>
    <row r="15" spans="7:26" x14ac:dyDescent="0.25">
      <c r="G15" t="str">
        <f t="shared" si="7"/>
        <v>w1+w2 -u1-&gt; w2+y1</v>
      </c>
      <c r="I15" s="15" t="s">
        <v>78</v>
      </c>
      <c r="J15" s="17" t="s">
        <v>77</v>
      </c>
      <c r="K15" s="50" t="s">
        <v>30</v>
      </c>
      <c r="L15" s="17" t="s">
        <v>77</v>
      </c>
      <c r="M15" s="18" t="s">
        <v>11</v>
      </c>
      <c r="U15" s="6" t="str">
        <f t="shared" si="8"/>
        <v>-w1</v>
      </c>
      <c r="V15" s="7" t="str">
        <f t="shared" si="4"/>
        <v>-w2</v>
      </c>
      <c r="W15" s="7" t="str">
        <f t="shared" si="5"/>
        <v>+w2</v>
      </c>
      <c r="X15" s="8" t="str">
        <f t="shared" si="9"/>
        <v>+y1</v>
      </c>
      <c r="Z15" t="str">
        <f t="shared" si="3"/>
        <v>u1*Nw1*Nw2</v>
      </c>
    </row>
    <row r="16" spans="7:26" x14ac:dyDescent="0.25">
      <c r="G16" t="str">
        <f t="shared" si="7"/>
        <v>w1+w2 -u2-&gt; w1+y2</v>
      </c>
      <c r="I16" s="15" t="s">
        <v>78</v>
      </c>
      <c r="J16" s="17" t="s">
        <v>77</v>
      </c>
      <c r="K16" s="50" t="s">
        <v>31</v>
      </c>
      <c r="L16" s="17" t="s">
        <v>78</v>
      </c>
      <c r="M16" s="18" t="s">
        <v>13</v>
      </c>
      <c r="U16" s="6" t="str">
        <f t="shared" si="8"/>
        <v>-w1</v>
      </c>
      <c r="V16" s="7" t="str">
        <f t="shared" si="4"/>
        <v>-w2</v>
      </c>
      <c r="W16" s="7" t="str">
        <f t="shared" si="5"/>
        <v>+w1</v>
      </c>
      <c r="X16" s="8" t="str">
        <f t="shared" si="9"/>
        <v>+y2</v>
      </c>
      <c r="Z16" t="str">
        <f t="shared" si="3"/>
        <v>u2*Nw1*Nw2</v>
      </c>
    </row>
    <row r="17" spans="7:26" x14ac:dyDescent="0.25">
      <c r="G17" t="str">
        <f>_xlfn.CONCAT(I17,"+",J17," -",K17,"-&gt; ",L17,"+",M17)</f>
        <v>w1+y2 -n2-&gt; w1+w2</v>
      </c>
      <c r="I17" s="20" t="s">
        <v>78</v>
      </c>
      <c r="J17" s="21" t="s">
        <v>13</v>
      </c>
      <c r="K17" s="51" t="s">
        <v>29</v>
      </c>
      <c r="L17" s="21" t="s">
        <v>78</v>
      </c>
      <c r="M17" s="48" t="s">
        <v>77</v>
      </c>
      <c r="U17" s="9" t="str">
        <f t="shared" si="8"/>
        <v>-w1</v>
      </c>
      <c r="V17" s="10" t="str">
        <f t="shared" si="4"/>
        <v>-y2</v>
      </c>
      <c r="W17" s="10" t="str">
        <f t="shared" si="5"/>
        <v>+w1</v>
      </c>
      <c r="X17" s="44" t="str">
        <f t="shared" si="9"/>
        <v>+w2</v>
      </c>
      <c r="Z17" t="str">
        <f t="shared" si="3"/>
        <v>n2*Nw1*Ny2</v>
      </c>
    </row>
  </sheetData>
  <mergeCells count="2">
    <mergeCell ref="I3:J3"/>
    <mergeCell ref="L3:M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81A7-85BA-4F17-A542-C3531CCCA071}">
  <dimension ref="A3:AA30"/>
  <sheetViews>
    <sheetView tabSelected="1" topLeftCell="A13" workbookViewId="0">
      <selection activeCell="M23" sqref="L23:M23"/>
    </sheetView>
  </sheetViews>
  <sheetFormatPr defaultRowHeight="15" x14ac:dyDescent="0.25"/>
  <cols>
    <col min="1" max="1" width="7.5703125" bestFit="1" customWidth="1"/>
    <col min="2" max="2" width="4.5703125" customWidth="1"/>
    <col min="4" max="4" width="18.42578125" bestFit="1" customWidth="1"/>
    <col min="5" max="5" width="5.28515625" customWidth="1"/>
    <col min="6" max="6" width="4.85546875" customWidth="1"/>
    <col min="7" max="10" width="11.5703125" customWidth="1"/>
    <col min="24" max="24" width="8.5703125" customWidth="1"/>
    <col min="25" max="25" width="6.5703125" customWidth="1"/>
    <col min="26" max="26" width="6.85546875" customWidth="1"/>
    <col min="27" max="27" width="18" customWidth="1"/>
  </cols>
  <sheetData>
    <row r="3" spans="1:27" x14ac:dyDescent="0.25">
      <c r="D3" s="47"/>
      <c r="E3" s="47"/>
      <c r="F3" s="47"/>
      <c r="G3" s="47"/>
      <c r="H3" s="47"/>
      <c r="I3" s="47"/>
      <c r="J3" s="47"/>
      <c r="K3" s="67" t="s">
        <v>106</v>
      </c>
      <c r="L3" s="67"/>
      <c r="M3" s="67"/>
      <c r="N3" s="67"/>
      <c r="O3" s="67"/>
      <c r="P3" s="67"/>
      <c r="Q3" s="67"/>
      <c r="R3" s="57"/>
      <c r="S3" s="57"/>
      <c r="V3" t="s">
        <v>104</v>
      </c>
    </row>
    <row r="4" spans="1:27" x14ac:dyDescent="0.25">
      <c r="A4" t="s">
        <v>0</v>
      </c>
      <c r="D4" s="57" t="s">
        <v>102</v>
      </c>
      <c r="E4" s="73" t="s">
        <v>69</v>
      </c>
      <c r="F4" s="73"/>
      <c r="G4" s="61" t="s">
        <v>103</v>
      </c>
      <c r="H4" s="73" t="s">
        <v>75</v>
      </c>
      <c r="I4" s="73"/>
      <c r="J4" s="61"/>
      <c r="K4" s="64" t="s">
        <v>51</v>
      </c>
      <c r="L4" s="64" t="s">
        <v>11</v>
      </c>
      <c r="M4" s="64" t="s">
        <v>13</v>
      </c>
      <c r="N4" s="64" t="s">
        <v>12</v>
      </c>
      <c r="O4" s="64" t="s">
        <v>14</v>
      </c>
      <c r="P4" s="64" t="s">
        <v>78</v>
      </c>
      <c r="Q4" s="64" t="s">
        <v>77</v>
      </c>
      <c r="R4" s="57"/>
      <c r="S4" s="57"/>
    </row>
    <row r="5" spans="1:27" x14ac:dyDescent="0.25">
      <c r="A5" s="38" t="s">
        <v>51</v>
      </c>
      <c r="B5">
        <v>1</v>
      </c>
      <c r="C5" t="str">
        <f t="shared" ref="C5:C11" si="0">_xlfn.CONCAT("X(",B5,")")</f>
        <v>X(1)</v>
      </c>
      <c r="D5" s="49" t="s">
        <v>88</v>
      </c>
      <c r="E5" s="11" t="s">
        <v>51</v>
      </c>
      <c r="F5" s="12" t="s">
        <v>11</v>
      </c>
      <c r="G5" s="11" t="s">
        <v>21</v>
      </c>
      <c r="H5" s="11" t="s">
        <v>12</v>
      </c>
      <c r="I5" s="14" t="s">
        <v>11</v>
      </c>
      <c r="J5" s="17"/>
      <c r="K5" s="65">
        <f>COUNTIF($H5:$I5,K$4)-COUNTIF($E5:$F5,K$4)</f>
        <v>-1</v>
      </c>
      <c r="L5" s="65">
        <f t="shared" ref="L5:Q5" si="1">COUNTIF($H5:$I5,L$4)-COUNTIF($E5:$F5,L$4)</f>
        <v>0</v>
      </c>
      <c r="M5" s="65">
        <f t="shared" si="1"/>
        <v>0</v>
      </c>
      <c r="N5" s="65">
        <f t="shared" si="1"/>
        <v>1</v>
      </c>
      <c r="O5" s="65">
        <f t="shared" si="1"/>
        <v>0</v>
      </c>
      <c r="P5" s="65">
        <f t="shared" si="1"/>
        <v>0</v>
      </c>
      <c r="Q5" s="65">
        <f t="shared" si="1"/>
        <v>0</v>
      </c>
      <c r="R5" s="17"/>
      <c r="S5" s="17" t="str">
        <f>_xlfn.CONCAT("a(",B5,")=")</f>
        <v>a(1)=</v>
      </c>
      <c r="T5" s="62" t="str">
        <f t="shared" ref="T5:T18" si="2">G5</f>
        <v>a1</v>
      </c>
      <c r="U5" s="62" t="s">
        <v>105</v>
      </c>
      <c r="V5" s="62" t="str">
        <f>VLOOKUP(E5,$A$5:$C$11,3,FALSE)</f>
        <v>X(1)</v>
      </c>
      <c r="W5" s="62" t="s">
        <v>105</v>
      </c>
      <c r="X5" s="62" t="str">
        <f t="shared" ref="X5:X18" si="3">VLOOKUP(F5,$A$5:$C$11,3,FALSE)</f>
        <v>X(2)</v>
      </c>
      <c r="Y5" t="s">
        <v>107</v>
      </c>
      <c r="AA5" s="49" t="str">
        <f>_xlfn.CONCAT(S5:Y5)</f>
        <v>a(1)=a1*X(1)*X(2);</v>
      </c>
    </row>
    <row r="6" spans="1:27" x14ac:dyDescent="0.25">
      <c r="A6" s="39" t="s">
        <v>11</v>
      </c>
      <c r="B6">
        <v>2</v>
      </c>
      <c r="C6" t="str">
        <f t="shared" si="0"/>
        <v>X(2)</v>
      </c>
      <c r="D6" s="50" t="s">
        <v>89</v>
      </c>
      <c r="E6" s="15" t="s">
        <v>11</v>
      </c>
      <c r="F6" s="17" t="s">
        <v>12</v>
      </c>
      <c r="G6" s="15" t="s">
        <v>71</v>
      </c>
      <c r="H6" s="15" t="s">
        <v>51</v>
      </c>
      <c r="I6" s="18" t="s">
        <v>11</v>
      </c>
      <c r="J6" s="17"/>
      <c r="K6" s="65">
        <f t="shared" ref="K6:Q18" si="4">COUNTIF($H6:$I6,K$4)-COUNTIF($E6:$F6,K$4)</f>
        <v>1</v>
      </c>
      <c r="L6" s="65">
        <f t="shared" si="4"/>
        <v>0</v>
      </c>
      <c r="M6" s="65">
        <f t="shared" si="4"/>
        <v>0</v>
      </c>
      <c r="N6" s="65">
        <f t="shared" si="4"/>
        <v>-1</v>
      </c>
      <c r="O6" s="65">
        <f t="shared" si="4"/>
        <v>0</v>
      </c>
      <c r="P6" s="65">
        <f t="shared" si="4"/>
        <v>0</v>
      </c>
      <c r="Q6" s="65">
        <f t="shared" si="4"/>
        <v>0</v>
      </c>
      <c r="R6" s="17"/>
      <c r="S6" s="17" t="str">
        <f t="shared" ref="S6:S18" si="5">_xlfn.CONCAT("a(",B6,")=")</f>
        <v>a(2)=</v>
      </c>
      <c r="T6" s="62" t="str">
        <f t="shared" si="2"/>
        <v>b1</v>
      </c>
      <c r="U6" s="62" t="s">
        <v>105</v>
      </c>
      <c r="V6" s="62" t="str">
        <f>VLOOKUP(E6,$A$5:$C$11,3,FALSE)</f>
        <v>X(2)</v>
      </c>
      <c r="W6" s="62" t="s">
        <v>105</v>
      </c>
      <c r="X6" s="62" t="str">
        <f t="shared" si="3"/>
        <v>X(4)</v>
      </c>
      <c r="Y6" t="s">
        <v>107</v>
      </c>
      <c r="AA6" s="49" t="str">
        <f t="shared" ref="AA6:AA18" si="6">_xlfn.CONCAT(S6:Y6)</f>
        <v>a(2)=b1*X(2)*X(4);</v>
      </c>
    </row>
    <row r="7" spans="1:27" x14ac:dyDescent="0.25">
      <c r="A7" s="39" t="s">
        <v>13</v>
      </c>
      <c r="B7">
        <v>3</v>
      </c>
      <c r="C7" t="str">
        <f t="shared" si="0"/>
        <v>X(3)</v>
      </c>
      <c r="D7" s="50" t="s">
        <v>90</v>
      </c>
      <c r="E7" s="15" t="s">
        <v>51</v>
      </c>
      <c r="F7" s="17" t="s">
        <v>13</v>
      </c>
      <c r="G7" s="15" t="s">
        <v>22</v>
      </c>
      <c r="H7" s="15" t="s">
        <v>14</v>
      </c>
      <c r="I7" s="18" t="s">
        <v>13</v>
      </c>
      <c r="J7" s="17"/>
      <c r="K7" s="65">
        <f t="shared" si="4"/>
        <v>-1</v>
      </c>
      <c r="L7" s="65">
        <f t="shared" si="4"/>
        <v>0</v>
      </c>
      <c r="M7" s="65">
        <f t="shared" si="4"/>
        <v>0</v>
      </c>
      <c r="N7" s="65">
        <f t="shared" si="4"/>
        <v>0</v>
      </c>
      <c r="O7" s="65">
        <f t="shared" si="4"/>
        <v>1</v>
      </c>
      <c r="P7" s="65">
        <f t="shared" si="4"/>
        <v>0</v>
      </c>
      <c r="Q7" s="65">
        <f t="shared" si="4"/>
        <v>0</v>
      </c>
      <c r="R7" s="17"/>
      <c r="S7" s="17" t="str">
        <f t="shared" si="5"/>
        <v>a(3)=</v>
      </c>
      <c r="T7" s="62" t="str">
        <f t="shared" si="2"/>
        <v>a2</v>
      </c>
      <c r="U7" s="62" t="s">
        <v>105</v>
      </c>
      <c r="V7" s="62" t="str">
        <f>VLOOKUP(E7,$A$5:$C$11,3,FALSE)</f>
        <v>X(1)</v>
      </c>
      <c r="W7" s="62" t="s">
        <v>105</v>
      </c>
      <c r="X7" s="62" t="str">
        <f t="shared" si="3"/>
        <v>X(3)</v>
      </c>
      <c r="Y7" t="s">
        <v>107</v>
      </c>
      <c r="AA7" s="49" t="str">
        <f t="shared" si="6"/>
        <v>a(3)=a2*X(1)*X(3);</v>
      </c>
    </row>
    <row r="8" spans="1:27" x14ac:dyDescent="0.25">
      <c r="A8" s="39" t="s">
        <v>12</v>
      </c>
      <c r="B8">
        <v>4</v>
      </c>
      <c r="C8" t="str">
        <f t="shared" si="0"/>
        <v>X(4)</v>
      </c>
      <c r="D8" s="50" t="s">
        <v>91</v>
      </c>
      <c r="E8" s="15" t="s">
        <v>14</v>
      </c>
      <c r="F8" s="17" t="s">
        <v>13</v>
      </c>
      <c r="G8" s="15" t="s">
        <v>72</v>
      </c>
      <c r="H8" s="15" t="s">
        <v>51</v>
      </c>
      <c r="I8" s="18" t="s">
        <v>13</v>
      </c>
      <c r="J8" s="17"/>
      <c r="K8" s="65">
        <f t="shared" si="4"/>
        <v>1</v>
      </c>
      <c r="L8" s="65">
        <f t="shared" si="4"/>
        <v>0</v>
      </c>
      <c r="M8" s="65">
        <f t="shared" si="4"/>
        <v>0</v>
      </c>
      <c r="N8" s="65">
        <f t="shared" si="4"/>
        <v>0</v>
      </c>
      <c r="O8" s="65">
        <f t="shared" si="4"/>
        <v>-1</v>
      </c>
      <c r="P8" s="65">
        <f t="shared" si="4"/>
        <v>0</v>
      </c>
      <c r="Q8" s="65">
        <f t="shared" si="4"/>
        <v>0</v>
      </c>
      <c r="R8" s="17"/>
      <c r="S8" s="17" t="str">
        <f t="shared" si="5"/>
        <v>a(4)=</v>
      </c>
      <c r="T8" s="62" t="str">
        <f t="shared" si="2"/>
        <v>b2</v>
      </c>
      <c r="U8" s="62" t="s">
        <v>105</v>
      </c>
      <c r="V8" s="62" t="str">
        <f>VLOOKUP(E8,$A$5:$C$11,3,FALSE)</f>
        <v>X(5)</v>
      </c>
      <c r="W8" s="62" t="s">
        <v>105</v>
      </c>
      <c r="X8" s="62" t="str">
        <f t="shared" si="3"/>
        <v>X(3)</v>
      </c>
      <c r="Y8" t="s">
        <v>107</v>
      </c>
      <c r="AA8" s="49" t="str">
        <f t="shared" si="6"/>
        <v>a(4)=b2*X(5)*X(3);</v>
      </c>
    </row>
    <row r="9" spans="1:27" x14ac:dyDescent="0.25">
      <c r="A9" s="39" t="s">
        <v>14</v>
      </c>
      <c r="B9">
        <v>5</v>
      </c>
      <c r="C9" t="str">
        <f t="shared" si="0"/>
        <v>X(5)</v>
      </c>
      <c r="D9" s="50" t="s">
        <v>92</v>
      </c>
      <c r="E9" s="15"/>
      <c r="F9" s="17" t="s">
        <v>11</v>
      </c>
      <c r="G9" s="15" t="s">
        <v>23</v>
      </c>
      <c r="H9" s="15" t="s">
        <v>12</v>
      </c>
      <c r="I9" s="18"/>
      <c r="J9" s="17"/>
      <c r="K9" s="65">
        <f t="shared" si="4"/>
        <v>0</v>
      </c>
      <c r="L9" s="65">
        <f t="shared" si="4"/>
        <v>-1</v>
      </c>
      <c r="M9" s="65">
        <f t="shared" si="4"/>
        <v>0</v>
      </c>
      <c r="N9" s="65">
        <f t="shared" si="4"/>
        <v>1</v>
      </c>
      <c r="O9" s="65">
        <f t="shared" si="4"/>
        <v>0</v>
      </c>
      <c r="P9" s="65">
        <f t="shared" si="4"/>
        <v>0</v>
      </c>
      <c r="Q9" s="65">
        <f t="shared" si="4"/>
        <v>0</v>
      </c>
      <c r="R9" s="17"/>
      <c r="S9" s="17" t="str">
        <f t="shared" si="5"/>
        <v>a(5)=</v>
      </c>
      <c r="T9" s="62" t="str">
        <f t="shared" si="2"/>
        <v>k1</v>
      </c>
      <c r="U9" s="62"/>
      <c r="V9" s="62"/>
      <c r="W9" s="62" t="s">
        <v>105</v>
      </c>
      <c r="X9" s="62" t="str">
        <f t="shared" si="3"/>
        <v>X(2)</v>
      </c>
      <c r="Y9" t="s">
        <v>107</v>
      </c>
      <c r="AA9" s="49" t="str">
        <f t="shared" si="6"/>
        <v>a(5)=k1*X(2);</v>
      </c>
    </row>
    <row r="10" spans="1:27" x14ac:dyDescent="0.25">
      <c r="A10" s="39" t="s">
        <v>78</v>
      </c>
      <c r="B10">
        <v>6</v>
      </c>
      <c r="C10" t="str">
        <f t="shared" si="0"/>
        <v>X(6)</v>
      </c>
      <c r="D10" s="50" t="s">
        <v>99</v>
      </c>
      <c r="E10" s="15"/>
      <c r="F10" s="17" t="s">
        <v>12</v>
      </c>
      <c r="G10" s="15" t="s">
        <v>73</v>
      </c>
      <c r="H10" s="15" t="s">
        <v>11</v>
      </c>
      <c r="I10" s="18"/>
      <c r="J10" s="17"/>
      <c r="K10" s="65">
        <f t="shared" si="4"/>
        <v>0</v>
      </c>
      <c r="L10" s="65">
        <f t="shared" si="4"/>
        <v>1</v>
      </c>
      <c r="M10" s="65">
        <f t="shared" si="4"/>
        <v>0</v>
      </c>
      <c r="N10" s="65">
        <f t="shared" si="4"/>
        <v>-1</v>
      </c>
      <c r="O10" s="65">
        <f t="shared" si="4"/>
        <v>0</v>
      </c>
      <c r="P10" s="65">
        <f t="shared" si="4"/>
        <v>0</v>
      </c>
      <c r="Q10" s="65">
        <f t="shared" si="4"/>
        <v>0</v>
      </c>
      <c r="R10" s="17"/>
      <c r="S10" s="17" t="str">
        <f t="shared" si="5"/>
        <v>a(6)=</v>
      </c>
      <c r="T10" s="62" t="str">
        <f t="shared" si="2"/>
        <v>g1</v>
      </c>
      <c r="U10" s="62"/>
      <c r="V10" s="62"/>
      <c r="W10" s="62" t="s">
        <v>105</v>
      </c>
      <c r="X10" s="62" t="str">
        <f t="shared" si="3"/>
        <v>X(4)</v>
      </c>
      <c r="Y10" t="s">
        <v>107</v>
      </c>
      <c r="AA10" s="49" t="str">
        <f t="shared" si="6"/>
        <v>a(6)=g1*X(4);</v>
      </c>
    </row>
    <row r="11" spans="1:27" x14ac:dyDescent="0.25">
      <c r="A11" s="40" t="s">
        <v>77</v>
      </c>
      <c r="B11">
        <v>7</v>
      </c>
      <c r="C11" t="str">
        <f t="shared" si="0"/>
        <v>X(7)</v>
      </c>
      <c r="D11" s="50" t="s">
        <v>100</v>
      </c>
      <c r="E11" s="15"/>
      <c r="F11" s="17" t="s">
        <v>13</v>
      </c>
      <c r="G11" s="15" t="s">
        <v>24</v>
      </c>
      <c r="H11" s="15" t="s">
        <v>14</v>
      </c>
      <c r="I11" s="18"/>
      <c r="J11" s="17"/>
      <c r="K11" s="65">
        <f t="shared" si="4"/>
        <v>0</v>
      </c>
      <c r="L11" s="65">
        <f t="shared" si="4"/>
        <v>0</v>
      </c>
      <c r="M11" s="65">
        <f t="shared" si="4"/>
        <v>-1</v>
      </c>
      <c r="N11" s="65">
        <f t="shared" si="4"/>
        <v>0</v>
      </c>
      <c r="O11" s="65">
        <f t="shared" si="4"/>
        <v>1</v>
      </c>
      <c r="P11" s="65">
        <f t="shared" si="4"/>
        <v>0</v>
      </c>
      <c r="Q11" s="65">
        <f t="shared" si="4"/>
        <v>0</v>
      </c>
      <c r="R11" s="17"/>
      <c r="S11" s="17" t="str">
        <f t="shared" si="5"/>
        <v>a(7)=</v>
      </c>
      <c r="T11" s="62" t="str">
        <f t="shared" si="2"/>
        <v>k2</v>
      </c>
      <c r="U11" s="62"/>
      <c r="V11" s="62"/>
      <c r="W11" s="62" t="s">
        <v>105</v>
      </c>
      <c r="X11" s="62" t="str">
        <f t="shared" si="3"/>
        <v>X(3)</v>
      </c>
      <c r="Y11" t="s">
        <v>107</v>
      </c>
      <c r="AA11" s="49" t="str">
        <f t="shared" si="6"/>
        <v>a(7)=k2*X(3);</v>
      </c>
    </row>
    <row r="12" spans="1:27" x14ac:dyDescent="0.25">
      <c r="B12">
        <v>8</v>
      </c>
      <c r="D12" s="50" t="s">
        <v>101</v>
      </c>
      <c r="E12" s="15"/>
      <c r="F12" s="17" t="s">
        <v>14</v>
      </c>
      <c r="G12" s="15" t="s">
        <v>74</v>
      </c>
      <c r="H12" s="15" t="s">
        <v>13</v>
      </c>
      <c r="I12" s="18"/>
      <c r="J12" s="17"/>
      <c r="K12" s="65">
        <f t="shared" si="4"/>
        <v>0</v>
      </c>
      <c r="L12" s="65">
        <f t="shared" si="4"/>
        <v>0</v>
      </c>
      <c r="M12" s="65">
        <f t="shared" si="4"/>
        <v>1</v>
      </c>
      <c r="N12" s="65">
        <f t="shared" si="4"/>
        <v>0</v>
      </c>
      <c r="O12" s="65">
        <f t="shared" si="4"/>
        <v>-1</v>
      </c>
      <c r="P12" s="65">
        <f t="shared" si="4"/>
        <v>0</v>
      </c>
      <c r="Q12" s="65">
        <f t="shared" si="4"/>
        <v>0</v>
      </c>
      <c r="R12" s="17"/>
      <c r="S12" s="17" t="str">
        <f t="shared" si="5"/>
        <v>a(8)=</v>
      </c>
      <c r="T12" s="62" t="str">
        <f t="shared" si="2"/>
        <v>g2</v>
      </c>
      <c r="U12" s="62"/>
      <c r="V12" s="62"/>
      <c r="W12" s="62" t="s">
        <v>105</v>
      </c>
      <c r="X12" s="62" t="str">
        <f t="shared" si="3"/>
        <v>X(5)</v>
      </c>
      <c r="Y12" t="s">
        <v>107</v>
      </c>
      <c r="AA12" s="49" t="str">
        <f t="shared" si="6"/>
        <v>a(8)=g2*X(5);</v>
      </c>
    </row>
    <row r="13" spans="1:27" x14ac:dyDescent="0.25">
      <c r="B13">
        <v>9</v>
      </c>
      <c r="D13" s="50" t="s">
        <v>93</v>
      </c>
      <c r="E13" s="15" t="s">
        <v>77</v>
      </c>
      <c r="F13" s="17" t="s">
        <v>11</v>
      </c>
      <c r="G13" s="15" t="s">
        <v>26</v>
      </c>
      <c r="H13" s="15" t="s">
        <v>78</v>
      </c>
      <c r="I13" s="18" t="s">
        <v>13</v>
      </c>
      <c r="J13" s="17"/>
      <c r="K13" s="65">
        <f t="shared" si="4"/>
        <v>0</v>
      </c>
      <c r="L13" s="65">
        <f t="shared" si="4"/>
        <v>-1</v>
      </c>
      <c r="M13" s="65">
        <f t="shared" si="4"/>
        <v>1</v>
      </c>
      <c r="N13" s="65">
        <f t="shared" si="4"/>
        <v>0</v>
      </c>
      <c r="O13" s="65">
        <f t="shared" si="4"/>
        <v>0</v>
      </c>
      <c r="P13" s="65">
        <f t="shared" si="4"/>
        <v>1</v>
      </c>
      <c r="Q13" s="65">
        <f t="shared" si="4"/>
        <v>-1</v>
      </c>
      <c r="R13" s="17"/>
      <c r="S13" s="17" t="str">
        <f t="shared" si="5"/>
        <v>a(9)=</v>
      </c>
      <c r="T13" s="62" t="str">
        <f t="shared" si="2"/>
        <v>e1</v>
      </c>
      <c r="U13" s="62" t="s">
        <v>105</v>
      </c>
      <c r="V13" s="62" t="str">
        <f>VLOOKUP(E13,$A$5:$C$11,3,FALSE)</f>
        <v>X(7)</v>
      </c>
      <c r="W13" s="62" t="s">
        <v>105</v>
      </c>
      <c r="X13" s="62" t="str">
        <f t="shared" si="3"/>
        <v>X(2)</v>
      </c>
      <c r="Y13" t="s">
        <v>107</v>
      </c>
      <c r="AA13" s="49" t="str">
        <f t="shared" si="6"/>
        <v>a(9)=e1*X(7)*X(2);</v>
      </c>
    </row>
    <row r="14" spans="1:27" x14ac:dyDescent="0.25">
      <c r="B14">
        <v>10</v>
      </c>
      <c r="D14" s="50" t="s">
        <v>94</v>
      </c>
      <c r="E14" s="15" t="s">
        <v>78</v>
      </c>
      <c r="F14" s="17" t="s">
        <v>13</v>
      </c>
      <c r="G14" s="15" t="s">
        <v>27</v>
      </c>
      <c r="H14" s="15" t="s">
        <v>77</v>
      </c>
      <c r="I14" s="18" t="s">
        <v>11</v>
      </c>
      <c r="J14" s="17"/>
      <c r="K14" s="65">
        <f t="shared" si="4"/>
        <v>0</v>
      </c>
      <c r="L14" s="65">
        <f t="shared" si="4"/>
        <v>1</v>
      </c>
      <c r="M14" s="65">
        <f t="shared" si="4"/>
        <v>-1</v>
      </c>
      <c r="N14" s="65">
        <f t="shared" si="4"/>
        <v>0</v>
      </c>
      <c r="O14" s="65">
        <f t="shared" si="4"/>
        <v>0</v>
      </c>
      <c r="P14" s="65">
        <f t="shared" si="4"/>
        <v>-1</v>
      </c>
      <c r="Q14" s="65">
        <f t="shared" si="4"/>
        <v>1</v>
      </c>
      <c r="R14" s="17"/>
      <c r="S14" s="17" t="str">
        <f t="shared" si="5"/>
        <v>a(10)=</v>
      </c>
      <c r="T14" s="62" t="str">
        <f t="shared" si="2"/>
        <v>e2</v>
      </c>
      <c r="U14" s="62" t="s">
        <v>105</v>
      </c>
      <c r="V14" s="62" t="str">
        <f t="shared" ref="V14:V18" si="7">VLOOKUP(E14,$A$5:$C$11,3,FALSE)</f>
        <v>X(6)</v>
      </c>
      <c r="W14" s="62" t="s">
        <v>105</v>
      </c>
      <c r="X14" s="62" t="str">
        <f t="shared" si="3"/>
        <v>X(3)</v>
      </c>
      <c r="Y14" t="s">
        <v>107</v>
      </c>
      <c r="AA14" s="49" t="str">
        <f t="shared" si="6"/>
        <v>a(10)=e2*X(6)*X(3);</v>
      </c>
    </row>
    <row r="15" spans="1:27" x14ac:dyDescent="0.25">
      <c r="B15">
        <v>11</v>
      </c>
      <c r="D15" s="50" t="s">
        <v>95</v>
      </c>
      <c r="E15" s="15" t="s">
        <v>77</v>
      </c>
      <c r="F15" s="17" t="s">
        <v>11</v>
      </c>
      <c r="G15" s="15" t="s">
        <v>28</v>
      </c>
      <c r="H15" s="15" t="s">
        <v>78</v>
      </c>
      <c r="I15" s="18" t="s">
        <v>77</v>
      </c>
      <c r="J15" s="17"/>
      <c r="K15" s="65">
        <f t="shared" si="4"/>
        <v>0</v>
      </c>
      <c r="L15" s="65">
        <f t="shared" si="4"/>
        <v>-1</v>
      </c>
      <c r="M15" s="65">
        <f t="shared" si="4"/>
        <v>0</v>
      </c>
      <c r="N15" s="65">
        <f t="shared" si="4"/>
        <v>0</v>
      </c>
      <c r="O15" s="65">
        <f t="shared" si="4"/>
        <v>0</v>
      </c>
      <c r="P15" s="65">
        <f t="shared" si="4"/>
        <v>1</v>
      </c>
      <c r="Q15" s="65">
        <f t="shared" si="4"/>
        <v>0</v>
      </c>
      <c r="R15" s="17"/>
      <c r="S15" s="17" t="str">
        <f t="shared" si="5"/>
        <v>a(11)=</v>
      </c>
      <c r="T15" s="62" t="str">
        <f t="shared" si="2"/>
        <v>n1</v>
      </c>
      <c r="U15" s="62" t="s">
        <v>105</v>
      </c>
      <c r="V15" s="62" t="str">
        <f t="shared" si="7"/>
        <v>X(7)</v>
      </c>
      <c r="W15" s="62" t="s">
        <v>105</v>
      </c>
      <c r="X15" s="62" t="str">
        <f t="shared" si="3"/>
        <v>X(2)</v>
      </c>
      <c r="Y15" t="s">
        <v>107</v>
      </c>
      <c r="AA15" s="49" t="str">
        <f t="shared" si="6"/>
        <v>a(11)=n1*X(7)*X(2);</v>
      </c>
    </row>
    <row r="16" spans="1:27" x14ac:dyDescent="0.25">
      <c r="B16">
        <v>12</v>
      </c>
      <c r="D16" s="50" t="s">
        <v>96</v>
      </c>
      <c r="E16" s="15" t="s">
        <v>78</v>
      </c>
      <c r="F16" s="17" t="s">
        <v>77</v>
      </c>
      <c r="G16" s="15" t="s">
        <v>30</v>
      </c>
      <c r="H16" s="15" t="s">
        <v>77</v>
      </c>
      <c r="I16" s="18" t="s">
        <v>11</v>
      </c>
      <c r="J16" s="17"/>
      <c r="K16" s="65">
        <f t="shared" si="4"/>
        <v>0</v>
      </c>
      <c r="L16" s="65">
        <f t="shared" si="4"/>
        <v>1</v>
      </c>
      <c r="M16" s="65">
        <f t="shared" si="4"/>
        <v>0</v>
      </c>
      <c r="N16" s="65">
        <f t="shared" si="4"/>
        <v>0</v>
      </c>
      <c r="O16" s="65">
        <f t="shared" si="4"/>
        <v>0</v>
      </c>
      <c r="P16" s="65">
        <f t="shared" si="4"/>
        <v>-1</v>
      </c>
      <c r="Q16" s="65">
        <f t="shared" si="4"/>
        <v>0</v>
      </c>
      <c r="R16" s="17"/>
      <c r="S16" s="17" t="str">
        <f t="shared" si="5"/>
        <v>a(12)=</v>
      </c>
      <c r="T16" s="62" t="str">
        <f t="shared" si="2"/>
        <v>u1</v>
      </c>
      <c r="U16" s="62" t="s">
        <v>105</v>
      </c>
      <c r="V16" s="62" t="str">
        <f t="shared" si="7"/>
        <v>X(6)</v>
      </c>
      <c r="W16" s="62" t="s">
        <v>105</v>
      </c>
      <c r="X16" s="62" t="str">
        <f t="shared" si="3"/>
        <v>X(7)</v>
      </c>
      <c r="Y16" t="s">
        <v>107</v>
      </c>
      <c r="AA16" s="49" t="str">
        <f t="shared" si="6"/>
        <v>a(12)=u1*X(6)*X(7);</v>
      </c>
    </row>
    <row r="17" spans="1:27" x14ac:dyDescent="0.25">
      <c r="B17">
        <v>13</v>
      </c>
      <c r="D17" s="50" t="s">
        <v>97</v>
      </c>
      <c r="E17" s="15" t="s">
        <v>78</v>
      </c>
      <c r="F17" s="17" t="s">
        <v>77</v>
      </c>
      <c r="G17" s="15" t="s">
        <v>31</v>
      </c>
      <c r="H17" s="15" t="s">
        <v>78</v>
      </c>
      <c r="I17" s="18" t="s">
        <v>13</v>
      </c>
      <c r="J17" s="17"/>
      <c r="K17" s="65">
        <f t="shared" si="4"/>
        <v>0</v>
      </c>
      <c r="L17" s="65">
        <f t="shared" si="4"/>
        <v>0</v>
      </c>
      <c r="M17" s="65">
        <f t="shared" si="4"/>
        <v>1</v>
      </c>
      <c r="N17" s="65">
        <f t="shared" si="4"/>
        <v>0</v>
      </c>
      <c r="O17" s="65">
        <f t="shared" si="4"/>
        <v>0</v>
      </c>
      <c r="P17" s="65">
        <f t="shared" si="4"/>
        <v>0</v>
      </c>
      <c r="Q17" s="65">
        <f t="shared" si="4"/>
        <v>-1</v>
      </c>
      <c r="R17" s="17"/>
      <c r="S17" s="17" t="str">
        <f t="shared" si="5"/>
        <v>a(13)=</v>
      </c>
      <c r="T17" s="62" t="str">
        <f t="shared" si="2"/>
        <v>u2</v>
      </c>
      <c r="U17" s="62" t="s">
        <v>105</v>
      </c>
      <c r="V17" s="62" t="str">
        <f t="shared" si="7"/>
        <v>X(6)</v>
      </c>
      <c r="W17" s="62" t="s">
        <v>105</v>
      </c>
      <c r="X17" s="62" t="str">
        <f t="shared" si="3"/>
        <v>X(7)</v>
      </c>
      <c r="Y17" t="s">
        <v>107</v>
      </c>
      <c r="AA17" s="49" t="str">
        <f t="shared" si="6"/>
        <v>a(13)=u2*X(6)*X(7);</v>
      </c>
    </row>
    <row r="18" spans="1:27" x14ac:dyDescent="0.25">
      <c r="B18">
        <v>14</v>
      </c>
      <c r="D18" s="51" t="s">
        <v>98</v>
      </c>
      <c r="E18" s="20" t="s">
        <v>78</v>
      </c>
      <c r="F18" s="21" t="s">
        <v>13</v>
      </c>
      <c r="G18" s="20" t="s">
        <v>29</v>
      </c>
      <c r="H18" s="20" t="s">
        <v>78</v>
      </c>
      <c r="I18" s="48" t="s">
        <v>77</v>
      </c>
      <c r="J18" s="17"/>
      <c r="K18" s="65">
        <f t="shared" si="4"/>
        <v>0</v>
      </c>
      <c r="L18" s="65">
        <f t="shared" si="4"/>
        <v>0</v>
      </c>
      <c r="M18" s="65">
        <f t="shared" si="4"/>
        <v>-1</v>
      </c>
      <c r="N18" s="65">
        <f t="shared" si="4"/>
        <v>0</v>
      </c>
      <c r="O18" s="65">
        <f t="shared" si="4"/>
        <v>0</v>
      </c>
      <c r="P18" s="65">
        <f t="shared" si="4"/>
        <v>0</v>
      </c>
      <c r="Q18" s="65">
        <f t="shared" si="4"/>
        <v>1</v>
      </c>
      <c r="R18" s="17"/>
      <c r="S18" s="17" t="str">
        <f t="shared" si="5"/>
        <v>a(14)=</v>
      </c>
      <c r="T18" s="62" t="str">
        <f t="shared" si="2"/>
        <v>n2</v>
      </c>
      <c r="U18" s="62" t="s">
        <v>105</v>
      </c>
      <c r="V18" s="62" t="str">
        <f t="shared" si="7"/>
        <v>X(6)</v>
      </c>
      <c r="W18" s="62" t="s">
        <v>105</v>
      </c>
      <c r="X18" s="62" t="str">
        <f t="shared" si="3"/>
        <v>X(3)</v>
      </c>
      <c r="Y18" t="s">
        <v>107</v>
      </c>
      <c r="AA18" s="49" t="str">
        <f t="shared" si="6"/>
        <v>a(14)=n2*X(6)*X(3);</v>
      </c>
    </row>
    <row r="19" spans="1:27" x14ac:dyDescent="0.25">
      <c r="T19" s="62"/>
      <c r="U19" s="62"/>
      <c r="V19" s="62"/>
      <c r="W19" s="62"/>
      <c r="X19" s="62"/>
    </row>
    <row r="20" spans="1:27" x14ac:dyDescent="0.25">
      <c r="T20" s="62"/>
      <c r="U20" s="62"/>
      <c r="V20" s="62"/>
      <c r="W20" s="62"/>
      <c r="X20" s="62"/>
    </row>
    <row r="21" spans="1:27" x14ac:dyDescent="0.25">
      <c r="T21" s="62"/>
      <c r="U21" s="62"/>
    </row>
    <row r="23" spans="1:27" x14ac:dyDescent="0.25">
      <c r="K23" t="s">
        <v>122</v>
      </c>
      <c r="L23" s="62">
        <v>1.0000000000000001E-5</v>
      </c>
      <c r="M23" s="62">
        <v>2.0000000000000002E-5</v>
      </c>
      <c r="N23" s="62">
        <v>3.0000000000000001E-5</v>
      </c>
      <c r="O23" s="62">
        <v>4.0000000000000003E-5</v>
      </c>
      <c r="P23" s="62">
        <v>5.0000000000000002E-5</v>
      </c>
      <c r="Q23" s="62">
        <v>6.0000000000000002E-5</v>
      </c>
      <c r="R23" s="62">
        <v>6.9999999999999994E-5</v>
      </c>
      <c r="S23" s="62">
        <v>8.0000000000000007E-5</v>
      </c>
      <c r="T23" s="62">
        <v>9.0000000000000006E-5</v>
      </c>
      <c r="U23" s="62">
        <v>1E-4</v>
      </c>
      <c r="V23" s="62">
        <v>1.1E-4</v>
      </c>
      <c r="W23" s="62">
        <v>1.2E-4</v>
      </c>
      <c r="X23" s="62">
        <v>1.2999999999999999E-4</v>
      </c>
      <c r="Y23" s="62">
        <v>1.3999999999999999E-4</v>
      </c>
    </row>
    <row r="24" spans="1:27" x14ac:dyDescent="0.25">
      <c r="K24" t="str" cm="1">
        <f t="array" ref="K24:Y30">TRANSPOSE(K4:Q18)</f>
        <v>x</v>
      </c>
      <c r="L24">
        <v>-1</v>
      </c>
      <c r="M24">
        <v>1</v>
      </c>
      <c r="N24">
        <v>-1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7" x14ac:dyDescent="0.25">
      <c r="A25" t="s">
        <v>21</v>
      </c>
      <c r="J25" t="s">
        <v>119</v>
      </c>
      <c r="K25" t="str">
        <v>y1</v>
      </c>
      <c r="L25">
        <v>0</v>
      </c>
      <c r="M25">
        <v>0</v>
      </c>
      <c r="N25">
        <v>0</v>
      </c>
      <c r="O25">
        <v>0</v>
      </c>
      <c r="P25">
        <v>-1</v>
      </c>
      <c r="Q25">
        <v>1</v>
      </c>
      <c r="R25">
        <v>0</v>
      </c>
      <c r="S25">
        <v>0</v>
      </c>
      <c r="T25">
        <v>-1</v>
      </c>
      <c r="U25">
        <v>1</v>
      </c>
      <c r="V25">
        <v>-1</v>
      </c>
      <c r="W25">
        <v>1</v>
      </c>
      <c r="X25">
        <v>0</v>
      </c>
      <c r="Y25">
        <v>0</v>
      </c>
    </row>
    <row r="26" spans="1:27" x14ac:dyDescent="0.25">
      <c r="K26" t="str">
        <v>y2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1</v>
      </c>
      <c r="T26">
        <v>1</v>
      </c>
      <c r="U26">
        <v>-1</v>
      </c>
      <c r="V26">
        <v>0</v>
      </c>
      <c r="W26">
        <v>0</v>
      </c>
      <c r="X26">
        <v>1</v>
      </c>
      <c r="Y26">
        <v>-1</v>
      </c>
    </row>
    <row r="27" spans="1:27" x14ac:dyDescent="0.25">
      <c r="K27" t="str">
        <v>z1</v>
      </c>
      <c r="L27">
        <v>1</v>
      </c>
      <c r="M27">
        <v>-1</v>
      </c>
      <c r="N27">
        <v>0</v>
      </c>
      <c r="O27">
        <v>0</v>
      </c>
      <c r="P27">
        <v>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7" x14ac:dyDescent="0.25">
      <c r="K28" t="str">
        <v>z2</v>
      </c>
      <c r="L28">
        <v>0</v>
      </c>
      <c r="M28">
        <v>0</v>
      </c>
      <c r="N28">
        <v>1</v>
      </c>
      <c r="O28">
        <v>-1</v>
      </c>
      <c r="P28">
        <v>0</v>
      </c>
      <c r="Q28">
        <v>0</v>
      </c>
      <c r="R28">
        <v>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7" x14ac:dyDescent="0.25">
      <c r="K29" t="str">
        <v>w1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-1</v>
      </c>
      <c r="V29">
        <v>1</v>
      </c>
      <c r="W29">
        <v>-1</v>
      </c>
      <c r="X29">
        <v>0</v>
      </c>
      <c r="Y29">
        <v>0</v>
      </c>
    </row>
    <row r="30" spans="1:27" x14ac:dyDescent="0.25">
      <c r="K30" t="str">
        <v>w2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1</v>
      </c>
      <c r="V30">
        <v>0</v>
      </c>
      <c r="W30">
        <v>0</v>
      </c>
      <c r="X30">
        <v>-1</v>
      </c>
      <c r="Y30">
        <v>1</v>
      </c>
    </row>
  </sheetData>
  <mergeCells count="3">
    <mergeCell ref="E4:F4"/>
    <mergeCell ref="K3:Q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ODE3</vt:lpstr>
      <vt:lpstr>Sheet4</vt:lpstr>
      <vt:lpstr>Sheet3</vt:lpstr>
      <vt:lpstr>ODE_Final</vt:lpstr>
      <vt:lpstr>ChemMasterEquation</vt:lpstr>
      <vt:lpstr>CME2</vt:lpstr>
      <vt:lpstr>StoichMatrix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Smith</dc:creator>
  <cp:lastModifiedBy>mason Smith</cp:lastModifiedBy>
  <dcterms:created xsi:type="dcterms:W3CDTF">2020-10-09T03:18:26Z</dcterms:created>
  <dcterms:modified xsi:type="dcterms:W3CDTF">2020-10-14T18:12:19Z</dcterms:modified>
</cp:coreProperties>
</file>