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earch" sheetId="2" r:id="rId5"/>
    <sheet name="Modularity Test" sheetId="3" r:id="rId6"/>
    <sheet name="Totals" sheetId="4" r:id="rId7"/>
  </sheets>
</workbook>
</file>

<file path=xl/sharedStrings.xml><?xml version="1.0" encoding="utf-8"?>
<sst xmlns="http://schemas.openxmlformats.org/spreadsheetml/2006/main" uniqueCount="77">
  <si>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</si>
  <si>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</si>
  <si>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</si>
  <si>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</si>
  <si>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Search</t>
  </si>
  <si>
    <t>Table 1</t>
  </si>
  <si>
    <t>19,D</t>
  </si>
  <si>
    <t>19,C</t>
  </si>
  <si>
    <t>43,D</t>
  </si>
  <si>
    <t>43,C</t>
  </si>
  <si>
    <t>67,D</t>
  </si>
  <si>
    <t>67,C</t>
  </si>
  <si>
    <t>163,D</t>
  </si>
  <si>
    <t>163,C</t>
  </si>
  <si>
    <t>ID</t>
  </si>
  <si>
    <t>coarse start - 15; medium start - 14.95332423965754; fine start - 11.04042534935629</t>
  </si>
  <si>
    <t>coarse start - 15; medium start - 14.968801836812; fine start - 14.58809057793514</t>
  </si>
  <si>
    <t>coarse start - 10; medium start - 9.997042791015877; fine start - 7.008220941475088</t>
  </si>
  <si>
    <t>coarse start - 10; medium start - 9.9831751512056; fine start - 7.146952331508247</t>
  </si>
  <si>
    <t>coarse start - 10; medium start - 9.330927477824645</t>
  </si>
  <si>
    <t>coarse start - 10; medium start - 9.284376164676017</t>
  </si>
  <si>
    <t>coarse start -  5.354242711647885</t>
  </si>
  <si>
    <t>coarse start - 5.748411515955595</t>
  </si>
  <si>
    <t>Cores</t>
  </si>
  <si>
    <t>CPU Utilization</t>
  </si>
  <si>
    <t>Days</t>
  </si>
  <si>
    <t>Hours</t>
  </si>
  <si>
    <t>Minutes</t>
  </si>
  <si>
    <t>Seconds</t>
  </si>
  <si>
    <t>Memory</t>
  </si>
  <si>
    <t>coarse 15 - 25; medium 15.01321487812746 - 24.51891982537851</t>
  </si>
  <si>
    <t>coarse 15 - 25; medium 15 - 23.74477421442245</t>
  </si>
  <si>
    <t>fine 7.077128946601514 - 9.730577070793196</t>
  </si>
  <si>
    <t>fine 7.177996590351412 - 9.9831751512056</t>
  </si>
  <si>
    <t>medium 9.325778391210234 - 9.979587848142721; fine start - 8.741303356203339</t>
  </si>
  <si>
    <t>medium 9.302165113865009 - 9.979587848142721; fine start - 3.842612071319967</t>
  </si>
  <si>
    <t>medium start - 4.926582480691462</t>
  </si>
  <si>
    <t>medium start - 4.616237762560671</t>
  </si>
  <si>
    <t>medium 24.52881629468411 - 24.99951126603732</t>
  </si>
  <si>
    <t>medium 23.74213507613031 - 24.94795581942062</t>
  </si>
  <si>
    <t>fine 9.734831766117367 - 9.845765486327725</t>
  </si>
  <si>
    <t>coarse 10 - 15; medium 10.02911161791532 - 12.73956308511343</t>
  </si>
  <si>
    <t>fine 8.755757805541805 - 8.790014783941167</t>
  </si>
  <si>
    <t>fine 4.141666134380881 - 9.962101546276667</t>
  </si>
  <si>
    <t>medium 4.922332100981428 - 5.342377062255508; fine start - 5.342377062255508</t>
  </si>
  <si>
    <t>medium 4.614071598972965 - 5.180854348312574</t>
  </si>
  <si>
    <t>fine 12.18739097531327 - 22.52032186158611</t>
  </si>
  <si>
    <t>fine 14.65421386608808 - 23.42655386149589</t>
  </si>
  <si>
    <t>coarse 10 - 15; medium 10 - 12.83091627155457</t>
  </si>
  <si>
    <t>medium 12.73562728611604 - 14.99221495741353</t>
  </si>
  <si>
    <t>fine 8.804773138721229 - 9.761750486956684</t>
  </si>
  <si>
    <t>coarse 5.354242711647885 - 5.788076777543862</t>
  </si>
  <si>
    <t>medium 5.175727679507785 - 5.410003500731368</t>
  </si>
  <si>
    <t>fine 22.52983034928774 - 24.98849470537975</t>
  </si>
  <si>
    <t>fine 23.44932359616011 - 24.94793714411917</t>
  </si>
  <si>
    <t>medium 12.82500210393515 - 15; fine 10.15150518459928 - 10.27829144660548</t>
  </si>
  <si>
    <t>fine 10.05722768310968 - 12.37099186827151</t>
  </si>
  <si>
    <t>coarse 5.844962902507637 - 5.943876480524499; medium 5.35903368271266 - 5.562983724372987</t>
  </si>
  <si>
    <t>medium 5.406479281017841 - 5.471535936059744</t>
  </si>
  <si>
    <t>fine 10.39938983008566 - 12.8058123359598</t>
  </si>
  <si>
    <t>fine 12.44587840769973 - 14.77671363843945</t>
  </si>
  <si>
    <t>medium 5.592808673611294 - 5.88691115681047</t>
  </si>
  <si>
    <t>medium 5.466940205883009 - 5.721663902574492; fine start - 4.557483785514433</t>
  </si>
  <si>
    <t>fine 12.83091627155457 - 14.99366966216939</t>
  </si>
  <si>
    <t>fine 14.8225009158146 - 14.99219804224195</t>
  </si>
  <si>
    <t>medium 5.88492778914272 - 5.943024751913373; fine 5.480579062919011 - 5.720219377016969</t>
  </si>
  <si>
    <t>fine 4.557457943824023 - 5.70778547752373</t>
  </si>
  <si>
    <t>coarse 5.738411515955595 - 5.943876480524499</t>
  </si>
  <si>
    <t>medium 5.82477386348758 - 5.943633129492749; fine 5.828047862829742 - 5.867852692074424</t>
  </si>
  <si>
    <t>Modularity Test</t>
  </si>
  <si>
    <t>Totals</t>
  </si>
  <si>
    <t>Total Wall Time</t>
  </si>
  <si>
    <t>Total CPU Time</t>
  </si>
  <si>
    <t>Max Memory</t>
  </si>
  <si>
    <t>Total Wall Time (Days)</t>
  </si>
  <si>
    <t>Total CPU Time (Days)</t>
  </si>
  <si>
    <t>Total CPU Time (Years)</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</si>
</sst>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31">
    <border>
      <left/>
      <right/>
      <top/>
      <bottom/>
      <diagonal/>
    </border>
    <border>
      <left style="thin">
        <color indexed="8"/>
      </left>
      <right style="thick">
        <color indexed="8"/>
      </right>
      <top style="thin">
        <color indexed="8"/>
      </top>
      <bottom style="medium">
        <color indexed="8"/>
      </bottom>
      <diagonal/>
    </border>
    <border>
      <left style="thick">
        <color indexed="8"/>
      </left>
      <right style="thin">
        <color indexed="13"/>
      </right>
      <top style="thick">
        <color indexed="8"/>
      </top>
      <bottom style="medium">
        <color indexed="8"/>
      </bottom>
      <diagonal/>
    </border>
    <border>
      <left style="thin">
        <color indexed="13"/>
      </left>
      <right style="thick">
        <color indexed="8"/>
      </right>
      <top style="thick">
        <color indexed="8"/>
      </top>
      <bottom style="medium">
        <color indexed="8"/>
      </bottom>
      <diagonal/>
    </border>
    <border>
      <left style="thick">
        <color indexed="8"/>
      </left>
      <right style="thin">
        <color indexed="13"/>
      </right>
      <top style="thick">
        <color indexed="8"/>
      </top>
      <bottom style="thin">
        <color indexed="14"/>
      </bottom>
      <diagonal/>
    </border>
    <border>
      <left style="thin">
        <color indexed="13"/>
      </left>
      <right style="thick">
        <color indexed="8"/>
      </right>
      <top style="thick">
        <color indexed="8"/>
      </top>
      <bottom style="thin">
        <color indexed="14"/>
      </bottom>
      <diagonal/>
    </border>
    <border>
      <left style="thin">
        <color indexed="8"/>
      </left>
      <right style="thick">
        <color indexed="8"/>
      </right>
      <top style="medium">
        <color indexed="8"/>
      </top>
      <bottom style="thin">
        <color indexed="13"/>
      </bottom>
      <diagonal/>
    </border>
    <border>
      <left style="thick">
        <color indexed="8"/>
      </left>
      <right style="thin">
        <color indexed="13"/>
      </right>
      <top style="medium">
        <color indexed="8"/>
      </top>
      <bottom style="thin">
        <color indexed="13"/>
      </bottom>
      <diagonal/>
    </border>
    <border>
      <left style="thin">
        <color indexed="13"/>
      </left>
      <right style="thick">
        <color indexed="8"/>
      </right>
      <top style="medium">
        <color indexed="8"/>
      </top>
      <bottom style="thin">
        <color indexed="13"/>
      </bottom>
      <diagonal/>
    </border>
    <border>
      <left style="thick">
        <color indexed="8"/>
      </left>
      <right style="thin">
        <color indexed="13"/>
      </right>
      <top style="thin">
        <color indexed="14"/>
      </top>
      <bottom style="thin">
        <color indexed="13"/>
      </bottom>
      <diagonal/>
    </border>
    <border>
      <left style="thin">
        <color indexed="13"/>
      </left>
      <right style="thick">
        <color indexed="8"/>
      </right>
      <top style="thin">
        <color indexed="14"/>
      </top>
      <bottom style="thin">
        <color indexed="13"/>
      </bottom>
      <diagonal/>
    </border>
    <border>
      <left style="thin">
        <color indexed="8"/>
      </left>
      <right style="thick">
        <color indexed="8"/>
      </right>
      <top style="thin">
        <color indexed="13"/>
      </top>
      <bottom style="thin">
        <color indexed="13"/>
      </bottom>
      <diagonal/>
    </border>
    <border>
      <left style="thick">
        <color indexed="8"/>
      </left>
      <right style="thin">
        <color indexed="13"/>
      </right>
      <top style="thin">
        <color indexed="13"/>
      </top>
      <bottom style="thin">
        <color indexed="13"/>
      </bottom>
      <diagonal/>
    </border>
    <border>
      <left style="thin">
        <color indexed="13"/>
      </left>
      <right style="thick">
        <color indexed="8"/>
      </right>
      <top style="thin">
        <color indexed="13"/>
      </top>
      <bottom style="thin">
        <color indexed="13"/>
      </bottom>
      <diagonal/>
    </border>
    <border>
      <left style="thin">
        <color indexed="8"/>
      </left>
      <right style="thick">
        <color indexed="8"/>
      </right>
      <top style="thin">
        <color indexed="13"/>
      </top>
      <bottom style="medium">
        <color indexed="8"/>
      </bottom>
      <diagonal/>
    </border>
    <border>
      <left style="thick">
        <color indexed="8"/>
      </left>
      <right style="thin">
        <color indexed="13"/>
      </right>
      <top style="thin">
        <color indexed="13"/>
      </top>
      <bottom style="medium">
        <color indexed="8"/>
      </bottom>
      <diagonal/>
    </border>
    <border>
      <left style="thin">
        <color indexed="13"/>
      </left>
      <right style="thick">
        <color indexed="8"/>
      </right>
      <top style="thin">
        <color indexed="13"/>
      </top>
      <bottom style="medium">
        <color indexed="8"/>
      </bottom>
      <diagonal/>
    </border>
    <border>
      <left style="thick">
        <color indexed="8"/>
      </left>
      <right style="thin">
        <color indexed="13"/>
      </right>
      <top style="thin">
        <color indexed="13"/>
      </top>
      <bottom style="thick">
        <color indexed="8"/>
      </bottom>
      <diagonal/>
    </border>
    <border>
      <left style="thin">
        <color indexed="13"/>
      </left>
      <right style="thick">
        <color indexed="8"/>
      </right>
      <top style="thin">
        <color indexed="13"/>
      </top>
      <bottom style="thick">
        <color indexed="8"/>
      </bottom>
      <diagonal/>
    </border>
    <border>
      <left style="thick">
        <color indexed="8"/>
      </left>
      <right style="thin">
        <color indexed="13"/>
      </right>
      <top style="thick">
        <color indexed="8"/>
      </top>
      <bottom style="thin">
        <color indexed="13"/>
      </bottom>
      <diagonal/>
    </border>
    <border>
      <left style="thin">
        <color indexed="13"/>
      </left>
      <right style="thick">
        <color indexed="8"/>
      </right>
      <top style="thick">
        <color indexed="8"/>
      </top>
      <bottom style="thin">
        <color indexed="13"/>
      </bottom>
      <diagonal/>
    </border>
    <border>
      <left style="thin">
        <color indexed="8"/>
      </left>
      <right style="thick">
        <color indexed="8"/>
      </right>
      <top style="medium">
        <color indexed="8"/>
      </top>
      <bottom style="medium">
        <color indexed="8"/>
      </bottom>
      <diagonal/>
    </border>
    <border>
      <left style="thick">
        <color indexed="8"/>
      </left>
      <right style="thin">
        <color indexed="13"/>
      </right>
      <top style="thick">
        <color indexed="8"/>
      </top>
      <bottom style="thick">
        <color indexed="8"/>
      </bottom>
      <diagonal/>
    </border>
    <border>
      <left style="thin">
        <color indexed="13"/>
      </left>
      <right style="thick">
        <color indexed="8"/>
      </right>
      <top style="thick">
        <color indexed="8"/>
      </top>
      <bottom style="thick">
        <color indexed="8"/>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62">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1" fontId="4" fillId="4" borderId="1" applyNumberFormat="1" applyFont="1" applyFill="1" applyBorder="1" applyAlignment="1" applyProtection="0">
      <alignment vertical="top" wrapText="1"/>
    </xf>
    <xf numFmtId="49" fontId="4" fillId="4" borderId="2" applyNumberFormat="1" applyFont="1" applyFill="1" applyBorder="1" applyAlignment="1" applyProtection="0">
      <alignment vertical="top" wrapText="1"/>
    </xf>
    <xf numFmtId="1" fontId="4" fillId="4" borderId="3" applyNumberFormat="1" applyFont="1" applyFill="1" applyBorder="1" applyAlignment="1" applyProtection="0">
      <alignment vertical="top" wrapText="1"/>
    </xf>
    <xf numFmtId="49" fontId="4" fillId="4" borderId="4" applyNumberFormat="1" applyFont="1" applyFill="1" applyBorder="1" applyAlignment="1" applyProtection="0">
      <alignment vertical="top" wrapText="1"/>
    </xf>
    <xf numFmtId="1" fontId="4" fillId="4" borderId="5" applyNumberFormat="1" applyFont="1" applyFill="1" applyBorder="1" applyAlignment="1" applyProtection="0">
      <alignment vertical="top" wrapText="1"/>
    </xf>
    <xf numFmtId="49" fontId="4" fillId="5" borderId="6" applyNumberFormat="1" applyFont="1" applyFill="1" applyBorder="1" applyAlignment="1" applyProtection="0">
      <alignment vertical="top" wrapText="1"/>
    </xf>
    <xf numFmtId="0" fontId="0" borderId="7" applyNumberFormat="1" applyFont="1" applyFill="0" applyBorder="1" applyAlignment="1" applyProtection="0">
      <alignment vertical="top" wrapText="1"/>
    </xf>
    <xf numFmtId="49" fontId="0" borderId="8" applyNumberFormat="1" applyFont="1" applyFill="0" applyBorder="1" applyAlignment="1" applyProtection="0">
      <alignment vertical="top" wrapText="1"/>
    </xf>
    <xf numFmtId="0" fontId="0" borderId="9" applyNumberFormat="1" applyFont="1" applyFill="0" applyBorder="1" applyAlignment="1" applyProtection="0">
      <alignment vertical="top" wrapText="1"/>
    </xf>
    <xf numFmtId="49" fontId="0" borderId="10" applyNumberFormat="1" applyFont="1" applyFill="0" applyBorder="1" applyAlignment="1" applyProtection="0">
      <alignment vertical="top" wrapText="1"/>
    </xf>
    <xf numFmtId="49" fontId="4" fillId="5" borderId="11" applyNumberFormat="1" applyFont="1" applyFill="1" applyBorder="1" applyAlignment="1" applyProtection="0">
      <alignment vertical="top" wrapText="1"/>
    </xf>
    <xf numFmtId="0" fontId="0" borderId="12" applyNumberFormat="1" applyFont="1" applyFill="0" applyBorder="1" applyAlignment="1" applyProtection="0">
      <alignment vertical="top" wrapText="1"/>
    </xf>
    <xf numFmtId="0" fontId="0" borderId="13" applyNumberFormat="0" applyFont="1" applyFill="0" applyBorder="1" applyAlignment="1" applyProtection="0">
      <alignment vertical="top" wrapText="1"/>
    </xf>
    <xf numFmtId="49" fontId="4" fillId="5" borderId="14" applyNumberFormat="1" applyFont="1" applyFill="1" applyBorder="1" applyAlignment="1" applyProtection="0">
      <alignment vertical="top" wrapText="1"/>
    </xf>
    <xf numFmtId="0" fontId="0" borderId="15" applyNumberFormat="1" applyFont="1" applyFill="0" applyBorder="1" applyAlignment="1" applyProtection="0">
      <alignment vertical="top" wrapText="1"/>
    </xf>
    <xf numFmtId="0" fontId="0" borderId="16" applyNumberFormat="1" applyFont="1" applyFill="0" applyBorder="1" applyAlignment="1" applyProtection="0">
      <alignment vertical="top" wrapText="1"/>
    </xf>
    <xf numFmtId="49" fontId="4" fillId="5" borderId="8" applyNumberFormat="1" applyFont="1" applyFill="1" applyBorder="1" applyAlignment="1" applyProtection="0">
      <alignment vertical="top" wrapText="1"/>
    </xf>
    <xf numFmtId="49" fontId="4" fillId="5" borderId="13" applyNumberFormat="1" applyFont="1" applyFill="1" applyBorder="1" applyAlignment="1" applyProtection="0">
      <alignment vertical="top" wrapText="1"/>
    </xf>
    <xf numFmtId="49" fontId="4" fillId="5" borderId="16" applyNumberFormat="1" applyFont="1" applyFill="1" applyBorder="1" applyAlignment="1" applyProtection="0">
      <alignment vertical="top" wrapText="1"/>
    </xf>
    <xf numFmtId="0" fontId="0" borderId="7" applyNumberFormat="0" applyFont="1" applyFill="0" applyBorder="1" applyAlignment="1" applyProtection="0">
      <alignment vertical="top" wrapText="1"/>
    </xf>
    <xf numFmtId="0" fontId="0" borderId="8" applyNumberFormat="0" applyFont="1" applyFill="0" applyBorder="1" applyAlignment="1" applyProtection="0">
      <alignment vertical="top" wrapText="1"/>
    </xf>
    <xf numFmtId="0" fontId="0" borderId="12" applyNumberFormat="0" applyFont="1" applyFill="0" applyBorder="1" applyAlignment="1" applyProtection="0">
      <alignment vertical="top" wrapText="1"/>
    </xf>
    <xf numFmtId="0" fontId="0" borderId="15" applyNumberFormat="0" applyFont="1" applyFill="0" applyBorder="1" applyAlignment="1" applyProtection="0">
      <alignment vertical="top" wrapText="1"/>
    </xf>
    <xf numFmtId="0" fontId="0" borderId="16" applyNumberFormat="0" applyFont="1" applyFill="0" applyBorder="1" applyAlignment="1" applyProtection="0">
      <alignment vertical="top" wrapText="1"/>
    </xf>
    <xf numFmtId="0" fontId="0" borderId="17" applyNumberFormat="0" applyFont="1" applyFill="0" applyBorder="1" applyAlignment="1" applyProtection="0">
      <alignment vertical="top" wrapText="1"/>
    </xf>
    <xf numFmtId="0" fontId="0" borderId="18" applyNumberFormat="0" applyFont="1" applyFill="0" applyBorder="1" applyAlignment="1" applyProtection="0">
      <alignment vertical="top" wrapText="1"/>
    </xf>
    <xf numFmtId="0" fontId="0" borderId="17" applyNumberFormat="1" applyFont="1" applyFill="0" applyBorder="1" applyAlignment="1" applyProtection="0">
      <alignment vertical="top" wrapText="1"/>
    </xf>
    <xf numFmtId="0" fontId="0" borderId="19" applyNumberFormat="0" applyFont="1" applyFill="0" applyBorder="1" applyAlignment="1" applyProtection="0">
      <alignment vertical="top" wrapText="1"/>
    </xf>
    <xf numFmtId="0" fontId="0" borderId="20" applyNumberFormat="0" applyFont="1" applyFill="0" applyBorder="1" applyAlignment="1" applyProtection="0">
      <alignment vertical="top" wrapText="1"/>
    </xf>
    <xf numFmtId="0" fontId="0" borderId="19" applyNumberFormat="1" applyFont="1" applyFill="0" applyBorder="1" applyAlignment="1" applyProtection="0">
      <alignment vertical="top" wrapText="1"/>
    </xf>
    <xf numFmtId="0" fontId="4" fillId="5" borderId="21" applyNumberFormat="0" applyFont="1" applyFill="1" applyBorder="1" applyAlignment="1" applyProtection="0">
      <alignment vertical="top" wrapText="1"/>
    </xf>
    <xf numFmtId="0" fontId="0" borderId="22" applyNumberFormat="0" applyFont="1" applyFill="0" applyBorder="1" applyAlignment="1" applyProtection="0">
      <alignment vertical="top" wrapText="1"/>
    </xf>
    <xf numFmtId="0" fontId="0" borderId="23" applyNumberFormat="0" applyFont="1" applyFill="0" applyBorder="1" applyAlignment="1" applyProtection="0">
      <alignment vertical="top" wrapText="1"/>
    </xf>
    <xf numFmtId="0" fontId="0" applyNumberFormat="1" applyFont="1" applyFill="0" applyBorder="0" applyAlignment="1" applyProtection="0">
      <alignment vertical="top" wrapText="1"/>
    </xf>
    <xf numFmtId="0" fontId="4" fillId="4" borderId="16" applyNumberFormat="0" applyFont="1" applyFill="1" applyBorder="1" applyAlignment="1" applyProtection="0">
      <alignment vertical="top" wrapText="1"/>
    </xf>
    <xf numFmtId="0" fontId="4" fillId="4" borderId="2" applyNumberFormat="1" applyFont="1" applyFill="1" applyBorder="1" applyAlignment="1" applyProtection="0">
      <alignment vertical="top" wrapText="1"/>
    </xf>
    <xf numFmtId="0" fontId="4" fillId="4" borderId="3" applyNumberFormat="0" applyFont="1" applyFill="1" applyBorder="1" applyAlignment="1" applyProtection="0">
      <alignment vertical="top" wrapText="1"/>
    </xf>
    <xf numFmtId="0" fontId="4" fillId="5" borderId="8" applyNumberFormat="0" applyFont="1" applyFill="1" applyBorder="1" applyAlignment="1" applyProtection="0">
      <alignment vertical="top" wrapText="1"/>
    </xf>
    <xf numFmtId="0" fontId="4" fillId="5" borderId="13" applyNumberFormat="0" applyFont="1" applyFill="1" applyBorder="1" applyAlignment="1" applyProtection="0">
      <alignment vertical="top" wrapText="1"/>
    </xf>
    <xf numFmtId="0" fontId="4" fillId="5" borderId="16"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4" fillId="4" borderId="24" applyNumberFormat="0" applyFont="1" applyFill="1" applyBorder="1" applyAlignment="1" applyProtection="0">
      <alignment vertical="top" wrapText="1"/>
    </xf>
    <xf numFmtId="0" fontId="4" fillId="4" borderId="24" applyNumberFormat="1" applyFont="1" applyFill="1" applyBorder="1" applyAlignment="1" applyProtection="0">
      <alignment vertical="top" wrapText="1"/>
    </xf>
    <xf numFmtId="49" fontId="4" fillId="5" borderId="25" applyNumberFormat="1" applyFont="1" applyFill="1" applyBorder="1" applyAlignment="1" applyProtection="0">
      <alignment vertical="top" wrapText="1"/>
    </xf>
    <xf numFmtId="0" fontId="0" borderId="26" applyNumberFormat="1" applyFont="1" applyFill="0" applyBorder="1" applyAlignment="1" applyProtection="0">
      <alignment vertical="top" wrapText="1"/>
    </xf>
    <xf numFmtId="0" fontId="0" borderId="27" applyNumberFormat="1" applyFont="1" applyFill="0" applyBorder="1" applyAlignment="1" applyProtection="0">
      <alignment vertical="top" wrapText="1"/>
    </xf>
    <xf numFmtId="49" fontId="4" fillId="5" borderId="28" applyNumberFormat="1" applyFont="1" applyFill="1" applyBorder="1" applyAlignment="1" applyProtection="0">
      <alignment vertical="top" wrapText="1"/>
    </xf>
    <xf numFmtId="2" fontId="0" borderId="29" applyNumberFormat="1" applyFont="1" applyFill="0" applyBorder="1" applyAlignment="1" applyProtection="0">
      <alignment vertical="top" wrapText="1"/>
    </xf>
    <xf numFmtId="2" fontId="0" borderId="30" applyNumberFormat="1" applyFont="1" applyFill="0" applyBorder="1" applyAlignment="1" applyProtection="0">
      <alignment vertical="top" wrapText="1"/>
    </xf>
    <xf numFmtId="0" fontId="0" borderId="29" applyNumberFormat="1" applyFont="1" applyFill="0" applyBorder="1" applyAlignment="1" applyProtection="0">
      <alignment vertical="top" wrapText="1"/>
    </xf>
    <xf numFmtId="0" fontId="0" borderId="30" applyNumberFormat="1" applyFont="1" applyFill="0" applyBorder="1" applyAlignment="1" applyProtection="0">
      <alignment vertical="top" wrapText="1"/>
    </xf>
    <xf numFmtId="0" fontId="0" borderId="30" applyNumberFormat="0" applyFont="1" applyFill="0" applyBorder="1" applyAlignment="1" applyProtection="0">
      <alignment vertical="top" wrapText="1"/>
    </xf>
    <xf numFmtId="0" fontId="4" fillId="5" borderId="28" applyNumberFormat="0" applyFont="1" applyFill="1" applyBorder="1" applyAlignment="1" applyProtection="0">
      <alignment vertical="top" wrapText="1"/>
    </xf>
    <xf numFmtId="0" fontId="0" borderId="29"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69</v>
      </c>
      <c r="C11" s="3"/>
      <c r="D11" s="3"/>
    </row>
    <row r="12">
      <c r="B12" s="4"/>
      <c r="C12" t="s" s="4">
        <v>5</v>
      </c>
      <c r="D12" t="s" s="5">
        <v>69</v>
      </c>
    </row>
    <row r="13">
      <c r="B13" t="s" s="3">
        <v>70</v>
      </c>
      <c r="C13" s="3"/>
      <c r="D13" s="3"/>
    </row>
    <row r="14">
      <c r="B14" s="4"/>
      <c r="C14" t="s" s="4">
        <v>5</v>
      </c>
      <c r="D14" t="s" s="5">
        <v>70</v>
      </c>
    </row>
  </sheetData>
  <mergeCells count="1">
    <mergeCell ref="B3:D3"/>
  </mergeCells>
  <hyperlinks>
    <hyperlink ref="D10" location="'Search'!R2C1" tooltip="" display="Search"/>
    <hyperlink ref="D12" location="'Modularity Test'!R2C1" tooltip="" display="Modularity Test"/>
    <hyperlink ref="D14" location="'Totals'!R2C1" tooltip="" display="Totals"/>
  </hyperlinks>
</worksheet>
</file>

<file path=xl/worksheets/sheet2.xml><?xml version="1.0" encoding="utf-8"?>
<worksheet xmlns:r="http://schemas.openxmlformats.org/officeDocument/2006/relationships" xmlns="http://schemas.openxmlformats.org/spreadsheetml/2006/main">
  <dimension ref="A2:Q9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2" width="16.3516" style="6" customWidth="1"/>
    <col min="3" max="3" width="21.9375" style="6" customWidth="1"/>
    <col min="4" max="4" width="16.3516" style="6" customWidth="1"/>
    <col min="5" max="5" width="26.6953" style="6" customWidth="1"/>
    <col min="6" max="6" width="16.3516" style="6" customWidth="1"/>
    <col min="7" max="7" width="29.1016" style="6" customWidth="1"/>
    <col min="8" max="8" width="16.3516" style="6" customWidth="1"/>
    <col min="9" max="9" width="24.9062" style="6" customWidth="1"/>
    <col min="10" max="10" width="16.3516" style="6" customWidth="1"/>
    <col min="11" max="11" width="25.2266" style="6" customWidth="1"/>
    <col min="12" max="12" width="16.3516" style="6" customWidth="1"/>
    <col min="13" max="13" width="24.9531" style="6" customWidth="1"/>
    <col min="14" max="14" width="16.3516" style="6" customWidth="1"/>
    <col min="15" max="15" width="27.1719" style="6" customWidth="1"/>
    <col min="16" max="16" width="16.3516" style="6" customWidth="1"/>
    <col min="17" max="17" width="23.1094" style="6" customWidth="1"/>
    <col min="18" max="16384" width="16.3516" style="6" customWidth="1"/>
  </cols>
  <sheetData>
    <row r="1" ht="27.65" customHeight="1">
      <c r="A1" t="s" s="7">
        <v>5</v>
      </c>
      <c r="B1" s="7"/>
      <c r="C1" s="7"/>
      <c r="D1" s="7"/>
      <c r="E1" s="7"/>
      <c r="F1" s="7"/>
      <c r="G1" s="7"/>
      <c r="H1" s="7"/>
      <c r="I1" s="7"/>
      <c r="J1" s="7"/>
      <c r="K1" s="7"/>
      <c r="L1" s="7"/>
      <c r="M1" s="7"/>
      <c r="N1" s="7"/>
      <c r="O1" s="7"/>
      <c r="P1" s="7"/>
      <c r="Q1" s="7"/>
    </row>
    <row r="2" ht="22.7" customHeight="1">
      <c r="A2" s="8">
        <f>SUM(C$2,E$2,G$2,I$2,K$2,M$2,O$2,Q$2)</f>
        <v>95015.4140977778</v>
      </c>
      <c r="B2" t="s" s="9">
        <v>6</v>
      </c>
      <c r="C2" s="10">
        <f>SUM(C3:C91)</f>
        <v>10259.9618986667</v>
      </c>
      <c r="D2" t="s" s="9">
        <v>7</v>
      </c>
      <c r="E2" s="10">
        <f>SUM(E3:E91)</f>
        <v>9810.412282666670</v>
      </c>
      <c r="F2" t="s" s="11">
        <v>8</v>
      </c>
      <c r="G2" s="12">
        <f>SUM(G3:G91)</f>
        <v>20088.9190702222</v>
      </c>
      <c r="H2" t="s" s="11">
        <v>9</v>
      </c>
      <c r="I2" s="12">
        <f>SUM(I3:I91)</f>
        <v>20925.6715822222</v>
      </c>
      <c r="J2" t="s" s="9">
        <v>10</v>
      </c>
      <c r="K2" s="10">
        <f>SUM(K3:K91)</f>
        <v>6670.612204444450</v>
      </c>
      <c r="L2" t="s" s="11">
        <v>11</v>
      </c>
      <c r="M2" s="12">
        <f>SUM(M3:M91)</f>
        <v>7539.359655111110</v>
      </c>
      <c r="N2" t="s" s="9">
        <v>12</v>
      </c>
      <c r="O2" s="10">
        <f>SUM(O3:O91)</f>
        <v>10398.8499768889</v>
      </c>
      <c r="P2" t="s" s="9">
        <v>13</v>
      </c>
      <c r="Q2" s="10">
        <f>SUM(Q3:Q91)</f>
        <v>9321.627427555561</v>
      </c>
    </row>
    <row r="3" ht="56.85" customHeight="1">
      <c r="A3" t="s" s="13">
        <v>14</v>
      </c>
      <c r="B3" s="14">
        <v>2494010</v>
      </c>
      <c r="C3" t="s" s="15">
        <v>15</v>
      </c>
      <c r="D3" s="14">
        <v>2494011</v>
      </c>
      <c r="E3" t="s" s="15">
        <v>16</v>
      </c>
      <c r="F3" s="16">
        <v>2494013</v>
      </c>
      <c r="G3" t="s" s="17">
        <v>17</v>
      </c>
      <c r="H3" s="16">
        <v>2494012</v>
      </c>
      <c r="I3" t="s" s="17">
        <v>18</v>
      </c>
      <c r="J3" s="14">
        <v>2494014</v>
      </c>
      <c r="K3" t="s" s="15">
        <v>19</v>
      </c>
      <c r="L3" s="16">
        <v>2494015</v>
      </c>
      <c r="M3" t="s" s="17">
        <v>20</v>
      </c>
      <c r="N3" s="14">
        <v>2494017</v>
      </c>
      <c r="O3" t="s" s="15">
        <v>21</v>
      </c>
      <c r="P3" s="14">
        <v>2494016</v>
      </c>
      <c r="Q3" t="s" s="15">
        <v>22</v>
      </c>
    </row>
    <row r="4" ht="20.05" customHeight="1">
      <c r="A4" t="s" s="18">
        <v>23</v>
      </c>
      <c r="B4" s="19">
        <v>64</v>
      </c>
      <c r="C4" s="20"/>
      <c r="D4" s="19">
        <v>64</v>
      </c>
      <c r="E4" s="20"/>
      <c r="F4" s="19">
        <v>64</v>
      </c>
      <c r="G4" s="20"/>
      <c r="H4" s="19">
        <v>64</v>
      </c>
      <c r="I4" s="20"/>
      <c r="J4" s="19">
        <v>64</v>
      </c>
      <c r="K4" s="20"/>
      <c r="L4" s="19">
        <v>64</v>
      </c>
      <c r="M4" s="20"/>
      <c r="N4" s="19">
        <v>64</v>
      </c>
      <c r="O4" s="20"/>
      <c r="P4" s="19">
        <v>64</v>
      </c>
      <c r="Q4" s="20"/>
    </row>
    <row r="5" ht="20.05" customHeight="1">
      <c r="A5" t="s" s="18">
        <v>24</v>
      </c>
      <c r="B5" s="19">
        <v>0.8045</v>
      </c>
      <c r="C5" s="20"/>
      <c r="D5" s="19">
        <v>0.7929</v>
      </c>
      <c r="E5" s="20"/>
      <c r="F5" s="19">
        <v>0.5234</v>
      </c>
      <c r="G5" s="20"/>
      <c r="H5" s="19">
        <v>0.5225</v>
      </c>
      <c r="I5" s="20"/>
      <c r="J5" s="19">
        <v>0.4096</v>
      </c>
      <c r="K5" s="20"/>
      <c r="L5" s="19">
        <v>0.4168</v>
      </c>
      <c r="M5" s="20"/>
      <c r="N5" s="19">
        <v>0.2401</v>
      </c>
      <c r="O5" s="20"/>
      <c r="P5" s="19">
        <v>0.1394</v>
      </c>
      <c r="Q5" s="20"/>
    </row>
    <row r="6" ht="20.05" customHeight="1">
      <c r="A6" t="s" s="18">
        <v>25</v>
      </c>
      <c r="B6" s="19">
        <v>0</v>
      </c>
      <c r="C6" s="20"/>
      <c r="D6" s="19">
        <v>1</v>
      </c>
      <c r="E6" s="20"/>
      <c r="F6" s="19">
        <v>4</v>
      </c>
      <c r="G6" s="20"/>
      <c r="H6" s="19">
        <v>4</v>
      </c>
      <c r="I6" s="20"/>
      <c r="J6" s="19">
        <v>4</v>
      </c>
      <c r="K6" s="20"/>
      <c r="L6" s="19">
        <v>4</v>
      </c>
      <c r="M6" s="20"/>
      <c r="N6" s="19">
        <v>4</v>
      </c>
      <c r="O6" s="20"/>
      <c r="P6" s="19">
        <v>4</v>
      </c>
      <c r="Q6" s="20"/>
    </row>
    <row r="7" ht="20.05" customHeight="1">
      <c r="A7" t="s" s="18">
        <v>26</v>
      </c>
      <c r="B7" s="19">
        <v>13</v>
      </c>
      <c r="C7" s="20"/>
      <c r="D7" s="19">
        <v>3</v>
      </c>
      <c r="E7" s="20"/>
      <c r="F7" s="19">
        <v>0</v>
      </c>
      <c r="G7" s="20"/>
      <c r="H7" s="19">
        <v>0</v>
      </c>
      <c r="I7" s="20"/>
      <c r="J7" s="19">
        <v>0</v>
      </c>
      <c r="K7" s="20"/>
      <c r="L7" s="19">
        <v>0</v>
      </c>
      <c r="M7" s="20"/>
      <c r="N7" s="19">
        <v>0</v>
      </c>
      <c r="O7" s="20"/>
      <c r="P7" s="19">
        <v>0</v>
      </c>
      <c r="Q7" s="20"/>
    </row>
    <row r="8" ht="20.05" customHeight="1">
      <c r="A8" t="s" s="18">
        <v>27</v>
      </c>
      <c r="B8" s="19">
        <v>11</v>
      </c>
      <c r="C8" s="20"/>
      <c r="D8" s="19">
        <v>30</v>
      </c>
      <c r="E8" s="20"/>
      <c r="F8" s="19">
        <v>0</v>
      </c>
      <c r="G8" s="20"/>
      <c r="H8" s="19">
        <v>0</v>
      </c>
      <c r="I8" s="20"/>
      <c r="J8" s="19">
        <v>0</v>
      </c>
      <c r="K8" s="20"/>
      <c r="L8" s="19">
        <v>0</v>
      </c>
      <c r="M8" s="20"/>
      <c r="N8" s="19">
        <v>0</v>
      </c>
      <c r="O8" s="20"/>
      <c r="P8" s="19">
        <v>0</v>
      </c>
      <c r="Q8" s="20"/>
    </row>
    <row r="9" ht="20.05" customHeight="1">
      <c r="A9" t="s" s="18">
        <v>28</v>
      </c>
      <c r="B9" s="19">
        <v>32</v>
      </c>
      <c r="C9" s="20"/>
      <c r="D9" s="19">
        <v>44</v>
      </c>
      <c r="E9" s="20"/>
      <c r="F9" s="19">
        <v>28</v>
      </c>
      <c r="G9" s="20"/>
      <c r="H9" s="19">
        <v>28</v>
      </c>
      <c r="I9" s="20"/>
      <c r="J9" s="19">
        <v>28</v>
      </c>
      <c r="K9" s="20"/>
      <c r="L9" s="19">
        <v>29</v>
      </c>
      <c r="M9" s="20"/>
      <c r="N9" s="19">
        <v>28</v>
      </c>
      <c r="O9" s="20"/>
      <c r="P9" s="19">
        <v>5</v>
      </c>
      <c r="Q9" s="20"/>
    </row>
    <row r="10" ht="20.85" customHeight="1">
      <c r="A10" t="s" s="21">
        <v>29</v>
      </c>
      <c r="B10" s="22">
        <v>10.39</v>
      </c>
      <c r="C10" s="23">
        <f>(24*B6+B7+B8/60+B9/(60*60))*B4*B5</f>
        <v>679.241137777778</v>
      </c>
      <c r="D10" s="22">
        <v>9.800000000000001</v>
      </c>
      <c r="E10" s="23">
        <f>(24*D6+D7+D8/60+D9/(60*60))*D4*D5</f>
        <v>1396.124224</v>
      </c>
      <c r="F10" s="22">
        <v>28.45</v>
      </c>
      <c r="G10" s="23">
        <f>(24*F6+F7+F8/60+F9/(60*60))*F4*F5</f>
        <v>3216.030136888890</v>
      </c>
      <c r="H10" s="22">
        <v>22.46</v>
      </c>
      <c r="I10" s="23">
        <f>(24*H6+H7+H8/60+H9/(60*60))*H4*H5</f>
        <v>3210.500088888890</v>
      </c>
      <c r="J10" s="22">
        <v>24.71</v>
      </c>
      <c r="K10" s="23">
        <f>(24*J6+J7+J8/60+J9/(60*60))*J4*J5</f>
        <v>2516.786289777780</v>
      </c>
      <c r="L10" s="22">
        <v>20.05</v>
      </c>
      <c r="M10" s="23">
        <f>(24*L6+L7+L8/60+L9/(60*60))*L4*L5</f>
        <v>2561.034083555560</v>
      </c>
      <c r="N10" s="22">
        <v>22.98</v>
      </c>
      <c r="O10" s="23">
        <f>(24*N6+N7+N8/60+N9/(60*60))*N4*N5</f>
        <v>1475.293916444440</v>
      </c>
      <c r="P10" s="22">
        <v>36.35</v>
      </c>
      <c r="Q10" s="23">
        <f>(24*P6+P7+P8/60+P9/(60*60))*P4*P5</f>
        <v>856.485991111111</v>
      </c>
    </row>
    <row r="11" ht="44.85" customHeight="1">
      <c r="A11" t="s" s="13">
        <v>14</v>
      </c>
      <c r="B11" s="14">
        <v>3253431</v>
      </c>
      <c r="C11" t="s" s="15">
        <v>30</v>
      </c>
      <c r="D11" s="14">
        <v>3253434</v>
      </c>
      <c r="E11" t="s" s="15">
        <v>31</v>
      </c>
      <c r="F11" s="14">
        <v>2667528</v>
      </c>
      <c r="G11" t="s" s="15">
        <v>32</v>
      </c>
      <c r="H11" s="14">
        <v>2667529</v>
      </c>
      <c r="I11" t="s" s="15">
        <v>33</v>
      </c>
      <c r="J11" s="14">
        <v>2667530</v>
      </c>
      <c r="K11" t="s" s="15">
        <v>34</v>
      </c>
      <c r="L11" s="14">
        <v>2667531</v>
      </c>
      <c r="M11" t="s" s="15">
        <v>35</v>
      </c>
      <c r="N11" s="14">
        <v>2667532</v>
      </c>
      <c r="O11" t="s" s="15">
        <v>36</v>
      </c>
      <c r="P11" s="14">
        <v>2667533</v>
      </c>
      <c r="Q11" t="s" s="15">
        <v>37</v>
      </c>
    </row>
    <row r="12" ht="20.05" customHeight="1">
      <c r="A12" t="s" s="18">
        <v>23</v>
      </c>
      <c r="B12" s="19">
        <v>64</v>
      </c>
      <c r="C12" s="20"/>
      <c r="D12" s="19">
        <v>64</v>
      </c>
      <c r="E12" s="20"/>
      <c r="F12" s="19">
        <v>64</v>
      </c>
      <c r="G12" s="20"/>
      <c r="H12" s="19">
        <v>64</v>
      </c>
      <c r="I12" s="20"/>
      <c r="J12" s="19">
        <v>64</v>
      </c>
      <c r="K12" s="20"/>
      <c r="L12" s="19">
        <v>64</v>
      </c>
      <c r="M12" s="20"/>
      <c r="N12" s="19">
        <v>64</v>
      </c>
      <c r="O12" s="20"/>
      <c r="P12" s="19">
        <v>64</v>
      </c>
      <c r="Q12" s="20"/>
    </row>
    <row r="13" ht="20.05" customHeight="1">
      <c r="A13" t="s" s="18">
        <v>24</v>
      </c>
      <c r="B13" s="19">
        <v>0.4368</v>
      </c>
      <c r="C13" s="20"/>
      <c r="D13" s="19">
        <v>0.4183</v>
      </c>
      <c r="E13" s="20"/>
      <c r="F13" s="19">
        <v>0.749</v>
      </c>
      <c r="G13" s="20"/>
      <c r="H13" s="19">
        <v>0.7286</v>
      </c>
      <c r="I13" s="20"/>
      <c r="J13" s="19">
        <v>0.5487</v>
      </c>
      <c r="K13" s="20"/>
      <c r="L13" s="19">
        <v>0.6559</v>
      </c>
      <c r="M13" s="20"/>
      <c r="N13" s="19">
        <v>0.4212</v>
      </c>
      <c r="O13" s="20"/>
      <c r="P13" s="19">
        <v>0.3862</v>
      </c>
      <c r="Q13" s="20"/>
    </row>
    <row r="14" ht="20.05" customHeight="1">
      <c r="A14" t="s" s="18">
        <v>25</v>
      </c>
      <c r="B14" s="19">
        <v>4</v>
      </c>
      <c r="C14" s="20"/>
      <c r="D14" s="19">
        <v>4</v>
      </c>
      <c r="E14" s="20"/>
      <c r="F14" s="19">
        <v>3</v>
      </c>
      <c r="G14" s="20"/>
      <c r="H14" s="19">
        <v>3</v>
      </c>
      <c r="I14" s="20"/>
      <c r="J14" s="19">
        <v>4</v>
      </c>
      <c r="K14" s="20"/>
      <c r="L14" s="19">
        <v>1</v>
      </c>
      <c r="M14" s="20"/>
      <c r="N14" s="19">
        <v>4</v>
      </c>
      <c r="O14" s="20"/>
      <c r="P14" s="19">
        <v>4</v>
      </c>
      <c r="Q14" s="20"/>
    </row>
    <row r="15" ht="20.05" customHeight="1">
      <c r="A15" t="s" s="18">
        <v>26</v>
      </c>
      <c r="B15" s="19">
        <v>0</v>
      </c>
      <c r="C15" s="20"/>
      <c r="D15" s="19">
        <v>0</v>
      </c>
      <c r="E15" s="20"/>
      <c r="F15" s="19">
        <v>10</v>
      </c>
      <c r="G15" s="20"/>
      <c r="H15" s="19">
        <v>13</v>
      </c>
      <c r="I15" s="20"/>
      <c r="J15" s="19">
        <v>0</v>
      </c>
      <c r="K15" s="20"/>
      <c r="L15" s="19">
        <v>14</v>
      </c>
      <c r="M15" s="20"/>
      <c r="N15" s="19">
        <v>0</v>
      </c>
      <c r="O15" s="20"/>
      <c r="P15" s="19">
        <v>0</v>
      </c>
      <c r="Q15" s="20"/>
    </row>
    <row r="16" ht="20.05" customHeight="1">
      <c r="A16" t="s" s="18">
        <v>27</v>
      </c>
      <c r="B16" s="19">
        <v>11</v>
      </c>
      <c r="C16" s="20"/>
      <c r="D16" s="19">
        <v>0</v>
      </c>
      <c r="E16" s="20"/>
      <c r="F16" s="19">
        <v>49</v>
      </c>
      <c r="G16" s="20"/>
      <c r="H16" s="19">
        <v>30</v>
      </c>
      <c r="I16" s="20"/>
      <c r="J16" s="19">
        <v>0</v>
      </c>
      <c r="K16" s="20"/>
      <c r="L16" s="19">
        <v>29</v>
      </c>
      <c r="M16" s="20"/>
      <c r="N16" s="19">
        <v>0</v>
      </c>
      <c r="O16" s="20"/>
      <c r="P16" s="19">
        <v>0</v>
      </c>
      <c r="Q16" s="20"/>
    </row>
    <row r="17" ht="20.05" customHeight="1">
      <c r="A17" t="s" s="18">
        <v>28</v>
      </c>
      <c r="B17" s="19">
        <v>44</v>
      </c>
      <c r="C17" s="20"/>
      <c r="D17" s="19">
        <v>11</v>
      </c>
      <c r="E17" s="20"/>
      <c r="F17" s="19">
        <v>45</v>
      </c>
      <c r="G17" s="20"/>
      <c r="H17" s="19">
        <v>2</v>
      </c>
      <c r="I17" s="20"/>
      <c r="J17" s="19">
        <v>15</v>
      </c>
      <c r="K17" s="20"/>
      <c r="L17" s="19">
        <v>4</v>
      </c>
      <c r="M17" s="20"/>
      <c r="N17" s="19">
        <v>15</v>
      </c>
      <c r="O17" s="20"/>
      <c r="P17" s="19">
        <v>15</v>
      </c>
      <c r="Q17" s="20"/>
    </row>
    <row r="18" ht="20.85" customHeight="1">
      <c r="A18" t="s" s="21">
        <v>29</v>
      </c>
      <c r="B18" s="22">
        <v>31.93</v>
      </c>
      <c r="C18" s="23">
        <f>(24*B14+B15+B16/60+B17/(60*60))*B12*B13</f>
        <v>2689.165994666670</v>
      </c>
      <c r="D18" s="22">
        <v>30.84</v>
      </c>
      <c r="E18" s="23">
        <f>(24*D14+D15+D16/60+D17/(60*60))*D12*D13</f>
        <v>2570.117000888890</v>
      </c>
      <c r="F18" s="22">
        <v>12</v>
      </c>
      <c r="G18" s="23">
        <f>(24*F14+F15+F16/60+F17/(60*60))*F12*F13</f>
        <v>3970.498933333330</v>
      </c>
      <c r="H18" s="22">
        <v>12.54</v>
      </c>
      <c r="I18" s="23">
        <f>(24*H14+H15+H16/60+H17/(60*60))*H12*H13</f>
        <v>3986.925105777780</v>
      </c>
      <c r="J18" s="22">
        <v>16.03</v>
      </c>
      <c r="K18" s="23">
        <f>(24*J14+J15+J16/60+J17/(60*60))*J12*J13</f>
        <v>3371.35912</v>
      </c>
      <c r="L18" s="19">
        <v>17.2</v>
      </c>
      <c r="M18" s="23">
        <f>(24*L14+L15+L16/60+L17/(60*60))*L12*L13</f>
        <v>1615.484615111110</v>
      </c>
      <c r="N18" s="22">
        <v>38.43</v>
      </c>
      <c r="O18" s="23">
        <f>(24*N14+N15+N16/60+N17/(60*60))*N12*N13</f>
        <v>2587.96512</v>
      </c>
      <c r="P18" s="22">
        <v>49.41</v>
      </c>
      <c r="Q18" s="23">
        <f>(24*P14+P15+P16/60+P17/(60*60))*P12*P13</f>
        <v>2372.915786666670</v>
      </c>
    </row>
    <row r="19" ht="44.85" customHeight="1">
      <c r="A19" t="s" s="24">
        <v>14</v>
      </c>
      <c r="B19" s="14">
        <v>3278751</v>
      </c>
      <c r="C19" t="s" s="15">
        <v>38</v>
      </c>
      <c r="D19" s="14">
        <v>3278752</v>
      </c>
      <c r="E19" t="s" s="15">
        <v>39</v>
      </c>
      <c r="F19" s="14">
        <v>3306582</v>
      </c>
      <c r="G19" t="s" s="15">
        <v>40</v>
      </c>
      <c r="H19" s="14">
        <v>3306603</v>
      </c>
      <c r="I19" t="s" s="15">
        <v>41</v>
      </c>
      <c r="J19" s="14">
        <v>2684631</v>
      </c>
      <c r="K19" t="s" s="15">
        <v>42</v>
      </c>
      <c r="L19" s="19">
        <v>3306585</v>
      </c>
      <c r="M19" t="s" s="15">
        <v>43</v>
      </c>
      <c r="N19" s="14">
        <v>2684632</v>
      </c>
      <c r="O19" t="s" s="15">
        <v>44</v>
      </c>
      <c r="P19" s="14">
        <v>2684633</v>
      </c>
      <c r="Q19" t="s" s="15">
        <v>45</v>
      </c>
    </row>
    <row r="20" ht="20.05" customHeight="1">
      <c r="A20" t="s" s="25">
        <v>23</v>
      </c>
      <c r="B20" s="19">
        <v>64</v>
      </c>
      <c r="C20" s="20"/>
      <c r="D20" s="19">
        <v>64</v>
      </c>
      <c r="E20" s="20"/>
      <c r="F20" s="19">
        <v>64</v>
      </c>
      <c r="G20" s="20"/>
      <c r="H20" s="19">
        <v>64</v>
      </c>
      <c r="I20" s="20"/>
      <c r="J20" s="19">
        <v>64</v>
      </c>
      <c r="K20" s="20"/>
      <c r="L20" s="19">
        <v>64</v>
      </c>
      <c r="M20" s="20"/>
      <c r="N20" s="19">
        <v>64</v>
      </c>
      <c r="O20" s="20"/>
      <c r="P20" s="19">
        <v>64</v>
      </c>
      <c r="Q20" s="20"/>
    </row>
    <row r="21" ht="20.05" customHeight="1">
      <c r="A21" t="s" s="25">
        <v>24</v>
      </c>
      <c r="B21" s="19">
        <v>0.595</v>
      </c>
      <c r="C21" s="20"/>
      <c r="D21" s="19">
        <v>0.4284</v>
      </c>
      <c r="E21" s="20"/>
      <c r="F21" s="19">
        <v>0.6834</v>
      </c>
      <c r="G21" s="20"/>
      <c r="H21" s="19">
        <v>0.4375</v>
      </c>
      <c r="I21" s="20"/>
      <c r="J21" s="19">
        <v>0.588</v>
      </c>
      <c r="K21" s="20"/>
      <c r="L21" s="19">
        <v>0.6446</v>
      </c>
      <c r="M21" s="20"/>
      <c r="N21" s="19">
        <v>0.2972</v>
      </c>
      <c r="O21" s="20"/>
      <c r="P21" s="19">
        <v>0.2703</v>
      </c>
      <c r="Q21" s="20"/>
    </row>
    <row r="22" ht="20.05" customHeight="1">
      <c r="A22" t="s" s="25">
        <v>25</v>
      </c>
      <c r="B22" s="19">
        <v>0</v>
      </c>
      <c r="C22" s="20"/>
      <c r="D22" s="19">
        <v>0</v>
      </c>
      <c r="E22" s="20"/>
      <c r="F22" s="19">
        <v>0</v>
      </c>
      <c r="G22" s="20"/>
      <c r="H22" s="19">
        <v>4</v>
      </c>
      <c r="I22" s="20"/>
      <c r="J22" s="19">
        <v>0</v>
      </c>
      <c r="K22" s="20"/>
      <c r="L22" s="19">
        <v>3</v>
      </c>
      <c r="M22" s="20"/>
      <c r="N22" s="19">
        <v>3</v>
      </c>
      <c r="O22" s="20"/>
      <c r="P22" s="19">
        <v>4</v>
      </c>
      <c r="Q22" s="20"/>
    </row>
    <row r="23" ht="20.05" customHeight="1">
      <c r="A23" t="s" s="25">
        <v>26</v>
      </c>
      <c r="B23" s="19">
        <v>8</v>
      </c>
      <c r="C23" s="20"/>
      <c r="D23" s="19">
        <v>23</v>
      </c>
      <c r="E23" s="20"/>
      <c r="F23" s="19">
        <v>7</v>
      </c>
      <c r="G23" s="20"/>
      <c r="H23" s="19">
        <v>0</v>
      </c>
      <c r="I23" s="20"/>
      <c r="J23" s="19">
        <v>4</v>
      </c>
      <c r="K23" s="20"/>
      <c r="L23" s="19">
        <v>9</v>
      </c>
      <c r="M23" s="20"/>
      <c r="N23" s="19">
        <v>21</v>
      </c>
      <c r="O23" s="20"/>
      <c r="P23" s="19">
        <v>0</v>
      </c>
      <c r="Q23" s="20"/>
    </row>
    <row r="24" ht="20.05" customHeight="1">
      <c r="A24" t="s" s="25">
        <v>27</v>
      </c>
      <c r="B24" s="19">
        <v>59</v>
      </c>
      <c r="C24" s="20"/>
      <c r="D24" s="19">
        <v>48</v>
      </c>
      <c r="E24" s="20"/>
      <c r="F24" s="19">
        <v>34</v>
      </c>
      <c r="G24" s="20"/>
      <c r="H24" s="19">
        <v>0</v>
      </c>
      <c r="I24" s="20"/>
      <c r="J24" s="19">
        <v>3</v>
      </c>
      <c r="K24" s="20"/>
      <c r="L24" s="19">
        <v>30</v>
      </c>
      <c r="M24" s="20"/>
      <c r="N24" s="19">
        <v>9</v>
      </c>
      <c r="O24" s="20"/>
      <c r="P24" s="19">
        <v>0</v>
      </c>
      <c r="Q24" s="20"/>
    </row>
    <row r="25" ht="20.05" customHeight="1">
      <c r="A25" t="s" s="25">
        <v>28</v>
      </c>
      <c r="B25" s="19">
        <v>28</v>
      </c>
      <c r="C25" s="20"/>
      <c r="D25" s="19">
        <v>26</v>
      </c>
      <c r="E25" s="20"/>
      <c r="F25" s="19">
        <v>36</v>
      </c>
      <c r="G25" s="20"/>
      <c r="H25" s="19">
        <v>11</v>
      </c>
      <c r="I25" s="20"/>
      <c r="J25" s="19">
        <v>11</v>
      </c>
      <c r="K25" s="20"/>
      <c r="L25" s="19">
        <v>53</v>
      </c>
      <c r="M25" s="20"/>
      <c r="N25" s="19">
        <v>9</v>
      </c>
      <c r="O25" s="20"/>
      <c r="P25" s="19">
        <v>13</v>
      </c>
      <c r="Q25" s="20"/>
    </row>
    <row r="26" ht="20.85" customHeight="1">
      <c r="A26" t="s" s="26">
        <v>29</v>
      </c>
      <c r="B26" s="22">
        <v>11.05</v>
      </c>
      <c r="C26" s="23">
        <f>(24*B22+B23+B24/60+B25/(60*60))*B20*B21</f>
        <v>342.381511111111</v>
      </c>
      <c r="D26" s="22">
        <v>12.39</v>
      </c>
      <c r="E26" s="23">
        <f>(24*D22+D23+D24/60+D25/(60*60))*D20*D21</f>
        <v>652.736896</v>
      </c>
      <c r="F26" s="22">
        <v>10.04</v>
      </c>
      <c r="G26" s="23">
        <f>(24*F22+F23+F24/60+F25/(60*60))*F20*F21</f>
        <v>331.385216</v>
      </c>
      <c r="H26" s="22">
        <v>19.9</v>
      </c>
      <c r="I26" s="23">
        <f>(24*H22+H23+H24/60+H25/(60*60))*H20*H21</f>
        <v>2688.085555555560</v>
      </c>
      <c r="J26" s="22">
        <v>7.2</v>
      </c>
      <c r="K26" s="23">
        <f>(24*J22+J23+J24/60+J25/(60*60))*J20*J21</f>
        <v>152.524586666667</v>
      </c>
      <c r="L26" s="22">
        <v>12.11</v>
      </c>
      <c r="M26" s="23">
        <f>(24*L22+L23+L24/60+L25/(60*60))*L20*L21</f>
        <v>3362.840956444440</v>
      </c>
      <c r="N26" s="22">
        <v>31.25</v>
      </c>
      <c r="O26" s="23">
        <f>(24*N22+N23+N24/60+N25/(60*60))*N20*N21</f>
        <v>1771.835072</v>
      </c>
      <c r="P26" s="22">
        <v>39.93</v>
      </c>
      <c r="Q26" s="23">
        <f>(24*P22+P23+P24/60+P25/(60*60))*P20*P21</f>
        <v>1660.785669333330</v>
      </c>
    </row>
    <row r="27" ht="44.85" customHeight="1">
      <c r="A27" t="s" s="13">
        <v>14</v>
      </c>
      <c r="B27" s="14">
        <v>3306560</v>
      </c>
      <c r="C27" t="s" s="15">
        <v>46</v>
      </c>
      <c r="D27" s="14">
        <v>3306581</v>
      </c>
      <c r="E27" t="s" s="15">
        <v>47</v>
      </c>
      <c r="F27" s="14">
        <v>3311090</v>
      </c>
      <c r="G27" t="s" s="15">
        <v>48</v>
      </c>
      <c r="H27" s="14">
        <v>3311089</v>
      </c>
      <c r="I27" t="s" s="15">
        <v>49</v>
      </c>
      <c r="J27" s="14">
        <v>3306584</v>
      </c>
      <c r="K27" t="s" s="15">
        <v>50</v>
      </c>
      <c r="L27" s="27"/>
      <c r="M27" s="28"/>
      <c r="N27" s="14">
        <v>3309270</v>
      </c>
      <c r="O27" t="s" s="15">
        <v>51</v>
      </c>
      <c r="P27" s="14">
        <v>2692404</v>
      </c>
      <c r="Q27" t="s" s="15">
        <v>52</v>
      </c>
    </row>
    <row r="28" ht="20.05" customHeight="1">
      <c r="A28" t="s" s="18">
        <v>23</v>
      </c>
      <c r="B28" s="19">
        <v>64</v>
      </c>
      <c r="C28" s="20"/>
      <c r="D28" s="19">
        <v>64</v>
      </c>
      <c r="E28" s="20"/>
      <c r="F28" s="19">
        <v>64</v>
      </c>
      <c r="G28" s="20"/>
      <c r="H28" s="19">
        <v>64</v>
      </c>
      <c r="I28" s="20"/>
      <c r="J28" s="19">
        <v>64</v>
      </c>
      <c r="K28" s="20"/>
      <c r="L28" s="29"/>
      <c r="M28" s="20"/>
      <c r="N28" s="19">
        <v>64</v>
      </c>
      <c r="O28" s="20"/>
      <c r="P28" s="19">
        <v>64</v>
      </c>
      <c r="Q28" s="20"/>
    </row>
    <row r="29" ht="20.05" customHeight="1">
      <c r="A29" t="s" s="18">
        <v>24</v>
      </c>
      <c r="B29" s="19">
        <v>0.7256</v>
      </c>
      <c r="C29" s="20"/>
      <c r="D29" s="19">
        <v>0.6823</v>
      </c>
      <c r="E29" s="20"/>
      <c r="F29" s="19">
        <v>0.429</v>
      </c>
      <c r="G29" s="20"/>
      <c r="H29" s="19">
        <v>0.5653</v>
      </c>
      <c r="I29" s="20"/>
      <c r="J29" s="19">
        <v>0.5372</v>
      </c>
      <c r="K29" s="20"/>
      <c r="L29" s="29"/>
      <c r="M29" s="20"/>
      <c r="N29" s="19">
        <v>0.1322</v>
      </c>
      <c r="O29" s="20"/>
      <c r="P29" s="19">
        <v>0.1144</v>
      </c>
      <c r="Q29" s="20"/>
    </row>
    <row r="30" ht="20.05" customHeight="1">
      <c r="A30" t="s" s="18">
        <v>25</v>
      </c>
      <c r="B30" s="19">
        <v>4</v>
      </c>
      <c r="C30" s="20"/>
      <c r="D30" s="19">
        <v>4</v>
      </c>
      <c r="E30" s="20"/>
      <c r="F30" s="19">
        <v>3</v>
      </c>
      <c r="G30" s="20"/>
      <c r="H30" s="19">
        <v>3</v>
      </c>
      <c r="I30" s="20"/>
      <c r="J30" s="19">
        <v>0</v>
      </c>
      <c r="K30" s="20"/>
      <c r="L30" s="29"/>
      <c r="M30" s="20"/>
      <c r="N30" s="19">
        <v>4</v>
      </c>
      <c r="O30" s="20"/>
      <c r="P30" s="19">
        <v>4</v>
      </c>
      <c r="Q30" s="20"/>
    </row>
    <row r="31" ht="20.05" customHeight="1">
      <c r="A31" t="s" s="18">
        <v>26</v>
      </c>
      <c r="B31" s="19">
        <v>0</v>
      </c>
      <c r="C31" s="20"/>
      <c r="D31" s="19">
        <v>0</v>
      </c>
      <c r="E31" s="20"/>
      <c r="F31" s="19">
        <v>20</v>
      </c>
      <c r="G31" s="20"/>
      <c r="H31" s="19">
        <v>20</v>
      </c>
      <c r="I31" s="20"/>
      <c r="J31" s="19">
        <v>18</v>
      </c>
      <c r="K31" s="20"/>
      <c r="L31" s="29"/>
      <c r="M31" s="20"/>
      <c r="N31" s="19">
        <v>0</v>
      </c>
      <c r="O31" s="20"/>
      <c r="P31" s="19">
        <v>0</v>
      </c>
      <c r="Q31" s="20"/>
    </row>
    <row r="32" ht="20.05" customHeight="1">
      <c r="A32" t="s" s="18">
        <v>27</v>
      </c>
      <c r="B32" s="19">
        <v>0</v>
      </c>
      <c r="C32" s="20"/>
      <c r="D32" s="19">
        <v>0</v>
      </c>
      <c r="E32" s="20"/>
      <c r="F32" s="19">
        <v>3</v>
      </c>
      <c r="G32" s="20"/>
      <c r="H32" s="19">
        <v>9</v>
      </c>
      <c r="I32" s="20"/>
      <c r="J32" s="19">
        <v>19</v>
      </c>
      <c r="K32" s="20"/>
      <c r="L32" s="29"/>
      <c r="M32" s="20"/>
      <c r="N32" s="19">
        <v>0</v>
      </c>
      <c r="O32" s="20"/>
      <c r="P32" s="19">
        <v>0</v>
      </c>
      <c r="Q32" s="20"/>
    </row>
    <row r="33" ht="20.05" customHeight="1">
      <c r="A33" t="s" s="18">
        <v>28</v>
      </c>
      <c r="B33" s="19">
        <v>19</v>
      </c>
      <c r="C33" s="20"/>
      <c r="D33" s="19">
        <v>26</v>
      </c>
      <c r="E33" s="20"/>
      <c r="F33" s="19">
        <v>47</v>
      </c>
      <c r="G33" s="20"/>
      <c r="H33" s="19">
        <v>20</v>
      </c>
      <c r="I33" s="20"/>
      <c r="J33" s="19">
        <v>21</v>
      </c>
      <c r="K33" s="20"/>
      <c r="L33" s="29"/>
      <c r="M33" s="20"/>
      <c r="N33" s="19">
        <v>20</v>
      </c>
      <c r="O33" s="20"/>
      <c r="P33" s="19">
        <v>2</v>
      </c>
      <c r="Q33" s="20"/>
    </row>
    <row r="34" ht="20.85" customHeight="1">
      <c r="A34" t="s" s="21">
        <v>29</v>
      </c>
      <c r="B34" s="22">
        <v>9.27</v>
      </c>
      <c r="C34" s="23">
        <f>(24*B30+B31+B32/60+B33/(60*60))*B28*B29</f>
        <v>4458.331491555560</v>
      </c>
      <c r="D34" s="22">
        <v>8.789999999999999</v>
      </c>
      <c r="E34" s="23">
        <f>(24*D30+D31+D32/60+D33/(60*60))*D28*D29</f>
        <v>4192.366574222220</v>
      </c>
      <c r="F34" s="22">
        <v>30.09</v>
      </c>
      <c r="G34" s="23">
        <f>(24*F30+F31+F32/60+F33/(60*60))*F28*F29</f>
        <v>2527.683253333330</v>
      </c>
      <c r="H34" s="22">
        <v>27.72</v>
      </c>
      <c r="I34" s="23">
        <f>(24*H30+H31+H32/60+H33/(60*60))*H28*H29</f>
        <v>3334.114275555560</v>
      </c>
      <c r="J34" s="22">
        <v>7.79</v>
      </c>
      <c r="K34" s="23">
        <f>(24*J30+J31+J32/60+J33/(60*60))*J28*J29</f>
        <v>629.9422080000001</v>
      </c>
      <c r="L34" s="30"/>
      <c r="M34" s="31"/>
      <c r="N34" s="22">
        <v>37.52</v>
      </c>
      <c r="O34" s="23">
        <f>(24*N30+N31+N32/60+N33/(60*60))*N28*N29</f>
        <v>812.2838044444439</v>
      </c>
      <c r="P34" s="22">
        <v>49.83</v>
      </c>
      <c r="Q34" s="23">
        <f>(24*P30+P31+P32/60+P33/(60*60))*P28*P29</f>
        <v>702.8776675555559</v>
      </c>
    </row>
    <row r="35" ht="56.85" customHeight="1">
      <c r="A35" t="s" s="13">
        <v>14</v>
      </c>
      <c r="B35" s="14">
        <v>3310951</v>
      </c>
      <c r="C35" t="s" s="15">
        <v>53</v>
      </c>
      <c r="D35" s="14">
        <v>3311031</v>
      </c>
      <c r="E35" t="s" s="15">
        <v>54</v>
      </c>
      <c r="F35" s="14">
        <v>3314046</v>
      </c>
      <c r="G35" t="s" s="15">
        <v>55</v>
      </c>
      <c r="H35" s="14">
        <v>3314047</v>
      </c>
      <c r="I35" t="s" s="15">
        <v>56</v>
      </c>
      <c r="J35" s="27"/>
      <c r="K35" s="28"/>
      <c r="L35" s="27"/>
      <c r="M35" s="28"/>
      <c r="N35" s="14">
        <v>3314635</v>
      </c>
      <c r="O35" t="s" s="15">
        <v>57</v>
      </c>
      <c r="P35" s="14">
        <v>3242965</v>
      </c>
      <c r="Q35" t="s" s="15">
        <v>58</v>
      </c>
    </row>
    <row r="36" ht="20.05" customHeight="1">
      <c r="A36" t="s" s="18">
        <v>23</v>
      </c>
      <c r="B36" s="19">
        <v>64</v>
      </c>
      <c r="C36" s="20"/>
      <c r="D36" s="19">
        <v>64</v>
      </c>
      <c r="E36" s="20"/>
      <c r="F36" s="19">
        <v>64</v>
      </c>
      <c r="G36" s="20"/>
      <c r="H36" s="19">
        <v>64</v>
      </c>
      <c r="I36" s="20"/>
      <c r="J36" s="29"/>
      <c r="K36" s="20"/>
      <c r="L36" s="29"/>
      <c r="M36" s="20"/>
      <c r="N36" s="19">
        <v>64</v>
      </c>
      <c r="O36" s="20"/>
      <c r="P36" s="19">
        <v>64</v>
      </c>
      <c r="Q36" s="20"/>
    </row>
    <row r="37" ht="20.05" customHeight="1">
      <c r="A37" t="s" s="18">
        <v>24</v>
      </c>
      <c r="B37" s="19">
        <v>0.5953000000000001</v>
      </c>
      <c r="C37" s="20"/>
      <c r="D37" s="19">
        <v>0.6214</v>
      </c>
      <c r="E37" s="20"/>
      <c r="F37" s="19">
        <v>0.4835</v>
      </c>
      <c r="G37" s="20"/>
      <c r="H37" s="19">
        <v>0.628</v>
      </c>
      <c r="I37" s="20"/>
      <c r="J37" s="29"/>
      <c r="K37" s="20"/>
      <c r="L37" s="29"/>
      <c r="M37" s="20"/>
      <c r="N37" s="19">
        <v>0.1657</v>
      </c>
      <c r="O37" s="20"/>
      <c r="P37" s="19">
        <v>0.0553</v>
      </c>
      <c r="Q37" s="20"/>
    </row>
    <row r="38" ht="20.05" customHeight="1">
      <c r="A38" t="s" s="18">
        <v>25</v>
      </c>
      <c r="B38" s="19">
        <v>2</v>
      </c>
      <c r="C38" s="20"/>
      <c r="D38" s="19">
        <v>1</v>
      </c>
      <c r="E38" s="20"/>
      <c r="F38" s="19">
        <v>4</v>
      </c>
      <c r="G38" s="20"/>
      <c r="H38" s="19">
        <v>4</v>
      </c>
      <c r="I38" s="20"/>
      <c r="J38" s="29"/>
      <c r="K38" s="20"/>
      <c r="L38" s="29"/>
      <c r="M38" s="20"/>
      <c r="N38" s="19">
        <v>4</v>
      </c>
      <c r="O38" s="20"/>
      <c r="P38" s="19">
        <v>4</v>
      </c>
      <c r="Q38" s="20"/>
    </row>
    <row r="39" ht="20.05" customHeight="1">
      <c r="A39" t="s" s="18">
        <v>26</v>
      </c>
      <c r="B39" s="19">
        <v>6</v>
      </c>
      <c r="C39" s="20"/>
      <c r="D39" s="19">
        <v>1</v>
      </c>
      <c r="E39" s="20"/>
      <c r="F39" s="19">
        <v>0</v>
      </c>
      <c r="G39" s="20"/>
      <c r="H39" s="19">
        <v>0</v>
      </c>
      <c r="I39" s="20"/>
      <c r="J39" s="29"/>
      <c r="K39" s="20"/>
      <c r="L39" s="29"/>
      <c r="M39" s="20"/>
      <c r="N39" s="19">
        <v>0</v>
      </c>
      <c r="O39" s="20"/>
      <c r="P39" s="19">
        <v>0</v>
      </c>
      <c r="Q39" s="20"/>
    </row>
    <row r="40" ht="20.05" customHeight="1">
      <c r="A40" t="s" s="18">
        <v>27</v>
      </c>
      <c r="B40" s="19">
        <v>52</v>
      </c>
      <c r="C40" s="20"/>
      <c r="D40" s="19">
        <v>7</v>
      </c>
      <c r="E40" s="20"/>
      <c r="F40" s="19">
        <v>0</v>
      </c>
      <c r="G40" s="20"/>
      <c r="H40" s="19">
        <v>0</v>
      </c>
      <c r="I40" s="20"/>
      <c r="J40" s="29"/>
      <c r="K40" s="20"/>
      <c r="L40" s="29"/>
      <c r="M40" s="20"/>
      <c r="N40" s="19">
        <v>0</v>
      </c>
      <c r="O40" s="20"/>
      <c r="P40" s="19">
        <v>0</v>
      </c>
      <c r="Q40" s="20"/>
    </row>
    <row r="41" ht="20.05" customHeight="1">
      <c r="A41" t="s" s="18">
        <v>28</v>
      </c>
      <c r="B41" s="19">
        <v>44</v>
      </c>
      <c r="C41" s="20"/>
      <c r="D41" s="19">
        <v>17</v>
      </c>
      <c r="E41" s="20"/>
      <c r="F41" s="19">
        <v>1</v>
      </c>
      <c r="G41" s="20"/>
      <c r="H41" s="19">
        <v>18</v>
      </c>
      <c r="I41" s="20"/>
      <c r="J41" s="29"/>
      <c r="K41" s="20"/>
      <c r="L41" s="29"/>
      <c r="M41" s="20"/>
      <c r="N41" s="19">
        <v>27</v>
      </c>
      <c r="O41" s="20"/>
      <c r="P41" s="19">
        <v>22</v>
      </c>
      <c r="Q41" s="20"/>
    </row>
    <row r="42" ht="20.85" customHeight="1">
      <c r="A42" t="s" s="21">
        <v>29</v>
      </c>
      <c r="B42" s="22">
        <v>9.49</v>
      </c>
      <c r="C42" s="23">
        <f>(24*B38+B39+B40/60+B41/(60*60))*B36*B37</f>
        <v>2090.841763555560</v>
      </c>
      <c r="D42" s="22">
        <v>7.82</v>
      </c>
      <c r="E42" s="23">
        <f>(24*D38+D39+D40/60+D41/(60*60))*D36*D37</f>
        <v>999.067587555556</v>
      </c>
      <c r="F42" s="22">
        <v>27.39</v>
      </c>
      <c r="G42" s="23">
        <f>(24*F38+F39+F40/60+F41/(60*60))*F36*F37</f>
        <v>2970.632595555560</v>
      </c>
      <c r="H42" s="22">
        <v>10.65</v>
      </c>
      <c r="I42" s="23">
        <f>(24*H38+H39+H40/60+H41/(60*60))*H36*H37</f>
        <v>3858.63296</v>
      </c>
      <c r="J42" s="30"/>
      <c r="K42" s="31"/>
      <c r="L42" s="30"/>
      <c r="M42" s="31"/>
      <c r="N42" s="22">
        <v>34.59</v>
      </c>
      <c r="O42" s="23">
        <f>(24*N38+N39+N40/60+N41/(60*60))*N36*N37</f>
        <v>1018.140336</v>
      </c>
      <c r="P42" s="22">
        <v>54.2</v>
      </c>
      <c r="Q42" s="23">
        <f>(24*P38+P39+P40/60+P41/(60*60))*P36*P37</f>
        <v>339.784828444444</v>
      </c>
    </row>
    <row r="43" ht="56.85" customHeight="1">
      <c r="A43" t="s" s="13">
        <v>14</v>
      </c>
      <c r="B43" s="27"/>
      <c r="C43" s="28"/>
      <c r="D43" s="27"/>
      <c r="E43" s="28"/>
      <c r="F43" s="14">
        <v>3318824</v>
      </c>
      <c r="G43" t="s" s="15">
        <v>59</v>
      </c>
      <c r="H43" s="14">
        <v>3318825</v>
      </c>
      <c r="I43" t="s" s="15">
        <v>60</v>
      </c>
      <c r="J43" s="27"/>
      <c r="K43" s="28"/>
      <c r="L43" s="27"/>
      <c r="M43" s="28"/>
      <c r="N43" s="14">
        <v>3320075</v>
      </c>
      <c r="O43" t="s" s="15">
        <v>61</v>
      </c>
      <c r="P43" s="14">
        <v>3272519</v>
      </c>
      <c r="Q43" t="s" s="15">
        <v>62</v>
      </c>
    </row>
    <row r="44" ht="20.05" customHeight="1">
      <c r="A44" t="s" s="18">
        <v>23</v>
      </c>
      <c r="B44" s="29"/>
      <c r="C44" s="20"/>
      <c r="D44" s="29"/>
      <c r="E44" s="20"/>
      <c r="F44" s="19">
        <v>64</v>
      </c>
      <c r="G44" s="20"/>
      <c r="H44" s="19">
        <v>64</v>
      </c>
      <c r="I44" s="20"/>
      <c r="J44" s="29"/>
      <c r="K44" s="20"/>
      <c r="L44" s="29"/>
      <c r="M44" s="20"/>
      <c r="N44" s="19">
        <v>64</v>
      </c>
      <c r="O44" s="20"/>
      <c r="P44" s="19">
        <v>64</v>
      </c>
      <c r="Q44" s="20"/>
    </row>
    <row r="45" ht="20.05" customHeight="1">
      <c r="A45" t="s" s="18">
        <v>24</v>
      </c>
      <c r="B45" s="29"/>
      <c r="C45" s="20"/>
      <c r="D45" s="29"/>
      <c r="E45" s="20"/>
      <c r="F45" s="19">
        <v>0.6082</v>
      </c>
      <c r="G45" s="20"/>
      <c r="H45" s="19">
        <v>0.5629</v>
      </c>
      <c r="I45" s="20"/>
      <c r="J45" s="29"/>
      <c r="K45" s="20"/>
      <c r="L45" s="29"/>
      <c r="M45" s="20"/>
      <c r="N45" s="19">
        <v>0.2853</v>
      </c>
      <c r="O45" s="20"/>
      <c r="P45" s="19">
        <v>0.2177</v>
      </c>
      <c r="Q45" s="20"/>
    </row>
    <row r="46" ht="20.05" customHeight="1">
      <c r="A46" t="s" s="18">
        <v>25</v>
      </c>
      <c r="B46" s="29"/>
      <c r="C46" s="20"/>
      <c r="D46" s="29"/>
      <c r="E46" s="20"/>
      <c r="F46" s="19">
        <v>4</v>
      </c>
      <c r="G46" s="20"/>
      <c r="H46" s="19">
        <v>4</v>
      </c>
      <c r="I46" s="20"/>
      <c r="J46" s="29"/>
      <c r="K46" s="20"/>
      <c r="L46" s="29"/>
      <c r="M46" s="20"/>
      <c r="N46" s="19">
        <v>4</v>
      </c>
      <c r="O46" s="20"/>
      <c r="P46" s="19">
        <v>3</v>
      </c>
      <c r="Q46" s="20"/>
    </row>
    <row r="47" ht="20.05" customHeight="1">
      <c r="A47" t="s" s="18">
        <v>26</v>
      </c>
      <c r="B47" s="29"/>
      <c r="C47" s="20"/>
      <c r="D47" s="29"/>
      <c r="E47" s="20"/>
      <c r="F47" s="19">
        <v>0</v>
      </c>
      <c r="G47" s="20"/>
      <c r="H47" s="19">
        <v>0</v>
      </c>
      <c r="I47" s="20"/>
      <c r="J47" s="29"/>
      <c r="K47" s="20"/>
      <c r="L47" s="29"/>
      <c r="M47" s="20"/>
      <c r="N47" s="19">
        <v>0</v>
      </c>
      <c r="O47" s="20"/>
      <c r="P47" s="19">
        <v>19</v>
      </c>
      <c r="Q47" s="20"/>
    </row>
    <row r="48" ht="20.05" customHeight="1">
      <c r="A48" t="s" s="18">
        <v>27</v>
      </c>
      <c r="B48" s="29"/>
      <c r="C48" s="20"/>
      <c r="D48" s="29"/>
      <c r="E48" s="20"/>
      <c r="F48" s="19">
        <v>0</v>
      </c>
      <c r="G48" s="20"/>
      <c r="H48" s="19">
        <v>0</v>
      </c>
      <c r="I48" s="20"/>
      <c r="J48" s="29"/>
      <c r="K48" s="20"/>
      <c r="L48" s="29"/>
      <c r="M48" s="20"/>
      <c r="N48" s="19">
        <v>0</v>
      </c>
      <c r="O48" s="20"/>
      <c r="P48" s="19">
        <v>46</v>
      </c>
      <c r="Q48" s="20"/>
    </row>
    <row r="49" ht="20.05" customHeight="1">
      <c r="A49" t="s" s="18">
        <v>28</v>
      </c>
      <c r="B49" s="29"/>
      <c r="C49" s="20"/>
      <c r="D49" s="29"/>
      <c r="E49" s="20"/>
      <c r="F49" s="19">
        <v>13</v>
      </c>
      <c r="G49" s="20"/>
      <c r="H49" s="19">
        <v>10</v>
      </c>
      <c r="I49" s="20"/>
      <c r="J49" s="29"/>
      <c r="K49" s="20"/>
      <c r="L49" s="29"/>
      <c r="M49" s="20"/>
      <c r="N49" s="19">
        <v>4</v>
      </c>
      <c r="O49" s="20"/>
      <c r="P49" s="19">
        <v>21</v>
      </c>
      <c r="Q49" s="20"/>
    </row>
    <row r="50" ht="20.85" customHeight="1">
      <c r="A50" t="s" s="21">
        <v>29</v>
      </c>
      <c r="B50" s="30"/>
      <c r="C50" s="31"/>
      <c r="D50" s="30"/>
      <c r="E50" s="31"/>
      <c r="F50" s="22">
        <v>10.32</v>
      </c>
      <c r="G50" s="23">
        <f>(24*F46+F47+F48/60+F49/(60*60))*F44*F45</f>
        <v>3736.921361777780</v>
      </c>
      <c r="H50" s="22">
        <v>9.93</v>
      </c>
      <c r="I50" s="23">
        <f>(24*H46+H47+H48/60+H49/(60*60))*H44*H45</f>
        <v>3458.557671111110</v>
      </c>
      <c r="J50" s="30"/>
      <c r="K50" s="31"/>
      <c r="L50" s="30"/>
      <c r="M50" s="31"/>
      <c r="N50" s="22">
        <v>42.56</v>
      </c>
      <c r="O50" s="23">
        <f>(24*N46+N47+N48/60+N49/(60*60))*N44*N45</f>
        <v>1752.903488</v>
      </c>
      <c r="P50" s="22">
        <v>44.1</v>
      </c>
      <c r="Q50" s="23">
        <f>(24*P46+P47+P48/60+P49/(60*60))*P44*P45</f>
        <v>1278.647888</v>
      </c>
    </row>
    <row r="51" ht="56.85" customHeight="1">
      <c r="A51" t="s" s="13">
        <v>14</v>
      </c>
      <c r="B51" s="27"/>
      <c r="C51" s="28"/>
      <c r="D51" s="27"/>
      <c r="E51" s="28"/>
      <c r="F51" s="14">
        <v>3326359</v>
      </c>
      <c r="G51" t="s" s="15">
        <v>63</v>
      </c>
      <c r="H51" s="14">
        <v>3326362</v>
      </c>
      <c r="I51" t="s" s="15">
        <v>64</v>
      </c>
      <c r="J51" s="27"/>
      <c r="K51" s="28"/>
      <c r="L51" s="27"/>
      <c r="M51" s="28"/>
      <c r="N51" s="14">
        <v>3387936</v>
      </c>
      <c r="O51" t="s" s="15">
        <v>65</v>
      </c>
      <c r="P51" s="14">
        <v>3306586</v>
      </c>
      <c r="Q51" t="s" s="15">
        <v>66</v>
      </c>
    </row>
    <row r="52" ht="20.05" customHeight="1">
      <c r="A52" t="s" s="18">
        <v>23</v>
      </c>
      <c r="B52" s="29"/>
      <c r="C52" s="20"/>
      <c r="D52" s="29"/>
      <c r="E52" s="20"/>
      <c r="F52" s="19">
        <v>64</v>
      </c>
      <c r="G52" s="20"/>
      <c r="H52" s="19">
        <v>64</v>
      </c>
      <c r="I52" s="20"/>
      <c r="J52" s="29"/>
      <c r="K52" s="20"/>
      <c r="L52" s="29"/>
      <c r="M52" s="20"/>
      <c r="N52" s="19">
        <v>64</v>
      </c>
      <c r="O52" s="20"/>
      <c r="P52" s="19">
        <v>64</v>
      </c>
      <c r="Q52" s="20"/>
    </row>
    <row r="53" ht="20.05" customHeight="1">
      <c r="A53" t="s" s="18">
        <v>24</v>
      </c>
      <c r="B53" s="29"/>
      <c r="C53" s="20"/>
      <c r="D53" s="29"/>
      <c r="E53" s="20"/>
      <c r="F53" s="19">
        <v>0.5492</v>
      </c>
      <c r="G53" s="20"/>
      <c r="H53" s="19">
        <v>0.5181</v>
      </c>
      <c r="I53" s="20"/>
      <c r="J53" s="29"/>
      <c r="K53" s="20"/>
      <c r="L53" s="29"/>
      <c r="M53" s="20"/>
      <c r="N53" s="19">
        <v>0.2577</v>
      </c>
      <c r="O53" s="20"/>
      <c r="P53" s="19">
        <v>0.1487</v>
      </c>
      <c r="Q53" s="20"/>
    </row>
    <row r="54" ht="20.05" customHeight="1">
      <c r="A54" t="s" s="18">
        <v>25</v>
      </c>
      <c r="B54" s="29"/>
      <c r="C54" s="20"/>
      <c r="D54" s="29"/>
      <c r="E54" s="20"/>
      <c r="F54" s="19">
        <v>3</v>
      </c>
      <c r="G54" s="20"/>
      <c r="H54" s="19">
        <v>0</v>
      </c>
      <c r="I54" s="20"/>
      <c r="J54" s="29"/>
      <c r="K54" s="20"/>
      <c r="L54" s="29"/>
      <c r="M54" s="20"/>
      <c r="N54" s="19">
        <v>2</v>
      </c>
      <c r="O54" s="20"/>
      <c r="P54" s="19">
        <v>2</v>
      </c>
      <c r="Q54" s="20"/>
    </row>
    <row r="55" ht="20.05" customHeight="1">
      <c r="A55" t="s" s="18">
        <v>26</v>
      </c>
      <c r="B55" s="29"/>
      <c r="C55" s="20"/>
      <c r="D55" s="29"/>
      <c r="E55" s="20"/>
      <c r="F55" s="19">
        <v>22</v>
      </c>
      <c r="G55" s="20"/>
      <c r="H55" s="19">
        <v>11</v>
      </c>
      <c r="I55" s="20"/>
      <c r="J55" s="29"/>
      <c r="K55" s="20"/>
      <c r="L55" s="29"/>
      <c r="M55" s="20"/>
      <c r="N55" s="19">
        <v>11</v>
      </c>
      <c r="O55" s="20"/>
      <c r="P55" s="19">
        <v>8</v>
      </c>
      <c r="Q55" s="20"/>
    </row>
    <row r="56" ht="20.05" customHeight="1">
      <c r="A56" t="s" s="18">
        <v>27</v>
      </c>
      <c r="B56" s="29"/>
      <c r="C56" s="20"/>
      <c r="D56" s="29"/>
      <c r="E56" s="20"/>
      <c r="F56" s="19">
        <v>54</v>
      </c>
      <c r="G56" s="20"/>
      <c r="H56" s="19">
        <v>43</v>
      </c>
      <c r="I56" s="20"/>
      <c r="J56" s="29"/>
      <c r="K56" s="20"/>
      <c r="L56" s="29"/>
      <c r="M56" s="20"/>
      <c r="N56" s="19">
        <v>26</v>
      </c>
      <c r="O56" s="20"/>
      <c r="P56" s="19">
        <v>31</v>
      </c>
      <c r="Q56" s="20"/>
    </row>
    <row r="57" ht="20.05" customHeight="1">
      <c r="A57" t="s" s="18">
        <v>28</v>
      </c>
      <c r="B57" s="29"/>
      <c r="C57" s="20"/>
      <c r="D57" s="29"/>
      <c r="E57" s="20"/>
      <c r="F57" s="19">
        <v>15</v>
      </c>
      <c r="G57" s="20"/>
      <c r="H57" s="19">
        <v>38</v>
      </c>
      <c r="I57" s="20"/>
      <c r="J57" s="29"/>
      <c r="K57" s="20"/>
      <c r="L57" s="29"/>
      <c r="M57" s="20"/>
      <c r="N57" s="19">
        <v>45</v>
      </c>
      <c r="O57" s="20"/>
      <c r="P57" s="19">
        <v>5</v>
      </c>
      <c r="Q57" s="20"/>
    </row>
    <row r="58" ht="20.85" customHeight="1">
      <c r="A58" t="s" s="21">
        <v>29</v>
      </c>
      <c r="B58" s="30"/>
      <c r="C58" s="31"/>
      <c r="D58" s="30"/>
      <c r="E58" s="31"/>
      <c r="F58" s="22">
        <v>8.98</v>
      </c>
      <c r="G58" s="23">
        <f>(24*F54+F55+F56/60+F57/(60*60))*F52*F53</f>
        <v>3335.767573333330</v>
      </c>
      <c r="H58" s="22">
        <v>8.82</v>
      </c>
      <c r="I58" s="23">
        <f>(24*H54+H55+H56/60+H57/(60*60))*H52*H53</f>
        <v>388.855925333333</v>
      </c>
      <c r="J58" s="30"/>
      <c r="K58" s="31"/>
      <c r="L58" s="30"/>
      <c r="M58" s="31"/>
      <c r="N58" s="22">
        <v>30.8</v>
      </c>
      <c r="O58" s="23">
        <f>(24*N54+N55+N56/60+N57/(60*60))*N52*N53</f>
        <v>980.42824</v>
      </c>
      <c r="P58" s="22">
        <v>29.69</v>
      </c>
      <c r="Q58" s="23">
        <f>(24*P54+P55+P56/60+P57/(60*60))*P52*P53</f>
        <v>537.8710311111111</v>
      </c>
    </row>
    <row r="59" ht="32.85" customHeight="1">
      <c r="A59" t="s" s="13">
        <v>14</v>
      </c>
      <c r="B59" s="27"/>
      <c r="C59" s="28"/>
      <c r="D59" s="27"/>
      <c r="E59" s="28"/>
      <c r="F59" s="27"/>
      <c r="G59" s="28"/>
      <c r="H59" s="27"/>
      <c r="I59" s="28"/>
      <c r="J59" s="27"/>
      <c r="K59" s="28"/>
      <c r="L59" s="27"/>
      <c r="M59" s="28"/>
      <c r="N59" s="27"/>
      <c r="O59" s="28"/>
      <c r="P59" s="14">
        <v>3309271</v>
      </c>
      <c r="Q59" t="s" s="15">
        <v>67</v>
      </c>
    </row>
    <row r="60" ht="20.05" customHeight="1">
      <c r="A60" t="s" s="18">
        <v>23</v>
      </c>
      <c r="B60" s="29"/>
      <c r="C60" s="20"/>
      <c r="D60" s="29"/>
      <c r="E60" s="20"/>
      <c r="F60" s="29"/>
      <c r="G60" s="20"/>
      <c r="H60" s="29"/>
      <c r="I60" s="20"/>
      <c r="J60" s="29"/>
      <c r="K60" s="20"/>
      <c r="L60" s="29"/>
      <c r="M60" s="20"/>
      <c r="N60" s="29"/>
      <c r="O60" s="20"/>
      <c r="P60" s="19">
        <v>64</v>
      </c>
      <c r="Q60" s="20"/>
    </row>
    <row r="61" ht="20.05" customHeight="1">
      <c r="A61" t="s" s="18">
        <v>24</v>
      </c>
      <c r="B61" s="29"/>
      <c r="C61" s="20"/>
      <c r="D61" s="29"/>
      <c r="E61" s="20"/>
      <c r="F61" s="29"/>
      <c r="G61" s="20"/>
      <c r="H61" s="29"/>
      <c r="I61" s="20"/>
      <c r="J61" s="29"/>
      <c r="K61" s="20"/>
      <c r="L61" s="29"/>
      <c r="M61" s="20"/>
      <c r="N61" s="29"/>
      <c r="O61" s="20"/>
      <c r="P61" s="19">
        <v>0.0881</v>
      </c>
      <c r="Q61" s="20"/>
    </row>
    <row r="62" ht="20.05" customHeight="1">
      <c r="A62" t="s" s="18">
        <v>25</v>
      </c>
      <c r="B62" s="29"/>
      <c r="C62" s="20"/>
      <c r="D62" s="29"/>
      <c r="E62" s="20"/>
      <c r="F62" s="29"/>
      <c r="G62" s="20"/>
      <c r="H62" s="29"/>
      <c r="I62" s="20"/>
      <c r="J62" s="29"/>
      <c r="K62" s="20"/>
      <c r="L62" s="29"/>
      <c r="M62" s="20"/>
      <c r="N62" s="29"/>
      <c r="O62" s="20"/>
      <c r="P62" s="19">
        <v>4</v>
      </c>
      <c r="Q62" s="20"/>
    </row>
    <row r="63" ht="20.05" customHeight="1">
      <c r="A63" t="s" s="18">
        <v>26</v>
      </c>
      <c r="B63" s="29"/>
      <c r="C63" s="20"/>
      <c r="D63" s="29"/>
      <c r="E63" s="20"/>
      <c r="F63" s="29"/>
      <c r="G63" s="20"/>
      <c r="H63" s="29"/>
      <c r="I63" s="20"/>
      <c r="J63" s="29"/>
      <c r="K63" s="20"/>
      <c r="L63" s="29"/>
      <c r="M63" s="20"/>
      <c r="N63" s="29"/>
      <c r="O63" s="20"/>
      <c r="P63" s="19">
        <v>0</v>
      </c>
      <c r="Q63" s="20"/>
    </row>
    <row r="64" ht="20.05" customHeight="1">
      <c r="A64" t="s" s="18">
        <v>27</v>
      </c>
      <c r="B64" s="29"/>
      <c r="C64" s="20"/>
      <c r="D64" s="29"/>
      <c r="E64" s="20"/>
      <c r="F64" s="29"/>
      <c r="G64" s="20"/>
      <c r="H64" s="29"/>
      <c r="I64" s="20"/>
      <c r="J64" s="29"/>
      <c r="K64" s="20"/>
      <c r="L64" s="29"/>
      <c r="M64" s="20"/>
      <c r="N64" s="29"/>
      <c r="O64" s="20"/>
      <c r="P64" s="19">
        <v>0</v>
      </c>
      <c r="Q64" s="20"/>
    </row>
    <row r="65" ht="20.05" customHeight="1">
      <c r="A65" t="s" s="18">
        <v>28</v>
      </c>
      <c r="B65" s="29"/>
      <c r="C65" s="20"/>
      <c r="D65" s="29"/>
      <c r="E65" s="20"/>
      <c r="F65" s="29"/>
      <c r="G65" s="20"/>
      <c r="H65" s="29"/>
      <c r="I65" s="20"/>
      <c r="J65" s="29"/>
      <c r="K65" s="20"/>
      <c r="L65" s="29"/>
      <c r="M65" s="20"/>
      <c r="N65" s="29"/>
      <c r="O65" s="20"/>
      <c r="P65" s="19">
        <v>6</v>
      </c>
      <c r="Q65" s="20"/>
    </row>
    <row r="66" ht="21.85" customHeight="1">
      <c r="A66" t="s" s="21">
        <v>29</v>
      </c>
      <c r="B66" s="32"/>
      <c r="C66" s="33"/>
      <c r="D66" s="32"/>
      <c r="E66" s="33"/>
      <c r="F66" s="32"/>
      <c r="G66" s="33"/>
      <c r="H66" s="32"/>
      <c r="I66" s="33"/>
      <c r="J66" s="32"/>
      <c r="K66" s="33"/>
      <c r="L66" s="32"/>
      <c r="M66" s="33"/>
      <c r="N66" s="32"/>
      <c r="O66" s="33"/>
      <c r="P66" s="34">
        <v>40.82</v>
      </c>
      <c r="Q66" s="23">
        <f>(24*P62+P63+P64/60+P65/(60*60))*P60*P61</f>
        <v>541.295797333333</v>
      </c>
    </row>
    <row r="67" ht="57.85" customHeight="1">
      <c r="A67" t="s" s="13">
        <v>14</v>
      </c>
      <c r="B67" s="35"/>
      <c r="C67" s="36"/>
      <c r="D67" s="35"/>
      <c r="E67" s="36"/>
      <c r="F67" s="35"/>
      <c r="G67" s="36"/>
      <c r="H67" s="35"/>
      <c r="I67" s="36"/>
      <c r="J67" s="35"/>
      <c r="K67" s="36"/>
      <c r="L67" s="35"/>
      <c r="M67" s="36"/>
      <c r="N67" s="35"/>
      <c r="O67" s="36"/>
      <c r="P67" s="37">
        <v>3314634</v>
      </c>
      <c r="Q67" t="s" s="15">
        <v>68</v>
      </c>
    </row>
    <row r="68" ht="20.05" customHeight="1">
      <c r="A68" t="s" s="18">
        <v>23</v>
      </c>
      <c r="B68" s="29"/>
      <c r="C68" s="20"/>
      <c r="D68" s="29"/>
      <c r="E68" s="20"/>
      <c r="F68" s="29"/>
      <c r="G68" s="20"/>
      <c r="H68" s="29"/>
      <c r="I68" s="20"/>
      <c r="J68" s="29"/>
      <c r="K68" s="20"/>
      <c r="L68" s="29"/>
      <c r="M68" s="20"/>
      <c r="N68" s="29"/>
      <c r="O68" s="20"/>
      <c r="P68" s="19">
        <v>64</v>
      </c>
      <c r="Q68" s="20"/>
    </row>
    <row r="69" ht="20.05" customHeight="1">
      <c r="A69" t="s" s="18">
        <v>24</v>
      </c>
      <c r="B69" s="29"/>
      <c r="C69" s="20"/>
      <c r="D69" s="29"/>
      <c r="E69" s="20"/>
      <c r="F69" s="29"/>
      <c r="G69" s="20"/>
      <c r="H69" s="29"/>
      <c r="I69" s="20"/>
      <c r="J69" s="29"/>
      <c r="K69" s="20"/>
      <c r="L69" s="29"/>
      <c r="M69" s="20"/>
      <c r="N69" s="29"/>
      <c r="O69" s="20"/>
      <c r="P69" s="19">
        <v>0.1809</v>
      </c>
      <c r="Q69" s="20"/>
    </row>
    <row r="70" ht="20.05" customHeight="1">
      <c r="A70" t="s" s="18">
        <v>25</v>
      </c>
      <c r="B70" s="29"/>
      <c r="C70" s="20"/>
      <c r="D70" s="29"/>
      <c r="E70" s="20"/>
      <c r="F70" s="29"/>
      <c r="G70" s="20"/>
      <c r="H70" s="29"/>
      <c r="I70" s="20"/>
      <c r="J70" s="29"/>
      <c r="K70" s="20"/>
      <c r="L70" s="29"/>
      <c r="M70" s="20"/>
      <c r="N70" s="29"/>
      <c r="O70" s="20"/>
      <c r="P70" s="19">
        <v>3</v>
      </c>
      <c r="Q70" s="20"/>
    </row>
    <row r="71" ht="20.05" customHeight="1">
      <c r="A71" t="s" s="18">
        <v>26</v>
      </c>
      <c r="B71" s="29"/>
      <c r="C71" s="20"/>
      <c r="D71" s="29"/>
      <c r="E71" s="20"/>
      <c r="F71" s="29"/>
      <c r="G71" s="20"/>
      <c r="H71" s="29"/>
      <c r="I71" s="20"/>
      <c r="J71" s="29"/>
      <c r="K71" s="20"/>
      <c r="L71" s="29"/>
      <c r="M71" s="20"/>
      <c r="N71" s="29"/>
      <c r="O71" s="20"/>
      <c r="P71" s="19">
        <v>17</v>
      </c>
      <c r="Q71" s="20"/>
    </row>
    <row r="72" ht="20.05" customHeight="1">
      <c r="A72" t="s" s="18">
        <v>27</v>
      </c>
      <c r="B72" s="29"/>
      <c r="C72" s="20"/>
      <c r="D72" s="29"/>
      <c r="E72" s="20"/>
      <c r="F72" s="29"/>
      <c r="G72" s="20"/>
      <c r="H72" s="29"/>
      <c r="I72" s="20"/>
      <c r="J72" s="29"/>
      <c r="K72" s="20"/>
      <c r="L72" s="29"/>
      <c r="M72" s="20"/>
      <c r="N72" s="29"/>
      <c r="O72" s="20"/>
      <c r="P72" s="19">
        <v>2</v>
      </c>
      <c r="Q72" s="20"/>
    </row>
    <row r="73" ht="20.05" customHeight="1">
      <c r="A73" t="s" s="18">
        <v>28</v>
      </c>
      <c r="B73" s="29"/>
      <c r="C73" s="20"/>
      <c r="D73" s="29"/>
      <c r="E73" s="20"/>
      <c r="F73" s="29"/>
      <c r="G73" s="20"/>
      <c r="H73" s="29"/>
      <c r="I73" s="20"/>
      <c r="J73" s="29"/>
      <c r="K73" s="20"/>
      <c r="L73" s="29"/>
      <c r="M73" s="20"/>
      <c r="N73" s="29"/>
      <c r="O73" s="20"/>
      <c r="P73" s="19">
        <v>53</v>
      </c>
      <c r="Q73" s="20"/>
    </row>
    <row r="74" ht="21.85" customHeight="1">
      <c r="A74" t="s" s="21">
        <v>29</v>
      </c>
      <c r="B74" s="32"/>
      <c r="C74" s="33"/>
      <c r="D74" s="32"/>
      <c r="E74" s="33"/>
      <c r="F74" s="32"/>
      <c r="G74" s="33"/>
      <c r="H74" s="32"/>
      <c r="I74" s="33"/>
      <c r="J74" s="32"/>
      <c r="K74" s="33"/>
      <c r="L74" s="32"/>
      <c r="M74" s="33"/>
      <c r="N74" s="32"/>
      <c r="O74" s="33"/>
      <c r="P74" s="34">
        <v>50.45</v>
      </c>
      <c r="Q74" s="23">
        <f>(24*P70+P71+P72/60+P73/(60*60))*P68*P69</f>
        <v>1030.962768</v>
      </c>
    </row>
    <row r="75" ht="21.85" customHeight="1">
      <c r="A75" t="s" s="13">
        <v>14</v>
      </c>
      <c r="B75" s="35"/>
      <c r="C75" s="36"/>
      <c r="D75" s="35"/>
      <c r="E75" s="36"/>
      <c r="F75" s="35"/>
      <c r="G75" s="36"/>
      <c r="H75" s="35"/>
      <c r="I75" s="36"/>
      <c r="J75" s="35"/>
      <c r="K75" s="36"/>
      <c r="L75" s="35"/>
      <c r="M75" s="36"/>
      <c r="N75" s="35"/>
      <c r="O75" s="36"/>
      <c r="P75" s="35"/>
      <c r="Q75" s="28"/>
    </row>
    <row r="76" ht="20.05" customHeight="1">
      <c r="A76" t="s" s="18">
        <v>23</v>
      </c>
      <c r="B76" s="29"/>
      <c r="C76" s="20"/>
      <c r="D76" s="29"/>
      <c r="E76" s="20"/>
      <c r="F76" s="29"/>
      <c r="G76" s="20"/>
      <c r="H76" s="29"/>
      <c r="I76" s="20"/>
      <c r="J76" s="29"/>
      <c r="K76" s="20"/>
      <c r="L76" s="29"/>
      <c r="M76" s="20"/>
      <c r="N76" s="29"/>
      <c r="O76" s="20"/>
      <c r="P76" s="29"/>
      <c r="Q76" s="20"/>
    </row>
    <row r="77" ht="20.05" customHeight="1">
      <c r="A77" t="s" s="18">
        <v>24</v>
      </c>
      <c r="B77" s="29"/>
      <c r="C77" s="20"/>
      <c r="D77" s="29"/>
      <c r="E77" s="20"/>
      <c r="F77" s="29"/>
      <c r="G77" s="20"/>
      <c r="H77" s="29"/>
      <c r="I77" s="20"/>
      <c r="J77" s="29"/>
      <c r="K77" s="20"/>
      <c r="L77" s="29"/>
      <c r="M77" s="20"/>
      <c r="N77" s="29"/>
      <c r="O77" s="20"/>
      <c r="P77" s="29"/>
      <c r="Q77" s="20"/>
    </row>
    <row r="78" ht="20.05" customHeight="1">
      <c r="A78" t="s" s="18">
        <v>25</v>
      </c>
      <c r="B78" s="29"/>
      <c r="C78" s="20"/>
      <c r="D78" s="29"/>
      <c r="E78" s="20"/>
      <c r="F78" s="29"/>
      <c r="G78" s="20"/>
      <c r="H78" s="29"/>
      <c r="I78" s="20"/>
      <c r="J78" s="29"/>
      <c r="K78" s="20"/>
      <c r="L78" s="29"/>
      <c r="M78" s="20"/>
      <c r="N78" s="29"/>
      <c r="O78" s="20"/>
      <c r="P78" s="29"/>
      <c r="Q78" s="20"/>
    </row>
    <row r="79" ht="20.05" customHeight="1">
      <c r="A79" t="s" s="18">
        <v>26</v>
      </c>
      <c r="B79" s="29"/>
      <c r="C79" s="20"/>
      <c r="D79" s="29"/>
      <c r="E79" s="20"/>
      <c r="F79" s="29"/>
      <c r="G79" s="20"/>
      <c r="H79" s="29"/>
      <c r="I79" s="20"/>
      <c r="J79" s="29"/>
      <c r="K79" s="20"/>
      <c r="L79" s="29"/>
      <c r="M79" s="20"/>
      <c r="N79" s="29"/>
      <c r="O79" s="20"/>
      <c r="P79" s="29"/>
      <c r="Q79" s="20"/>
    </row>
    <row r="80" ht="20.05" customHeight="1">
      <c r="A80" t="s" s="18">
        <v>27</v>
      </c>
      <c r="B80" s="29"/>
      <c r="C80" s="20"/>
      <c r="D80" s="29"/>
      <c r="E80" s="20"/>
      <c r="F80" s="29"/>
      <c r="G80" s="20"/>
      <c r="H80" s="29"/>
      <c r="I80" s="20"/>
      <c r="J80" s="29"/>
      <c r="K80" s="20"/>
      <c r="L80" s="29"/>
      <c r="M80" s="20"/>
      <c r="N80" s="29"/>
      <c r="O80" s="20"/>
      <c r="P80" s="29"/>
      <c r="Q80" s="20"/>
    </row>
    <row r="81" ht="20.05" customHeight="1">
      <c r="A81" t="s" s="18">
        <v>28</v>
      </c>
      <c r="B81" s="29"/>
      <c r="C81" s="20"/>
      <c r="D81" s="29"/>
      <c r="E81" s="20"/>
      <c r="F81" s="29"/>
      <c r="G81" s="20"/>
      <c r="H81" s="29"/>
      <c r="I81" s="20"/>
      <c r="J81" s="29"/>
      <c r="K81" s="20"/>
      <c r="L81" s="29"/>
      <c r="M81" s="20"/>
      <c r="N81" s="29"/>
      <c r="O81" s="20"/>
      <c r="P81" s="29"/>
      <c r="Q81" s="20"/>
    </row>
    <row r="82" ht="21.85" customHeight="1">
      <c r="A82" t="s" s="21">
        <v>29</v>
      </c>
      <c r="B82" s="32"/>
      <c r="C82" s="33"/>
      <c r="D82" s="32"/>
      <c r="E82" s="33"/>
      <c r="F82" s="32"/>
      <c r="G82" s="33"/>
      <c r="H82" s="32"/>
      <c r="I82" s="33"/>
      <c r="J82" s="32"/>
      <c r="K82" s="33"/>
      <c r="L82" s="32"/>
      <c r="M82" s="33"/>
      <c r="N82" s="32"/>
      <c r="O82" s="33"/>
      <c r="P82" s="32"/>
      <c r="Q82" s="33"/>
    </row>
    <row r="83" ht="21.85" customHeight="1">
      <c r="A83" t="s" s="13">
        <v>14</v>
      </c>
      <c r="B83" s="35"/>
      <c r="C83" s="36"/>
      <c r="D83" s="35"/>
      <c r="E83" s="36"/>
      <c r="F83" s="35"/>
      <c r="G83" s="36"/>
      <c r="H83" s="35"/>
      <c r="I83" s="36"/>
      <c r="J83" s="35"/>
      <c r="K83" s="36"/>
      <c r="L83" s="35"/>
      <c r="M83" s="36"/>
      <c r="N83" s="35"/>
      <c r="O83" s="36"/>
      <c r="P83" s="35"/>
      <c r="Q83" s="36"/>
    </row>
    <row r="84" ht="20.05" customHeight="1">
      <c r="A84" t="s" s="18">
        <v>23</v>
      </c>
      <c r="B84" s="29"/>
      <c r="C84" s="20"/>
      <c r="D84" s="29"/>
      <c r="E84" s="20"/>
      <c r="F84" s="29"/>
      <c r="G84" s="20"/>
      <c r="H84" s="29"/>
      <c r="I84" s="20"/>
      <c r="J84" s="29"/>
      <c r="K84" s="20"/>
      <c r="L84" s="29"/>
      <c r="M84" s="20"/>
      <c r="N84" s="29"/>
      <c r="O84" s="20"/>
      <c r="P84" s="29"/>
      <c r="Q84" s="20"/>
    </row>
    <row r="85" ht="20.05" customHeight="1">
      <c r="A85" t="s" s="18">
        <v>24</v>
      </c>
      <c r="B85" s="29"/>
      <c r="C85" s="20"/>
      <c r="D85" s="29"/>
      <c r="E85" s="20"/>
      <c r="F85" s="29"/>
      <c r="G85" s="20"/>
      <c r="H85" s="29"/>
      <c r="I85" s="20"/>
      <c r="J85" s="29"/>
      <c r="K85" s="20"/>
      <c r="L85" s="29"/>
      <c r="M85" s="20"/>
      <c r="N85" s="29"/>
      <c r="O85" s="20"/>
      <c r="P85" s="29"/>
      <c r="Q85" s="20"/>
    </row>
    <row r="86" ht="20.05" customHeight="1">
      <c r="A86" t="s" s="18">
        <v>25</v>
      </c>
      <c r="B86" s="29"/>
      <c r="C86" s="20"/>
      <c r="D86" s="29"/>
      <c r="E86" s="20"/>
      <c r="F86" s="29"/>
      <c r="G86" s="20"/>
      <c r="H86" s="29"/>
      <c r="I86" s="20"/>
      <c r="J86" s="29"/>
      <c r="K86" s="20"/>
      <c r="L86" s="29"/>
      <c r="M86" s="20"/>
      <c r="N86" s="29"/>
      <c r="O86" s="20"/>
      <c r="P86" s="29"/>
      <c r="Q86" s="20"/>
    </row>
    <row r="87" ht="20.05" customHeight="1">
      <c r="A87" t="s" s="18">
        <v>26</v>
      </c>
      <c r="B87" s="29"/>
      <c r="C87" s="20"/>
      <c r="D87" s="29"/>
      <c r="E87" s="20"/>
      <c r="F87" s="29"/>
      <c r="G87" s="20"/>
      <c r="H87" s="29"/>
      <c r="I87" s="20"/>
      <c r="J87" s="29"/>
      <c r="K87" s="20"/>
      <c r="L87" s="29"/>
      <c r="M87" s="20"/>
      <c r="N87" s="29"/>
      <c r="O87" s="20"/>
      <c r="P87" s="29"/>
      <c r="Q87" s="20"/>
    </row>
    <row r="88" ht="20.05" customHeight="1">
      <c r="A88" t="s" s="18">
        <v>27</v>
      </c>
      <c r="B88" s="29"/>
      <c r="C88" s="20"/>
      <c r="D88" s="29"/>
      <c r="E88" s="20"/>
      <c r="F88" s="29"/>
      <c r="G88" s="20"/>
      <c r="H88" s="29"/>
      <c r="I88" s="20"/>
      <c r="J88" s="29"/>
      <c r="K88" s="20"/>
      <c r="L88" s="29"/>
      <c r="M88" s="20"/>
      <c r="N88" s="29"/>
      <c r="O88" s="20"/>
      <c r="P88" s="29"/>
      <c r="Q88" s="20"/>
    </row>
    <row r="89" ht="20.05" customHeight="1">
      <c r="A89" t="s" s="18">
        <v>28</v>
      </c>
      <c r="B89" s="29"/>
      <c r="C89" s="20"/>
      <c r="D89" s="29"/>
      <c r="E89" s="20"/>
      <c r="F89" s="29"/>
      <c r="G89" s="20"/>
      <c r="H89" s="29"/>
      <c r="I89" s="20"/>
      <c r="J89" s="29"/>
      <c r="K89" s="20"/>
      <c r="L89" s="29"/>
      <c r="M89" s="20"/>
      <c r="N89" s="29"/>
      <c r="O89" s="20"/>
      <c r="P89" s="29"/>
      <c r="Q89" s="20"/>
    </row>
    <row r="90" ht="21.85" customHeight="1">
      <c r="A90" t="s" s="21">
        <v>29</v>
      </c>
      <c r="B90" s="32"/>
      <c r="C90" s="33"/>
      <c r="D90" s="32"/>
      <c r="E90" s="33"/>
      <c r="F90" s="32"/>
      <c r="G90" s="33"/>
      <c r="H90" s="32"/>
      <c r="I90" s="33"/>
      <c r="J90" s="32"/>
      <c r="K90" s="33"/>
      <c r="L90" s="32"/>
      <c r="M90" s="33"/>
      <c r="N90" s="32"/>
      <c r="O90" s="33"/>
      <c r="P90" s="32"/>
      <c r="Q90" s="33"/>
    </row>
    <row r="91" ht="23.7" customHeight="1">
      <c r="A91" s="38"/>
      <c r="B91" s="39"/>
      <c r="C91" s="40"/>
      <c r="D91" s="39"/>
      <c r="E91" s="40"/>
      <c r="F91" s="39"/>
      <c r="G91" s="40"/>
      <c r="H91" s="39"/>
      <c r="I91" s="40"/>
      <c r="J91" s="39"/>
      <c r="K91" s="40"/>
      <c r="L91" s="39"/>
      <c r="M91" s="40"/>
      <c r="N91" s="39"/>
      <c r="O91" s="40"/>
      <c r="P91" s="39"/>
      <c r="Q91" s="40"/>
    </row>
  </sheetData>
  <mergeCells count="1">
    <mergeCell ref="A1:Q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I5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9" width="16.3516" style="41" customWidth="1"/>
    <col min="10" max="16384" width="16.3516" style="41" customWidth="1"/>
  </cols>
  <sheetData>
    <row r="1" ht="27.65" customHeight="1">
      <c r="A1" t="s" s="7">
        <v>5</v>
      </c>
      <c r="B1" s="7"/>
      <c r="C1" s="7"/>
      <c r="D1" s="7"/>
      <c r="E1" s="7"/>
      <c r="F1" s="7"/>
      <c r="G1" s="7"/>
      <c r="H1" s="7"/>
      <c r="I1" s="7"/>
    </row>
    <row r="2" ht="22.7" customHeight="1">
      <c r="A2" s="42"/>
      <c r="B2" s="43">
        <v>19</v>
      </c>
      <c r="C2" s="44"/>
      <c r="D2" s="43">
        <v>43</v>
      </c>
      <c r="E2" s="44"/>
      <c r="F2" s="43">
        <v>67</v>
      </c>
      <c r="G2" s="44"/>
      <c r="H2" s="43">
        <v>163</v>
      </c>
      <c r="I2" s="44"/>
    </row>
    <row r="3" ht="20.85" customHeight="1">
      <c r="A3" t="s" s="24">
        <v>14</v>
      </c>
      <c r="B3" s="14">
        <v>3313436</v>
      </c>
      <c r="C3" s="28"/>
      <c r="D3" s="14">
        <v>3423473</v>
      </c>
      <c r="E3" s="28"/>
      <c r="F3" s="14">
        <v>3313457</v>
      </c>
      <c r="G3" s="28"/>
      <c r="H3" s="14">
        <v>3423886</v>
      </c>
      <c r="I3" s="28"/>
    </row>
    <row r="4" ht="20.05" customHeight="1">
      <c r="A4" t="s" s="25">
        <v>23</v>
      </c>
      <c r="B4" s="19">
        <v>64</v>
      </c>
      <c r="C4" s="20"/>
      <c r="D4" s="19">
        <v>64</v>
      </c>
      <c r="E4" s="20"/>
      <c r="F4" s="19">
        <v>64</v>
      </c>
      <c r="G4" s="20"/>
      <c r="H4" s="19">
        <v>64</v>
      </c>
      <c r="I4" s="20"/>
    </row>
    <row r="5" ht="20.05" customHeight="1">
      <c r="A5" t="s" s="25">
        <v>24</v>
      </c>
      <c r="B5" s="19">
        <v>0.4024</v>
      </c>
      <c r="C5" s="20"/>
      <c r="D5" s="19">
        <v>0.6493</v>
      </c>
      <c r="E5" s="20"/>
      <c r="F5" s="19">
        <v>0.645</v>
      </c>
      <c r="G5" s="20"/>
      <c r="H5" s="19">
        <v>0.2076</v>
      </c>
      <c r="I5" s="20"/>
    </row>
    <row r="6" ht="20.05" customHeight="1">
      <c r="A6" t="s" s="25">
        <v>25</v>
      </c>
      <c r="B6" s="19">
        <v>2</v>
      </c>
      <c r="C6" s="20"/>
      <c r="D6" s="19">
        <v>2</v>
      </c>
      <c r="E6" s="20"/>
      <c r="F6" s="19">
        <v>1</v>
      </c>
      <c r="G6" s="20"/>
      <c r="H6" s="19">
        <v>1</v>
      </c>
      <c r="I6" s="20"/>
    </row>
    <row r="7" ht="20.05" customHeight="1">
      <c r="A7" t="s" s="25">
        <v>26</v>
      </c>
      <c r="B7" s="19">
        <v>0</v>
      </c>
      <c r="C7" s="20"/>
      <c r="D7" s="19">
        <v>0</v>
      </c>
      <c r="E7" s="20"/>
      <c r="F7" s="19">
        <v>20</v>
      </c>
      <c r="G7" s="20"/>
      <c r="H7" s="19">
        <v>2</v>
      </c>
      <c r="I7" s="20"/>
    </row>
    <row r="8" ht="20.05" customHeight="1">
      <c r="A8" t="s" s="25">
        <v>27</v>
      </c>
      <c r="B8" s="19">
        <v>0</v>
      </c>
      <c r="C8" s="20"/>
      <c r="D8" s="19">
        <v>0</v>
      </c>
      <c r="E8" s="20"/>
      <c r="F8" s="19">
        <v>1</v>
      </c>
      <c r="G8" s="20"/>
      <c r="H8" s="19">
        <v>58</v>
      </c>
      <c r="I8" s="20"/>
    </row>
    <row r="9" ht="20.05" customHeight="1">
      <c r="A9" t="s" s="25">
        <v>28</v>
      </c>
      <c r="B9" s="19">
        <v>16</v>
      </c>
      <c r="C9" s="20"/>
      <c r="D9" s="19">
        <v>11</v>
      </c>
      <c r="E9" s="20"/>
      <c r="F9" s="19">
        <v>45</v>
      </c>
      <c r="G9" s="20"/>
      <c r="H9" s="19">
        <v>55</v>
      </c>
      <c r="I9" s="20"/>
    </row>
    <row r="10" ht="20.85" customHeight="1">
      <c r="A10" t="s" s="26">
        <v>29</v>
      </c>
      <c r="B10" s="22">
        <v>47.41</v>
      </c>
      <c r="C10" s="23">
        <f>(24*B6+B7+B8/60+B9/(60*60))*B4*B5</f>
        <v>1236.287260444440</v>
      </c>
      <c r="D10" s="22">
        <v>47.78</v>
      </c>
      <c r="E10" s="23">
        <f>(24*D6+D7+D8/60+D9/(60*60))*D4*D5</f>
        <v>1994.776574222220</v>
      </c>
      <c r="F10" s="22">
        <v>47.83</v>
      </c>
      <c r="G10" s="23">
        <f>(24*F6+F7+F8/60+F9/(60*60))*F4*F5</f>
        <v>1817.524</v>
      </c>
      <c r="H10" s="22">
        <v>32.25</v>
      </c>
      <c r="I10" s="23">
        <f>(24*H6+H7+H8/60+H9/(60*60))*H4*H5</f>
        <v>358.492906666667</v>
      </c>
    </row>
    <row r="11" ht="20.85" customHeight="1">
      <c r="A11" t="s" s="24">
        <v>14</v>
      </c>
      <c r="B11" s="14">
        <v>3314642</v>
      </c>
      <c r="C11" s="28"/>
      <c r="D11" s="14">
        <v>3424438</v>
      </c>
      <c r="E11" s="28"/>
      <c r="F11" s="27"/>
      <c r="G11" s="28"/>
      <c r="H11" s="27"/>
      <c r="I11" s="28"/>
    </row>
    <row r="12" ht="20.05" customHeight="1">
      <c r="A12" t="s" s="25">
        <v>23</v>
      </c>
      <c r="B12" s="19">
        <v>64</v>
      </c>
      <c r="C12" s="20"/>
      <c r="D12" s="19">
        <v>64</v>
      </c>
      <c r="E12" s="20"/>
      <c r="F12" s="29"/>
      <c r="G12" s="20"/>
      <c r="H12" s="29"/>
      <c r="I12" s="20"/>
    </row>
    <row r="13" ht="20.05" customHeight="1">
      <c r="A13" t="s" s="25">
        <v>24</v>
      </c>
      <c r="B13" s="19">
        <v>0.644</v>
      </c>
      <c r="C13" s="20"/>
      <c r="D13" s="19">
        <v>0.3813</v>
      </c>
      <c r="E13" s="20"/>
      <c r="F13" s="29"/>
      <c r="G13" s="20"/>
      <c r="H13" s="29"/>
      <c r="I13" s="20"/>
    </row>
    <row r="14" ht="20.05" customHeight="1">
      <c r="A14" t="s" s="25">
        <v>25</v>
      </c>
      <c r="B14" s="19">
        <v>1</v>
      </c>
      <c r="C14" s="20"/>
      <c r="D14" s="19">
        <v>4</v>
      </c>
      <c r="E14" s="20"/>
      <c r="F14" s="29"/>
      <c r="G14" s="20"/>
      <c r="H14" s="29"/>
      <c r="I14" s="20"/>
    </row>
    <row r="15" ht="20.05" customHeight="1">
      <c r="A15" t="s" s="25">
        <v>26</v>
      </c>
      <c r="B15" s="19">
        <v>11</v>
      </c>
      <c r="C15" s="20"/>
      <c r="D15" s="19">
        <v>0</v>
      </c>
      <c r="E15" s="20"/>
      <c r="F15" s="29"/>
      <c r="G15" s="20"/>
      <c r="H15" s="29"/>
      <c r="I15" s="20"/>
    </row>
    <row r="16" ht="20.05" customHeight="1">
      <c r="A16" t="s" s="25">
        <v>27</v>
      </c>
      <c r="B16" s="19">
        <v>1</v>
      </c>
      <c r="C16" s="20"/>
      <c r="D16" s="19">
        <v>0</v>
      </c>
      <c r="E16" s="20"/>
      <c r="F16" s="29"/>
      <c r="G16" s="20"/>
      <c r="H16" s="29"/>
      <c r="I16" s="20"/>
    </row>
    <row r="17" ht="20.05" customHeight="1">
      <c r="A17" t="s" s="25">
        <v>28</v>
      </c>
      <c r="B17" s="19">
        <v>59</v>
      </c>
      <c r="C17" s="20"/>
      <c r="D17" s="19">
        <v>29</v>
      </c>
      <c r="E17" s="20"/>
      <c r="F17" s="29"/>
      <c r="G17" s="20"/>
      <c r="H17" s="29"/>
      <c r="I17" s="20"/>
    </row>
    <row r="18" ht="20.85" customHeight="1">
      <c r="A18" t="s" s="26">
        <v>29</v>
      </c>
      <c r="B18" s="22">
        <v>47.68</v>
      </c>
      <c r="C18" s="23">
        <f>(24*B14+B15+B16/60+B17/(60*60))*B12*B13</f>
        <v>1443.922417777780</v>
      </c>
      <c r="D18" s="22">
        <v>47.85</v>
      </c>
      <c r="E18" s="23">
        <f>(24*D14+D15+D16/60+D17/(60*60))*D12*D13</f>
        <v>2342.903781333330</v>
      </c>
      <c r="F18" s="30"/>
      <c r="G18" s="31"/>
      <c r="H18" s="30"/>
      <c r="I18" s="31"/>
    </row>
    <row r="19" ht="20.85" customHeight="1">
      <c r="A19" s="45"/>
      <c r="B19" s="27"/>
      <c r="C19" s="28"/>
      <c r="D19" s="14">
        <v>3451096</v>
      </c>
      <c r="E19" s="28"/>
      <c r="F19" s="27"/>
      <c r="G19" s="28"/>
      <c r="H19" s="27"/>
      <c r="I19" s="28"/>
    </row>
    <row r="20" ht="20.05" customHeight="1">
      <c r="A20" s="46"/>
      <c r="B20" s="29"/>
      <c r="C20" s="20"/>
      <c r="D20" s="19">
        <v>64</v>
      </c>
      <c r="E20" s="20"/>
      <c r="F20" s="29"/>
      <c r="G20" s="20"/>
      <c r="H20" s="29"/>
      <c r="I20" s="20"/>
    </row>
    <row r="21" ht="20.05" customHeight="1">
      <c r="A21" s="46"/>
      <c r="B21" s="29"/>
      <c r="C21" s="20"/>
      <c r="D21" s="19">
        <v>0.6481</v>
      </c>
      <c r="E21" s="20"/>
      <c r="F21" s="29"/>
      <c r="G21" s="20"/>
      <c r="H21" s="29"/>
      <c r="I21" s="20"/>
    </row>
    <row r="22" ht="20.05" customHeight="1">
      <c r="A22" s="46"/>
      <c r="B22" s="29"/>
      <c r="C22" s="20"/>
      <c r="D22" s="19">
        <v>1</v>
      </c>
      <c r="E22" s="20"/>
      <c r="F22" s="29"/>
      <c r="G22" s="20"/>
      <c r="H22" s="29"/>
      <c r="I22" s="20"/>
    </row>
    <row r="23" ht="20.05" customHeight="1">
      <c r="A23" s="46"/>
      <c r="B23" s="29"/>
      <c r="C23" s="20"/>
      <c r="D23" s="19">
        <v>12</v>
      </c>
      <c r="E23" s="20"/>
      <c r="F23" s="29"/>
      <c r="G23" s="20"/>
      <c r="H23" s="29"/>
      <c r="I23" s="20"/>
    </row>
    <row r="24" ht="20.05" customHeight="1">
      <c r="A24" s="46"/>
      <c r="B24" s="29"/>
      <c r="C24" s="20"/>
      <c r="D24" s="19">
        <v>21</v>
      </c>
      <c r="E24" s="20"/>
      <c r="F24" s="29"/>
      <c r="G24" s="20"/>
      <c r="H24" s="29"/>
      <c r="I24" s="20"/>
    </row>
    <row r="25" ht="20.05" customHeight="1">
      <c r="A25" s="46"/>
      <c r="B25" s="29"/>
      <c r="C25" s="20"/>
      <c r="D25" s="19">
        <v>41</v>
      </c>
      <c r="E25" s="20"/>
      <c r="F25" s="29"/>
      <c r="G25" s="20"/>
      <c r="H25" s="29"/>
      <c r="I25" s="20"/>
    </row>
    <row r="26" ht="20.85" customHeight="1">
      <c r="A26" s="47"/>
      <c r="B26" s="30"/>
      <c r="C26" s="31"/>
      <c r="D26" s="22">
        <v>47.82</v>
      </c>
      <c r="E26" s="23">
        <f>(24*D22+D23+D24/60+D25/(60*60))*D20*D21</f>
        <v>1508.212232888890</v>
      </c>
      <c r="F26" s="30"/>
      <c r="G26" s="31"/>
      <c r="H26" s="30"/>
      <c r="I26" s="31"/>
    </row>
    <row r="27" ht="20.85" customHeight="1">
      <c r="A27" s="45"/>
      <c r="B27" s="27"/>
      <c r="C27" s="28"/>
      <c r="D27" s="27"/>
      <c r="E27" s="28"/>
      <c r="F27" s="27"/>
      <c r="G27" s="28"/>
      <c r="H27" s="27"/>
      <c r="I27" s="28"/>
    </row>
    <row r="28" ht="20.05" customHeight="1">
      <c r="A28" s="46"/>
      <c r="B28" s="29"/>
      <c r="C28" s="20"/>
      <c r="D28" s="29"/>
      <c r="E28" s="20"/>
      <c r="F28" s="29"/>
      <c r="G28" s="20"/>
      <c r="H28" s="29"/>
      <c r="I28" s="20"/>
    </row>
    <row r="29" ht="20.05" customHeight="1">
      <c r="A29" s="46"/>
      <c r="B29" s="29"/>
      <c r="C29" s="20"/>
      <c r="D29" s="29"/>
      <c r="E29" s="20"/>
      <c r="F29" s="29"/>
      <c r="G29" s="20"/>
      <c r="H29" s="29"/>
      <c r="I29" s="20"/>
    </row>
    <row r="30" ht="20.05" customHeight="1">
      <c r="A30" s="46"/>
      <c r="B30" s="29"/>
      <c r="C30" s="20"/>
      <c r="D30" s="29"/>
      <c r="E30" s="20"/>
      <c r="F30" s="29"/>
      <c r="G30" s="20"/>
      <c r="H30" s="29"/>
      <c r="I30" s="20"/>
    </row>
    <row r="31" ht="20.05" customHeight="1">
      <c r="A31" s="46"/>
      <c r="B31" s="29"/>
      <c r="C31" s="20"/>
      <c r="D31" s="29"/>
      <c r="E31" s="20"/>
      <c r="F31" s="29"/>
      <c r="G31" s="20"/>
      <c r="H31" s="29"/>
      <c r="I31" s="20"/>
    </row>
    <row r="32" ht="20.05" customHeight="1">
      <c r="A32" s="46"/>
      <c r="B32" s="29"/>
      <c r="C32" s="20"/>
      <c r="D32" s="29"/>
      <c r="E32" s="20"/>
      <c r="F32" s="29"/>
      <c r="G32" s="20"/>
      <c r="H32" s="29"/>
      <c r="I32" s="20"/>
    </row>
    <row r="33" ht="20.05" customHeight="1">
      <c r="A33" s="46"/>
      <c r="B33" s="29"/>
      <c r="C33" s="20"/>
      <c r="D33" s="29"/>
      <c r="E33" s="20"/>
      <c r="F33" s="29"/>
      <c r="G33" s="20"/>
      <c r="H33" s="29"/>
      <c r="I33" s="20"/>
    </row>
    <row r="34" ht="20.05" customHeight="1">
      <c r="A34" s="46"/>
      <c r="B34" s="29"/>
      <c r="C34" s="20"/>
      <c r="D34" s="29"/>
      <c r="E34" s="20"/>
      <c r="F34" s="29"/>
      <c r="G34" s="20"/>
      <c r="H34" s="29"/>
      <c r="I34" s="20"/>
    </row>
    <row r="35" ht="20.05" customHeight="1">
      <c r="A35" s="46"/>
      <c r="B35" s="29"/>
      <c r="C35" s="20"/>
      <c r="D35" s="29"/>
      <c r="E35" s="20"/>
      <c r="F35" s="29"/>
      <c r="G35" s="20"/>
      <c r="H35" s="29"/>
      <c r="I35" s="20"/>
    </row>
    <row r="36" ht="20.05" customHeight="1">
      <c r="A36" s="46"/>
      <c r="B36" s="29"/>
      <c r="C36" s="20"/>
      <c r="D36" s="29"/>
      <c r="E36" s="20"/>
      <c r="F36" s="29"/>
      <c r="G36" s="20"/>
      <c r="H36" s="29"/>
      <c r="I36" s="20"/>
    </row>
    <row r="37" ht="20.05" customHeight="1">
      <c r="A37" s="46"/>
      <c r="B37" s="29"/>
      <c r="C37" s="20"/>
      <c r="D37" s="29"/>
      <c r="E37" s="20"/>
      <c r="F37" s="29"/>
      <c r="G37" s="20"/>
      <c r="H37" s="29"/>
      <c r="I37" s="20"/>
    </row>
    <row r="38" ht="20.05" customHeight="1">
      <c r="A38" s="46"/>
      <c r="B38" s="29"/>
      <c r="C38" s="20"/>
      <c r="D38" s="29"/>
      <c r="E38" s="20"/>
      <c r="F38" s="29"/>
      <c r="G38" s="20"/>
      <c r="H38" s="29"/>
      <c r="I38" s="20"/>
    </row>
    <row r="39" ht="20.05" customHeight="1">
      <c r="A39" s="46"/>
      <c r="B39" s="29"/>
      <c r="C39" s="20"/>
      <c r="D39" s="29"/>
      <c r="E39" s="20"/>
      <c r="F39" s="29"/>
      <c r="G39" s="20"/>
      <c r="H39" s="29"/>
      <c r="I39" s="20"/>
    </row>
    <row r="40" ht="20.05" customHeight="1">
      <c r="A40" s="46"/>
      <c r="B40" s="29"/>
      <c r="C40" s="20"/>
      <c r="D40" s="29"/>
      <c r="E40" s="20"/>
      <c r="F40" s="29"/>
      <c r="G40" s="20"/>
      <c r="H40" s="29"/>
      <c r="I40" s="20"/>
    </row>
    <row r="41" ht="20.05" customHeight="1">
      <c r="A41" s="46"/>
      <c r="B41" s="29"/>
      <c r="C41" s="20"/>
      <c r="D41" s="29"/>
      <c r="E41" s="20"/>
      <c r="F41" s="29"/>
      <c r="G41" s="20"/>
      <c r="H41" s="29"/>
      <c r="I41" s="20"/>
    </row>
    <row r="42" ht="20.05" customHeight="1">
      <c r="A42" s="46"/>
      <c r="B42" s="29"/>
      <c r="C42" s="20"/>
      <c r="D42" s="29"/>
      <c r="E42" s="20"/>
      <c r="F42" s="29"/>
      <c r="G42" s="20"/>
      <c r="H42" s="29"/>
      <c r="I42" s="20"/>
    </row>
    <row r="43" ht="20.05" customHeight="1">
      <c r="A43" s="46"/>
      <c r="B43" s="29"/>
      <c r="C43" s="20"/>
      <c r="D43" s="29"/>
      <c r="E43" s="20"/>
      <c r="F43" s="29"/>
      <c r="G43" s="20"/>
      <c r="H43" s="29"/>
      <c r="I43" s="20"/>
    </row>
    <row r="44" ht="20.05" customHeight="1">
      <c r="A44" s="46"/>
      <c r="B44" s="29"/>
      <c r="C44" s="20"/>
      <c r="D44" s="29"/>
      <c r="E44" s="20"/>
      <c r="F44" s="29"/>
      <c r="G44" s="20"/>
      <c r="H44" s="29"/>
      <c r="I44" s="20"/>
    </row>
    <row r="45" ht="20.05" customHeight="1">
      <c r="A45" s="46"/>
      <c r="B45" s="29"/>
      <c r="C45" s="20"/>
      <c r="D45" s="29"/>
      <c r="E45" s="20"/>
      <c r="F45" s="29"/>
      <c r="G45" s="20"/>
      <c r="H45" s="29"/>
      <c r="I45" s="20"/>
    </row>
    <row r="46" ht="20.05" customHeight="1">
      <c r="A46" s="46"/>
      <c r="B46" s="29"/>
      <c r="C46" s="20"/>
      <c r="D46" s="29"/>
      <c r="E46" s="20"/>
      <c r="F46" s="29"/>
      <c r="G46" s="20"/>
      <c r="H46" s="29"/>
      <c r="I46" s="20"/>
    </row>
    <row r="47" ht="20.05" customHeight="1">
      <c r="A47" s="46"/>
      <c r="B47" s="29"/>
      <c r="C47" s="20"/>
      <c r="D47" s="29"/>
      <c r="E47" s="20"/>
      <c r="F47" s="29"/>
      <c r="G47" s="20"/>
      <c r="H47" s="29"/>
      <c r="I47" s="20"/>
    </row>
    <row r="48" ht="20.05" customHeight="1">
      <c r="A48" s="46"/>
      <c r="B48" s="29"/>
      <c r="C48" s="20"/>
      <c r="D48" s="29"/>
      <c r="E48" s="20"/>
      <c r="F48" s="29"/>
      <c r="G48" s="20"/>
      <c r="H48" s="29"/>
      <c r="I48" s="20"/>
    </row>
    <row r="49" ht="20.05" customHeight="1">
      <c r="A49" s="46"/>
      <c r="B49" s="29"/>
      <c r="C49" s="20"/>
      <c r="D49" s="29"/>
      <c r="E49" s="20"/>
      <c r="F49" s="29"/>
      <c r="G49" s="20"/>
      <c r="H49" s="29"/>
      <c r="I49" s="20"/>
    </row>
    <row r="50" ht="20.05" customHeight="1">
      <c r="A50" s="46"/>
      <c r="B50" s="29"/>
      <c r="C50" s="20"/>
      <c r="D50" s="29"/>
      <c r="E50" s="20"/>
      <c r="F50" s="29"/>
      <c r="G50" s="20"/>
      <c r="H50" s="29"/>
      <c r="I50" s="20"/>
    </row>
    <row r="51" ht="20.05" customHeight="1">
      <c r="A51" s="46"/>
      <c r="B51" s="29"/>
      <c r="C51" s="20"/>
      <c r="D51" s="29"/>
      <c r="E51" s="20"/>
      <c r="F51" s="29"/>
      <c r="G51" s="20"/>
      <c r="H51" s="29"/>
      <c r="I51" s="20"/>
    </row>
    <row r="52" ht="20.05" customHeight="1">
      <c r="A52" s="46"/>
      <c r="B52" s="29"/>
      <c r="C52" s="20"/>
      <c r="D52" s="29"/>
      <c r="E52" s="20"/>
      <c r="F52" s="29"/>
      <c r="G52" s="20"/>
      <c r="H52" s="29"/>
      <c r="I52" s="20"/>
    </row>
    <row r="53" ht="20.05" customHeight="1">
      <c r="A53" s="46"/>
      <c r="B53" s="29"/>
      <c r="C53" s="20"/>
      <c r="D53" s="29"/>
      <c r="E53" s="20"/>
      <c r="F53" s="29"/>
      <c r="G53" s="20"/>
      <c r="H53" s="29"/>
      <c r="I53" s="20"/>
    </row>
  </sheetData>
  <mergeCells count="1">
    <mergeCell ref="A1:I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F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6" width="16.3516" style="48" customWidth="1"/>
    <col min="7" max="16384" width="16.3516" style="48" customWidth="1"/>
  </cols>
  <sheetData>
    <row r="1" ht="27.65" customHeight="1">
      <c r="A1" t="s" s="7">
        <v>5</v>
      </c>
      <c r="B1" s="7"/>
      <c r="C1" s="7"/>
      <c r="D1" s="7"/>
      <c r="E1" s="7"/>
      <c r="F1" s="7"/>
    </row>
    <row r="2" ht="20.25" customHeight="1">
      <c r="A2" s="49"/>
      <c r="B2" s="50">
        <v>19</v>
      </c>
      <c r="C2" s="50">
        <v>43</v>
      </c>
      <c r="D2" s="50">
        <v>67</v>
      </c>
      <c r="E2" s="50">
        <v>163</v>
      </c>
      <c r="F2" s="49"/>
    </row>
    <row r="3" ht="20.25" customHeight="1">
      <c r="A3" t="s" s="51">
        <v>71</v>
      </c>
      <c r="B3" s="52">
        <f>24*SUM('Search'!B6,'Search'!B14,'Search'!B22,'Search'!B30,'Search'!B38,'Search'!D6,'Search'!D14,'Search'!D22,'Search'!D30,'Search'!D38,'Modularity Test'!B6,'Modularity Test'!B14)+SUM('Search'!B7,'Search'!B15,'Search'!B23,'Search'!B31,'Search'!B39,'Search'!D7,'Search'!D15,'Search'!D23,'Search'!D31,'Search'!D39,'Modularity Test'!B7,'Modularity Test'!B15)+(1/60)*SUM('Search'!B8,'Search'!B16,'Search'!B24,'Search'!B32,'Search'!B40,'Search'!D8,'Search'!D16,'Search'!D24,'Search'!D32,'Search'!D40,'Modularity Test'!B8,'Modularity Test'!B16)+(1/(60*60))*SUM('Search'!B9,'Search'!B17,'Search'!B25,'Search'!B33,'Search'!B41,'Search'!D9,'Search'!D17,'Search'!D25,'Search'!D33,'Search'!D41,'Modularity Test'!B9,'Modularity Test'!B17)</f>
        <v>620.751666666667</v>
      </c>
      <c r="C3" s="53">
        <f>24*SUM('Search'!F6,'Search'!F14,'Search'!F22,'Search'!F30,'Search'!F38,'Search'!F46,'Search'!F54,'Search'!H54,'Search'!H46,'Search'!H38,'Search'!H30,'Search'!H22,'Search'!H14,'Search'!H6,'Modularity Test'!D6,'Modularity Test'!D14,'Modularity Test'!D22)+SUM('Search'!F7,'Search'!F15,'Search'!F23,'Search'!F31,'Search'!F39,'Search'!F47,'Search'!F55,'Search'!H7,'Search'!H15,'Search'!H23,'Search'!H31,'Search'!H39,'Search'!H47,'Search'!H55,'Modularity Test'!D7,'Modularity Test'!D15,'Modularity Test'!D23)+(1/60)*SUM('Search'!F8,'Search'!F16,'Search'!F24,'Search'!F32,'Search'!F40,'Search'!F48,'Search'!F56,'Search'!H8,'Search'!H16,'Search'!H24,'Search'!H32,'Search'!H40,'Search'!H48,'Search'!H56,'Modularity Test'!D8,'Modularity Test'!D16,'Modularity Test'!D24)+(1/(60*60))*SUM('Search'!F9,'Search'!F17,'Search'!F25,'Search'!F33,'Search'!F41,'Search'!F49,'Search'!F57,'Search'!H9,'Search'!H17,'Search'!H25,'Search'!H33,'Search'!H41,'Search'!H49,'Search'!H57,'Modularity Test'!D9,'Modularity Test'!D17,'Modularity Test'!D25)</f>
        <v>1319.159166666670</v>
      </c>
      <c r="D3" s="53">
        <f>24*SUM('Search'!J6,'Search'!J14,'Search'!J22,'Search'!J30,'Search'!L6,'Search'!L14,'Search'!L22,'Modularity Test'!F6)+SUM('Search'!J7,'Search'!J15,'Search'!J23,'Search'!J31,'Search'!L7,'Search'!L15,'Search'!L23,'Modularity Test'!F7)+(1/60)*SUM('Search'!J8,'Search'!J16,'Search'!J24,'Search'!J32,'Search'!L8,'Search'!L16,'Search'!L24,'Modularity Test'!F8)+(1/(60*60))*SUM('Search'!J9,'Search'!J17,'Search'!J25,'Search'!J33,'Search'!L9,'Search'!L17,'Search'!L25,'Modularity Test'!F9)</f>
        <v>474.423888888889</v>
      </c>
      <c r="E3" s="53">
        <f>24*SUM('Search'!N6,'Search'!N14,'Search'!N22,'Search'!N30,'Search'!N38,'Search'!N46,'Search'!P6,'Search'!P14,'Search'!P22,'Search'!P30,'Search'!P38,'Search'!P46,'Search'!P54,'Search'!P62,'Search'!P70,'Search'!N54,'Modularity Test'!H6)+SUM('Search'!N7,'Search'!N15,'Search'!N23,'Search'!N31,'Search'!N39,'Search'!N47,'Search'!P7,'Search'!P15,'Search'!P23,'Search'!P31,'Search'!P39,'Search'!P47,'Search'!P55,'Search'!P63,'Search'!P71,'Search'!N55,'Modularity Test'!H7)+(1/60)*SUM('Search'!N32,'Search'!N40,'Search'!N48,'Search'!N8,'Search'!N16,'Search'!N24,'Search'!P8,'Search'!P16,'Search'!P24,'Search'!P32,'Search'!P40,'Search'!P48,'Search'!P56,'Search'!P64,'Search'!P72,'Search'!N56,'Modularity Test'!H8)+(1/(60*60))*SUM('Search'!N9,'Search'!N17,'Search'!N25,'Search'!N33,'Search'!N41,'Search'!N49,'Search'!P9,'Search'!P17,'Search'!P25,'Search'!P33,'Search'!P41,'Search'!P49,'Search'!P57,'Search'!P65,'Search'!P73,'Search'!N57,'Modularity Test'!H9)</f>
        <v>1472.9625</v>
      </c>
      <c r="F3" s="53">
        <f>SUM(B3:E3)</f>
        <v>3887.297222222230</v>
      </c>
    </row>
    <row r="4" ht="20.05" customHeight="1">
      <c r="A4" t="s" s="54">
        <v>72</v>
      </c>
      <c r="B4" s="55">
        <f>SUM('Search'!C$2,'Search'!E$2,'Modularity Test'!C3:C53)</f>
        <v>22750.5838595556</v>
      </c>
      <c r="C4" s="56">
        <f>SUM('Search'!G$2,'Search'!I$2,'Modularity Test'!E3:E53)</f>
        <v>46860.4832408888</v>
      </c>
      <c r="D4" s="56">
        <f>SUM('Search'!K$2,'Search'!M$2,'Modularity Test'!G3:G53)</f>
        <v>16027.4958595556</v>
      </c>
      <c r="E4" s="56">
        <f>SUM('Search'!O$2,'Search'!Q$2,'Modularity Test'!I3:I53)</f>
        <v>20078.9703111111</v>
      </c>
      <c r="F4" s="56">
        <f>SUM(B4:E4)</f>
        <v>105717.533271111</v>
      </c>
    </row>
    <row r="5" ht="20.05" customHeight="1">
      <c r="A5" t="s" s="54">
        <v>73</v>
      </c>
      <c r="B5" s="57">
        <f>MAX('Search'!B10,'Search'!B18,'Search'!B26,'Search'!B34,'Search'!B42,'Search'!D10,'Search'!D18,'Search'!D26,'Search'!D34,'Search'!D42,'Modularity Test'!B10,'Modularity Test'!B18)</f>
        <v>47.68</v>
      </c>
      <c r="C5" s="58">
        <f>MAX('Search'!F10,'Search'!F18,'Search'!F26,'Search'!F34,'Search'!F42,'Search'!F50,'Search'!F58,'Search'!H58,'Search'!H50,'Search'!H42,'Search'!H34,'Search'!H26,'Search'!H18,'Search'!H10,'Modularity Test'!D10,'Modularity Test'!D18,'Modularity Test'!D26)</f>
        <v>47.85</v>
      </c>
      <c r="D5" s="58">
        <f>MAX('Search'!J10,'Search'!J18,'Search'!J26,'Search'!J34,'Search'!L10,'Search'!L18,'Search'!L26,'Modularity Test'!F10)</f>
        <v>47.83</v>
      </c>
      <c r="E5" s="58">
        <f>MAX('Search'!N10,'Search'!N18,'Search'!N26,'Search'!N34,'Search'!N42,'Search'!P10,'Search'!P18,'Search'!P26,'Search'!P34,'Search'!P42,'Search'!P50,'Search'!P58,'Search'!P66,'Search'!P74,'Search'!N58,'Search'!N50,'Modularity Test'!H10,'Modularity Test'!H18)</f>
        <v>54.2</v>
      </c>
      <c r="F5" s="59"/>
    </row>
    <row r="6" ht="32.05" customHeight="1">
      <c r="A6" t="s" s="54">
        <v>74</v>
      </c>
      <c r="B6" s="57">
        <f>B3/24</f>
        <v>25.8646527777778</v>
      </c>
      <c r="C6" s="58">
        <f>C3/24</f>
        <v>54.9649652777779</v>
      </c>
      <c r="D6" s="58">
        <f>D3/24</f>
        <v>19.767662037037</v>
      </c>
      <c r="E6" s="58">
        <f>E3/24</f>
        <v>61.3734375</v>
      </c>
      <c r="F6" s="58">
        <f>F3/24</f>
        <v>161.970717592593</v>
      </c>
    </row>
    <row r="7" ht="32.05" customHeight="1">
      <c r="A7" t="s" s="54">
        <v>75</v>
      </c>
      <c r="B7" s="55">
        <f>B4/24</f>
        <v>947.940994148150</v>
      </c>
      <c r="C7" s="56">
        <f>C4/24</f>
        <v>1952.520135037030</v>
      </c>
      <c r="D7" s="56">
        <f>D4/24</f>
        <v>667.812327481483</v>
      </c>
      <c r="E7" s="56">
        <f>E4/24</f>
        <v>836.623762962963</v>
      </c>
      <c r="F7" s="56">
        <f>F4/24</f>
        <v>4404.897219629630</v>
      </c>
    </row>
    <row r="8" ht="32.05" customHeight="1">
      <c r="A8" t="s" s="54">
        <v>76</v>
      </c>
      <c r="B8" s="55">
        <f>B4/364.25</f>
        <v>62.4587065464807</v>
      </c>
      <c r="C8" s="56">
        <f>C4/364.25</f>
        <v>128.649233331198</v>
      </c>
      <c r="D8" s="56">
        <f>D4/364.25</f>
        <v>44.0013613165562</v>
      </c>
      <c r="E8" s="56">
        <f>E4/364.25</f>
        <v>55.1241463585754</v>
      </c>
      <c r="F8" s="56">
        <f>F4/364.25</f>
        <v>290.233447552810</v>
      </c>
    </row>
    <row r="9" ht="20.05" customHeight="1">
      <c r="A9" s="60"/>
      <c r="B9" s="61"/>
      <c r="C9" s="59"/>
      <c r="D9" s="59"/>
      <c r="E9" s="59"/>
      <c r="F9" s="59"/>
    </row>
    <row r="10" ht="20.05" customHeight="1">
      <c r="A10" s="60"/>
      <c r="B10" s="61"/>
      <c r="C10" s="59"/>
      <c r="D10" s="59"/>
      <c r="E10" s="59"/>
      <c r="F10" s="59"/>
    </row>
    <row r="11" ht="20.05" customHeight="1">
      <c r="A11" s="60"/>
      <c r="B11" s="61"/>
      <c r="C11" s="59"/>
      <c r="D11" s="59"/>
      <c r="E11" s="59"/>
      <c r="F11" s="59"/>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