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arahmosto/Documents/"/>
    </mc:Choice>
  </mc:AlternateContent>
  <bookViews>
    <workbookView xWindow="14840" yWindow="460" windowWidth="1872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4" i="1" l="1"/>
  <c r="B16" i="1"/>
  <c r="C16" i="1"/>
  <c r="D16" i="1"/>
  <c r="I16" i="1"/>
  <c r="J16" i="1"/>
  <c r="D24" i="1"/>
  <c r="F31" i="1"/>
  <c r="H10" i="1"/>
  <c r="D32" i="1"/>
  <c r="C32" i="1"/>
  <c r="D6" i="1"/>
  <c r="C6" i="1"/>
  <c r="D9" i="1"/>
  <c r="D3" i="1"/>
  <c r="C3" i="1"/>
  <c r="C19" i="1"/>
  <c r="D10" i="1"/>
  <c r="C10" i="1"/>
  <c r="D29" i="1"/>
  <c r="C29" i="1"/>
  <c r="D26" i="1"/>
  <c r="C26" i="1"/>
  <c r="D28" i="1"/>
  <c r="C28" i="1"/>
  <c r="D21" i="1"/>
  <c r="C21" i="1"/>
  <c r="D27" i="1"/>
  <c r="C27" i="1"/>
  <c r="D11" i="1"/>
  <c r="C11" i="1"/>
  <c r="D8" i="1"/>
  <c r="C8" i="1"/>
  <c r="D30" i="1"/>
  <c r="C30" i="1"/>
  <c r="D5" i="1"/>
  <c r="C5" i="1"/>
  <c r="D14" i="1"/>
  <c r="C14" i="1"/>
  <c r="J6" i="1"/>
  <c r="I6" i="1"/>
  <c r="J22" i="1"/>
  <c r="I19" i="1"/>
  <c r="J21" i="1"/>
  <c r="I21" i="1"/>
  <c r="J24" i="1"/>
  <c r="I24" i="1"/>
  <c r="J3" i="1"/>
  <c r="I3" i="1"/>
  <c r="I8" i="1"/>
  <c r="J10" i="1"/>
  <c r="I10" i="1"/>
  <c r="J29" i="1"/>
  <c r="I29" i="1"/>
  <c r="J27" i="1"/>
  <c r="I27" i="1"/>
  <c r="J5" i="1"/>
  <c r="J8" i="1"/>
  <c r="J30" i="1"/>
  <c r="G32" i="1"/>
  <c r="F32" i="1"/>
  <c r="G6" i="1"/>
  <c r="G9" i="1"/>
  <c r="F9" i="1"/>
  <c r="G19" i="1"/>
  <c r="F19" i="1"/>
  <c r="G10" i="1"/>
  <c r="F10" i="1"/>
  <c r="G29" i="1"/>
  <c r="G26" i="1"/>
  <c r="F26" i="1"/>
  <c r="G28" i="1"/>
  <c r="F28" i="1"/>
  <c r="G21" i="1"/>
  <c r="F21" i="1"/>
  <c r="G27" i="1"/>
  <c r="F27" i="1"/>
  <c r="G11" i="1"/>
  <c r="F11" i="1"/>
  <c r="G8" i="1"/>
  <c r="F8" i="1"/>
  <c r="G30" i="1"/>
  <c r="F30" i="1"/>
  <c r="G5" i="1"/>
  <c r="F5" i="1"/>
  <c r="G14" i="1"/>
  <c r="F14" i="1"/>
  <c r="G20" i="1"/>
  <c r="F20" i="1"/>
  <c r="G31" i="1"/>
  <c r="G7" i="1"/>
  <c r="F7" i="1"/>
  <c r="G33" i="1"/>
  <c r="F33" i="1"/>
  <c r="G12" i="1"/>
  <c r="F12" i="1"/>
  <c r="J20" i="1"/>
  <c r="I20" i="1"/>
  <c r="J9" i="1"/>
  <c r="I9" i="1"/>
  <c r="J7" i="1"/>
  <c r="I7" i="1"/>
  <c r="J33" i="1"/>
  <c r="I33" i="1"/>
  <c r="J32" i="1"/>
  <c r="I32" i="1"/>
  <c r="J12" i="1"/>
  <c r="I12" i="1"/>
  <c r="D7" i="1"/>
  <c r="D20" i="1"/>
  <c r="C20" i="1"/>
  <c r="C7" i="1"/>
  <c r="D31" i="1"/>
  <c r="C31" i="1"/>
  <c r="D33" i="1"/>
  <c r="C33" i="1"/>
  <c r="D12" i="1"/>
  <c r="C12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6" i="1"/>
  <c r="B7" i="1"/>
  <c r="B8" i="1"/>
  <c r="B9" i="1"/>
  <c r="B10" i="1"/>
  <c r="B11" i="1"/>
  <c r="B12" i="1"/>
  <c r="B13" i="1"/>
  <c r="B14" i="1"/>
  <c r="B15" i="1"/>
  <c r="B5" i="1"/>
</calcChain>
</file>

<file path=xl/sharedStrings.xml><?xml version="1.0" encoding="utf-8"?>
<sst xmlns="http://schemas.openxmlformats.org/spreadsheetml/2006/main" count="10" uniqueCount="6">
  <si>
    <t>pos</t>
  </si>
  <si>
    <t>neg</t>
  </si>
  <si>
    <t>wal</t>
  </si>
  <si>
    <t>fb</t>
  </si>
  <si>
    <t>lulu</t>
  </si>
  <si>
    <t>Aug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</si>
</sst>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Sheet1!$F$3:$F$33</c:f>
              <c:numCache>
                <c:formatCode>General</c:formatCode>
                <c:ptCount val="31"/>
                <c:pt idx="0">
                  <c:v>106352.0</c:v>
                </c:pt>
                <c:pt idx="2">
                  <c:v>13150.0</c:v>
                </c:pt>
                <c:pt idx="3">
                  <c:v>26584.0</c:v>
                </c:pt>
                <c:pt idx="4">
                  <c:v>19613.0</c:v>
                </c:pt>
                <c:pt idx="5">
                  <c:v>41418.0</c:v>
                </c:pt>
                <c:pt idx="6">
                  <c:v>4682.0</c:v>
                </c:pt>
                <c:pt idx="7">
                  <c:v>19360.0</c:v>
                </c:pt>
                <c:pt idx="8">
                  <c:v>6385.0</c:v>
                </c:pt>
                <c:pt idx="9">
                  <c:v>75049.0</c:v>
                </c:pt>
                <c:pt idx="10">
                  <c:v>4838.0</c:v>
                </c:pt>
                <c:pt idx="11">
                  <c:v>118122.0</c:v>
                </c:pt>
                <c:pt idx="13">
                  <c:v>123406.0</c:v>
                </c:pt>
                <c:pt idx="16">
                  <c:v>25987.0</c:v>
                </c:pt>
                <c:pt idx="17">
                  <c:v>57148.0</c:v>
                </c:pt>
                <c:pt idx="18">
                  <c:v>30343.0</c:v>
                </c:pt>
                <c:pt idx="19">
                  <c:v>3000.0</c:v>
                </c:pt>
                <c:pt idx="21">
                  <c:v>53334.0</c:v>
                </c:pt>
                <c:pt idx="23">
                  <c:v>22109.0</c:v>
                </c:pt>
                <c:pt idx="24">
                  <c:v>36309.0</c:v>
                </c:pt>
                <c:pt idx="25">
                  <c:v>11952.0</c:v>
                </c:pt>
                <c:pt idx="26">
                  <c:v>25858.0</c:v>
                </c:pt>
                <c:pt idx="27">
                  <c:v>115342.0</c:v>
                </c:pt>
                <c:pt idx="28">
                  <c:v>2073.0</c:v>
                </c:pt>
                <c:pt idx="29">
                  <c:v>79496.0</c:v>
                </c:pt>
                <c:pt idx="30">
                  <c:v>79661.0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Sheet1!$G$3:$G$33</c:f>
              <c:numCache>
                <c:formatCode>General</c:formatCode>
                <c:ptCount val="31"/>
                <c:pt idx="0">
                  <c:v>173420.0</c:v>
                </c:pt>
                <c:pt idx="2">
                  <c:v>24608.0</c:v>
                </c:pt>
                <c:pt idx="3">
                  <c:v>48773.0</c:v>
                </c:pt>
                <c:pt idx="4">
                  <c:v>38239.0</c:v>
                </c:pt>
                <c:pt idx="5">
                  <c:v>71131.0</c:v>
                </c:pt>
                <c:pt idx="6">
                  <c:v>8055.0</c:v>
                </c:pt>
                <c:pt idx="7">
                  <c:v>36816.0</c:v>
                </c:pt>
                <c:pt idx="8">
                  <c:v>11244.0</c:v>
                </c:pt>
                <c:pt idx="9">
                  <c:v>143521.0</c:v>
                </c:pt>
                <c:pt idx="10">
                  <c:v>7366.0</c:v>
                </c:pt>
                <c:pt idx="11">
                  <c:v>236042.0</c:v>
                </c:pt>
                <c:pt idx="13">
                  <c:v>191797.0</c:v>
                </c:pt>
                <c:pt idx="16">
                  <c:v>40858.0</c:v>
                </c:pt>
                <c:pt idx="17">
                  <c:v>95371.0</c:v>
                </c:pt>
                <c:pt idx="18">
                  <c:v>53471.0</c:v>
                </c:pt>
                <c:pt idx="19">
                  <c:v>5602.0</c:v>
                </c:pt>
                <c:pt idx="21">
                  <c:v>85321.0</c:v>
                </c:pt>
                <c:pt idx="23">
                  <c:v>41606.0</c:v>
                </c:pt>
                <c:pt idx="24">
                  <c:v>67493.0</c:v>
                </c:pt>
                <c:pt idx="25">
                  <c:v>21922.0</c:v>
                </c:pt>
                <c:pt idx="26">
                  <c:v>46510.0</c:v>
                </c:pt>
                <c:pt idx="27">
                  <c:v>201473.0</c:v>
                </c:pt>
                <c:pt idx="28">
                  <c:v>3647.0</c:v>
                </c:pt>
                <c:pt idx="29">
                  <c:v>155681.0</c:v>
                </c:pt>
                <c:pt idx="30">
                  <c:v>152571.0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3900656"/>
        <c:axId val="503824336"/>
      </c:lineChart>
      <c:catAx>
        <c:axId val="503900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824336"/>
        <c:crosses val="autoZero"/>
        <c:auto val="1"/>
        <c:lblAlgn val="ctr"/>
        <c:lblOffset val="100"/>
        <c:noMultiLvlLbl val="0"/>
      </c:catAx>
      <c:valAx>
        <c:axId val="50382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90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Sheet1!$H$5:$H$31</c:f>
              <c:numCache>
                <c:formatCode>General</c:formatCode>
                <c:ptCount val="27"/>
                <c:pt idx="0">
                  <c:v>94.14</c:v>
                </c:pt>
                <c:pt idx="1">
                  <c:v>94.06</c:v>
                </c:pt>
                <c:pt idx="2">
                  <c:v>96.44</c:v>
                </c:pt>
                <c:pt idx="3">
                  <c:v>95.12</c:v>
                </c:pt>
                <c:pt idx="4">
                  <c:v>94.3</c:v>
                </c:pt>
                <c:pt idx="5">
                  <c:v>69.18000000000001</c:v>
                </c:pt>
                <c:pt idx="7">
                  <c:v>94.15000000000001</c:v>
                </c:pt>
                <c:pt idx="8">
                  <c:v>93.63</c:v>
                </c:pt>
                <c:pt idx="9">
                  <c:v>94.19</c:v>
                </c:pt>
                <c:pt idx="10">
                  <c:v>93.43</c:v>
                </c:pt>
                <c:pt idx="11">
                  <c:v>94.42</c:v>
                </c:pt>
                <c:pt idx="14">
                  <c:v>93.93</c:v>
                </c:pt>
                <c:pt idx="15">
                  <c:v>95.17</c:v>
                </c:pt>
                <c:pt idx="16">
                  <c:v>95.31</c:v>
                </c:pt>
                <c:pt idx="17">
                  <c:v>90.56</c:v>
                </c:pt>
                <c:pt idx="18">
                  <c:v>86.06</c:v>
                </c:pt>
                <c:pt idx="21">
                  <c:v>82.09</c:v>
                </c:pt>
                <c:pt idx="22">
                  <c:v>83.0</c:v>
                </c:pt>
                <c:pt idx="23">
                  <c:v>87.19</c:v>
                </c:pt>
                <c:pt idx="24">
                  <c:v>89.73</c:v>
                </c:pt>
                <c:pt idx="25">
                  <c:v>91.01</c:v>
                </c:pt>
                <c:pt idx="26">
                  <c:v>89.43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2670912"/>
        <c:axId val="531634672"/>
      </c:lineChart>
      <c:catAx>
        <c:axId val="4926709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1634672"/>
        <c:crosses val="autoZero"/>
        <c:auto val="1"/>
        <c:lblAlgn val="ctr"/>
        <c:lblOffset val="100"/>
        <c:noMultiLvlLbl val="0"/>
      </c:catAx>
      <c:valAx>
        <c:axId val="53163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67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34</xdr:row>
      <xdr:rowOff>101600</xdr:rowOff>
    </xdr:from>
    <xdr:to>
      <xdr:col>7</xdr:col>
      <xdr:colOff>190500</xdr:colOff>
      <xdr:row>48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571500</xdr:colOff>
      <xdr:row>48</xdr:row>
      <xdr:rowOff>50800</xdr:rowOff>
    </xdr:from>
    <xdr:to>
      <xdr:col>7</xdr:col>
      <xdr:colOff>190500</xdr:colOff>
      <xdr:row>61</xdr:row>
      <xdr:rowOff>152400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showRuler="0" workbookViewId="0">
      <selection activeCell="E31" sqref="E31"/>
    </sheetView>
  </sheetViews>
  <sheetFormatPr baseColWidth="10" defaultRowHeight="16" x14ac:dyDescent="0.2"/>
  <sheetData>
    <row r="1" spans="1:11" x14ac:dyDescent="0.2">
      <c r="A1" t="s">
        <v>5</v>
      </c>
      <c r="C1" t="s">
        <v>2</v>
      </c>
      <c r="F1" t="s">
        <v>3</v>
      </c>
      <c r="I1" t="s">
        <v>4</v>
      </c>
    </row>
    <row r="2" spans="1:11" x14ac:dyDescent="0.2">
      <c r="C2" t="s">
        <v>0</v>
      </c>
      <c r="D2" t="s">
        <v>1</v>
      </c>
      <c r="F2" t="s">
        <v>0</v>
      </c>
      <c r="G2" t="s">
        <v>1</v>
      </c>
      <c r="I2" t="s">
        <v>0</v>
      </c>
      <c r="J2" t="s">
        <v>1</v>
      </c>
    </row>
    <row r="3" spans="1:11" x14ac:dyDescent="0.2">
      <c r="B3">
        <v>1</v>
      </c>
      <c r="C3">
        <f>35</f>
        <v>35</v>
      </c>
      <c r="D3">
        <f>75</f>
        <v>75</v>
      </c>
      <c r="F3">
        <v>106352</v>
      </c>
      <c r="G3">
        <v>173420</v>
      </c>
      <c r="I3">
        <f>8</f>
        <v>8</v>
      </c>
      <c r="J3">
        <f>7</f>
        <v>7</v>
      </c>
    </row>
    <row r="4" spans="1:11" x14ac:dyDescent="0.2">
      <c r="B4">
        <v>2</v>
      </c>
    </row>
    <row r="5" spans="1:11" x14ac:dyDescent="0.2">
      <c r="B5">
        <f xml:space="preserve"> B4 + 1</f>
        <v>3</v>
      </c>
      <c r="C5">
        <f>5</f>
        <v>5</v>
      </c>
      <c r="D5">
        <f>9</f>
        <v>9</v>
      </c>
      <c r="E5">
        <v>65.430000000000007</v>
      </c>
      <c r="F5">
        <f>13150</f>
        <v>13150</v>
      </c>
      <c r="G5">
        <f>24608</f>
        <v>24608</v>
      </c>
      <c r="H5">
        <v>94.14</v>
      </c>
      <c r="J5">
        <f>1</f>
        <v>1</v>
      </c>
      <c r="K5">
        <v>61.87</v>
      </c>
    </row>
    <row r="6" spans="1:11" x14ac:dyDescent="0.2">
      <c r="B6">
        <f t="shared" ref="B6:B35" si="0" xml:space="preserve"> B5 + 1</f>
        <v>4</v>
      </c>
      <c r="C6">
        <f>14</f>
        <v>14</v>
      </c>
      <c r="D6">
        <f>23</f>
        <v>23</v>
      </c>
      <c r="E6">
        <v>65.5</v>
      </c>
      <c r="F6">
        <v>26584</v>
      </c>
      <c r="G6">
        <f>48773</f>
        <v>48773</v>
      </c>
      <c r="H6">
        <v>94.06</v>
      </c>
      <c r="I6">
        <f>3</f>
        <v>3</v>
      </c>
      <c r="J6">
        <f>4</f>
        <v>4</v>
      </c>
      <c r="K6">
        <v>62.57</v>
      </c>
    </row>
    <row r="7" spans="1:11" x14ac:dyDescent="0.2">
      <c r="B7">
        <f t="shared" si="0"/>
        <v>5</v>
      </c>
      <c r="C7">
        <f>5</f>
        <v>5</v>
      </c>
      <c r="D7">
        <f>10+5</f>
        <v>15</v>
      </c>
      <c r="E7">
        <v>67.09</v>
      </c>
      <c r="F7">
        <f>3446+16167</f>
        <v>19613</v>
      </c>
      <c r="G7">
        <f>6958+31281</f>
        <v>38239</v>
      </c>
      <c r="H7">
        <v>96.44</v>
      </c>
      <c r="I7">
        <f>1</f>
        <v>1</v>
      </c>
      <c r="J7">
        <f>2</f>
        <v>2</v>
      </c>
      <c r="K7">
        <v>62.69</v>
      </c>
    </row>
    <row r="8" spans="1:11" x14ac:dyDescent="0.2">
      <c r="B8">
        <f t="shared" si="0"/>
        <v>6</v>
      </c>
      <c r="C8">
        <f>13</f>
        <v>13</v>
      </c>
      <c r="D8">
        <f>33</f>
        <v>33</v>
      </c>
      <c r="E8">
        <v>66.44</v>
      </c>
      <c r="F8">
        <f>41418</f>
        <v>41418</v>
      </c>
      <c r="G8">
        <f>71131</f>
        <v>71131</v>
      </c>
      <c r="H8">
        <v>95.12</v>
      </c>
      <c r="I8">
        <f xml:space="preserve"> 3</f>
        <v>3</v>
      </c>
      <c r="J8">
        <f>3</f>
        <v>3</v>
      </c>
      <c r="K8">
        <v>62.27</v>
      </c>
    </row>
    <row r="9" spans="1:11" x14ac:dyDescent="0.2">
      <c r="B9">
        <f t="shared" si="0"/>
        <v>7</v>
      </c>
      <c r="D9">
        <f>2+2</f>
        <v>4</v>
      </c>
      <c r="E9">
        <v>65.03</v>
      </c>
      <c r="F9">
        <f>2548+2134</f>
        <v>4682</v>
      </c>
      <c r="G9">
        <f>4267+3788</f>
        <v>8055</v>
      </c>
      <c r="H9">
        <v>94.3</v>
      </c>
      <c r="I9">
        <f>1</f>
        <v>1</v>
      </c>
      <c r="J9">
        <f>2</f>
        <v>2</v>
      </c>
      <c r="K9">
        <v>62.37</v>
      </c>
    </row>
    <row r="10" spans="1:11" x14ac:dyDescent="0.2">
      <c r="B10">
        <f t="shared" si="0"/>
        <v>8</v>
      </c>
      <c r="C10">
        <f>2+9</f>
        <v>11</v>
      </c>
      <c r="D10">
        <f>1+1+3+15</f>
        <v>20</v>
      </c>
      <c r="F10">
        <f>1645+17715</f>
        <v>19360</v>
      </c>
      <c r="G10">
        <f>2976+3621+30219</f>
        <v>36816</v>
      </c>
      <c r="H10">
        <f>69.18</f>
        <v>69.180000000000007</v>
      </c>
      <c r="I10">
        <f>1</f>
        <v>1</v>
      </c>
      <c r="J10">
        <f>1+1+2</f>
        <v>4</v>
      </c>
    </row>
    <row r="11" spans="1:11" x14ac:dyDescent="0.2">
      <c r="B11">
        <f t="shared" si="0"/>
        <v>9</v>
      </c>
      <c r="C11">
        <f>3</f>
        <v>3</v>
      </c>
      <c r="D11">
        <f>1+9</f>
        <v>10</v>
      </c>
      <c r="F11">
        <f>1112+5273</f>
        <v>6385</v>
      </c>
      <c r="G11">
        <f>1656+9588</f>
        <v>11244</v>
      </c>
    </row>
    <row r="12" spans="1:11" x14ac:dyDescent="0.2">
      <c r="B12">
        <f t="shared" si="0"/>
        <v>10</v>
      </c>
      <c r="C12">
        <f xml:space="preserve"> 27</f>
        <v>27</v>
      </c>
      <c r="D12">
        <f>63</f>
        <v>63</v>
      </c>
      <c r="E12">
        <v>65.239999999999995</v>
      </c>
      <c r="F12">
        <f>75049</f>
        <v>75049</v>
      </c>
      <c r="G12">
        <f>143521</f>
        <v>143521</v>
      </c>
      <c r="H12">
        <v>94.15</v>
      </c>
      <c r="I12">
        <f>2</f>
        <v>2</v>
      </c>
      <c r="J12">
        <f>3</f>
        <v>3</v>
      </c>
      <c r="K12">
        <v>63.99</v>
      </c>
    </row>
    <row r="13" spans="1:11" x14ac:dyDescent="0.2">
      <c r="B13">
        <f t="shared" si="0"/>
        <v>11</v>
      </c>
      <c r="C13">
        <v>0</v>
      </c>
      <c r="D13">
        <v>1</v>
      </c>
      <c r="E13">
        <v>65.650000000000006</v>
      </c>
      <c r="F13">
        <v>4838</v>
      </c>
      <c r="G13">
        <v>7366</v>
      </c>
      <c r="H13">
        <v>93.63</v>
      </c>
      <c r="K13">
        <v>64.45</v>
      </c>
    </row>
    <row r="14" spans="1:11" x14ac:dyDescent="0.2">
      <c r="B14">
        <f t="shared" si="0"/>
        <v>12</v>
      </c>
      <c r="C14">
        <f>28</f>
        <v>28</v>
      </c>
      <c r="D14">
        <f>75</f>
        <v>75</v>
      </c>
      <c r="E14">
        <v>66.25</v>
      </c>
      <c r="F14">
        <f>118122</f>
        <v>118122</v>
      </c>
      <c r="G14">
        <f>236042</f>
        <v>236042</v>
      </c>
      <c r="H14">
        <v>94.19</v>
      </c>
      <c r="I14">
        <v>5</v>
      </c>
      <c r="J14">
        <v>5</v>
      </c>
      <c r="K14">
        <v>63.02</v>
      </c>
    </row>
    <row r="15" spans="1:11" x14ac:dyDescent="0.2">
      <c r="B15">
        <f t="shared" si="0"/>
        <v>13</v>
      </c>
      <c r="E15">
        <v>65.819999999999993</v>
      </c>
      <c r="H15">
        <v>93.43</v>
      </c>
      <c r="K15">
        <v>64.5</v>
      </c>
    </row>
    <row r="16" spans="1:11" x14ac:dyDescent="0.2">
      <c r="B16">
        <f t="shared" si="0"/>
        <v>14</v>
      </c>
      <c r="C16">
        <f>21</f>
        <v>21</v>
      </c>
      <c r="D16">
        <f>56</f>
        <v>56</v>
      </c>
      <c r="E16">
        <v>66.06</v>
      </c>
      <c r="F16">
        <v>123406</v>
      </c>
      <c r="G16">
        <v>191797</v>
      </c>
      <c r="H16">
        <v>94.42</v>
      </c>
      <c r="I16">
        <f>8</f>
        <v>8</v>
      </c>
      <c r="J16">
        <f>7</f>
        <v>7</v>
      </c>
      <c r="K16">
        <v>65.17</v>
      </c>
    </row>
    <row r="17" spans="2:11" x14ac:dyDescent="0.2">
      <c r="B17">
        <f t="shared" si="0"/>
        <v>15</v>
      </c>
    </row>
    <row r="18" spans="2:11" x14ac:dyDescent="0.2">
      <c r="B18">
        <f t="shared" si="0"/>
        <v>16</v>
      </c>
    </row>
    <row r="19" spans="2:11" x14ac:dyDescent="0.2">
      <c r="B19">
        <f t="shared" si="0"/>
        <v>17</v>
      </c>
      <c r="C19">
        <f>1+10</f>
        <v>11</v>
      </c>
      <c r="D19">
        <v>10</v>
      </c>
      <c r="E19">
        <v>65.63</v>
      </c>
      <c r="F19">
        <f>2077+23910</f>
        <v>25987</v>
      </c>
      <c r="G19">
        <f>3119+37739</f>
        <v>40858</v>
      </c>
      <c r="H19">
        <v>93.93</v>
      </c>
      <c r="I19">
        <f>2</f>
        <v>2</v>
      </c>
      <c r="K19">
        <v>66.37</v>
      </c>
    </row>
    <row r="20" spans="2:11" x14ac:dyDescent="0.2">
      <c r="B20">
        <f t="shared" si="0"/>
        <v>18</v>
      </c>
      <c r="C20">
        <f>9</f>
        <v>9</v>
      </c>
      <c r="D20">
        <f>34</f>
        <v>34</v>
      </c>
      <c r="E20">
        <v>63.42</v>
      </c>
      <c r="F20">
        <f>57148</f>
        <v>57148</v>
      </c>
      <c r="G20">
        <f>95371</f>
        <v>95371</v>
      </c>
      <c r="H20">
        <v>95.17</v>
      </c>
      <c r="I20">
        <f>4</f>
        <v>4</v>
      </c>
      <c r="J20">
        <f>6</f>
        <v>6</v>
      </c>
      <c r="K20">
        <v>66.7</v>
      </c>
    </row>
    <row r="21" spans="2:11" x14ac:dyDescent="0.2">
      <c r="B21">
        <f t="shared" si="0"/>
        <v>19</v>
      </c>
      <c r="C21">
        <f>4</f>
        <v>4</v>
      </c>
      <c r="D21">
        <f>18</f>
        <v>18</v>
      </c>
      <c r="E21">
        <v>62.59</v>
      </c>
      <c r="F21">
        <f>11354+18989</f>
        <v>30343</v>
      </c>
      <c r="G21">
        <f>18954+34517</f>
        <v>53471</v>
      </c>
      <c r="H21">
        <v>95.31</v>
      </c>
      <c r="I21">
        <f>1+5</f>
        <v>6</v>
      </c>
      <c r="J21">
        <f>2+2+1</f>
        <v>5</v>
      </c>
      <c r="K21">
        <v>65.36</v>
      </c>
    </row>
    <row r="22" spans="2:11" x14ac:dyDescent="0.2">
      <c r="B22">
        <f t="shared" si="0"/>
        <v>20</v>
      </c>
      <c r="C22">
        <v>0</v>
      </c>
      <c r="D22">
        <v>4</v>
      </c>
      <c r="E22">
        <v>62.46</v>
      </c>
      <c r="F22">
        <v>3000</v>
      </c>
      <c r="G22">
        <v>5602</v>
      </c>
      <c r="H22">
        <v>90.56</v>
      </c>
      <c r="J22">
        <f>1</f>
        <v>1</v>
      </c>
      <c r="K22">
        <v>62.96</v>
      </c>
    </row>
    <row r="23" spans="2:11" x14ac:dyDescent="0.2">
      <c r="B23">
        <f t="shared" si="0"/>
        <v>21</v>
      </c>
      <c r="E23">
        <v>60.73</v>
      </c>
      <c r="H23">
        <v>86.06</v>
      </c>
      <c r="K23">
        <v>61.95</v>
      </c>
    </row>
    <row r="24" spans="2:11" x14ac:dyDescent="0.2">
      <c r="B24">
        <f t="shared" si="0"/>
        <v>22</v>
      </c>
      <c r="C24">
        <f>16</f>
        <v>16</v>
      </c>
      <c r="D24">
        <f>47</f>
        <v>47</v>
      </c>
      <c r="F24">
        <v>53334</v>
      </c>
      <c r="G24">
        <v>85321</v>
      </c>
      <c r="I24">
        <f>5</f>
        <v>5</v>
      </c>
      <c r="J24">
        <f>2</f>
        <v>2</v>
      </c>
    </row>
    <row r="25" spans="2:11" x14ac:dyDescent="0.2">
      <c r="B25">
        <f t="shared" si="0"/>
        <v>23</v>
      </c>
    </row>
    <row r="26" spans="2:11" x14ac:dyDescent="0.2">
      <c r="B26">
        <f xml:space="preserve"> B25 + 1</f>
        <v>24</v>
      </c>
      <c r="C26">
        <f>3</f>
        <v>3</v>
      </c>
      <c r="D26">
        <f>1+17</f>
        <v>18</v>
      </c>
      <c r="E26">
        <v>58.37</v>
      </c>
      <c r="F26">
        <f>1233+20876</f>
        <v>22109</v>
      </c>
      <c r="G26">
        <f>2530+39076</f>
        <v>41606</v>
      </c>
      <c r="H26">
        <v>82.09</v>
      </c>
      <c r="K26">
        <v>59.07</v>
      </c>
    </row>
    <row r="27" spans="2:11" x14ac:dyDescent="0.2">
      <c r="B27">
        <f t="shared" si="0"/>
        <v>25</v>
      </c>
      <c r="C27">
        <f>0+1+11</f>
        <v>12</v>
      </c>
      <c r="D27">
        <f>2+1+20</f>
        <v>23</v>
      </c>
      <c r="E27">
        <v>57.59</v>
      </c>
      <c r="F27">
        <f>2779+6988+26542</f>
        <v>36309</v>
      </c>
      <c r="G27">
        <f>4781+13656+49056</f>
        <v>67493</v>
      </c>
      <c r="H27">
        <v>83</v>
      </c>
      <c r="I27">
        <f>0+1</f>
        <v>1</v>
      </c>
      <c r="J27">
        <f>1+3</f>
        <v>4</v>
      </c>
      <c r="K27">
        <v>58.7</v>
      </c>
    </row>
    <row r="28" spans="2:11" x14ac:dyDescent="0.2">
      <c r="B28">
        <f t="shared" si="0"/>
        <v>26</v>
      </c>
      <c r="C28">
        <f>6</f>
        <v>6</v>
      </c>
      <c r="D28">
        <f>9</f>
        <v>9</v>
      </c>
      <c r="E28">
        <v>59.17</v>
      </c>
      <c r="F28">
        <f>11952</f>
        <v>11952</v>
      </c>
      <c r="G28">
        <f>21922</f>
        <v>21922</v>
      </c>
      <c r="H28">
        <v>87.19</v>
      </c>
      <c r="K28">
        <v>60.31</v>
      </c>
    </row>
    <row r="29" spans="2:11" x14ac:dyDescent="0.2">
      <c r="B29">
        <f t="shared" si="0"/>
        <v>27</v>
      </c>
      <c r="C29">
        <f>8</f>
        <v>8</v>
      </c>
      <c r="D29">
        <f>21</f>
        <v>21</v>
      </c>
      <c r="E29">
        <v>60.31</v>
      </c>
      <c r="F29">
        <v>25858</v>
      </c>
      <c r="G29">
        <f>46510</f>
        <v>46510</v>
      </c>
      <c r="H29">
        <v>89.73</v>
      </c>
      <c r="I29">
        <f>1</f>
        <v>1</v>
      </c>
      <c r="J29">
        <f>4</f>
        <v>4</v>
      </c>
      <c r="K29">
        <v>62.64</v>
      </c>
    </row>
    <row r="30" spans="2:11" x14ac:dyDescent="0.2">
      <c r="B30">
        <f t="shared" si="0"/>
        <v>28</v>
      </c>
      <c r="C30">
        <f>1+3+11</f>
        <v>15</v>
      </c>
      <c r="D30">
        <f>7+71</f>
        <v>78</v>
      </c>
      <c r="E30">
        <v>59.27</v>
      </c>
      <c r="F30">
        <f>7310+24713+83319</f>
        <v>115342</v>
      </c>
      <c r="G30">
        <f>14647+50432+136394</f>
        <v>201473</v>
      </c>
      <c r="H30">
        <v>91.01</v>
      </c>
      <c r="I30">
        <v>13</v>
      </c>
      <c r="J30">
        <f>1+7</f>
        <v>8</v>
      </c>
      <c r="K30">
        <v>63.17</v>
      </c>
    </row>
    <row r="31" spans="2:11" x14ac:dyDescent="0.2">
      <c r="B31">
        <f t="shared" si="0"/>
        <v>29</v>
      </c>
      <c r="C31">
        <f>1+4</f>
        <v>5</v>
      </c>
      <c r="D31">
        <f>2+10</f>
        <v>12</v>
      </c>
      <c r="E31">
        <v>59.08</v>
      </c>
      <c r="F31">
        <f>1817+256</f>
        <v>2073</v>
      </c>
      <c r="G31">
        <f>3191+456</f>
        <v>3647</v>
      </c>
      <c r="H31">
        <v>89.43</v>
      </c>
      <c r="K31">
        <v>64.010000000000005</v>
      </c>
    </row>
    <row r="32" spans="2:11" x14ac:dyDescent="0.2">
      <c r="B32">
        <v>30</v>
      </c>
      <c r="C32">
        <f>7+23</f>
        <v>30</v>
      </c>
      <c r="D32">
        <f>16+62+2</f>
        <v>80</v>
      </c>
      <c r="F32">
        <f>19104+59482+910</f>
        <v>79496</v>
      </c>
      <c r="G32">
        <f>37441+116232+2008</f>
        <v>155681</v>
      </c>
      <c r="I32">
        <f>4+7</f>
        <v>11</v>
      </c>
      <c r="J32">
        <f>1+2</f>
        <v>3</v>
      </c>
    </row>
    <row r="33" spans="2:10" x14ac:dyDescent="0.2">
      <c r="B33">
        <v>31</v>
      </c>
      <c r="C33">
        <f>37</f>
        <v>37</v>
      </c>
      <c r="D33">
        <f>56</f>
        <v>56</v>
      </c>
      <c r="F33">
        <f>79661</f>
        <v>79661</v>
      </c>
      <c r="G33">
        <f>152571</f>
        <v>152571</v>
      </c>
      <c r="I33">
        <f>1</f>
        <v>1</v>
      </c>
      <c r="J33">
        <f>6</f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2019-04-28T20:29:16Z</dcterms:created>
  <dcterms:modified xsi:type="dcterms:W3CDTF">2019-04-29T03:21:33Z</dcterms:modified>
</cp:coreProperties>
</file>