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751" documentId="11_3F8216BDF2DCCE836B02CE998F0AE45F5E522874" xr6:coauthVersionLast="47" xr6:coauthVersionMax="47" xr10:uidLastSave="{825E6ABB-30E5-4905-A24A-EC51A6ABBA25}"/>
  <bookViews>
    <workbookView xWindow="240" yWindow="105" windowWidth="14805" windowHeight="8010" xr2:uid="{00000000-000D-0000-FFFF-FFFF00000000}"/>
  </bookViews>
  <sheets>
    <sheet name="自作関数" sheetId="1" r:id="rId1"/>
  </sheets>
  <definedNames>
    <definedName name="BIT_SLICE" comment="Extracts a bit slice with a given offset `offset` and bit width `BW_slice` from a given integer `x` with its bit width information `BW_orig`. The result is returned as an unsigned integer.">_xlfn.LAMBDA(_xlpm.BW_orig,_xlpm.offset,_xlpm.BW_slice,_xlpm.x,_xlfn.LET(_xlpm.us_x,UNSIGNED(_xlpm.BW_orig,_xlpm.x),_xlpm.y,_xlfn.BITRSHIFT(_xlpm.us_x,_xlpm.offset),_xlfn.BITAND(_xlpm.y,POWER(2,_xlpm.BW_slice)-1)))</definedName>
    <definedName name="QUOT.MATH" comment="For given integer numerator `num` and POSITIVE denominator `den`, finds the quotient `q` that the residual `r` is in range `0 &lt;= r &lt; den`.">_xlfn.LAMBDA(_xlpm.num,_xlpm.den,_xlfn.LET(_xlpm.r,MOD(_xlpm.num,_xlpm.den),_xlpm.q_excel,QUOTIENT(_xlpm.num,_xlpm.den),_xlpm.q,IF(_xlpm.num&gt;=0,_xlpm.q_excel,_xlpm.q_excel-(_xlpm.r&gt;0)),_xlpm.q))</definedName>
    <definedName name="ROUND_INT_HF2EVN" comment="For a given integer `x` and bit width of VIRTUAL decimal part `BW_DP`, treats `x`'s lower `BW_DP` bits as decimal part and performs &quot;[rounding half to even](https://en.wikipedia.org/wiki/Rounding#Rounding_half_to_even)&quot;. The result is returned as an integ">_xlfn.LAMBDA(_xlpm.BW_DP,_xlpm.x,_xlfn.LET(_xlpm.int_part,QUOT.MATH(_xlpm.x,_xlfn.BITLSHIFT(1,_xlpm.BW_DP)),_xlpm.r,MOD(_xlpm.x,_xlfn.BITLSHIFT(1,_xlpm.BW_DP)),_xlpm.r_is_0p_5,_xlpm.r=_xlfn.BITLSHIFT(1,_xlpm.BW_DP-1),IF(AND(_xlpm.r_is_0p_5,ISODD(_xlpm.int_part)),_xlpm.int_part+1,_xlpm.int_part+(_xlpm.r&gt;_xlfn.BITLSHIFT(1,_xlpm.BW_DP-1)))))</definedName>
    <definedName name="SIGNED" comment="Converts a given unsigned integer `x` to the signed version, using a given bit width information `BW`.">_xlfn.LAMBDA(_xlpm.BW,_xlpm.x,IF(_xlpm.x&lt;POWER(2,_xlpm.BW-1),_xlpm.x,-(POWER(2,_xlpm.BW)-_xlpm.x)))</definedName>
    <definedName name="UNSIGNED" comment="Converts a given signed integer `x` to the unsigned version, using a given bit width information `BW`.">_xlfn.LAMBDA(_xlpm.BW,_xlpm.x,IF(_xlpm.x&gt;=0,_xlpm.x,POWER(2,_xlpm.BW)+_xlpm.x))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 s="1" a="1"/>
  <c r="J7" i="1" s="1"/>
  <c r="K7" i="1" s="1" a="1"/>
  <c r="K7" i="1" s="1"/>
  <c r="L7" i="1" s="1" a="1"/>
  <c r="L7" i="1" s="1"/>
  <c r="M7" i="1" s="1" a="1"/>
  <c r="M7" i="1" s="1"/>
  <c r="I8" i="1"/>
  <c r="J8" i="1" s="1" a="1"/>
  <c r="J8" i="1" s="1"/>
  <c r="K8" i="1" s="1" a="1"/>
  <c r="K8" i="1" s="1"/>
  <c r="L8" i="1" s="1" a="1"/>
  <c r="L8" i="1" s="1"/>
  <c r="M8" i="1" s="1" a="1"/>
  <c r="M8" i="1" s="1"/>
  <c r="I9" i="1"/>
  <c r="J9" i="1" s="1" a="1"/>
  <c r="J9" i="1" s="1"/>
  <c r="K9" i="1" s="1" a="1"/>
  <c r="K9" i="1" s="1"/>
  <c r="L9" i="1" s="1" a="1"/>
  <c r="L9" i="1" s="1"/>
  <c r="M9" i="1" s="1" a="1"/>
  <c r="M9" i="1" s="1"/>
  <c r="I10" i="1"/>
  <c r="J10" i="1" s="1" a="1"/>
  <c r="J10" i="1" s="1"/>
  <c r="K10" i="1" s="1" a="1"/>
  <c r="K10" i="1" s="1"/>
  <c r="L10" i="1" s="1" a="1"/>
  <c r="L10" i="1" s="1"/>
  <c r="M10" i="1" s="1" a="1"/>
  <c r="M10" i="1" s="1"/>
  <c r="I11" i="1"/>
  <c r="J11" i="1" s="1" a="1"/>
  <c r="J11" i="1" s="1"/>
  <c r="K11" i="1" s="1" a="1"/>
  <c r="K11" i="1" s="1"/>
  <c r="L11" i="1" s="1" a="1"/>
  <c r="L11" i="1" s="1"/>
  <c r="M11" i="1" s="1" a="1"/>
  <c r="M11" i="1" s="1"/>
  <c r="I12" i="1"/>
  <c r="J12" i="1" s="1" a="1"/>
  <c r="J12" i="1" s="1"/>
  <c r="K12" i="1" s="1" a="1"/>
  <c r="K12" i="1" s="1"/>
  <c r="L12" i="1" s="1" a="1"/>
  <c r="L12" i="1" s="1"/>
  <c r="M12" i="1" s="1" a="1"/>
  <c r="M12" i="1" s="1"/>
  <c r="I13" i="1"/>
  <c r="J13" i="1" s="1" a="1"/>
  <c r="J13" i="1" s="1"/>
  <c r="K13" i="1" s="1" a="1"/>
  <c r="K13" i="1" s="1"/>
  <c r="L13" i="1" s="1" a="1"/>
  <c r="L13" i="1" s="1"/>
  <c r="M13" i="1" s="1" a="1"/>
  <c r="M13" i="1" s="1"/>
  <c r="I14" i="1"/>
  <c r="J14" i="1" s="1" a="1"/>
  <c r="J14" i="1" s="1"/>
  <c r="K14" i="1" s="1" a="1"/>
  <c r="K14" i="1" s="1"/>
  <c r="L14" i="1" s="1" a="1"/>
  <c r="L14" i="1" s="1"/>
  <c r="M14" i="1" s="1" a="1"/>
  <c r="M14" i="1" s="1"/>
  <c r="I15" i="1"/>
  <c r="J15" i="1" s="1" a="1"/>
  <c r="J15" i="1" s="1"/>
  <c r="K15" i="1" s="1" a="1"/>
  <c r="K15" i="1" s="1"/>
  <c r="L15" i="1" s="1" a="1"/>
  <c r="L15" i="1" s="1"/>
  <c r="M15" i="1" s="1" a="1"/>
  <c r="M15" i="1" s="1"/>
  <c r="I16" i="1"/>
  <c r="J16" i="1" s="1" a="1"/>
  <c r="J16" i="1" s="1"/>
  <c r="K16" i="1" s="1" a="1"/>
  <c r="K16" i="1" s="1"/>
  <c r="L16" i="1" s="1" a="1"/>
  <c r="L16" i="1" s="1"/>
  <c r="M16" i="1" s="1" a="1"/>
  <c r="M16" i="1" s="1"/>
  <c r="I17" i="1"/>
  <c r="J17" i="1" s="1" a="1"/>
  <c r="J17" i="1" s="1"/>
  <c r="K17" i="1" s="1" a="1"/>
  <c r="K17" i="1" s="1"/>
  <c r="L17" i="1" s="1" a="1"/>
  <c r="L17" i="1" s="1"/>
  <c r="M17" i="1" s="1" a="1"/>
  <c r="M17" i="1" s="1"/>
  <c r="I18" i="1"/>
  <c r="J18" i="1" s="1" a="1"/>
  <c r="J18" i="1" s="1"/>
  <c r="K18" i="1" s="1" a="1"/>
  <c r="K18" i="1" s="1"/>
  <c r="L18" i="1" s="1" a="1"/>
  <c r="L18" i="1" s="1"/>
  <c r="M18" i="1" s="1" a="1"/>
  <c r="M18" i="1" s="1"/>
  <c r="I19" i="1"/>
  <c r="J19" i="1" s="1" a="1"/>
  <c r="J19" i="1" s="1"/>
  <c r="K19" i="1" s="1" a="1"/>
  <c r="K19" i="1" s="1"/>
  <c r="L19" i="1" s="1" a="1"/>
  <c r="L19" i="1" s="1"/>
  <c r="M19" i="1" s="1" a="1"/>
  <c r="M19" i="1" s="1"/>
  <c r="I20" i="1"/>
  <c r="J20" i="1" s="1" a="1"/>
  <c r="J20" i="1" s="1"/>
  <c r="K20" i="1" s="1" a="1"/>
  <c r="K20" i="1" s="1"/>
  <c r="L20" i="1" s="1" a="1"/>
  <c r="L20" i="1" s="1"/>
  <c r="M20" i="1" s="1" a="1"/>
  <c r="M20" i="1" s="1"/>
  <c r="I21" i="1"/>
  <c r="J21" i="1" s="1" a="1"/>
  <c r="J21" i="1" s="1"/>
  <c r="K21" i="1" s="1" a="1"/>
  <c r="K21" i="1" s="1"/>
  <c r="L21" i="1" s="1" a="1"/>
  <c r="L21" i="1" s="1"/>
  <c r="M21" i="1" s="1" a="1"/>
  <c r="M21" i="1" s="1"/>
  <c r="I6" i="1"/>
  <c r="J6" i="1" s="1" a="1"/>
  <c r="J6" i="1" s="1"/>
  <c r="K6" i="1" s="1" a="1"/>
  <c r="K6" i="1" s="1"/>
  <c r="L6" i="1" s="1" a="1"/>
  <c r="L6" i="1" s="1"/>
  <c r="M6" i="1" s="1" a="1"/>
  <c r="M6" i="1" s="1"/>
  <c r="L49" i="1"/>
  <c r="N49" i="1" s="1" a="1"/>
  <c r="N49" i="1" s="1"/>
  <c r="P49" i="1" s="1" a="1"/>
  <c r="P49" i="1" s="1"/>
  <c r="R49" i="1" s="1" a="1"/>
  <c r="R49" i="1" s="1"/>
  <c r="T49" i="1" s="1" a="1"/>
  <c r="T49" i="1" s="1"/>
  <c r="L42" i="1"/>
  <c r="M42" i="1" s="1" a="1"/>
  <c r="M42" i="1" s="1"/>
  <c r="L41" i="1"/>
  <c r="M41" i="1" s="1" a="1"/>
  <c r="M41" i="1" s="1"/>
  <c r="L40" i="1"/>
  <c r="M40" i="1" s="1" a="1"/>
  <c r="M40" i="1" s="1"/>
  <c r="L39" i="1"/>
  <c r="M39" i="1" s="1" a="1"/>
  <c r="M39" i="1" s="1"/>
  <c r="L38" i="1"/>
  <c r="M38" i="1" s="1" a="1"/>
  <c r="M38" i="1" s="1"/>
  <c r="L37" i="1"/>
  <c r="M37" i="1" s="1" a="1"/>
  <c r="M37" i="1" s="1"/>
  <c r="L36" i="1"/>
  <c r="M36" i="1" s="1" a="1"/>
  <c r="M36" i="1" s="1"/>
  <c r="L35" i="1"/>
  <c r="M35" i="1" s="1" a="1"/>
  <c r="M35" i="1" s="1"/>
  <c r="L34" i="1"/>
  <c r="M34" i="1" s="1" a="1"/>
  <c r="M34" i="1" s="1"/>
  <c r="L33" i="1"/>
  <c r="M33" i="1" s="1" a="1"/>
  <c r="M33" i="1" s="1"/>
  <c r="L32" i="1"/>
  <c r="M32" i="1" s="1" a="1"/>
  <c r="M32" i="1" s="1"/>
  <c r="L31" i="1"/>
  <c r="M31" i="1" s="1" a="1"/>
  <c r="M31" i="1" s="1"/>
  <c r="L30" i="1"/>
  <c r="M30" i="1" s="1" a="1"/>
  <c r="M30" i="1" s="1"/>
  <c r="L29" i="1"/>
  <c r="M29" i="1" s="1" a="1"/>
  <c r="M29" i="1" s="1"/>
  <c r="L28" i="1"/>
  <c r="M28" i="1" s="1" a="1"/>
  <c r="M28" i="1" s="1"/>
  <c r="L27" i="1"/>
  <c r="M27" i="1" s="1" a="1"/>
  <c r="M27" i="1" s="1"/>
  <c r="K64" i="1" l="1"/>
  <c r="M64" i="1" s="1" a="1"/>
  <c r="M64" i="1" s="1"/>
  <c r="O64" i="1" s="1" a="1"/>
  <c r="O64" i="1" s="1"/>
  <c r="Q64" i="1" s="1" a="1"/>
  <c r="Q64" i="1" s="1"/>
  <c r="S64" i="1" s="1" a="1"/>
  <c r="S64" i="1" s="1"/>
  <c r="L64" i="1"/>
  <c r="N64" i="1" s="1" a="1"/>
  <c r="N64" i="1" s="1"/>
  <c r="P64" i="1" s="1" a="1"/>
  <c r="P64" i="1" s="1"/>
  <c r="R64" i="1" s="1" a="1"/>
  <c r="R64" i="1" s="1"/>
  <c r="T64" i="1" s="1" a="1"/>
  <c r="T64" i="1" s="1"/>
  <c r="K63" i="1"/>
  <c r="M63" i="1" s="1" a="1"/>
  <c r="M63" i="1" s="1"/>
  <c r="O63" i="1" s="1" a="1"/>
  <c r="O63" i="1" s="1"/>
  <c r="Q63" i="1" s="1" a="1"/>
  <c r="Q63" i="1" s="1"/>
  <c r="S63" i="1" s="1" a="1"/>
  <c r="S63" i="1" s="1"/>
  <c r="L63" i="1"/>
  <c r="N63" i="1" s="1" a="1"/>
  <c r="N63" i="1" s="1"/>
  <c r="P63" i="1" s="1" a="1"/>
  <c r="P63" i="1" s="1"/>
  <c r="R63" i="1" s="1" a="1"/>
  <c r="R63" i="1" s="1"/>
  <c r="T63" i="1" s="1" a="1"/>
  <c r="T63" i="1" s="1"/>
  <c r="K62" i="1"/>
  <c r="M62" i="1" s="1" a="1"/>
  <c r="M62" i="1" s="1"/>
  <c r="O62" i="1" s="1" a="1"/>
  <c r="O62" i="1" s="1"/>
  <c r="Q62" i="1" s="1" a="1"/>
  <c r="Q62" i="1" s="1"/>
  <c r="S62" i="1" s="1" a="1"/>
  <c r="S62" i="1" s="1"/>
  <c r="L62" i="1"/>
  <c r="N62" i="1" s="1" a="1"/>
  <c r="N62" i="1" s="1"/>
  <c r="P62" i="1" s="1" a="1"/>
  <c r="P62" i="1" s="1"/>
  <c r="R62" i="1" s="1" a="1"/>
  <c r="R62" i="1" s="1"/>
  <c r="T62" i="1" s="1" a="1"/>
  <c r="T62" i="1" s="1"/>
  <c r="K61" i="1"/>
  <c r="M61" i="1" s="1" a="1"/>
  <c r="M61" i="1" s="1"/>
  <c r="O61" i="1" s="1" a="1"/>
  <c r="O61" i="1" s="1"/>
  <c r="Q61" i="1" s="1" a="1"/>
  <c r="Q61" i="1" s="1"/>
  <c r="S61" i="1" s="1" a="1"/>
  <c r="S61" i="1" s="1"/>
  <c r="L61" i="1"/>
  <c r="N61" i="1" s="1" a="1"/>
  <c r="N61" i="1" s="1"/>
  <c r="P61" i="1" s="1" a="1"/>
  <c r="P61" i="1" s="1"/>
  <c r="R61" i="1" s="1" a="1"/>
  <c r="R61" i="1" s="1"/>
  <c r="T61" i="1" s="1" a="1"/>
  <c r="T61" i="1" s="1"/>
  <c r="K60" i="1"/>
  <c r="M60" i="1" s="1" a="1"/>
  <c r="M60" i="1" s="1"/>
  <c r="O60" i="1" s="1" a="1"/>
  <c r="O60" i="1" s="1"/>
  <c r="Q60" i="1" s="1" a="1"/>
  <c r="Q60" i="1" s="1"/>
  <c r="S60" i="1" s="1" a="1"/>
  <c r="S60" i="1" s="1"/>
  <c r="L60" i="1"/>
  <c r="N60" i="1" s="1" a="1"/>
  <c r="N60" i="1" s="1"/>
  <c r="P60" i="1" s="1" a="1"/>
  <c r="P60" i="1" s="1"/>
  <c r="R60" i="1" s="1" a="1"/>
  <c r="R60" i="1" s="1"/>
  <c r="T60" i="1" s="1" a="1"/>
  <c r="T60" i="1" s="1"/>
  <c r="K59" i="1"/>
  <c r="M59" i="1" s="1" a="1"/>
  <c r="M59" i="1" s="1"/>
  <c r="O59" i="1" s="1" a="1"/>
  <c r="O59" i="1" s="1"/>
  <c r="Q59" i="1" s="1" a="1"/>
  <c r="Q59" i="1" s="1"/>
  <c r="S59" i="1" s="1" a="1"/>
  <c r="S59" i="1" s="1"/>
  <c r="L59" i="1"/>
  <c r="N59" i="1" s="1" a="1"/>
  <c r="N59" i="1" s="1"/>
  <c r="P59" i="1" s="1" a="1"/>
  <c r="P59" i="1" s="1"/>
  <c r="R59" i="1" s="1" a="1"/>
  <c r="R59" i="1" s="1"/>
  <c r="T59" i="1" s="1" a="1"/>
  <c r="T59" i="1" s="1"/>
  <c r="K58" i="1"/>
  <c r="M58" i="1" s="1" a="1"/>
  <c r="M58" i="1" s="1"/>
  <c r="O58" i="1" s="1" a="1"/>
  <c r="O58" i="1" s="1"/>
  <c r="Q58" i="1" s="1" a="1"/>
  <c r="Q58" i="1" s="1"/>
  <c r="S58" i="1" s="1" a="1"/>
  <c r="S58" i="1" s="1"/>
  <c r="L58" i="1"/>
  <c r="N58" i="1" s="1" a="1"/>
  <c r="N58" i="1" s="1"/>
  <c r="P58" i="1" s="1" a="1"/>
  <c r="P58" i="1" s="1"/>
  <c r="R58" i="1" s="1" a="1"/>
  <c r="R58" i="1" s="1"/>
  <c r="T58" i="1" s="1" a="1"/>
  <c r="T58" i="1" s="1"/>
  <c r="K57" i="1"/>
  <c r="M57" i="1" s="1" a="1"/>
  <c r="M57" i="1" s="1"/>
  <c r="O57" i="1" s="1" a="1"/>
  <c r="O57" i="1" s="1"/>
  <c r="Q57" i="1" s="1" a="1"/>
  <c r="Q57" i="1" s="1"/>
  <c r="S57" i="1" s="1" a="1"/>
  <c r="S57" i="1" s="1"/>
  <c r="L57" i="1"/>
  <c r="N57" i="1" s="1" a="1"/>
  <c r="N57" i="1" s="1"/>
  <c r="P57" i="1" s="1" a="1"/>
  <c r="P57" i="1" s="1"/>
  <c r="R57" i="1" s="1" a="1"/>
  <c r="R57" i="1" s="1"/>
  <c r="T57" i="1" s="1" a="1"/>
  <c r="T57" i="1" s="1"/>
  <c r="K56" i="1"/>
  <c r="M56" i="1" s="1" a="1"/>
  <c r="M56" i="1" s="1"/>
  <c r="O56" i="1" s="1" a="1"/>
  <c r="O56" i="1" s="1"/>
  <c r="Q56" i="1" s="1" a="1"/>
  <c r="Q56" i="1" s="1"/>
  <c r="S56" i="1" s="1" a="1"/>
  <c r="S56" i="1" s="1"/>
  <c r="L56" i="1"/>
  <c r="N56" i="1" s="1" a="1"/>
  <c r="N56" i="1" s="1"/>
  <c r="P56" i="1" s="1" a="1"/>
  <c r="P56" i="1" s="1"/>
  <c r="R56" i="1" s="1" a="1"/>
  <c r="R56" i="1" s="1"/>
  <c r="T56" i="1" s="1" a="1"/>
  <c r="T56" i="1" s="1"/>
  <c r="K55" i="1"/>
  <c r="M55" i="1" s="1" a="1"/>
  <c r="M55" i="1" s="1"/>
  <c r="O55" i="1" s="1" a="1"/>
  <c r="O55" i="1" s="1"/>
  <c r="Q55" i="1" s="1" a="1"/>
  <c r="Q55" i="1" s="1"/>
  <c r="S55" i="1" s="1" a="1"/>
  <c r="S55" i="1" s="1"/>
  <c r="L55" i="1"/>
  <c r="N55" i="1" s="1" a="1"/>
  <c r="N55" i="1" s="1"/>
  <c r="P55" i="1" s="1" a="1"/>
  <c r="P55" i="1" s="1"/>
  <c r="R55" i="1" s="1" a="1"/>
  <c r="R55" i="1" s="1"/>
  <c r="T55" i="1" s="1" a="1"/>
  <c r="T55" i="1" s="1"/>
  <c r="K54" i="1"/>
  <c r="M54" i="1" s="1" a="1"/>
  <c r="M54" i="1" s="1"/>
  <c r="O54" i="1" s="1" a="1"/>
  <c r="O54" i="1" s="1"/>
  <c r="Q54" i="1" s="1" a="1"/>
  <c r="Q54" i="1" s="1"/>
  <c r="S54" i="1" s="1" a="1"/>
  <c r="S54" i="1" s="1"/>
  <c r="L54" i="1"/>
  <c r="N54" i="1" s="1" a="1"/>
  <c r="N54" i="1" s="1"/>
  <c r="P54" i="1" s="1" a="1"/>
  <c r="P54" i="1" s="1"/>
  <c r="R54" i="1" s="1" a="1"/>
  <c r="R54" i="1" s="1"/>
  <c r="T54" i="1" s="1" a="1"/>
  <c r="T54" i="1" s="1"/>
  <c r="K53" i="1"/>
  <c r="M53" i="1" s="1" a="1"/>
  <c r="M53" i="1" s="1"/>
  <c r="O53" i="1" s="1" a="1"/>
  <c r="O53" i="1" s="1"/>
  <c r="Q53" i="1" s="1" a="1"/>
  <c r="Q53" i="1" s="1"/>
  <c r="S53" i="1" s="1" a="1"/>
  <c r="S53" i="1" s="1"/>
  <c r="L53" i="1"/>
  <c r="N53" i="1" s="1" a="1"/>
  <c r="N53" i="1" s="1"/>
  <c r="P53" i="1" s="1" a="1"/>
  <c r="P53" i="1" s="1"/>
  <c r="R53" i="1" s="1" a="1"/>
  <c r="R53" i="1" s="1"/>
  <c r="T53" i="1" s="1" a="1"/>
  <c r="T53" i="1" s="1"/>
  <c r="K52" i="1"/>
  <c r="M52" i="1" s="1" a="1"/>
  <c r="M52" i="1" s="1"/>
  <c r="O52" i="1" s="1" a="1"/>
  <c r="O52" i="1" s="1"/>
  <c r="Q52" i="1" s="1" a="1"/>
  <c r="Q52" i="1" s="1"/>
  <c r="S52" i="1" s="1" a="1"/>
  <c r="S52" i="1" s="1"/>
  <c r="L52" i="1"/>
  <c r="N52" i="1" s="1" a="1"/>
  <c r="N52" i="1" s="1"/>
  <c r="P52" i="1" s="1" a="1"/>
  <c r="P52" i="1" s="1"/>
  <c r="R52" i="1" s="1" a="1"/>
  <c r="R52" i="1" s="1"/>
  <c r="T52" i="1" s="1" a="1"/>
  <c r="T52" i="1" s="1"/>
  <c r="K51" i="1"/>
  <c r="M51" i="1" s="1" a="1"/>
  <c r="M51" i="1" s="1"/>
  <c r="O51" i="1" s="1" a="1"/>
  <c r="O51" i="1" s="1"/>
  <c r="Q51" i="1" s="1" a="1"/>
  <c r="Q51" i="1" s="1"/>
  <c r="S51" i="1" s="1" a="1"/>
  <c r="S51" i="1" s="1"/>
  <c r="L51" i="1"/>
  <c r="N51" i="1" s="1" a="1"/>
  <c r="N51" i="1" s="1"/>
  <c r="P51" i="1" s="1" a="1"/>
  <c r="P51" i="1" s="1"/>
  <c r="R51" i="1" s="1" a="1"/>
  <c r="R51" i="1" s="1"/>
  <c r="T51" i="1" s="1" a="1"/>
  <c r="T51" i="1" s="1"/>
  <c r="K50" i="1"/>
  <c r="M50" i="1" s="1" a="1"/>
  <c r="M50" i="1" s="1"/>
  <c r="O50" i="1" s="1" a="1"/>
  <c r="O50" i="1" s="1"/>
  <c r="Q50" i="1" s="1" a="1"/>
  <c r="Q50" i="1" s="1"/>
  <c r="S50" i="1" s="1" a="1"/>
  <c r="S50" i="1" s="1"/>
  <c r="L50" i="1"/>
  <c r="N50" i="1" s="1" a="1"/>
  <c r="N50" i="1" s="1"/>
  <c r="P50" i="1" s="1" a="1"/>
  <c r="P50" i="1" s="1"/>
  <c r="R50" i="1" s="1" a="1"/>
  <c r="R50" i="1" s="1"/>
  <c r="T50" i="1" s="1" a="1"/>
  <c r="T50" i="1" s="1"/>
  <c r="K49" i="1"/>
  <c r="M49" i="1" s="1" a="1"/>
  <c r="M49" i="1" s="1"/>
  <c r="O49" i="1" s="1" a="1"/>
  <c r="O49" i="1" s="1"/>
  <c r="Q49" i="1" s="1" a="1"/>
  <c r="Q49" i="1" s="1"/>
  <c r="S49" i="1" s="1" a="1"/>
  <c r="S49" i="1" s="1"/>
  <c r="N28" i="1" a="1"/>
  <c r="N28" i="1" s="1"/>
  <c r="O28" i="1" s="1" a="1"/>
  <c r="O28" i="1" s="1"/>
  <c r="P28" i="1" s="1" a="1"/>
  <c r="P28" i="1" s="1"/>
  <c r="N29" i="1" a="1"/>
  <c r="N29" i="1" s="1"/>
  <c r="O29" i="1" s="1" a="1"/>
  <c r="O29" i="1" s="1"/>
  <c r="P29" i="1" s="1" a="1"/>
  <c r="P29" i="1" s="1"/>
  <c r="N30" i="1" a="1"/>
  <c r="N30" i="1" s="1"/>
  <c r="O30" i="1" s="1" a="1"/>
  <c r="O30" i="1" s="1"/>
  <c r="P30" i="1" s="1" a="1"/>
  <c r="P30" i="1" s="1"/>
  <c r="N31" i="1" a="1"/>
  <c r="N31" i="1" s="1"/>
  <c r="O31" i="1" s="1" a="1"/>
  <c r="O31" i="1" s="1"/>
  <c r="P31" i="1" s="1" a="1"/>
  <c r="P31" i="1" s="1"/>
  <c r="N32" i="1" a="1"/>
  <c r="N32" i="1" s="1"/>
  <c r="O32" i="1" s="1" a="1"/>
  <c r="O32" i="1" s="1"/>
  <c r="P32" i="1" s="1" a="1"/>
  <c r="P32" i="1" s="1"/>
  <c r="N33" i="1" a="1"/>
  <c r="N33" i="1" s="1"/>
  <c r="O33" i="1" s="1" a="1"/>
  <c r="O33" i="1" s="1"/>
  <c r="P33" i="1" s="1" a="1"/>
  <c r="P33" i="1" s="1"/>
  <c r="N34" i="1" a="1"/>
  <c r="N34" i="1" s="1"/>
  <c r="O34" i="1" s="1" a="1"/>
  <c r="O34" i="1" s="1"/>
  <c r="P34" i="1" s="1" a="1"/>
  <c r="P34" i="1" s="1"/>
  <c r="N35" i="1" a="1"/>
  <c r="N35" i="1" s="1"/>
  <c r="O35" i="1" s="1" a="1"/>
  <c r="O35" i="1" s="1"/>
  <c r="P35" i="1" s="1" a="1"/>
  <c r="P35" i="1" s="1"/>
  <c r="N36" i="1" a="1"/>
  <c r="N36" i="1" s="1"/>
  <c r="O36" i="1" s="1" a="1"/>
  <c r="O36" i="1" s="1"/>
  <c r="P36" i="1" s="1" a="1"/>
  <c r="P36" i="1" s="1"/>
  <c r="N37" i="1" a="1"/>
  <c r="N37" i="1" s="1"/>
  <c r="O37" i="1" s="1" a="1"/>
  <c r="O37" i="1" s="1"/>
  <c r="P37" i="1" s="1" a="1"/>
  <c r="P37" i="1" s="1"/>
  <c r="N38" i="1" a="1"/>
  <c r="N38" i="1" s="1"/>
  <c r="O38" i="1" s="1" a="1"/>
  <c r="O38" i="1" s="1"/>
  <c r="P38" i="1" s="1" a="1"/>
  <c r="P38" i="1" s="1"/>
  <c r="N39" i="1" a="1"/>
  <c r="N39" i="1" s="1"/>
  <c r="O39" i="1" s="1" a="1"/>
  <c r="O39" i="1" s="1"/>
  <c r="P39" i="1" s="1" a="1"/>
  <c r="P39" i="1" s="1"/>
  <c r="N40" i="1" a="1"/>
  <c r="N40" i="1" s="1"/>
  <c r="O40" i="1" s="1" a="1"/>
  <c r="O40" i="1" s="1"/>
  <c r="P40" i="1" s="1" a="1"/>
  <c r="P40" i="1" s="1"/>
  <c r="N41" i="1" a="1"/>
  <c r="N41" i="1" s="1"/>
  <c r="O41" i="1" s="1" a="1"/>
  <c r="O41" i="1" s="1"/>
  <c r="P41" i="1" s="1" a="1"/>
  <c r="P41" i="1" s="1"/>
  <c r="N42" i="1" a="1"/>
  <c r="N42" i="1" s="1"/>
  <c r="O42" i="1" s="1" a="1"/>
  <c r="O42" i="1" s="1"/>
  <c r="P42" i="1" s="1" a="1"/>
  <c r="P42" i="1" s="1"/>
  <c r="N27" i="1" a="1"/>
  <c r="N27" i="1" s="1"/>
  <c r="O27" i="1" s="1" a="1"/>
  <c r="O27" i="1" s="1"/>
  <c r="P27" i="1" s="1" a="1"/>
  <c r="P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Motoki Kamimura</author>
  </authors>
  <commentList>
    <comment ref="G6" authorId="0" shapeId="0" xr:uid="{2E60492E-1DA8-4D5E-A2BE-9B5D0F493EA6}">
      <text>
        <t>Motoki Kamimura:
乱数で生成した後に再現性確保のために固定した。
元の数式は下記：
=LET(A,POWER(2,$D$26-1),RANDBETWEEN(-A,A-1))</t>
      </text>
    </comment>
    <comment ref="G25" authorId="0" shapeId="0" xr:uid="{ADDE4464-8DFC-45ED-AFE4-38EAD8AD5580}">
      <text>
        <r>
          <rPr>
            <sz val="11"/>
            <color theme="1"/>
            <rFont val="游ゴシック"/>
            <family val="2"/>
            <scheme val="minor"/>
          </rPr>
          <t>Motoki Kamimura:
RANDBETWEEN() で生成した後、再現性確保のために固定した。</t>
        </r>
      </text>
    </comment>
    <comment ref="G27" authorId="0" shapeId="0" xr:uid="{60E8420D-E157-4229-BF63-BF8E0C4B1B3E}">
      <text>
        <t>Motoki Kamimura:
乱数で生成した後に再現性確保のために固定した。
元の数式は下記：
=LET(A,POWER(2,$D$26-1),RANDBETWEEN(-A,A-1))</t>
      </text>
    </comment>
    <comment ref="G49" authorId="0" shapeId="0" xr:uid="{7913E922-01F6-4D70-9926-B43E91EB98AE}">
      <text>
        <r>
          <rPr>
            <sz val="11"/>
            <color theme="1"/>
            <rFont val="游ゴシック"/>
            <family val="2"/>
            <scheme val="minor"/>
          </rPr>
          <t>Motoki Kamimura:
乱数で生成した後に再現性確保のために固定した。
元の数式は下記：
=LET(A,POWER(2,$D$26-1),RANDBETWEEN(-A,A-1))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<sst xmlns="http://schemas.openxmlformats.org/spreadsheetml/2006/main" count="68" uniqueCount="40">
  <si>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test_bench_fxd_pt_mul_v2_0_0</t>
  </si>
  <si>
    <t>parameter</t>
  </si>
  <si>
    <t>value</t>
  </si>
  <si>
    <t>input</t>
  </si>
  <si>
    <t>intermediate calculation</t>
  </si>
  <si>
    <t>output</t>
  </si>
  <si>
    <t>BIT_WIDTH_IN_A</t>
  </si>
  <si>
    <t>a</t>
  </si>
  <si>
    <t>b</t>
  </si>
  <si>
    <t>c before rounding&amp;clipping</t>
  </si>
  <si>
    <t>rounded</t>
  </si>
  <si>
    <t>unsigned</t>
  </si>
  <si>
    <t>bit slice</t>
  </si>
  <si>
    <t>BIT_WIDTH_IN_B</t>
  </si>
  <si>
    <t>BIT_WIDTH_OUT</t>
  </si>
  <si>
    <t>BIT_SLICE_OFFSET_OUT</t>
  </si>
  <si>
    <t>ENABLE_ROUNDING_HALF_TO_EVEN</t>
  </si>
  <si>
    <t>test_bench_fxd_pt_mul_sum_altera_vp_dsp_18x19_v1_0_0</t>
  </si>
  <si>
    <t>BW_IN_A_0</t>
  </si>
  <si>
    <t>a_0</t>
  </si>
  <si>
    <t>b_0</t>
  </si>
  <si>
    <t>a_1</t>
  </si>
  <si>
    <t>b_1</t>
  </si>
  <si>
    <t>i_sub</t>
  </si>
  <si>
    <t>BW_IN_B_0</t>
  </si>
  <si>
    <t>BW_IN_A_1</t>
  </si>
  <si>
    <t>BW_IN_B_1</t>
  </si>
  <si>
    <t>BW_OUT</t>
  </si>
  <si>
    <t>BIT_SLC_OFFSET_OUT</t>
  </si>
  <si>
    <t>EN_RND_HF2EVN</t>
  </si>
  <si>
    <t>test_bench_cplx_mul_altera_vp_dsp_18x19</t>
  </si>
  <si>
    <t>BW_IN_A</t>
  </si>
  <si>
    <t>re_a</t>
  </si>
  <si>
    <t>im_a</t>
  </si>
  <si>
    <t>re_b</t>
  </si>
  <si>
    <t>im_b</t>
  </si>
  <si>
    <t>before slicing/rounding</t>
  </si>
  <si>
    <t>re_c</t>
  </si>
  <si>
    <t>im_c</t>
  </si>
  <si>
    <t>BW_IN_B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</si>
</sst>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176" fontId="0" fillId="0" borderId="0" xfId="0" applyNumberFormat="1" applyAlignment="1">
      <alignment horizontal="righ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83"/>
  <sheetViews>
    <sheetView tabSelected="1" workbookViewId="0">
      <selection activeCell="I6" sqref="I6"/>
    </sheetView>
  </sheetViews>
  <sheetFormatPr defaultRowHeight="18.75"/>
  <cols>
    <col min="1" max="2" width="3.125" style="1" customWidth="1"/>
    <col min="3" max="3" width="38" style="1" bestFit="1" customWidth="1"/>
    <col min="4" max="4" width="6.25" style="1" bestFit="1" customWidth="1"/>
    <col min="5" max="5" width="9" style="1"/>
    <col min="6" max="6" width="3.75" style="1" bestFit="1" customWidth="1"/>
    <col min="7" max="8" width="10" style="1" customWidth="1"/>
    <col min="9" max="10" width="12.625" style="1" customWidth="1"/>
    <col min="11" max="11" width="19.5" style="1" bestFit="1" customWidth="1"/>
    <col min="12" max="12" width="16.5" style="1" bestFit="1" customWidth="1"/>
    <col min="13" max="13" width="16.875" style="1" bestFit="1" customWidth="1"/>
    <col min="14" max="14" width="16.75" style="1" bestFit="1" customWidth="1"/>
    <col min="15" max="16" width="15.625" style="1" bestFit="1" customWidth="1"/>
    <col min="17" max="17" width="10.375" style="1" bestFit="1" customWidth="1"/>
    <col min="18" max="19" width="9" style="1"/>
    <col min="20" max="20" width="10" style="1" bestFit="1" customWidth="1"/>
    <col min="21" max="16384" width="9" style="1"/>
  </cols>
  <sheetData>
    <row r="2" spans="2:13">
      <c r="B2" s="1" t="s">
        <v>0</v>
      </c>
    </row>
    <row r="4" spans="2:13">
      <c r="C4" s="5" t="s">
        <v>1</v>
      </c>
      <c r="D4" s="5" t="s">
        <v>2</v>
      </c>
      <c r="G4" s="8" t="s">
        <v>3</v>
      </c>
      <c r="H4" s="8"/>
      <c r="I4" s="8" t="s">
        <v>4</v>
      </c>
      <c r="J4" s="8"/>
      <c r="K4" s="8"/>
      <c r="L4" s="8"/>
      <c r="M4" s="8" t="s">
        <v>5</v>
      </c>
    </row>
    <row r="5" spans="2:13" ht="67.5">
      <c r="C5" s="1" t="s">
        <v>6</v>
      </c>
      <c r="D5" s="1">
        <v>16</v>
      </c>
      <c r="G5" s="5" t="s">
        <v>7</v>
      </c>
      <c r="H5" s="5" t="s">
        <v>8</v>
      </c>
      <c r="I5" s="6" t="s">
        <v>9</v>
      </c>
      <c r="J5" s="5" t="s">
        <v>10</v>
      </c>
      <c r="K5" s="5" t="s">
        <v>11</v>
      </c>
      <c r="L5" s="5" t="s">
        <v>12</v>
      </c>
      <c r="M5" s="8"/>
    </row>
    <row r="6" spans="2:13">
      <c r="C6" s="1" t="s">
        <v>13</v>
      </c>
      <c r="D6" s="1">
        <v>16</v>
      </c>
      <c r="F6" s="1">
        <v>0</v>
      </c>
      <c r="G6" s="4">
        <v>5910</v>
      </c>
      <c r="H6" s="4">
        <v>-1591</v>
      </c>
      <c r="I6" s="2">
        <f>G6*H6</f>
        <v>-9402810</v>
      </c>
      <c r="J6" s="2" cm="1">
        <f t="array" ref="J6">ROUND_INT_HF2EVN($D$8,I6)</f>
        <v>-287</v>
      </c>
      <c r="K6" s="2" cm="1">
        <f t="array" ref="K6">UNSIGNED($D$5+$D$6-$D$8,J6)</f>
        <v>130785</v>
      </c>
      <c r="L6" s="2" cm="1">
        <f t="array" ref="L6">BIT_SLICE($D$5+$D$6-$D$8,0,$D$7,K6)</f>
        <v>3809</v>
      </c>
      <c r="M6" s="2" cm="1">
        <f t="array" ref="M6">SIGNED($D$7,L6)</f>
        <v>-287</v>
      </c>
    </row>
    <row r="7" spans="2:13">
      <c r="C7" s="1" t="s">
        <v>14</v>
      </c>
      <c r="D7" s="1">
        <v>12</v>
      </c>
      <c r="F7" s="1">
        <v>1</v>
      </c>
      <c r="G7" s="4">
        <v>32200</v>
      </c>
      <c r="H7" s="4">
        <v>17126</v>
      </c>
      <c r="I7" s="2">
        <f t="shared" ref="I7:I21" si="0">G7*H7</f>
        <v>551457200</v>
      </c>
      <c r="J7" s="2" cm="1">
        <f t="array" ref="J7">ROUND_INT_HF2EVN($D$8,I7)</f>
        <v>16829</v>
      </c>
      <c r="K7" s="2" cm="1">
        <f t="array" ref="K7">UNSIGNED($D$5+$D$6-$D$8,J7)</f>
        <v>16829</v>
      </c>
      <c r="L7" s="2" cm="1">
        <f t="array" ref="L7">BIT_SLICE($D$5+$D$6-$D$8,0,$D$7,K7)</f>
        <v>445</v>
      </c>
      <c r="M7" s="2" cm="1">
        <f t="array" ref="M7">SIGNED($D$7,L7)</f>
        <v>445</v>
      </c>
    </row>
    <row r="8" spans="2:13">
      <c r="C8" s="1" t="s">
        <v>15</v>
      </c>
      <c r="D8" s="1">
        <v>15</v>
      </c>
      <c r="F8" s="1">
        <v>2</v>
      </c>
      <c r="G8" s="4">
        <v>29375</v>
      </c>
      <c r="H8" s="4">
        <v>13770</v>
      </c>
      <c r="I8" s="2">
        <f t="shared" si="0"/>
        <v>404493750</v>
      </c>
      <c r="J8" s="2" cm="1">
        <f t="array" ref="J8">ROUND_INT_HF2EVN($D$8,I8)</f>
        <v>12344</v>
      </c>
      <c r="K8" s="2" cm="1">
        <f t="array" ref="K8">UNSIGNED($D$5+$D$6-$D$8,J8)</f>
        <v>12344</v>
      </c>
      <c r="L8" s="2" cm="1">
        <f t="array" ref="L8">BIT_SLICE($D$5+$D$6-$D$8,0,$D$7,K8)</f>
        <v>56</v>
      </c>
      <c r="M8" s="2" cm="1">
        <f t="array" ref="M8">SIGNED($D$7,L8)</f>
        <v>56</v>
      </c>
    </row>
    <row r="9" spans="2:13">
      <c r="C9" s="1" t="s">
        <v>16</v>
      </c>
      <c r="D9" s="1">
        <v>1</v>
      </c>
      <c r="F9" s="1">
        <v>3</v>
      </c>
      <c r="G9" s="4">
        <v>-27617</v>
      </c>
      <c r="H9" s="4">
        <v>-31356</v>
      </c>
      <c r="I9" s="2">
        <f t="shared" si="0"/>
        <v>865958652</v>
      </c>
      <c r="J9" s="2" cm="1">
        <f t="array" ref="J9">ROUND_INT_HF2EVN($D$8,I9)</f>
        <v>26427</v>
      </c>
      <c r="K9" s="2" cm="1">
        <f t="array" ref="K9">UNSIGNED($D$5+$D$6-$D$8,J9)</f>
        <v>26427</v>
      </c>
      <c r="L9" s="2" cm="1">
        <f t="array" ref="L9">BIT_SLICE($D$5+$D$6-$D$8,0,$D$7,K9)</f>
        <v>1851</v>
      </c>
      <c r="M9" s="2" cm="1">
        <f t="array" ref="M9">SIGNED($D$7,L9)</f>
        <v>1851</v>
      </c>
    </row>
    <row r="10" spans="2:13">
      <c r="F10" s="1">
        <v>4</v>
      </c>
      <c r="G10" s="4">
        <v>11137</v>
      </c>
      <c r="H10" s="4">
        <v>26767</v>
      </c>
      <c r="I10" s="2">
        <f t="shared" si="0"/>
        <v>298104079</v>
      </c>
      <c r="J10" s="2" cm="1">
        <f t="array" ref="J10">ROUND_INT_HF2EVN($D$8,I10)</f>
        <v>9097</v>
      </c>
      <c r="K10" s="2" cm="1">
        <f t="array" ref="K10">UNSIGNED($D$5+$D$6-$D$8,J10)</f>
        <v>9097</v>
      </c>
      <c r="L10" s="2" cm="1">
        <f t="array" ref="L10">BIT_SLICE($D$5+$D$6-$D$8,0,$D$7,K10)</f>
        <v>905</v>
      </c>
      <c r="M10" s="2" cm="1">
        <f t="array" ref="M10">SIGNED($D$7,L10)</f>
        <v>905</v>
      </c>
    </row>
    <row r="11" spans="2:13">
      <c r="F11" s="1">
        <v>5</v>
      </c>
      <c r="G11" s="4">
        <v>6277</v>
      </c>
      <c r="H11" s="4">
        <v>-19474</v>
      </c>
      <c r="I11" s="2">
        <f t="shared" si="0"/>
        <v>-122238298</v>
      </c>
      <c r="J11" s="2" cm="1">
        <f t="array" ref="J11">ROUND_INT_HF2EVN($D$8,I11)</f>
        <v>-3730</v>
      </c>
      <c r="K11" s="2" cm="1">
        <f t="array" ref="K11">UNSIGNED($D$5+$D$6-$D$8,J11)</f>
        <v>127342</v>
      </c>
      <c r="L11" s="2" cm="1">
        <f t="array" ref="L11">BIT_SLICE($D$5+$D$6-$D$8,0,$D$7,K11)</f>
        <v>366</v>
      </c>
      <c r="M11" s="2" cm="1">
        <f t="array" ref="M11">SIGNED($D$7,L11)</f>
        <v>366</v>
      </c>
    </row>
    <row r="12" spans="2:13">
      <c r="F12" s="1">
        <v>6</v>
      </c>
      <c r="G12" s="4">
        <v>-9118</v>
      </c>
      <c r="H12" s="4">
        <v>15883</v>
      </c>
      <c r="I12" s="2">
        <f t="shared" si="0"/>
        <v>-144821194</v>
      </c>
      <c r="J12" s="2" cm="1">
        <f t="array" ref="J12">ROUND_INT_HF2EVN($D$8,I12)</f>
        <v>-4420</v>
      </c>
      <c r="K12" s="2" cm="1">
        <f t="array" ref="K12">UNSIGNED($D$5+$D$6-$D$8,J12)</f>
        <v>126652</v>
      </c>
      <c r="L12" s="2" cm="1">
        <f t="array" ref="L12">BIT_SLICE($D$5+$D$6-$D$8,0,$D$7,K12)</f>
        <v>3772</v>
      </c>
      <c r="M12" s="2" cm="1">
        <f t="array" ref="M12">SIGNED($D$7,L12)</f>
        <v>-324</v>
      </c>
    </row>
    <row r="13" spans="2:13">
      <c r="F13" s="1">
        <v>7</v>
      </c>
      <c r="G13" s="4">
        <v>9709</v>
      </c>
      <c r="H13" s="4">
        <v>25513</v>
      </c>
      <c r="I13" s="2">
        <f t="shared" si="0"/>
        <v>247705717</v>
      </c>
      <c r="J13" s="2" cm="1">
        <f t="array" ref="J13">ROUND_INT_HF2EVN($D$8,I13)</f>
        <v>7559</v>
      </c>
      <c r="K13" s="2" cm="1">
        <f t="array" ref="K13">UNSIGNED($D$5+$D$6-$D$8,J13)</f>
        <v>7559</v>
      </c>
      <c r="L13" s="2" cm="1">
        <f t="array" ref="L13">BIT_SLICE($D$5+$D$6-$D$8,0,$D$7,K13)</f>
        <v>3463</v>
      </c>
      <c r="M13" s="2" cm="1">
        <f t="array" ref="M13">SIGNED($D$7,L13)</f>
        <v>-633</v>
      </c>
    </row>
    <row r="14" spans="2:13">
      <c r="F14" s="1">
        <v>8</v>
      </c>
      <c r="G14" s="4">
        <v>32732</v>
      </c>
      <c r="H14" s="4">
        <v>8110</v>
      </c>
      <c r="I14" s="2">
        <f t="shared" si="0"/>
        <v>265456520</v>
      </c>
      <c r="J14" s="2" cm="1">
        <f t="array" ref="J14">ROUND_INT_HF2EVN($D$8,I14)</f>
        <v>8101</v>
      </c>
      <c r="K14" s="2" cm="1">
        <f t="array" ref="K14">UNSIGNED($D$5+$D$6-$D$8,J14)</f>
        <v>8101</v>
      </c>
      <c r="L14" s="2" cm="1">
        <f t="array" ref="L14">BIT_SLICE($D$5+$D$6-$D$8,0,$D$7,K14)</f>
        <v>4005</v>
      </c>
      <c r="M14" s="2" cm="1">
        <f t="array" ref="M14">SIGNED($D$7,L14)</f>
        <v>-91</v>
      </c>
    </row>
    <row r="15" spans="2:13">
      <c r="F15" s="1">
        <v>9</v>
      </c>
      <c r="G15" s="4">
        <v>17979</v>
      </c>
      <c r="H15" s="4">
        <v>-13185</v>
      </c>
      <c r="I15" s="2">
        <f t="shared" si="0"/>
        <v>-237053115</v>
      </c>
      <c r="J15" s="2" cm="1">
        <f t="array" ref="J15">ROUND_INT_HF2EVN($D$8,I15)</f>
        <v>-7234</v>
      </c>
      <c r="K15" s="2" cm="1">
        <f t="array" ref="K15">UNSIGNED($D$5+$D$6-$D$8,J15)</f>
        <v>123838</v>
      </c>
      <c r="L15" s="2" cm="1">
        <f t="array" ref="L15">BIT_SLICE($D$5+$D$6-$D$8,0,$D$7,K15)</f>
        <v>958</v>
      </c>
      <c r="M15" s="2" cm="1">
        <f t="array" ref="M15">SIGNED($D$7,L15)</f>
        <v>958</v>
      </c>
    </row>
    <row r="16" spans="2:13">
      <c r="F16" s="1">
        <v>10</v>
      </c>
      <c r="G16" s="4">
        <v>-1592</v>
      </c>
      <c r="H16" s="4">
        <v>-19853</v>
      </c>
      <c r="I16" s="2">
        <f t="shared" si="0"/>
        <v>31605976</v>
      </c>
      <c r="J16" s="2" cm="1">
        <f t="array" ref="J16">ROUND_INT_HF2EVN($D$8,I16)</f>
        <v>965</v>
      </c>
      <c r="K16" s="2" cm="1">
        <f t="array" ref="K16">UNSIGNED($D$5+$D$6-$D$8,J16)</f>
        <v>965</v>
      </c>
      <c r="L16" s="2" cm="1">
        <f t="array" ref="L16">BIT_SLICE($D$5+$D$6-$D$8,0,$D$7,K16)</f>
        <v>965</v>
      </c>
      <c r="M16" s="2" cm="1">
        <f t="array" ref="M16">SIGNED($D$7,L16)</f>
        <v>965</v>
      </c>
    </row>
    <row r="17" spans="2:16">
      <c r="F17" s="1">
        <v>11</v>
      </c>
      <c r="G17" s="4">
        <v>16181</v>
      </c>
      <c r="H17" s="4">
        <v>-2016</v>
      </c>
      <c r="I17" s="2">
        <f t="shared" si="0"/>
        <v>-32620896</v>
      </c>
      <c r="J17" s="2" cm="1">
        <f t="array" ref="J17">ROUND_INT_HF2EVN($D$8,I17)</f>
        <v>-996</v>
      </c>
      <c r="K17" s="2" cm="1">
        <f t="array" ref="K17">UNSIGNED($D$5+$D$6-$D$8,J17)</f>
        <v>130076</v>
      </c>
      <c r="L17" s="2" cm="1">
        <f t="array" ref="L17">BIT_SLICE($D$5+$D$6-$D$8,0,$D$7,K17)</f>
        <v>3100</v>
      </c>
      <c r="M17" s="2" cm="1">
        <f t="array" ref="M17">SIGNED($D$7,L17)</f>
        <v>-996</v>
      </c>
    </row>
    <row r="18" spans="2:16">
      <c r="F18" s="1">
        <v>12</v>
      </c>
      <c r="G18" s="4">
        <v>26299</v>
      </c>
      <c r="H18" s="4">
        <v>3232</v>
      </c>
      <c r="I18" s="2">
        <f t="shared" si="0"/>
        <v>84998368</v>
      </c>
      <c r="J18" s="2" cm="1">
        <f t="array" ref="J18">ROUND_INT_HF2EVN($D$8,I18)</f>
        <v>2594</v>
      </c>
      <c r="K18" s="2" cm="1">
        <f t="array" ref="K18">UNSIGNED($D$5+$D$6-$D$8,J18)</f>
        <v>2594</v>
      </c>
      <c r="L18" s="2" cm="1">
        <f t="array" ref="L18">BIT_SLICE($D$5+$D$6-$D$8,0,$D$7,K18)</f>
        <v>2594</v>
      </c>
      <c r="M18" s="2" cm="1">
        <f t="array" ref="M18">SIGNED($D$7,L18)</f>
        <v>-1502</v>
      </c>
    </row>
    <row r="19" spans="2:16">
      <c r="F19" s="1">
        <v>13</v>
      </c>
      <c r="G19" s="4">
        <v>-3929</v>
      </c>
      <c r="H19" s="4">
        <v>8848</v>
      </c>
      <c r="I19" s="2">
        <f t="shared" si="0"/>
        <v>-34763792</v>
      </c>
      <c r="J19" s="2" cm="1">
        <f t="array" ref="J19">ROUND_INT_HF2EVN($D$8,I19)</f>
        <v>-1061</v>
      </c>
      <c r="K19" s="2" cm="1">
        <f t="array" ref="K19">UNSIGNED($D$5+$D$6-$D$8,J19)</f>
        <v>130011</v>
      </c>
      <c r="L19" s="2" cm="1">
        <f t="array" ref="L19">BIT_SLICE($D$5+$D$6-$D$8,0,$D$7,K19)</f>
        <v>3035</v>
      </c>
      <c r="M19" s="2" cm="1">
        <f t="array" ref="M19">SIGNED($D$7,L19)</f>
        <v>-1061</v>
      </c>
    </row>
    <row r="20" spans="2:16">
      <c r="F20" s="1">
        <v>14</v>
      </c>
      <c r="G20" s="4">
        <v>-12752</v>
      </c>
      <c r="H20" s="4">
        <v>-14846</v>
      </c>
      <c r="I20" s="2">
        <f t="shared" si="0"/>
        <v>189316192</v>
      </c>
      <c r="J20" s="2" cm="1">
        <f t="array" ref="J20">ROUND_INT_HF2EVN($D$8,I20)</f>
        <v>5777</v>
      </c>
      <c r="K20" s="2" cm="1">
        <f t="array" ref="K20">UNSIGNED($D$5+$D$6-$D$8,J20)</f>
        <v>5777</v>
      </c>
      <c r="L20" s="2" cm="1">
        <f t="array" ref="L20">BIT_SLICE($D$5+$D$6-$D$8,0,$D$7,K20)</f>
        <v>1681</v>
      </c>
      <c r="M20" s="2" cm="1">
        <f t="array" ref="M20">SIGNED($D$7,L20)</f>
        <v>1681</v>
      </c>
    </row>
    <row r="21" spans="2:16">
      <c r="F21" s="1">
        <v>15</v>
      </c>
      <c r="G21" s="3">
        <v>588</v>
      </c>
      <c r="H21" s="4">
        <v>17642</v>
      </c>
      <c r="I21" s="2">
        <f t="shared" si="0"/>
        <v>10373496</v>
      </c>
      <c r="J21" s="2" cm="1">
        <f t="array" ref="J21">ROUND_INT_HF2EVN($D$8,I21)</f>
        <v>317</v>
      </c>
      <c r="K21" s="2" cm="1">
        <f t="array" ref="K21">UNSIGNED($D$5+$D$6-$D$8,J21)</f>
        <v>317</v>
      </c>
      <c r="L21" s="2" cm="1">
        <f t="array" ref="L21">BIT_SLICE($D$5+$D$6-$D$8,0,$D$7,K21)</f>
        <v>317</v>
      </c>
      <c r="M21" s="2" cm="1">
        <f t="array" ref="M21">SIGNED($D$7,L21)</f>
        <v>317</v>
      </c>
    </row>
    <row r="23" spans="2:16">
      <c r="B23" s="1" t="s">
        <v>17</v>
      </c>
    </row>
    <row r="25" spans="2:16" ht="45" customHeight="1">
      <c r="C25" s="5" t="s">
        <v>1</v>
      </c>
      <c r="D25" s="5" t="s">
        <v>2</v>
      </c>
      <c r="G25" s="8" t="s">
        <v>3</v>
      </c>
      <c r="H25" s="8"/>
      <c r="I25" s="8"/>
      <c r="J25" s="8"/>
      <c r="K25" s="8"/>
      <c r="L25" s="10" t="s">
        <v>4</v>
      </c>
      <c r="M25" s="10"/>
      <c r="N25" s="10"/>
      <c r="O25" s="10"/>
      <c r="P25" s="8" t="s">
        <v>5</v>
      </c>
    </row>
    <row r="26" spans="2:16" ht="39" customHeight="1">
      <c r="C26" s="1" t="s">
        <v>18</v>
      </c>
      <c r="D26" s="1">
        <v>18</v>
      </c>
      <c r="G26" s="5" t="s">
        <v>19</v>
      </c>
      <c r="H26" s="5" t="s">
        <v>20</v>
      </c>
      <c r="I26" s="5" t="s">
        <v>21</v>
      </c>
      <c r="J26" s="5" t="s">
        <v>22</v>
      </c>
      <c r="K26" s="5" t="s">
        <v>23</v>
      </c>
      <c r="L26" s="6" t="s">
        <v>9</v>
      </c>
      <c r="M26" s="5" t="s">
        <v>10</v>
      </c>
      <c r="N26" s="5" t="s">
        <v>11</v>
      </c>
      <c r="O26" s="5" t="s">
        <v>12</v>
      </c>
      <c r="P26" s="8"/>
    </row>
    <row r="27" spans="2:16">
      <c r="C27" s="1" t="s">
        <v>24</v>
      </c>
      <c r="D27" s="1">
        <v>19</v>
      </c>
      <c r="F27" s="1">
        <v>0</v>
      </c>
      <c r="G27" s="4">
        <v>33905</v>
      </c>
      <c r="H27" s="4">
        <v>-122300</v>
      </c>
      <c r="I27" s="4">
        <v>28174</v>
      </c>
      <c r="J27" s="4">
        <v>123990</v>
      </c>
      <c r="K27" s="1">
        <v>1</v>
      </c>
      <c r="L27" s="2">
        <f>G27*H27+POWER(-1,K27)*I27*J27</f>
        <v>-7639875760</v>
      </c>
      <c r="M27" s="2" cm="1">
        <f t="array" ref="M27">ROUND_INT_HF2EVN($D$31,L27)</f>
        <v>-477492235</v>
      </c>
      <c r="N27" s="2" cm="1">
        <f t="array" ref="N27">UNSIGNED($D$26+$D$27+1-$D$31,M27)</f>
        <v>16702376949</v>
      </c>
      <c r="O27" s="2" cm="1">
        <f t="array" ref="O27">BIT_SLICE($D$26+$D$27+1-$D$31,0,$D$30,N27)</f>
        <v>3061</v>
      </c>
      <c r="P27" s="2" cm="1">
        <f t="array" ref="P27">SIGNED($D$30,O27)</f>
        <v>3061</v>
      </c>
    </row>
    <row r="28" spans="2:16">
      <c r="C28" s="1" t="s">
        <v>25</v>
      </c>
      <c r="D28" s="1">
        <v>18</v>
      </c>
      <c r="F28" s="1">
        <v>1</v>
      </c>
      <c r="G28" s="4">
        <v>100428</v>
      </c>
      <c r="H28" s="4">
        <v>192947</v>
      </c>
      <c r="I28" s="4">
        <v>93946</v>
      </c>
      <c r="J28" s="4">
        <v>-185078</v>
      </c>
      <c r="K28" s="1">
        <v>0</v>
      </c>
      <c r="L28" s="2">
        <f t="shared" ref="L28:L42" si="1">G28*H28+POWER(-1,K28)*I28*J28</f>
        <v>1989943528</v>
      </c>
      <c r="M28" s="2" cm="1">
        <f t="array" ref="M28">ROUND_INT_HF2EVN($D$31,L28)</f>
        <v>124371470</v>
      </c>
      <c r="N28" s="2" cm="1">
        <f t="array" ref="N28">UNSIGNED($D$26+$D$27+1-$D$31,M28)</f>
        <v>124371470</v>
      </c>
      <c r="O28" s="2" cm="1">
        <f t="array" ref="O28">BIT_SLICE($D$26+$D$27+1-$D$31,0,$D$30,N28)</f>
        <v>49678</v>
      </c>
      <c r="P28" s="2" cm="1">
        <f t="array" ref="P28">SIGNED($D$30,O28)</f>
        <v>-15858</v>
      </c>
    </row>
    <row r="29" spans="2:16">
      <c r="C29" s="1" t="s">
        <v>26</v>
      </c>
      <c r="D29" s="1">
        <v>19</v>
      </c>
      <c r="F29" s="1">
        <v>2</v>
      </c>
      <c r="G29" s="4">
        <v>-62914</v>
      </c>
      <c r="H29" s="4">
        <v>207344</v>
      </c>
      <c r="I29" s="4">
        <v>97977</v>
      </c>
      <c r="J29" s="4">
        <v>-110722</v>
      </c>
      <c r="K29" s="1">
        <v>0</v>
      </c>
      <c r="L29" s="2">
        <f t="shared" si="1"/>
        <v>-23893049810</v>
      </c>
      <c r="M29" s="2" cm="1">
        <f t="array" ref="M29">ROUND_INT_HF2EVN($D$31,L29)</f>
        <v>-1493315613</v>
      </c>
      <c r="N29" s="2" cm="1">
        <f t="array" ref="N29">UNSIGNED($D$26+$D$27+1-$D$31,M29)</f>
        <v>15686553571</v>
      </c>
      <c r="O29" s="2" cm="1">
        <f t="array" ref="O29">BIT_SLICE($D$26+$D$27+1-$D$31,0,$D$30,N29)</f>
        <v>53219</v>
      </c>
      <c r="P29" s="2" cm="1">
        <f t="array" ref="P29">SIGNED($D$30,O29)</f>
        <v>-12317</v>
      </c>
    </row>
    <row r="30" spans="2:16">
      <c r="C30" s="1" t="s">
        <v>27</v>
      </c>
      <c r="D30" s="1">
        <v>16</v>
      </c>
      <c r="F30" s="1">
        <v>3</v>
      </c>
      <c r="G30" s="4">
        <v>54938</v>
      </c>
      <c r="H30" s="4">
        <v>-40849</v>
      </c>
      <c r="I30" s="4">
        <v>-86956</v>
      </c>
      <c r="J30" s="4">
        <v>261622</v>
      </c>
      <c r="K30" s="1">
        <v>0</v>
      </c>
      <c r="L30" s="2">
        <f t="shared" si="1"/>
        <v>-24993764994</v>
      </c>
      <c r="M30" s="2" cm="1">
        <f t="array" ref="M30">ROUND_INT_HF2EVN($D$31,L30)</f>
        <v>-1562110312</v>
      </c>
      <c r="N30" s="2" cm="1">
        <f t="array" ref="N30">UNSIGNED($D$26+$D$27+1-$D$31,M30)</f>
        <v>15617758872</v>
      </c>
      <c r="O30" s="2" cm="1">
        <f t="array" ref="O30">BIT_SLICE($D$26+$D$27+1-$D$31,0,$D$30,N30)</f>
        <v>5784</v>
      </c>
      <c r="P30" s="2" cm="1">
        <f t="array" ref="P30">SIGNED($D$30,O30)</f>
        <v>5784</v>
      </c>
    </row>
    <row r="31" spans="2:16">
      <c r="C31" s="1" t="s">
        <v>28</v>
      </c>
      <c r="D31" s="1">
        <v>4</v>
      </c>
      <c r="F31" s="1">
        <v>4</v>
      </c>
      <c r="G31" s="4">
        <v>-72284</v>
      </c>
      <c r="H31" s="4">
        <v>-261782</v>
      </c>
      <c r="I31" s="4">
        <v>129660</v>
      </c>
      <c r="J31" s="4">
        <v>150541</v>
      </c>
      <c r="K31" s="1">
        <v>0</v>
      </c>
      <c r="L31" s="2">
        <f t="shared" si="1"/>
        <v>38441796148</v>
      </c>
      <c r="M31" s="2" cm="1">
        <f t="array" ref="M31">ROUND_INT_HF2EVN($D$31,L31)</f>
        <v>2402612259</v>
      </c>
      <c r="N31" s="2" cm="1">
        <f t="array" ref="N31">UNSIGNED($D$26+$D$27+1-$D$31,M31)</f>
        <v>2402612259</v>
      </c>
      <c r="O31" s="2" cm="1">
        <f t="array" ref="O31">BIT_SLICE($D$26+$D$27+1-$D$31,0,$D$30,N31)</f>
        <v>62499</v>
      </c>
      <c r="P31" s="2" cm="1">
        <f t="array" ref="P31">SIGNED($D$30,O31)</f>
        <v>-3037</v>
      </c>
    </row>
    <row r="32" spans="2:16">
      <c r="C32" s="1" t="s">
        <v>29</v>
      </c>
      <c r="D32" s="1">
        <v>1</v>
      </c>
      <c r="F32" s="1">
        <v>5</v>
      </c>
      <c r="G32" s="4">
        <v>-103773</v>
      </c>
      <c r="H32" s="4">
        <v>12691</v>
      </c>
      <c r="I32" s="4">
        <v>-39509</v>
      </c>
      <c r="J32" s="4">
        <v>-115333</v>
      </c>
      <c r="K32" s="1">
        <v>0</v>
      </c>
      <c r="L32" s="2">
        <f t="shared" si="1"/>
        <v>3239708354</v>
      </c>
      <c r="M32" s="2" cm="1">
        <f t="array" ref="M32">ROUND_INT_HF2EVN($D$31,L32)</f>
        <v>202481772</v>
      </c>
      <c r="N32" s="2" cm="1">
        <f t="array" ref="N32">UNSIGNED($D$26+$D$27+1-$D$31,M32)</f>
        <v>202481772</v>
      </c>
      <c r="O32" s="2" cm="1">
        <f t="array" ref="O32">BIT_SLICE($D$26+$D$27+1-$D$31,0,$D$30,N32)</f>
        <v>41068</v>
      </c>
      <c r="P32" s="2" cm="1">
        <f t="array" ref="P32">SIGNED($D$30,O32)</f>
        <v>-24468</v>
      </c>
    </row>
    <row r="33" spans="2:20">
      <c r="F33" s="1">
        <v>6</v>
      </c>
      <c r="G33" s="4">
        <v>84523</v>
      </c>
      <c r="H33" s="4">
        <v>-168039</v>
      </c>
      <c r="I33" s="4">
        <v>122818</v>
      </c>
      <c r="J33" s="4">
        <v>-202889</v>
      </c>
      <c r="K33" s="1">
        <v>0</v>
      </c>
      <c r="L33" s="2">
        <f t="shared" si="1"/>
        <v>-39121581599</v>
      </c>
      <c r="M33" s="2" cm="1">
        <f t="array" ref="M33">ROUND_INT_HF2EVN($D$31,L33)</f>
        <v>-2445098850</v>
      </c>
      <c r="N33" s="2" cm="1">
        <f t="array" ref="N33">UNSIGNED($D$26+$D$27+1-$D$31,M33)</f>
        <v>14734770334</v>
      </c>
      <c r="O33" s="2" cm="1">
        <f t="array" ref="O33">BIT_SLICE($D$26+$D$27+1-$D$31,0,$D$30,N33)</f>
        <v>49310</v>
      </c>
      <c r="P33" s="2" cm="1">
        <f t="array" ref="P33">SIGNED($D$30,O33)</f>
        <v>-16226</v>
      </c>
    </row>
    <row r="34" spans="2:20">
      <c r="F34" s="1">
        <v>7</v>
      </c>
      <c r="G34" s="4">
        <v>49972</v>
      </c>
      <c r="H34" s="4">
        <v>-190779</v>
      </c>
      <c r="I34" s="4">
        <v>64731</v>
      </c>
      <c r="J34" s="4">
        <v>-128147</v>
      </c>
      <c r="K34" s="1">
        <v>0</v>
      </c>
      <c r="L34" s="2">
        <f t="shared" si="1"/>
        <v>-17828691645</v>
      </c>
      <c r="M34" s="2" cm="1">
        <f t="array" ref="M34">ROUND_INT_HF2EVN($D$31,L34)</f>
        <v>-1114293228</v>
      </c>
      <c r="N34" s="2" cm="1">
        <f t="array" ref="N34">UNSIGNED($D$26+$D$27+1-$D$31,M34)</f>
        <v>16065575956</v>
      </c>
      <c r="O34" s="2" cm="1">
        <f t="array" ref="O34">BIT_SLICE($D$26+$D$27+1-$D$31,0,$D$30,N34)</f>
        <v>15380</v>
      </c>
      <c r="P34" s="2" cm="1">
        <f t="array" ref="P34">SIGNED($D$30,O34)</f>
        <v>15380</v>
      </c>
    </row>
    <row r="35" spans="2:20">
      <c r="F35" s="1">
        <v>8</v>
      </c>
      <c r="G35" s="4">
        <v>9678</v>
      </c>
      <c r="H35" s="4">
        <v>13815</v>
      </c>
      <c r="I35" s="4">
        <v>18102</v>
      </c>
      <c r="J35" s="4">
        <v>-182979</v>
      </c>
      <c r="K35" s="1">
        <v>0</v>
      </c>
      <c r="L35" s="2">
        <f t="shared" si="1"/>
        <v>-3178584288</v>
      </c>
      <c r="M35" s="2" cm="1">
        <f t="array" ref="M35">ROUND_INT_HF2EVN($D$31,L35)</f>
        <v>-198661518</v>
      </c>
      <c r="N35" s="2" cm="1">
        <f t="array" ref="N35">UNSIGNED($D$26+$D$27+1-$D$31,M35)</f>
        <v>16981207666</v>
      </c>
      <c r="O35" s="2" cm="1">
        <f t="array" ref="O35">BIT_SLICE($D$26+$D$27+1-$D$31,0,$D$30,N35)</f>
        <v>43634</v>
      </c>
      <c r="P35" s="2" cm="1">
        <f t="array" ref="P35">SIGNED($D$30,O35)</f>
        <v>-21902</v>
      </c>
    </row>
    <row r="36" spans="2:20">
      <c r="F36" s="1">
        <v>9</v>
      </c>
      <c r="G36" s="4">
        <v>-19611</v>
      </c>
      <c r="H36" s="4">
        <v>-244298</v>
      </c>
      <c r="I36" s="4">
        <v>82165</v>
      </c>
      <c r="J36" s="4">
        <v>-34428</v>
      </c>
      <c r="K36" s="1">
        <v>1</v>
      </c>
      <c r="L36" s="2">
        <f t="shared" si="1"/>
        <v>7619704698</v>
      </c>
      <c r="M36" s="2" cm="1">
        <f t="array" ref="M36">ROUND_INT_HF2EVN($D$31,L36)</f>
        <v>476231544</v>
      </c>
      <c r="N36" s="2" cm="1">
        <f t="array" ref="N36">UNSIGNED($D$26+$D$27+1-$D$31,M36)</f>
        <v>476231544</v>
      </c>
      <c r="O36" s="2" cm="1">
        <f t="array" ref="O36">BIT_SLICE($D$26+$D$27+1-$D$31,0,$D$30,N36)</f>
        <v>46968</v>
      </c>
      <c r="P36" s="2" cm="1">
        <f t="array" ref="P36">SIGNED($D$30,O36)</f>
        <v>-18568</v>
      </c>
    </row>
    <row r="37" spans="2:20">
      <c r="F37" s="1">
        <v>10</v>
      </c>
      <c r="G37" s="4">
        <v>67102</v>
      </c>
      <c r="H37" s="4">
        <v>-18595</v>
      </c>
      <c r="I37" s="4">
        <v>102809</v>
      </c>
      <c r="J37" s="4">
        <v>44813</v>
      </c>
      <c r="K37" s="1">
        <v>1</v>
      </c>
      <c r="L37" s="2">
        <f t="shared" si="1"/>
        <v>-5854941407</v>
      </c>
      <c r="M37" s="2" cm="1">
        <f t="array" ref="M37">ROUND_INT_HF2EVN($D$31,L37)</f>
        <v>-365933838</v>
      </c>
      <c r="N37" s="2" cm="1">
        <f t="array" ref="N37">UNSIGNED($D$26+$D$27+1-$D$31,M37)</f>
        <v>16813935346</v>
      </c>
      <c r="O37" s="2" cm="1">
        <f t="array" ref="O37">BIT_SLICE($D$26+$D$27+1-$D$31,0,$D$30,N37)</f>
        <v>19186</v>
      </c>
      <c r="P37" s="2" cm="1">
        <f t="array" ref="P37">SIGNED($D$30,O37)</f>
        <v>19186</v>
      </c>
    </row>
    <row r="38" spans="2:20">
      <c r="F38" s="1">
        <v>11</v>
      </c>
      <c r="G38" s="4">
        <v>94175</v>
      </c>
      <c r="H38" s="4">
        <v>9863</v>
      </c>
      <c r="I38" s="4">
        <v>45353</v>
      </c>
      <c r="J38" s="4">
        <v>33580</v>
      </c>
      <c r="K38" s="1">
        <v>0</v>
      </c>
      <c r="L38" s="2">
        <f t="shared" si="1"/>
        <v>2451801765</v>
      </c>
      <c r="M38" s="2" cm="1">
        <f t="array" ref="M38">ROUND_INT_HF2EVN($D$31,L38)</f>
        <v>153237610</v>
      </c>
      <c r="N38" s="2" cm="1">
        <f t="array" ref="N38">UNSIGNED($D$26+$D$27+1-$D$31,M38)</f>
        <v>153237610</v>
      </c>
      <c r="O38" s="2" cm="1">
        <f t="array" ref="O38">BIT_SLICE($D$26+$D$27+1-$D$31,0,$D$30,N38)</f>
        <v>14442</v>
      </c>
      <c r="P38" s="2" cm="1">
        <f t="array" ref="P38">SIGNED($D$30,O38)</f>
        <v>14442</v>
      </c>
    </row>
    <row r="39" spans="2:20">
      <c r="F39" s="1">
        <v>12</v>
      </c>
      <c r="G39" s="4">
        <v>25821</v>
      </c>
      <c r="H39" s="4">
        <v>248060</v>
      </c>
      <c r="I39" s="3">
        <v>-679</v>
      </c>
      <c r="J39" s="4">
        <v>97914</v>
      </c>
      <c r="K39" s="1">
        <v>0</v>
      </c>
      <c r="L39" s="2">
        <f t="shared" si="1"/>
        <v>6338673654</v>
      </c>
      <c r="M39" s="2" cm="1">
        <f t="array" ref="M39">ROUND_INT_HF2EVN($D$31,L39)</f>
        <v>396167103</v>
      </c>
      <c r="N39" s="2" cm="1">
        <f t="array" ref="N39">UNSIGNED($D$26+$D$27+1-$D$31,M39)</f>
        <v>396167103</v>
      </c>
      <c r="O39" s="2" cm="1">
        <f t="array" ref="O39">BIT_SLICE($D$26+$D$27+1-$D$31,0,$D$30,N39)</f>
        <v>1983</v>
      </c>
      <c r="P39" s="2" cm="1">
        <f t="array" ref="P39">SIGNED($D$30,O39)</f>
        <v>1983</v>
      </c>
    </row>
    <row r="40" spans="2:20">
      <c r="F40" s="1">
        <v>13</v>
      </c>
      <c r="G40" s="4">
        <v>41716</v>
      </c>
      <c r="H40" s="4">
        <v>-19937</v>
      </c>
      <c r="I40" s="4">
        <v>95565</v>
      </c>
      <c r="J40" s="4">
        <v>167240</v>
      </c>
      <c r="K40" s="1">
        <v>0</v>
      </c>
      <c r="L40" s="2">
        <f t="shared" si="1"/>
        <v>15150598708</v>
      </c>
      <c r="M40" s="2" cm="1">
        <f t="array" ref="M40">ROUND_INT_HF2EVN($D$31,L40)</f>
        <v>946912419</v>
      </c>
      <c r="N40" s="2" cm="1">
        <f t="array" ref="N40">UNSIGNED($D$26+$D$27+1-$D$31,M40)</f>
        <v>946912419</v>
      </c>
      <c r="O40" s="2" cm="1">
        <f t="array" ref="O40">BIT_SLICE($D$26+$D$27+1-$D$31,0,$D$30,N40)</f>
        <v>48291</v>
      </c>
      <c r="P40" s="2" cm="1">
        <f t="array" ref="P40">SIGNED($D$30,O40)</f>
        <v>-17245</v>
      </c>
    </row>
    <row r="41" spans="2:20">
      <c r="F41" s="1">
        <v>14</v>
      </c>
      <c r="G41" s="4">
        <v>-2225</v>
      </c>
      <c r="H41" s="4">
        <v>-232473</v>
      </c>
      <c r="I41" s="4">
        <v>120462</v>
      </c>
      <c r="J41" s="4">
        <v>-92275</v>
      </c>
      <c r="K41" s="1">
        <v>0</v>
      </c>
      <c r="L41" s="2">
        <f t="shared" si="1"/>
        <v>-10598378625</v>
      </c>
      <c r="M41" s="2" cm="1">
        <f t="array" ref="M41">ROUND_INT_HF2EVN($D$31,L41)</f>
        <v>-662398664</v>
      </c>
      <c r="N41" s="2" cm="1">
        <f t="array" ref="N41">UNSIGNED($D$26+$D$27+1-$D$31,M41)</f>
        <v>16517470520</v>
      </c>
      <c r="O41" s="2" cm="1">
        <f t="array" ref="O41">BIT_SLICE($D$26+$D$27+1-$D$31,0,$D$30,N41)</f>
        <v>39224</v>
      </c>
      <c r="P41" s="2" cm="1">
        <f t="array" ref="P41">SIGNED($D$30,O41)</f>
        <v>-26312</v>
      </c>
    </row>
    <row r="42" spans="2:20">
      <c r="F42" s="1">
        <v>15</v>
      </c>
      <c r="G42" s="4">
        <v>-11091</v>
      </c>
      <c r="H42" s="4">
        <v>-162575</v>
      </c>
      <c r="I42" s="4">
        <v>-101848</v>
      </c>
      <c r="J42" s="4">
        <v>-155845</v>
      </c>
      <c r="K42" s="1">
        <v>0</v>
      </c>
      <c r="L42" s="2">
        <f t="shared" si="1"/>
        <v>17675620885</v>
      </c>
      <c r="M42" s="2" cm="1">
        <f t="array" ref="M42">ROUND_INT_HF2EVN($D$31,L42)</f>
        <v>1104726305</v>
      </c>
      <c r="N42" s="2" cm="1">
        <f t="array" ref="N42">UNSIGNED($D$26+$D$27+1-$D$31,M42)</f>
        <v>1104726305</v>
      </c>
      <c r="O42" s="2" cm="1">
        <f t="array" ref="O42">BIT_SLICE($D$26+$D$27+1-$D$31,0,$D$30,N42)</f>
        <v>51489</v>
      </c>
      <c r="P42" s="2" cm="1">
        <f t="array" ref="P42">SIGNED($D$30,O42)</f>
        <v>-14047</v>
      </c>
    </row>
    <row r="43" spans="2:20">
      <c r="H43" s="5"/>
    </row>
    <row r="44" spans="2:20">
      <c r="B44" s="1" t="s">
        <v>30</v>
      </c>
      <c r="H44" s="5"/>
    </row>
    <row r="45" spans="2:20">
      <c r="H45" s="5"/>
    </row>
    <row r="46" spans="2:20">
      <c r="C46" s="5" t="s">
        <v>1</v>
      </c>
      <c r="D46" s="5" t="s">
        <v>2</v>
      </c>
      <c r="G46" s="8" t="s">
        <v>3</v>
      </c>
      <c r="H46" s="8"/>
      <c r="I46" s="8"/>
      <c r="J46" s="8"/>
      <c r="K46" s="9" t="s">
        <v>4</v>
      </c>
      <c r="L46" s="9"/>
      <c r="M46" s="9"/>
      <c r="N46" s="9"/>
      <c r="O46" s="9"/>
      <c r="P46" s="9"/>
      <c r="Q46" s="9"/>
      <c r="R46" s="9"/>
      <c r="S46" s="8" t="s">
        <v>5</v>
      </c>
      <c r="T46" s="8"/>
    </row>
    <row r="47" spans="2:20">
      <c r="C47" s="1" t="s">
        <v>31</v>
      </c>
      <c r="D47" s="1">
        <v>18</v>
      </c>
      <c r="G47" s="8" t="s">
        <v>32</v>
      </c>
      <c r="H47" s="8" t="s">
        <v>33</v>
      </c>
      <c r="I47" s="8" t="s">
        <v>34</v>
      </c>
      <c r="J47" s="8" t="s">
        <v>35</v>
      </c>
      <c r="K47" s="8" t="s">
        <v>36</v>
      </c>
      <c r="L47" s="8"/>
      <c r="M47" s="8" t="s">
        <v>10</v>
      </c>
      <c r="N47" s="8"/>
      <c r="O47" s="8" t="s">
        <v>11</v>
      </c>
      <c r="P47" s="8"/>
      <c r="Q47" s="8" t="s">
        <v>12</v>
      </c>
      <c r="R47" s="8"/>
      <c r="S47" s="8" t="s">
        <v>37</v>
      </c>
      <c r="T47" s="8" t="s">
        <v>38</v>
      </c>
    </row>
    <row r="48" spans="2:20">
      <c r="C48" s="1" t="s">
        <v>39</v>
      </c>
      <c r="D48" s="1">
        <v>19</v>
      </c>
      <c r="G48" s="8"/>
      <c r="H48" s="8"/>
      <c r="I48" s="8"/>
      <c r="J48" s="8"/>
      <c r="K48" s="5" t="s">
        <v>37</v>
      </c>
      <c r="L48" s="5" t="s">
        <v>38</v>
      </c>
      <c r="M48" s="5" t="s">
        <v>37</v>
      </c>
      <c r="N48" s="5" t="s">
        <v>38</v>
      </c>
      <c r="O48" s="5" t="s">
        <v>37</v>
      </c>
      <c r="P48" s="5" t="s">
        <v>38</v>
      </c>
      <c r="Q48" s="5" t="s">
        <v>37</v>
      </c>
      <c r="R48" s="5" t="s">
        <v>38</v>
      </c>
      <c r="S48" s="8"/>
      <c r="T48" s="8"/>
    </row>
    <row r="49" spans="3:20">
      <c r="C49" s="1" t="s">
        <v>27</v>
      </c>
      <c r="D49" s="1">
        <v>16</v>
      </c>
      <c r="F49" s="1">
        <v>0</v>
      </c>
      <c r="G49" s="7">
        <v>-28538</v>
      </c>
      <c r="H49" s="7">
        <v>-127202</v>
      </c>
      <c r="I49" s="7">
        <v>-184004</v>
      </c>
      <c r="J49" s="7">
        <v>13277</v>
      </c>
      <c r="K49" s="2">
        <f>$G49*$I49-$H49*$J49</f>
        <v>6939967106</v>
      </c>
      <c r="L49" s="2">
        <f>G49*J49+H49*I49</f>
        <v>23026777782</v>
      </c>
      <c r="M49" s="2" cm="1">
        <f t="array" ref="M49">ROUND_INT_HF2EVN($D$50,K49)</f>
        <v>433747944</v>
      </c>
      <c r="N49" s="2" cm="1">
        <f t="array" ref="N49">ROUND_INT_HF2EVN($D$50,L49)</f>
        <v>1439173611</v>
      </c>
      <c r="O49" s="2" cm="1">
        <f t="array" ref="O49">UNSIGNED($D$47+$D$48+1-$D$50,M49)</f>
        <v>433747944</v>
      </c>
      <c r="P49" s="2" cm="1">
        <f t="array" ref="P49">UNSIGNED($D$47+$D$48+1-$D$50,N49)</f>
        <v>1439173611</v>
      </c>
      <c r="Q49" s="2" cm="1">
        <f t="array" ref="Q49">BIT_SLICE($D$47+$D$48+1-$D$50,0,$D$49,O49)</f>
        <v>30696</v>
      </c>
      <c r="R49" s="2" cm="1">
        <f t="array" ref="R49">BIT_SLICE($D$47+$D$48+1-$D$50,0,$D$49,P49)</f>
        <v>3051</v>
      </c>
      <c r="S49" s="2" cm="1">
        <f t="array" ref="S49">SIGNED($D$49,Q49)</f>
        <v>30696</v>
      </c>
      <c r="T49" s="2" cm="1">
        <f t="array" ref="T49">SIGNED($D$49,R49)</f>
        <v>3051</v>
      </c>
    </row>
    <row r="50" spans="3:20">
      <c r="C50" s="1" t="s">
        <v>28</v>
      </c>
      <c r="D50" s="1">
        <v>4</v>
      </c>
      <c r="F50" s="1">
        <v>1</v>
      </c>
      <c r="G50" s="7">
        <v>106182</v>
      </c>
      <c r="H50" s="7">
        <v>-117151</v>
      </c>
      <c r="I50" s="7">
        <v>138179</v>
      </c>
      <c r="J50" s="7">
        <v>242635</v>
      </c>
      <c r="K50" s="2">
        <f t="shared" ref="K50:K64" si="2">$G50*$I50-$H50*$J50</f>
        <v>43097055463</v>
      </c>
      <c r="L50" s="2">
        <f t="shared" ref="L50:L64" si="3">G50*J50+H50*I50</f>
        <v>9575661541</v>
      </c>
      <c r="M50" s="2" cm="1">
        <f t="array" ref="M50">ROUND_INT_HF2EVN($D$50,K50)</f>
        <v>2693565966</v>
      </c>
      <c r="N50" s="2" cm="1">
        <f t="array" ref="N50">ROUND_INT_HF2EVN($D$50,L50)</f>
        <v>598478846</v>
      </c>
      <c r="O50" s="2" cm="1">
        <f t="array" ref="O50">UNSIGNED($D$47+$D$48+1-$D$50,M50)</f>
        <v>2693565966</v>
      </c>
      <c r="P50" s="2" cm="1">
        <f t="array" ref="P50">UNSIGNED($D$47+$D$48+1-$D$50,N50)</f>
        <v>598478846</v>
      </c>
      <c r="Q50" s="2" cm="1">
        <f t="array" ref="Q50">BIT_SLICE($D$47+$D$48+1-$D$50,0,$D$49,O50)</f>
        <v>36366</v>
      </c>
      <c r="R50" s="2" cm="1">
        <f t="array" ref="R50">BIT_SLICE($D$47+$D$48+1-$D$50,0,$D$49,P50)</f>
        <v>4094</v>
      </c>
      <c r="S50" s="2" cm="1">
        <f t="array" ref="S50">SIGNED($D$49,Q50)</f>
        <v>-29170</v>
      </c>
      <c r="T50" s="2" cm="1">
        <f t="array" ref="T50">SIGNED($D$49,R50)</f>
        <v>4094</v>
      </c>
    </row>
    <row r="51" spans="3:20">
      <c r="C51" s="1" t="s">
        <v>29</v>
      </c>
      <c r="D51" s="1">
        <v>1</v>
      </c>
      <c r="F51" s="1">
        <v>2</v>
      </c>
      <c r="G51" s="7">
        <v>-7117</v>
      </c>
      <c r="H51" s="7">
        <v>80541</v>
      </c>
      <c r="I51" s="7">
        <v>175606</v>
      </c>
      <c r="J51" s="7">
        <v>147324</v>
      </c>
      <c r="K51" s="2">
        <f t="shared" si="2"/>
        <v>-13115410186</v>
      </c>
      <c r="L51" s="2">
        <f t="shared" si="3"/>
        <v>13094977938</v>
      </c>
      <c r="M51" s="2" cm="1">
        <f t="array" ref="M51">ROUND_INT_HF2EVN($D$50,K51)</f>
        <v>-819713137</v>
      </c>
      <c r="N51" s="2" cm="1">
        <f t="array" ref="N51">ROUND_INT_HF2EVN($D$50,L51)</f>
        <v>818436121</v>
      </c>
      <c r="O51" s="2" cm="1">
        <f t="array" ref="O51">UNSIGNED($D$47+$D$48+1-$D$50,M51)</f>
        <v>16360156047</v>
      </c>
      <c r="P51" s="2" cm="1">
        <f t="array" ref="P51">UNSIGNED($D$47+$D$48+1-$D$50,N51)</f>
        <v>818436121</v>
      </c>
      <c r="Q51" s="2" cm="1">
        <f t="array" ref="Q51">BIT_SLICE($D$47+$D$48+1-$D$50,0,$D$49,O51)</f>
        <v>11151</v>
      </c>
      <c r="R51" s="2" cm="1">
        <f t="array" ref="R51">BIT_SLICE($D$47+$D$48+1-$D$50,0,$D$49,P51)</f>
        <v>22553</v>
      </c>
      <c r="S51" s="2" cm="1">
        <f t="array" ref="S51">SIGNED($D$49,Q51)</f>
        <v>11151</v>
      </c>
      <c r="T51" s="2" cm="1">
        <f t="array" ref="T51">SIGNED($D$49,R51)</f>
        <v>22553</v>
      </c>
    </row>
    <row r="52" spans="3:20">
      <c r="F52" s="1">
        <v>3</v>
      </c>
      <c r="G52" s="7">
        <v>-119900</v>
      </c>
      <c r="H52" s="7">
        <v>-18819</v>
      </c>
      <c r="I52" s="7">
        <v>-16301</v>
      </c>
      <c r="J52" s="7">
        <v>107207</v>
      </c>
      <c r="K52" s="2">
        <f t="shared" si="2"/>
        <v>3972018433</v>
      </c>
      <c r="L52" s="2">
        <f t="shared" si="3"/>
        <v>-12547350781</v>
      </c>
      <c r="M52" s="2" cm="1">
        <f t="array" ref="M52">ROUND_INT_HF2EVN($D$50,K52)</f>
        <v>248251152</v>
      </c>
      <c r="N52" s="2" cm="1">
        <f t="array" ref="N52">ROUND_INT_HF2EVN($D$50,L52)</f>
        <v>-784209424</v>
      </c>
      <c r="O52" s="2" cm="1">
        <f t="array" ref="O52">UNSIGNED($D$47+$D$48+1-$D$50,M52)</f>
        <v>248251152</v>
      </c>
      <c r="P52" s="2" cm="1">
        <f t="array" ref="P52">UNSIGNED($D$47+$D$48+1-$D$50,N52)</f>
        <v>16395659760</v>
      </c>
      <c r="Q52" s="2" cm="1">
        <f t="array" ref="Q52">BIT_SLICE($D$47+$D$48+1-$D$50,0,$D$49,O52)</f>
        <v>784</v>
      </c>
      <c r="R52" s="2" cm="1">
        <f t="array" ref="R52">BIT_SLICE($D$47+$D$48+1-$D$50,0,$D$49,P52)</f>
        <v>59888</v>
      </c>
      <c r="S52" s="2" cm="1">
        <f t="array" ref="S52">SIGNED($D$49,Q52)</f>
        <v>784</v>
      </c>
      <c r="T52" s="2" cm="1">
        <f t="array" ref="T52">SIGNED($D$49,R52)</f>
        <v>-5648</v>
      </c>
    </row>
    <row r="53" spans="3:20">
      <c r="F53" s="1">
        <v>4</v>
      </c>
      <c r="G53" s="7">
        <v>107635</v>
      </c>
      <c r="H53" s="7">
        <v>-54437</v>
      </c>
      <c r="I53" s="7">
        <v>-231955</v>
      </c>
      <c r="J53" s="7">
        <v>-24275</v>
      </c>
      <c r="K53" s="2">
        <f t="shared" si="2"/>
        <v>-26287934600</v>
      </c>
      <c r="L53" s="2">
        <f t="shared" si="3"/>
        <v>10014094710</v>
      </c>
      <c r="M53" s="2" cm="1">
        <f t="array" ref="M53">ROUND_INT_HF2EVN($D$50,K53)</f>
        <v>-1642995912</v>
      </c>
      <c r="N53" s="2" cm="1">
        <f t="array" ref="N53">ROUND_INT_HF2EVN($D$50,L53)</f>
        <v>625880919</v>
      </c>
      <c r="O53" s="2" cm="1">
        <f t="array" ref="O53">UNSIGNED($D$47+$D$48+1-$D$50,M53)</f>
        <v>15536873272</v>
      </c>
      <c r="P53" s="2" cm="1">
        <f t="array" ref="P53">UNSIGNED($D$47+$D$48+1-$D$50,N53)</f>
        <v>625880919</v>
      </c>
      <c r="Q53" s="2" cm="1">
        <f t="array" ref="Q53">BIT_SLICE($D$47+$D$48+1-$D$50,0,$D$49,O53)</f>
        <v>57144</v>
      </c>
      <c r="R53" s="2" cm="1">
        <f t="array" ref="R53">BIT_SLICE($D$47+$D$48+1-$D$50,0,$D$49,P53)</f>
        <v>12119</v>
      </c>
      <c r="S53" s="2" cm="1">
        <f t="array" ref="S53">SIGNED($D$49,Q53)</f>
        <v>-8392</v>
      </c>
      <c r="T53" s="2" cm="1">
        <f t="array" ref="T53">SIGNED($D$49,R53)</f>
        <v>12119</v>
      </c>
    </row>
    <row r="54" spans="3:20">
      <c r="F54" s="1">
        <v>5</v>
      </c>
      <c r="G54" s="7">
        <v>108696</v>
      </c>
      <c r="H54" s="7">
        <v>-31760</v>
      </c>
      <c r="I54" s="7">
        <v>222482</v>
      </c>
      <c r="J54" s="7">
        <v>-205476</v>
      </c>
      <c r="K54" s="2">
        <f t="shared" si="2"/>
        <v>17656985712</v>
      </c>
      <c r="L54" s="2">
        <f t="shared" si="3"/>
        <v>-29400447616</v>
      </c>
      <c r="M54" s="2" cm="1">
        <f t="array" ref="M54">ROUND_INT_HF2EVN($D$50,K54)</f>
        <v>1103561607</v>
      </c>
      <c r="N54" s="2" cm="1">
        <f t="array" ref="N54">ROUND_INT_HF2EVN($D$50,L54)</f>
        <v>-1837527976</v>
      </c>
      <c r="O54" s="2" cm="1">
        <f t="array" ref="O54">UNSIGNED($D$47+$D$48+1-$D$50,M54)</f>
        <v>1103561607</v>
      </c>
      <c r="P54" s="2" cm="1">
        <f t="array" ref="P54">UNSIGNED($D$47+$D$48+1-$D$50,N54)</f>
        <v>15342341208</v>
      </c>
      <c r="Q54" s="2" cm="1">
        <f t="array" ref="Q54">BIT_SLICE($D$47+$D$48+1-$D$50,0,$D$49,O54)</f>
        <v>903</v>
      </c>
      <c r="R54" s="2" cm="1">
        <f t="array" ref="R54">BIT_SLICE($D$47+$D$48+1-$D$50,0,$D$49,P54)</f>
        <v>35928</v>
      </c>
      <c r="S54" s="2" cm="1">
        <f t="array" ref="S54">SIGNED($D$49,Q54)</f>
        <v>903</v>
      </c>
      <c r="T54" s="2" cm="1">
        <f t="array" ref="T54">SIGNED($D$49,R54)</f>
        <v>-29608</v>
      </c>
    </row>
    <row r="55" spans="3:20">
      <c r="F55" s="1">
        <v>6</v>
      </c>
      <c r="G55" s="7">
        <v>-125839</v>
      </c>
      <c r="H55" s="7">
        <v>66612</v>
      </c>
      <c r="I55" s="7">
        <v>-225429</v>
      </c>
      <c r="J55" s="7">
        <v>16826</v>
      </c>
      <c r="K55" s="2">
        <f t="shared" si="2"/>
        <v>27246946419</v>
      </c>
      <c r="L55" s="2">
        <f t="shared" si="3"/>
        <v>-17133643562</v>
      </c>
      <c r="M55" s="2" cm="1">
        <f t="array" ref="M55">ROUND_INT_HF2EVN($D$50,K55)</f>
        <v>1702934151</v>
      </c>
      <c r="N55" s="2" cm="1">
        <f t="array" ref="N55">ROUND_INT_HF2EVN($D$50,L55)</f>
        <v>-1070852723</v>
      </c>
      <c r="O55" s="2" cm="1">
        <f t="array" ref="O55">UNSIGNED($D$47+$D$48+1-$D$50,M55)</f>
        <v>1702934151</v>
      </c>
      <c r="P55" s="2" cm="1">
        <f t="array" ref="P55">UNSIGNED($D$47+$D$48+1-$D$50,N55)</f>
        <v>16109016461</v>
      </c>
      <c r="Q55" s="2" cm="1">
        <f t="array" ref="Q55">BIT_SLICE($D$47+$D$48+1-$D$50,0,$D$49,O55)</f>
        <v>46727</v>
      </c>
      <c r="R55" s="2" cm="1">
        <f t="array" ref="R55">BIT_SLICE($D$47+$D$48+1-$D$50,0,$D$49,P55)</f>
        <v>5517</v>
      </c>
      <c r="S55" s="2" cm="1">
        <f t="array" ref="S55">SIGNED($D$49,Q55)</f>
        <v>-18809</v>
      </c>
      <c r="T55" s="2" cm="1">
        <f t="array" ref="T55">SIGNED($D$49,R55)</f>
        <v>5517</v>
      </c>
    </row>
    <row r="56" spans="3:20">
      <c r="F56" s="1">
        <v>7</v>
      </c>
      <c r="G56" s="7">
        <v>30335</v>
      </c>
      <c r="H56" s="7">
        <v>-34418</v>
      </c>
      <c r="I56" s="7">
        <v>199780</v>
      </c>
      <c r="J56" s="7">
        <v>-27879</v>
      </c>
      <c r="K56" s="2">
        <f t="shared" si="2"/>
        <v>5100786878</v>
      </c>
      <c r="L56" s="2">
        <f t="shared" si="3"/>
        <v>-7721737505</v>
      </c>
      <c r="M56" s="2" cm="1">
        <f t="array" ref="M56">ROUND_INT_HF2EVN($D$50,K56)</f>
        <v>318799180</v>
      </c>
      <c r="N56" s="2" cm="1">
        <f t="array" ref="N56">ROUND_INT_HF2EVN($D$50,L56)</f>
        <v>-482608594</v>
      </c>
      <c r="O56" s="2" cm="1">
        <f t="array" ref="O56">UNSIGNED($D$47+$D$48+1-$D$50,M56)</f>
        <v>318799180</v>
      </c>
      <c r="P56" s="2" cm="1">
        <f t="array" ref="P56">UNSIGNED($D$47+$D$48+1-$D$50,N56)</f>
        <v>16697260590</v>
      </c>
      <c r="Q56" s="2" cm="1">
        <f t="array" ref="Q56">BIT_SLICE($D$47+$D$48+1-$D$50,0,$D$49,O56)</f>
        <v>32076</v>
      </c>
      <c r="R56" s="2" cm="1">
        <f t="array" ref="R56">BIT_SLICE($D$47+$D$48+1-$D$50,0,$D$49,P56)</f>
        <v>64046</v>
      </c>
      <c r="S56" s="2" cm="1">
        <f t="array" ref="S56">SIGNED($D$49,Q56)</f>
        <v>32076</v>
      </c>
      <c r="T56" s="2" cm="1">
        <f t="array" ref="T56">SIGNED($D$49,R56)</f>
        <v>-1490</v>
      </c>
    </row>
    <row r="57" spans="3:20">
      <c r="F57" s="1">
        <v>8</v>
      </c>
      <c r="G57" s="7">
        <v>72389</v>
      </c>
      <c r="H57" s="7">
        <v>81523</v>
      </c>
      <c r="I57" s="7">
        <v>-47378</v>
      </c>
      <c r="J57" s="7">
        <v>-51687</v>
      </c>
      <c r="K57" s="2">
        <f t="shared" si="2"/>
        <v>784033259</v>
      </c>
      <c r="L57" s="2">
        <f t="shared" si="3"/>
        <v>-7603966937</v>
      </c>
      <c r="M57" s="2" cm="1">
        <f t="array" ref="M57">ROUND_INT_HF2EVN($D$50,K57)</f>
        <v>49002079</v>
      </c>
      <c r="N57" s="2" cm="1">
        <f t="array" ref="N57">ROUND_INT_HF2EVN($D$50,L57)</f>
        <v>-475247934</v>
      </c>
      <c r="O57" s="2" cm="1">
        <f t="array" ref="O57">UNSIGNED($D$47+$D$48+1-$D$50,M57)</f>
        <v>49002079</v>
      </c>
      <c r="P57" s="2" cm="1">
        <f t="array" ref="P57">UNSIGNED($D$47+$D$48+1-$D$50,N57)</f>
        <v>16704621250</v>
      </c>
      <c r="Q57" s="2" cm="1">
        <f t="array" ref="Q57">BIT_SLICE($D$47+$D$48+1-$D$50,0,$D$49,O57)</f>
        <v>46687</v>
      </c>
      <c r="R57" s="2" cm="1">
        <f t="array" ref="R57">BIT_SLICE($D$47+$D$48+1-$D$50,0,$D$49,P57)</f>
        <v>19138</v>
      </c>
      <c r="S57" s="2" cm="1">
        <f t="array" ref="S57">SIGNED($D$49,Q57)</f>
        <v>-18849</v>
      </c>
      <c r="T57" s="2" cm="1">
        <f t="array" ref="T57">SIGNED($D$49,R57)</f>
        <v>19138</v>
      </c>
    </row>
    <row r="58" spans="3:20">
      <c r="E58" s="5"/>
      <c r="F58" s="1">
        <v>9</v>
      </c>
      <c r="G58" s="7">
        <v>-87654</v>
      </c>
      <c r="H58" s="7">
        <v>-5283</v>
      </c>
      <c r="I58" s="7">
        <v>117726</v>
      </c>
      <c r="J58" s="7">
        <v>-203134</v>
      </c>
      <c r="K58" s="2">
        <f t="shared" si="2"/>
        <v>-11392311726</v>
      </c>
      <c r="L58" s="2">
        <f t="shared" si="3"/>
        <v>17183561178</v>
      </c>
      <c r="M58" s="2" cm="1">
        <f t="array" ref="M58">ROUND_INT_HF2EVN($D$50,K58)</f>
        <v>-712019483</v>
      </c>
      <c r="N58" s="2" cm="1">
        <f t="array" ref="N58">ROUND_INT_HF2EVN($D$50,L58)</f>
        <v>1073972574</v>
      </c>
      <c r="O58" s="2" cm="1">
        <f t="array" ref="O58">UNSIGNED($D$47+$D$48+1-$D$50,M58)</f>
        <v>16467849701</v>
      </c>
      <c r="P58" s="2" cm="1">
        <f t="array" ref="P58">UNSIGNED($D$47+$D$48+1-$D$50,N58)</f>
        <v>1073972574</v>
      </c>
      <c r="Q58" s="2" cm="1">
        <f t="array" ref="Q58">BIT_SLICE($D$47+$D$48+1-$D$50,0,$D$49,O58)</f>
        <v>29157</v>
      </c>
      <c r="R58" s="2" cm="1">
        <f t="array" ref="R58">BIT_SLICE($D$47+$D$48+1-$D$50,0,$D$49,P58)</f>
        <v>34142</v>
      </c>
      <c r="S58" s="2" cm="1">
        <f t="array" ref="S58">SIGNED($D$49,Q58)</f>
        <v>29157</v>
      </c>
      <c r="T58" s="2" cm="1">
        <f t="array" ref="T58">SIGNED($D$49,R58)</f>
        <v>-31394</v>
      </c>
    </row>
    <row r="59" spans="3:20">
      <c r="D59" s="5"/>
      <c r="E59" s="5"/>
      <c r="F59" s="1">
        <v>10</v>
      </c>
      <c r="G59" s="7">
        <v>-118328</v>
      </c>
      <c r="H59" s="7">
        <v>80912</v>
      </c>
      <c r="I59" s="7">
        <v>-159965</v>
      </c>
      <c r="J59" s="7">
        <v>-161301</v>
      </c>
      <c r="K59" s="2">
        <f t="shared" si="2"/>
        <v>31979525032</v>
      </c>
      <c r="L59" s="2">
        <f t="shared" si="3"/>
        <v>6143336648</v>
      </c>
      <c r="M59" s="2" cm="1">
        <f t="array" ref="M59">ROUND_INT_HF2EVN($D$50,K59)</f>
        <v>1998720314</v>
      </c>
      <c r="N59" s="2" cm="1">
        <f t="array" ref="N59">ROUND_INT_HF2EVN($D$50,L59)</f>
        <v>383958540</v>
      </c>
      <c r="O59" s="2" cm="1">
        <f t="array" ref="O59">UNSIGNED($D$47+$D$48+1-$D$50,M59)</f>
        <v>1998720314</v>
      </c>
      <c r="P59" s="2" cm="1">
        <f t="array" ref="P59">UNSIGNED($D$47+$D$48+1-$D$50,N59)</f>
        <v>383958540</v>
      </c>
      <c r="Q59" s="2" cm="1">
        <f t="array" ref="Q59">BIT_SLICE($D$47+$D$48+1-$D$50,0,$D$49,O59)</f>
        <v>3386</v>
      </c>
      <c r="R59" s="2" cm="1">
        <f t="array" ref="R59">BIT_SLICE($D$47+$D$48+1-$D$50,0,$D$49,P59)</f>
        <v>48652</v>
      </c>
      <c r="S59" s="2" cm="1">
        <f t="array" ref="S59">SIGNED($D$49,Q59)</f>
        <v>3386</v>
      </c>
      <c r="T59" s="2" cm="1">
        <f t="array" ref="T59">SIGNED($D$49,R59)</f>
        <v>-16884</v>
      </c>
    </row>
    <row r="60" spans="3:20">
      <c r="F60" s="1">
        <v>11</v>
      </c>
      <c r="G60" s="7">
        <v>34555</v>
      </c>
      <c r="H60" s="7">
        <v>54757</v>
      </c>
      <c r="I60" s="7">
        <v>-137129</v>
      </c>
      <c r="J60" s="7">
        <v>26326</v>
      </c>
      <c r="K60" s="2">
        <f t="shared" si="2"/>
        <v>-6180025377</v>
      </c>
      <c r="L60" s="2">
        <f t="shared" si="3"/>
        <v>-6599077723</v>
      </c>
      <c r="M60" s="2" cm="1">
        <f t="array" ref="M60">ROUND_INT_HF2EVN($D$50,K60)</f>
        <v>-386251586</v>
      </c>
      <c r="N60" s="2" cm="1">
        <f t="array" ref="N60">ROUND_INT_HF2EVN($D$50,L60)</f>
        <v>-412442358</v>
      </c>
      <c r="O60" s="2" cm="1">
        <f t="array" ref="O60">UNSIGNED($D$47+$D$48+1-$D$50,M60)</f>
        <v>16793617598</v>
      </c>
      <c r="P60" s="2" cm="1">
        <f t="array" ref="P60">UNSIGNED($D$47+$D$48+1-$D$50,N60)</f>
        <v>16767426826</v>
      </c>
      <c r="Q60" s="2" cm="1">
        <f t="array" ref="Q60">BIT_SLICE($D$47+$D$48+1-$D$50,0,$D$49,O60)</f>
        <v>17598</v>
      </c>
      <c r="R60" s="2" cm="1">
        <f t="array" ref="R60">BIT_SLICE($D$47+$D$48+1-$D$50,0,$D$49,P60)</f>
        <v>41226</v>
      </c>
      <c r="S60" s="2" cm="1">
        <f t="array" ref="S60">SIGNED($D$49,Q60)</f>
        <v>17598</v>
      </c>
      <c r="T60" s="2" cm="1">
        <f t="array" ref="T60">SIGNED($D$49,R60)</f>
        <v>-24310</v>
      </c>
    </row>
    <row r="61" spans="3:20">
      <c r="F61" s="1">
        <v>12</v>
      </c>
      <c r="G61" s="7">
        <v>60667</v>
      </c>
      <c r="H61" s="7">
        <v>-101056</v>
      </c>
      <c r="I61" s="7">
        <v>33091</v>
      </c>
      <c r="J61" s="7">
        <v>62490</v>
      </c>
      <c r="K61" s="2">
        <f t="shared" si="2"/>
        <v>8322521137</v>
      </c>
      <c r="L61" s="2">
        <f t="shared" si="3"/>
        <v>447036734</v>
      </c>
      <c r="M61" s="2" cm="1">
        <f t="array" ref="M61">ROUND_INT_HF2EVN($D$50,K61)</f>
        <v>520157571</v>
      </c>
      <c r="N61" s="2" cm="1">
        <f t="array" ref="N61">ROUND_INT_HF2EVN($D$50,L61)</f>
        <v>27939796</v>
      </c>
      <c r="O61" s="2" cm="1">
        <f t="array" ref="O61">UNSIGNED($D$47+$D$48+1-$D$50,M61)</f>
        <v>520157571</v>
      </c>
      <c r="P61" s="2" cm="1">
        <f t="array" ref="P61">UNSIGNED($D$47+$D$48+1-$D$50,N61)</f>
        <v>27939796</v>
      </c>
      <c r="Q61" s="2" cm="1">
        <f t="array" ref="Q61">BIT_SLICE($D$47+$D$48+1-$D$50,0,$D$49,O61)</f>
        <v>63875</v>
      </c>
      <c r="R61" s="2" cm="1">
        <f t="array" ref="R61">BIT_SLICE($D$47+$D$48+1-$D$50,0,$D$49,P61)</f>
        <v>21460</v>
      </c>
      <c r="S61" s="2" cm="1">
        <f t="array" ref="S61">SIGNED($D$49,Q61)</f>
        <v>-1661</v>
      </c>
      <c r="T61" s="2" cm="1">
        <f t="array" ref="T61">SIGNED($D$49,R61)</f>
        <v>21460</v>
      </c>
    </row>
    <row r="62" spans="3:20">
      <c r="F62" s="1">
        <v>13</v>
      </c>
      <c r="G62" s="7">
        <v>64139</v>
      </c>
      <c r="H62" s="7">
        <v>-81752</v>
      </c>
      <c r="I62" s="7">
        <v>-124157</v>
      </c>
      <c r="J62" s="7">
        <v>-14465</v>
      </c>
      <c r="K62" s="2">
        <f t="shared" si="2"/>
        <v>-9145848503</v>
      </c>
      <c r="L62" s="2">
        <f t="shared" si="3"/>
        <v>9222312429</v>
      </c>
      <c r="M62" s="2" cm="1">
        <f t="array" ref="M62">ROUND_INT_HF2EVN($D$50,K62)</f>
        <v>-571615531</v>
      </c>
      <c r="N62" s="2" cm="1">
        <f t="array" ref="N62">ROUND_INT_HF2EVN($D$50,L62)</f>
        <v>576394527</v>
      </c>
      <c r="O62" s="2" cm="1">
        <f t="array" ref="O62">UNSIGNED($D$47+$D$48+1-$D$50,M62)</f>
        <v>16608253653</v>
      </c>
      <c r="P62" s="2" cm="1">
        <f t="array" ref="P62">UNSIGNED($D$47+$D$48+1-$D$50,N62)</f>
        <v>576394527</v>
      </c>
      <c r="Q62" s="2" cm="1">
        <f t="array" ref="Q62">BIT_SLICE($D$47+$D$48+1-$D$50,0,$D$49,O62)</f>
        <v>54997</v>
      </c>
      <c r="R62" s="2" cm="1">
        <f t="array" ref="R62">BIT_SLICE($D$47+$D$48+1-$D$50,0,$D$49,P62)</f>
        <v>5407</v>
      </c>
      <c r="S62" s="2" cm="1">
        <f t="array" ref="S62">SIGNED($D$49,Q62)</f>
        <v>-10539</v>
      </c>
      <c r="T62" s="2" cm="1">
        <f t="array" ref="T62">SIGNED($D$49,R62)</f>
        <v>5407</v>
      </c>
    </row>
    <row r="63" spans="3:20">
      <c r="F63" s="1">
        <v>14</v>
      </c>
      <c r="G63" s="7">
        <v>-102591</v>
      </c>
      <c r="H63" s="7">
        <v>88015</v>
      </c>
      <c r="I63" s="7">
        <v>150782</v>
      </c>
      <c r="J63" s="7">
        <v>-174093</v>
      </c>
      <c r="K63" s="2">
        <f t="shared" si="2"/>
        <v>-146080767</v>
      </c>
      <c r="L63" s="2">
        <f t="shared" si="3"/>
        <v>31131452693</v>
      </c>
      <c r="M63" s="2" cm="1">
        <f t="array" ref="M63">ROUND_INT_HF2EVN($D$50,K63)</f>
        <v>-9130048</v>
      </c>
      <c r="N63" s="2" cm="1">
        <f t="array" ref="N63">ROUND_INT_HF2EVN($D$50,L63)</f>
        <v>1945715793</v>
      </c>
      <c r="O63" s="2" cm="1">
        <f t="array" ref="O63">UNSIGNED($D$47+$D$48+1-$D$50,M63)</f>
        <v>17170739136</v>
      </c>
      <c r="P63" s="2" cm="1">
        <f t="array" ref="P63">UNSIGNED($D$47+$D$48+1-$D$50,N63)</f>
        <v>1945715793</v>
      </c>
      <c r="Q63" s="2" cm="1">
        <f t="array" ref="Q63">BIT_SLICE($D$47+$D$48+1-$D$50,0,$D$49,O63)</f>
        <v>44992</v>
      </c>
      <c r="R63" s="2" cm="1">
        <f t="array" ref="R63">BIT_SLICE($D$47+$D$48+1-$D$50,0,$D$49,P63)</f>
        <v>17489</v>
      </c>
      <c r="S63" s="2" cm="1">
        <f t="array" ref="S63">SIGNED($D$49,Q63)</f>
        <v>-20544</v>
      </c>
      <c r="T63" s="2" cm="1">
        <f t="array" ref="T63">SIGNED($D$49,R63)</f>
        <v>17489</v>
      </c>
    </row>
    <row r="64" spans="3:20">
      <c r="F64" s="1">
        <v>15</v>
      </c>
      <c r="G64" s="7">
        <v>50998</v>
      </c>
      <c r="H64" s="7">
        <v>-102247</v>
      </c>
      <c r="I64" s="7">
        <v>148058</v>
      </c>
      <c r="J64" s="7">
        <v>111038</v>
      </c>
      <c r="K64" s="2">
        <f t="shared" si="2"/>
        <v>18903964270</v>
      </c>
      <c r="L64" s="2">
        <f t="shared" si="3"/>
        <v>-9475770402</v>
      </c>
      <c r="M64" s="2" cm="1">
        <f t="array" ref="M64">ROUND_INT_HF2EVN($D$50,K64)</f>
        <v>1181497767</v>
      </c>
      <c r="N64" s="2" cm="1">
        <f t="array" ref="N64">ROUND_INT_HF2EVN($D$50,L64)</f>
        <v>-592235650</v>
      </c>
      <c r="O64" s="2" cm="1">
        <f t="array" ref="O64">UNSIGNED($D$47+$D$48+1-$D$50,M64)</f>
        <v>1181497767</v>
      </c>
      <c r="P64" s="2" cm="1">
        <f t="array" ref="P64">UNSIGNED($D$47+$D$48+1-$D$50,N64)</f>
        <v>16587633534</v>
      </c>
      <c r="Q64" s="2" cm="1">
        <f t="array" ref="Q64">BIT_SLICE($D$47+$D$48+1-$D$50,0,$D$49,O64)</f>
        <v>14759</v>
      </c>
      <c r="R64" s="2" cm="1">
        <f t="array" ref="R64">BIT_SLICE($D$47+$D$48+1-$D$50,0,$D$49,P64)</f>
        <v>13182</v>
      </c>
      <c r="S64" s="2" cm="1">
        <f t="array" ref="S64">SIGNED($D$49,Q64)</f>
        <v>14759</v>
      </c>
      <c r="T64" s="2" cm="1">
        <f t="array" ref="T64">SIGNED($D$49,R64)</f>
        <v>13182</v>
      </c>
    </row>
    <row r="70" spans="4:8">
      <c r="E70" s="8"/>
      <c r="F70" s="8"/>
      <c r="G70" s="8"/>
      <c r="H70" s="8"/>
    </row>
    <row r="71" spans="4:8">
      <c r="D71" s="5"/>
      <c r="E71" s="5"/>
      <c r="F71" s="5"/>
      <c r="G71" s="8"/>
      <c r="H71" s="8"/>
    </row>
    <row r="72" spans="4:8">
      <c r="H72" s="5"/>
    </row>
    <row r="73" spans="4:8">
      <c r="H73" s="5"/>
    </row>
    <row r="74" spans="4:8">
      <c r="H74" s="5"/>
    </row>
    <row r="75" spans="4:8">
      <c r="H75" s="5"/>
    </row>
    <row r="76" spans="4:8">
      <c r="H76" s="5"/>
    </row>
    <row r="77" spans="4:8">
      <c r="H77" s="5"/>
    </row>
    <row r="78" spans="4:8">
      <c r="H78" s="5"/>
    </row>
    <row r="79" spans="4:8">
      <c r="H79" s="5"/>
    </row>
    <row r="82" spans="4:9">
      <c r="E82" s="8"/>
      <c r="F82" s="8"/>
      <c r="G82" s="8"/>
      <c r="H82" s="8"/>
      <c r="I82" s="8"/>
    </row>
    <row r="83" spans="4:9">
      <c r="D83" s="5"/>
      <c r="E83" s="5"/>
      <c r="F83" s="5"/>
      <c r="G83" s="5"/>
      <c r="H83" s="5"/>
      <c r="I83" s="8"/>
    </row>
  </sheetData>
  <mergeCells count="24">
    <mergeCell ref="M4:M5"/>
    <mergeCell ref="I82:I83"/>
    <mergeCell ref="E82:H82"/>
    <mergeCell ref="G70:G71"/>
    <mergeCell ref="H70:H71"/>
    <mergeCell ref="G4:H4"/>
    <mergeCell ref="I4:L4"/>
    <mergeCell ref="G25:K25"/>
    <mergeCell ref="L25:O25"/>
    <mergeCell ref="P25:P26"/>
    <mergeCell ref="G46:J46"/>
    <mergeCell ref="E70:F70"/>
    <mergeCell ref="S46:T46"/>
    <mergeCell ref="G47:G48"/>
    <mergeCell ref="H47:H48"/>
    <mergeCell ref="I47:I48"/>
    <mergeCell ref="J47:J48"/>
    <mergeCell ref="S47:S48"/>
    <mergeCell ref="T47:T48"/>
    <mergeCell ref="K47:L47"/>
    <mergeCell ref="M47:N47"/>
    <mergeCell ref="O47:P47"/>
    <mergeCell ref="Q47:R47"/>
    <mergeCell ref="K46:R46"/>
  </mergeCells>
  <conditionalFormatting sqref="H72:H79 H47 H49:H64">
    <cfRule type="cellIs" dxfId="1" priority="2" operator="equal">
      <formula>"NG"</formula>
    </cfRule>
  </conditionalFormatting>
  <conditionalFormatting sqref="H43:H45">
    <cfRule type="cellIs" dxfId="0" priority="1" operator="equal">
      <formula>"NG"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Motoki Kamimura</cp:lastModifiedBy>
  <cp:revision/>
  <dcterms:created xsi:type="dcterms:W3CDTF">2024-09-20T11:30:21Z</dcterms:created>
  <dcterms:modified xsi:type="dcterms:W3CDTF">2024-09-25T12:11:08Z</dcterms:modified>
  <cp:category/>
  <cp:contentStatus/>
</cp:coreProperties>
</file>