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otchy\Documents\GitHub\code-fractions\FPGA\synth\math\multiplier\sim\"/>
    </mc:Choice>
  </mc:AlternateContent>
  <xr:revisionPtr revIDLastSave="0" documentId="13_ncr:1_{97C8B0E1-2088-4CBF-BBEE-AC2D72339EB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est_data" sheetId="1" r:id="rId1"/>
  </sheets>
  <definedNames>
    <definedName name="BIT_SLICE" comment="Extracts a bit slice with a given offset `offset` and bit width `BW_slice` from a given integer `x` with its bit width information `BW_orig`. The result is returned as an unsigned integer.">_xlfn.LAMBDA(_xlpm.BW_orig,_xlpm.offset,_xlpm.BW_slice,_xlpm.x,_xlfn.LET(_xlpm.us_x,UNSIGNED(_xlpm.BW_orig,_xlpm.x),_xlpm.y,_xlfn.BITRSHIFT(_xlpm.us_x,_xlpm.offset),_xlfn.BITAND(_xlpm.y,POWER(2,_xlpm.BW_slice)-1)))</definedName>
    <definedName name="QUOT.MATH" comment="For given integer numerator `num` and POSITIVE denominator `den`, finds the quotient `q` that the residual `r` is in range `0 &lt;= r &lt; den`.">_xlfn.LAMBDA(_xlpm.num,_xlpm.den,_xlfn.LET(_xlpm.r,MOD(_xlpm.num,_xlpm.den),_xlpm.q_excel,QUOTIENT(_xlpm.num,_xlpm.den),_xlpm.q,IF(_xlpm.num&gt;=0,_xlpm.q_excel,_xlpm.q_excel-(_xlpm.r&gt;0)),_xlpm.q))</definedName>
    <definedName name="ROUND_INT_HF2EVN" comment="For a given integer `x` and bit width of VIRTUAL decimal part `BW_DP`, treats `x`'s lower `BW_DP` bits as decimal part and performs &quot;[rounding half to even](https://en.wikipedia.org/wiki/Rounding#Rounding_half_to_even)&quot;. The result is returned as an integ">_xlfn.LAMBDA(_xlpm.BW_DP,_xlpm.x,_xlfn.LET(_xlpm.int_part,QUOT.MATH(_xlpm.x,_xlfn.BITLSHIFT(1,_xlpm.BW_DP)),_xlpm.r,MOD(_xlpm.x,_xlfn.BITLSHIFT(1,_xlpm.BW_DP)),_xlpm.r_is_0p_5,_xlpm.r=_xlfn.BITLSHIFT(1,_xlpm.BW_DP-1),IF(AND(_xlpm.r_is_0p_5,ISODD(_xlpm.int_part)),_xlpm.int_part+1,_xlpm.int_part+(_xlpm.r&gt;_xlfn.BITLSHIFT(1,_xlpm.BW_DP-1)))))</definedName>
    <definedName name="SIGNED" comment="Converts a given unsigned integer `x` to the signed version, using a given bit width information `BW`.">_xlfn.LAMBDA(_xlpm.BW,_xlpm.x,IF(_xlpm.x&lt;POWER(2,_xlpm.BW-1),_xlpm.x,-(POWER(2,_xlpm.BW)-_xlpm.x)))</definedName>
    <definedName name="UNSIGNED" comment="Converts a given signed integer `x` to the unsigned version, using a given bit width information `BW`.">_xlfn.LAMBDA(_xlpm.BW,_xlpm.x,IF(_xlpm.x&gt;=0,_xlpm.x,POWER(2,_xlpm.BW)+_xlpm.x))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 a="1"/>
  <c r="M7" i="1"/>
  <c r="M8" i="1" a="1"/>
  <c r="M8" i="1"/>
  <c r="M9" i="1" a="1"/>
  <c r="M9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6" i="1" a="1"/>
  <c r="M6" i="1"/>
  <c r="L28" i="1"/>
  <c r="N28" i="1" s="1" a="1"/>
  <c r="N28" i="1" s="1"/>
  <c r="P28" i="1" s="1" a="1"/>
  <c r="P28" i="1" s="1"/>
  <c r="R28" i="1" s="1" a="1"/>
  <c r="R28" i="1" s="1"/>
  <c r="T28" i="1" s="1" a="1"/>
  <c r="T28" i="1" s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K43" i="1" l="1"/>
  <c r="M43" i="1" s="1" a="1"/>
  <c r="M43" i="1" s="1"/>
  <c r="O43" i="1" s="1" a="1"/>
  <c r="O43" i="1" s="1"/>
  <c r="Q43" i="1" s="1" a="1"/>
  <c r="Q43" i="1" s="1"/>
  <c r="S43" i="1" s="1" a="1"/>
  <c r="S43" i="1" s="1"/>
  <c r="L43" i="1"/>
  <c r="N43" i="1" s="1" a="1"/>
  <c r="N43" i="1" s="1"/>
  <c r="P43" i="1" s="1" a="1"/>
  <c r="P43" i="1" s="1"/>
  <c r="R43" i="1" s="1" a="1"/>
  <c r="R43" i="1" s="1"/>
  <c r="T43" i="1" s="1" a="1"/>
  <c r="T43" i="1" s="1"/>
  <c r="K42" i="1"/>
  <c r="M42" i="1" s="1" a="1"/>
  <c r="M42" i="1" s="1"/>
  <c r="O42" i="1" s="1" a="1"/>
  <c r="O42" i="1" s="1"/>
  <c r="Q42" i="1" s="1" a="1"/>
  <c r="Q42" i="1" s="1"/>
  <c r="S42" i="1" s="1" a="1"/>
  <c r="S42" i="1" s="1"/>
  <c r="L42" i="1"/>
  <c r="N42" i="1" s="1" a="1"/>
  <c r="N42" i="1" s="1"/>
  <c r="P42" i="1" s="1" a="1"/>
  <c r="P42" i="1" s="1"/>
  <c r="R42" i="1" s="1" a="1"/>
  <c r="R42" i="1" s="1"/>
  <c r="T42" i="1" s="1" a="1"/>
  <c r="T42" i="1" s="1"/>
  <c r="K41" i="1"/>
  <c r="M41" i="1" s="1" a="1"/>
  <c r="M41" i="1" s="1"/>
  <c r="O41" i="1" s="1" a="1"/>
  <c r="O41" i="1" s="1"/>
  <c r="Q41" i="1" s="1" a="1"/>
  <c r="Q41" i="1" s="1"/>
  <c r="S41" i="1" s="1" a="1"/>
  <c r="S41" i="1" s="1"/>
  <c r="L41" i="1"/>
  <c r="N41" i="1" s="1" a="1"/>
  <c r="N41" i="1" s="1"/>
  <c r="P41" i="1" s="1" a="1"/>
  <c r="P41" i="1" s="1"/>
  <c r="R41" i="1" s="1" a="1"/>
  <c r="R41" i="1" s="1"/>
  <c r="T41" i="1" s="1" a="1"/>
  <c r="T41" i="1" s="1"/>
  <c r="K40" i="1"/>
  <c r="M40" i="1" s="1" a="1"/>
  <c r="M40" i="1" s="1"/>
  <c r="O40" i="1" s="1" a="1"/>
  <c r="O40" i="1" s="1"/>
  <c r="Q40" i="1" s="1" a="1"/>
  <c r="Q40" i="1" s="1"/>
  <c r="S40" i="1" s="1" a="1"/>
  <c r="S40" i="1" s="1"/>
  <c r="L40" i="1"/>
  <c r="N40" i="1" s="1" a="1"/>
  <c r="N40" i="1" s="1"/>
  <c r="P40" i="1" s="1" a="1"/>
  <c r="P40" i="1" s="1"/>
  <c r="R40" i="1" s="1" a="1"/>
  <c r="R40" i="1" s="1"/>
  <c r="T40" i="1" s="1" a="1"/>
  <c r="T40" i="1" s="1"/>
  <c r="K39" i="1"/>
  <c r="M39" i="1" s="1" a="1"/>
  <c r="M39" i="1" s="1"/>
  <c r="O39" i="1" s="1" a="1"/>
  <c r="O39" i="1" s="1"/>
  <c r="Q39" i="1" s="1" a="1"/>
  <c r="Q39" i="1" s="1"/>
  <c r="S39" i="1" s="1" a="1"/>
  <c r="S39" i="1" s="1"/>
  <c r="L39" i="1"/>
  <c r="N39" i="1" s="1" a="1"/>
  <c r="N39" i="1" s="1"/>
  <c r="P39" i="1" s="1" a="1"/>
  <c r="P39" i="1" s="1"/>
  <c r="R39" i="1" s="1" a="1"/>
  <c r="R39" i="1" s="1"/>
  <c r="T39" i="1" s="1" a="1"/>
  <c r="T39" i="1" s="1"/>
  <c r="K38" i="1"/>
  <c r="M38" i="1" s="1" a="1"/>
  <c r="M38" i="1" s="1"/>
  <c r="O38" i="1" s="1" a="1"/>
  <c r="O38" i="1" s="1"/>
  <c r="Q38" i="1" s="1" a="1"/>
  <c r="Q38" i="1" s="1"/>
  <c r="S38" i="1" s="1" a="1"/>
  <c r="S38" i="1" s="1"/>
  <c r="L38" i="1"/>
  <c r="N38" i="1" s="1" a="1"/>
  <c r="N38" i="1" s="1"/>
  <c r="P38" i="1" s="1" a="1"/>
  <c r="P38" i="1" s="1"/>
  <c r="R38" i="1" s="1" a="1"/>
  <c r="R38" i="1" s="1"/>
  <c r="T38" i="1" s="1" a="1"/>
  <c r="T38" i="1" s="1"/>
  <c r="K37" i="1"/>
  <c r="M37" i="1" s="1" a="1"/>
  <c r="M37" i="1" s="1"/>
  <c r="O37" i="1" s="1" a="1"/>
  <c r="O37" i="1" s="1"/>
  <c r="Q37" i="1" s="1" a="1"/>
  <c r="Q37" i="1" s="1"/>
  <c r="S37" i="1" s="1" a="1"/>
  <c r="S37" i="1" s="1"/>
  <c r="L37" i="1"/>
  <c r="N37" i="1" s="1" a="1"/>
  <c r="N37" i="1" s="1"/>
  <c r="P37" i="1" s="1" a="1"/>
  <c r="P37" i="1" s="1"/>
  <c r="R37" i="1" s="1" a="1"/>
  <c r="R37" i="1" s="1"/>
  <c r="T37" i="1" s="1" a="1"/>
  <c r="T37" i="1" s="1"/>
  <c r="K36" i="1"/>
  <c r="M36" i="1" s="1" a="1"/>
  <c r="M36" i="1" s="1"/>
  <c r="O36" i="1" s="1" a="1"/>
  <c r="O36" i="1" s="1"/>
  <c r="Q36" i="1" s="1" a="1"/>
  <c r="Q36" i="1" s="1"/>
  <c r="S36" i="1" s="1" a="1"/>
  <c r="S36" i="1" s="1"/>
  <c r="L36" i="1"/>
  <c r="N36" i="1" s="1" a="1"/>
  <c r="N36" i="1" s="1"/>
  <c r="P36" i="1" s="1" a="1"/>
  <c r="P36" i="1" s="1"/>
  <c r="R36" i="1" s="1" a="1"/>
  <c r="R36" i="1" s="1"/>
  <c r="T36" i="1" s="1" a="1"/>
  <c r="T36" i="1" s="1"/>
  <c r="K35" i="1"/>
  <c r="M35" i="1" s="1" a="1"/>
  <c r="M35" i="1" s="1"/>
  <c r="O35" i="1" s="1" a="1"/>
  <c r="O35" i="1" s="1"/>
  <c r="Q35" i="1" s="1" a="1"/>
  <c r="Q35" i="1" s="1"/>
  <c r="S35" i="1" s="1" a="1"/>
  <c r="S35" i="1" s="1"/>
  <c r="L35" i="1"/>
  <c r="N35" i="1" s="1" a="1"/>
  <c r="N35" i="1" s="1"/>
  <c r="P35" i="1" s="1" a="1"/>
  <c r="P35" i="1" s="1"/>
  <c r="R35" i="1" s="1" a="1"/>
  <c r="R35" i="1" s="1"/>
  <c r="T35" i="1" s="1" a="1"/>
  <c r="T35" i="1" s="1"/>
  <c r="K34" i="1"/>
  <c r="M34" i="1" s="1" a="1"/>
  <c r="M34" i="1" s="1"/>
  <c r="O34" i="1" s="1" a="1"/>
  <c r="O34" i="1" s="1"/>
  <c r="Q34" i="1" s="1" a="1"/>
  <c r="Q34" i="1" s="1"/>
  <c r="S34" i="1" s="1" a="1"/>
  <c r="S34" i="1" s="1"/>
  <c r="L34" i="1"/>
  <c r="N34" i="1" s="1" a="1"/>
  <c r="N34" i="1" s="1"/>
  <c r="P34" i="1" s="1" a="1"/>
  <c r="P34" i="1" s="1"/>
  <c r="R34" i="1" s="1" a="1"/>
  <c r="R34" i="1" s="1"/>
  <c r="T34" i="1" s="1" a="1"/>
  <c r="T34" i="1" s="1"/>
  <c r="K33" i="1"/>
  <c r="M33" i="1" s="1" a="1"/>
  <c r="M33" i="1" s="1"/>
  <c r="O33" i="1" s="1" a="1"/>
  <c r="O33" i="1" s="1"/>
  <c r="Q33" i="1" s="1" a="1"/>
  <c r="Q33" i="1" s="1"/>
  <c r="S33" i="1" s="1" a="1"/>
  <c r="S33" i="1" s="1"/>
  <c r="L33" i="1"/>
  <c r="N33" i="1" s="1" a="1"/>
  <c r="N33" i="1" s="1"/>
  <c r="P33" i="1" s="1" a="1"/>
  <c r="P33" i="1" s="1"/>
  <c r="R33" i="1" s="1" a="1"/>
  <c r="R33" i="1" s="1"/>
  <c r="T33" i="1" s="1" a="1"/>
  <c r="T33" i="1" s="1"/>
  <c r="K32" i="1"/>
  <c r="M32" i="1" s="1" a="1"/>
  <c r="M32" i="1" s="1"/>
  <c r="O32" i="1" s="1" a="1"/>
  <c r="O32" i="1" s="1"/>
  <c r="Q32" i="1" s="1" a="1"/>
  <c r="Q32" i="1" s="1"/>
  <c r="S32" i="1" s="1" a="1"/>
  <c r="S32" i="1" s="1"/>
  <c r="L32" i="1"/>
  <c r="N32" i="1" s="1" a="1"/>
  <c r="N32" i="1" s="1"/>
  <c r="P32" i="1" s="1" a="1"/>
  <c r="P32" i="1" s="1"/>
  <c r="R32" i="1" s="1" a="1"/>
  <c r="R32" i="1" s="1"/>
  <c r="T32" i="1" s="1" a="1"/>
  <c r="T32" i="1" s="1"/>
  <c r="K31" i="1"/>
  <c r="M31" i="1" s="1" a="1"/>
  <c r="M31" i="1" s="1"/>
  <c r="O31" i="1" s="1" a="1"/>
  <c r="O31" i="1" s="1"/>
  <c r="Q31" i="1" s="1" a="1"/>
  <c r="Q31" i="1" s="1"/>
  <c r="S31" i="1" s="1" a="1"/>
  <c r="S31" i="1" s="1"/>
  <c r="L31" i="1"/>
  <c r="N31" i="1" s="1" a="1"/>
  <c r="N31" i="1" s="1"/>
  <c r="P31" i="1" s="1" a="1"/>
  <c r="P31" i="1" s="1"/>
  <c r="R31" i="1" s="1" a="1"/>
  <c r="R31" i="1" s="1"/>
  <c r="T31" i="1" s="1" a="1"/>
  <c r="T31" i="1" s="1"/>
  <c r="K30" i="1"/>
  <c r="M30" i="1" s="1" a="1"/>
  <c r="M30" i="1" s="1"/>
  <c r="O30" i="1" s="1" a="1"/>
  <c r="O30" i="1" s="1"/>
  <c r="Q30" i="1" s="1" a="1"/>
  <c r="Q30" i="1" s="1"/>
  <c r="S30" i="1" s="1" a="1"/>
  <c r="S30" i="1" s="1"/>
  <c r="L30" i="1"/>
  <c r="N30" i="1" s="1" a="1"/>
  <c r="N30" i="1" s="1"/>
  <c r="P30" i="1" s="1" a="1"/>
  <c r="P30" i="1" s="1"/>
  <c r="R30" i="1" s="1" a="1"/>
  <c r="R30" i="1" s="1"/>
  <c r="T30" i="1" s="1" a="1"/>
  <c r="T30" i="1" s="1"/>
  <c r="K29" i="1"/>
  <c r="M29" i="1" s="1" a="1"/>
  <c r="M29" i="1" s="1"/>
  <c r="O29" i="1" s="1" a="1"/>
  <c r="O29" i="1" s="1"/>
  <c r="Q29" i="1" s="1" a="1"/>
  <c r="Q29" i="1" s="1"/>
  <c r="S29" i="1" s="1" a="1"/>
  <c r="S29" i="1" s="1"/>
  <c r="L29" i="1"/>
  <c r="N29" i="1" s="1" a="1"/>
  <c r="N29" i="1" s="1"/>
  <c r="P29" i="1" s="1" a="1"/>
  <c r="P29" i="1" s="1"/>
  <c r="R29" i="1" s="1" a="1"/>
  <c r="R29" i="1" s="1"/>
  <c r="T29" i="1" s="1" a="1"/>
  <c r="T29" i="1" s="1"/>
  <c r="K28" i="1"/>
  <c r="M28" i="1" s="1" a="1"/>
  <c r="M28" i="1" s="1"/>
  <c r="O28" i="1" s="1" a="1"/>
  <c r="O28" i="1" s="1"/>
  <c r="Q28" i="1" s="1" a="1"/>
  <c r="Q28" i="1" s="1"/>
  <c r="S28" i="1" s="1" a="1"/>
  <c r="S28" i="1" s="1"/>
  <c r="N7" i="1" a="1"/>
  <c r="N7" i="1" s="1"/>
  <c r="O7" i="1" s="1" a="1"/>
  <c r="O7" i="1" s="1"/>
  <c r="P7" i="1" s="1" a="1"/>
  <c r="P7" i="1" s="1"/>
  <c r="N8" i="1" a="1"/>
  <c r="N8" i="1" s="1"/>
  <c r="O8" i="1" s="1" a="1"/>
  <c r="O8" i="1" s="1"/>
  <c r="P8" i="1" s="1" a="1"/>
  <c r="P8" i="1" s="1"/>
  <c r="N9" i="1" a="1"/>
  <c r="N9" i="1" s="1"/>
  <c r="O9" i="1" s="1" a="1"/>
  <c r="O9" i="1" s="1"/>
  <c r="P9" i="1" s="1" a="1"/>
  <c r="P9" i="1" s="1"/>
  <c r="N10" i="1" a="1"/>
  <c r="N10" i="1" s="1"/>
  <c r="O10" i="1" s="1" a="1"/>
  <c r="O10" i="1" s="1"/>
  <c r="P10" i="1" s="1" a="1"/>
  <c r="P10" i="1" s="1"/>
  <c r="N11" i="1" a="1"/>
  <c r="N11" i="1" s="1"/>
  <c r="O11" i="1" s="1" a="1"/>
  <c r="O11" i="1" s="1"/>
  <c r="P11" i="1" s="1" a="1"/>
  <c r="P11" i="1" s="1"/>
  <c r="N12" i="1" a="1"/>
  <c r="N12" i="1" s="1"/>
  <c r="O12" i="1" s="1" a="1"/>
  <c r="O12" i="1" s="1"/>
  <c r="P12" i="1" s="1" a="1"/>
  <c r="P12" i="1" s="1"/>
  <c r="N13" i="1" a="1"/>
  <c r="N13" i="1" s="1"/>
  <c r="O13" i="1" s="1" a="1"/>
  <c r="O13" i="1" s="1"/>
  <c r="P13" i="1" s="1" a="1"/>
  <c r="P13" i="1" s="1"/>
  <c r="N14" i="1" a="1"/>
  <c r="N14" i="1" s="1"/>
  <c r="O14" i="1" s="1" a="1"/>
  <c r="O14" i="1" s="1"/>
  <c r="P14" i="1" s="1" a="1"/>
  <c r="P14" i="1" s="1"/>
  <c r="N15" i="1" a="1"/>
  <c r="N15" i="1" s="1"/>
  <c r="O15" i="1" s="1" a="1"/>
  <c r="O15" i="1" s="1"/>
  <c r="P15" i="1" s="1" a="1"/>
  <c r="P15" i="1" s="1"/>
  <c r="N16" i="1" a="1"/>
  <c r="N16" i="1" s="1"/>
  <c r="O16" i="1" s="1" a="1"/>
  <c r="O16" i="1" s="1"/>
  <c r="P16" i="1" s="1" a="1"/>
  <c r="P16" i="1" s="1"/>
  <c r="N17" i="1" a="1"/>
  <c r="N17" i="1" s="1"/>
  <c r="O17" i="1" s="1" a="1"/>
  <c r="O17" i="1" s="1"/>
  <c r="P17" i="1" s="1" a="1"/>
  <c r="P17" i="1" s="1"/>
  <c r="N18" i="1" a="1"/>
  <c r="N18" i="1" s="1"/>
  <c r="O18" i="1" s="1" a="1"/>
  <c r="O18" i="1" s="1"/>
  <c r="P18" i="1" s="1" a="1"/>
  <c r="P18" i="1" s="1"/>
  <c r="N19" i="1" a="1"/>
  <c r="N19" i="1" s="1"/>
  <c r="O19" i="1" s="1" a="1"/>
  <c r="O19" i="1" s="1"/>
  <c r="P19" i="1" s="1" a="1"/>
  <c r="P19" i="1" s="1"/>
  <c r="N20" i="1" a="1"/>
  <c r="N20" i="1" s="1"/>
  <c r="O20" i="1" s="1" a="1"/>
  <c r="O20" i="1" s="1"/>
  <c r="P20" i="1" s="1" a="1"/>
  <c r="P20" i="1" s="1"/>
  <c r="N21" i="1" a="1"/>
  <c r="N21" i="1" s="1"/>
  <c r="O21" i="1" s="1" a="1"/>
  <c r="O21" i="1" s="1"/>
  <c r="P21" i="1" s="1" a="1"/>
  <c r="P21" i="1" s="1"/>
  <c r="N6" i="1" a="1"/>
  <c r="N6" i="1" s="1"/>
  <c r="O6" i="1" s="1" a="1"/>
  <c r="O6" i="1" s="1"/>
  <c r="P6" i="1" s="1" a="1"/>
  <c r="P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Motoki Kamimura</author>
  </authors>
  <commentList>
    <comment ref="G4" authorId="0" shapeId="0" xr:uid="{ADDE4464-8DFC-45ED-AFE4-38EAD8AD5580}">
      <text>
        <r>
          <rPr>
            <sz val="11"/>
            <color theme="1"/>
            <rFont val="游ゴシック"/>
            <family val="2"/>
            <scheme val="minor"/>
          </rPr>
          <t>Motoki Kamimura:
RANDBETWEEN() で生成した後、再現性確保のために固定した。</t>
        </r>
      </text>
    </comment>
    <comment ref="G28" authorId="0" shapeId="0" xr:uid="{7913E922-01F6-4D70-9926-B43E91EB98AE}">
      <text>
        <r>
          <rPr>
            <sz val="11"/>
            <color theme="1"/>
            <rFont val="游ゴシック"/>
            <family val="2"/>
            <scheme val="minor"/>
          </rPr>
          <t>Motoki Kamimura:
乱数で生成した後に再現性確保のために固定した。
元の数式は下記：
=LET(A,POWER(2,$D$26-1),RANDBETWEEN(-A,A-1))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<sst xmlns="http://schemas.openxmlformats.org/spreadsheetml/2006/main" count="51" uniqueCount="32">
  <si>
    <t>test_bench_fxd_pt_mul_sum_altera_vp_dsp_18x19_v1_0_0</t>
  </si>
  <si>
    <t>parameter</t>
  </si>
  <si>
    <t>value</t>
  </si>
  <si>
    <t>input</t>
  </si>
  <si>
    <t>intermediate calculation</t>
  </si>
  <si>
    <t>output</t>
  </si>
  <si>
    <t>BW_IN_A_0</t>
  </si>
  <si>
    <t>a_0</t>
  </si>
  <si>
    <t>b_0</t>
  </si>
  <si>
    <t>a_1</t>
  </si>
  <si>
    <t>b_1</t>
  </si>
  <si>
    <t>i_sub</t>
  </si>
  <si>
    <t>c before rounding&amp;clipping</t>
  </si>
  <si>
    <t>rounded</t>
  </si>
  <si>
    <t>unsigned</t>
  </si>
  <si>
    <t>bit slice</t>
  </si>
  <si>
    <t>BW_IN_B_0</t>
  </si>
  <si>
    <t>BW_IN_A_1</t>
  </si>
  <si>
    <t>BW_IN_B_1</t>
  </si>
  <si>
    <t>BW_OUT</t>
  </si>
  <si>
    <t>BIT_SLC_OFFSET_OUT</t>
  </si>
  <si>
    <t>EN_RND_HF2EVN</t>
  </si>
  <si>
    <t>test_bench_cplx_mul_altera_vp_dsp_18x19</t>
  </si>
  <si>
    <t>BW_IN_A</t>
  </si>
  <si>
    <t>re_a</t>
  </si>
  <si>
    <t>im_a</t>
  </si>
  <si>
    <t>re_b</t>
  </si>
  <si>
    <t>im_b</t>
  </si>
  <si>
    <t>before slicing/rounding</t>
  </si>
  <si>
    <t>re_c</t>
  </si>
  <si>
    <t>im_c</t>
  </si>
  <si>
    <t>BW_IN_B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</si>
</sst>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/>
    <xf numFmtId="3" fontId="1" fillId="0" borderId="0" xfId="0" applyNumberFormat="1" applyFont="1"/>
    <xf numFmtId="176" fontId="0" fillId="0" borderId="0" xfId="0" applyNumberFormat="1" applyAlignment="1">
      <alignment horizontal="righ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62"/>
  <sheetViews>
    <sheetView tabSelected="1" topLeftCell="A10" workbookViewId="0">
      <selection activeCell="I47" sqref="I47"/>
    </sheetView>
  </sheetViews>
  <sheetFormatPr defaultColWidth="9" defaultRowHeight="18" x14ac:dyDescent="0.55000000000000004"/>
  <cols>
    <col min="1" max="2" width="3.08203125" style="1" customWidth="1"/>
    <col min="3" max="3" width="23.33203125" style="1" bestFit="1" customWidth="1"/>
    <col min="4" max="4" width="6.25" style="1" bestFit="1" customWidth="1"/>
    <col min="5" max="5" width="9" style="1"/>
    <col min="6" max="6" width="3.75" style="1" bestFit="1" customWidth="1"/>
    <col min="7" max="10" width="10" style="1" customWidth="1"/>
    <col min="11" max="11" width="19.5" style="1" bestFit="1" customWidth="1"/>
    <col min="12" max="12" width="16.5" style="1" bestFit="1" customWidth="1"/>
    <col min="13" max="13" width="16.83203125" style="1" bestFit="1" customWidth="1"/>
    <col min="14" max="14" width="16.75" style="1" bestFit="1" customWidth="1"/>
    <col min="15" max="16" width="15.58203125" style="1" bestFit="1" customWidth="1"/>
    <col min="17" max="17" width="10.33203125" style="1" bestFit="1" customWidth="1"/>
    <col min="18" max="19" width="9" style="1"/>
    <col min="20" max="20" width="10" style="1" bestFit="1" customWidth="1"/>
    <col min="21" max="16384" width="9" style="1"/>
  </cols>
  <sheetData>
    <row r="2" spans="2:16" x14ac:dyDescent="0.55000000000000004">
      <c r="B2" s="1" t="s">
        <v>0</v>
      </c>
    </row>
    <row r="4" spans="2:16" ht="45" customHeight="1" x14ac:dyDescent="0.55000000000000004">
      <c r="C4" s="3" t="s">
        <v>1</v>
      </c>
      <c r="D4" s="3" t="s">
        <v>2</v>
      </c>
      <c r="G4" s="8" t="s">
        <v>3</v>
      </c>
      <c r="H4" s="8"/>
      <c r="I4" s="8"/>
      <c r="J4" s="8"/>
      <c r="K4" s="8"/>
      <c r="L4" s="10" t="s">
        <v>4</v>
      </c>
      <c r="M4" s="10"/>
      <c r="N4" s="10"/>
      <c r="O4" s="10"/>
      <c r="P4" s="8" t="s">
        <v>5</v>
      </c>
    </row>
    <row r="5" spans="2:16" ht="39" customHeight="1" x14ac:dyDescent="0.55000000000000004">
      <c r="C5" s="1" t="s">
        <v>6</v>
      </c>
      <c r="D5" s="1">
        <v>18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4" t="s">
        <v>12</v>
      </c>
      <c r="M5" s="3" t="s">
        <v>13</v>
      </c>
      <c r="N5" s="3" t="s">
        <v>14</v>
      </c>
      <c r="O5" s="3" t="s">
        <v>15</v>
      </c>
      <c r="P5" s="8"/>
    </row>
    <row r="6" spans="2:16" x14ac:dyDescent="0.55000000000000004">
      <c r="C6" s="1" t="s">
        <v>16</v>
      </c>
      <c r="D6" s="1">
        <v>19</v>
      </c>
      <c r="F6" s="1">
        <v>0</v>
      </c>
      <c r="G6" s="6">
        <v>33905</v>
      </c>
      <c r="H6" s="6">
        <v>-122300</v>
      </c>
      <c r="I6" s="6">
        <v>28174</v>
      </c>
      <c r="J6" s="6">
        <v>123990</v>
      </c>
      <c r="K6" s="1">
        <v>1</v>
      </c>
      <c r="L6" s="2">
        <f>G6*H6+POWER(-1,K6)*I6*J6</f>
        <v>-7639875760</v>
      </c>
      <c r="M6" s="2" cm="1">
        <f t="array" ref="M6">ROUND_INT_HF2EVN($D$10,L6)</f>
        <v>-477492235</v>
      </c>
      <c r="N6" s="2" cm="1">
        <f t="array" ref="N6">UNSIGNED($D$5+$D$6+1-$D$10,M6)</f>
        <v>16702376949</v>
      </c>
      <c r="O6" s="2" cm="1">
        <f t="array" ref="O6">BIT_SLICE($D$5+$D$6+1-$D$10,0,$D$9,N6)</f>
        <v>3061</v>
      </c>
      <c r="P6" s="2" cm="1">
        <f t="array" ref="P6">SIGNED($D$9,O6)</f>
        <v>3061</v>
      </c>
    </row>
    <row r="7" spans="2:16" x14ac:dyDescent="0.55000000000000004">
      <c r="C7" s="1" t="s">
        <v>17</v>
      </c>
      <c r="D7" s="1">
        <v>18</v>
      </c>
      <c r="F7" s="1">
        <v>1</v>
      </c>
      <c r="G7" s="6">
        <v>100428</v>
      </c>
      <c r="H7" s="6">
        <v>192947</v>
      </c>
      <c r="I7" s="6">
        <v>93946</v>
      </c>
      <c r="J7" s="6">
        <v>-185078</v>
      </c>
      <c r="K7" s="1">
        <v>0</v>
      </c>
      <c r="L7" s="2">
        <f t="shared" ref="L7:L21" si="0">G7*H7+POWER(-1,K7)*I7*J7</f>
        <v>1989943528</v>
      </c>
      <c r="M7" s="2" cm="1">
        <f t="array" ref="M7">ROUND_INT_HF2EVN($D$10,L7)</f>
        <v>124371470</v>
      </c>
      <c r="N7" s="2" cm="1">
        <f t="array" ref="N7">UNSIGNED($D$5+$D$6+1-$D$10,M7)</f>
        <v>124371470</v>
      </c>
      <c r="O7" s="2" cm="1">
        <f t="array" ref="O7">BIT_SLICE($D$5+$D$6+1-$D$10,0,$D$9,N7)</f>
        <v>49678</v>
      </c>
      <c r="P7" s="2" cm="1">
        <f t="array" ref="P7">SIGNED($D$9,O7)</f>
        <v>-15858</v>
      </c>
    </row>
    <row r="8" spans="2:16" x14ac:dyDescent="0.55000000000000004">
      <c r="C8" s="1" t="s">
        <v>18</v>
      </c>
      <c r="D8" s="1">
        <v>19</v>
      </c>
      <c r="F8" s="1">
        <v>2</v>
      </c>
      <c r="G8" s="6">
        <v>-62914</v>
      </c>
      <c r="H8" s="6">
        <v>207344</v>
      </c>
      <c r="I8" s="6">
        <v>97977</v>
      </c>
      <c r="J8" s="6">
        <v>-110722</v>
      </c>
      <c r="K8" s="1">
        <v>0</v>
      </c>
      <c r="L8" s="2">
        <f t="shared" si="0"/>
        <v>-23893049810</v>
      </c>
      <c r="M8" s="2" cm="1">
        <f t="array" ref="M8">ROUND_INT_HF2EVN($D$10,L8)</f>
        <v>-1493315613</v>
      </c>
      <c r="N8" s="2" cm="1">
        <f t="array" ref="N8">UNSIGNED($D$5+$D$6+1-$D$10,M8)</f>
        <v>15686553571</v>
      </c>
      <c r="O8" s="2" cm="1">
        <f t="array" ref="O8">BIT_SLICE($D$5+$D$6+1-$D$10,0,$D$9,N8)</f>
        <v>53219</v>
      </c>
      <c r="P8" s="2" cm="1">
        <f t="array" ref="P8">SIGNED($D$9,O8)</f>
        <v>-12317</v>
      </c>
    </row>
    <row r="9" spans="2:16" x14ac:dyDescent="0.55000000000000004">
      <c r="C9" s="1" t="s">
        <v>19</v>
      </c>
      <c r="D9" s="1">
        <v>16</v>
      </c>
      <c r="F9" s="1">
        <v>3</v>
      </c>
      <c r="G9" s="6">
        <v>54938</v>
      </c>
      <c r="H9" s="6">
        <v>-40849</v>
      </c>
      <c r="I9" s="6">
        <v>-86956</v>
      </c>
      <c r="J9" s="6">
        <v>261622</v>
      </c>
      <c r="K9" s="1">
        <v>0</v>
      </c>
      <c r="L9" s="2">
        <f t="shared" si="0"/>
        <v>-24993764994</v>
      </c>
      <c r="M9" s="2" cm="1">
        <f t="array" ref="M9">ROUND_INT_HF2EVN($D$10,L9)</f>
        <v>-1562110312</v>
      </c>
      <c r="N9" s="2" cm="1">
        <f t="array" ref="N9">UNSIGNED($D$5+$D$6+1-$D$10,M9)</f>
        <v>15617758872</v>
      </c>
      <c r="O9" s="2" cm="1">
        <f t="array" ref="O9">BIT_SLICE($D$5+$D$6+1-$D$10,0,$D$9,N9)</f>
        <v>5784</v>
      </c>
      <c r="P9" s="2" cm="1">
        <f t="array" ref="P9">SIGNED($D$9,O9)</f>
        <v>5784</v>
      </c>
    </row>
    <row r="10" spans="2:16" x14ac:dyDescent="0.55000000000000004">
      <c r="C10" s="1" t="s">
        <v>20</v>
      </c>
      <c r="D10" s="1">
        <v>4</v>
      </c>
      <c r="F10" s="1">
        <v>4</v>
      </c>
      <c r="G10" s="6">
        <v>-72284</v>
      </c>
      <c r="H10" s="6">
        <v>-261782</v>
      </c>
      <c r="I10" s="6">
        <v>129660</v>
      </c>
      <c r="J10" s="6">
        <v>150541</v>
      </c>
      <c r="K10" s="1">
        <v>0</v>
      </c>
      <c r="L10" s="2">
        <f t="shared" si="0"/>
        <v>38441796148</v>
      </c>
      <c r="M10" s="2" cm="1">
        <f t="array" ref="M10">ROUND_INT_HF2EVN($D$10,L10)</f>
        <v>2402612259</v>
      </c>
      <c r="N10" s="2" cm="1">
        <f t="array" ref="N10">UNSIGNED($D$5+$D$6+1-$D$10,M10)</f>
        <v>2402612259</v>
      </c>
      <c r="O10" s="2" cm="1">
        <f t="array" ref="O10">BIT_SLICE($D$5+$D$6+1-$D$10,0,$D$9,N10)</f>
        <v>62499</v>
      </c>
      <c r="P10" s="2" cm="1">
        <f t="array" ref="P10">SIGNED($D$9,O10)</f>
        <v>-3037</v>
      </c>
    </row>
    <row r="11" spans="2:16" x14ac:dyDescent="0.55000000000000004">
      <c r="C11" s="1" t="s">
        <v>21</v>
      </c>
      <c r="D11" s="1">
        <v>1</v>
      </c>
      <c r="F11" s="1">
        <v>5</v>
      </c>
      <c r="G11" s="6">
        <v>-103773</v>
      </c>
      <c r="H11" s="6">
        <v>12691</v>
      </c>
      <c r="I11" s="6">
        <v>-39509</v>
      </c>
      <c r="J11" s="6">
        <v>-115333</v>
      </c>
      <c r="K11" s="1">
        <v>0</v>
      </c>
      <c r="L11" s="2">
        <f t="shared" si="0"/>
        <v>3239708354</v>
      </c>
      <c r="M11" s="2" cm="1">
        <f t="array" ref="M11">ROUND_INT_HF2EVN($D$10,L11)</f>
        <v>202481772</v>
      </c>
      <c r="N11" s="2" cm="1">
        <f t="array" ref="N11">UNSIGNED($D$5+$D$6+1-$D$10,M11)</f>
        <v>202481772</v>
      </c>
      <c r="O11" s="2" cm="1">
        <f t="array" ref="O11">BIT_SLICE($D$5+$D$6+1-$D$10,0,$D$9,N11)</f>
        <v>41068</v>
      </c>
      <c r="P11" s="2" cm="1">
        <f t="array" ref="P11">SIGNED($D$9,O11)</f>
        <v>-24468</v>
      </c>
    </row>
    <row r="12" spans="2:16" x14ac:dyDescent="0.55000000000000004">
      <c r="F12" s="1">
        <v>6</v>
      </c>
      <c r="G12" s="6">
        <v>84523</v>
      </c>
      <c r="H12" s="6">
        <v>-168039</v>
      </c>
      <c r="I12" s="6">
        <v>122818</v>
      </c>
      <c r="J12" s="6">
        <v>-202889</v>
      </c>
      <c r="K12" s="1">
        <v>0</v>
      </c>
      <c r="L12" s="2">
        <f t="shared" si="0"/>
        <v>-39121581599</v>
      </c>
      <c r="M12" s="2" cm="1">
        <f t="array" ref="M12">ROUND_INT_HF2EVN($D$10,L12)</f>
        <v>-2445098850</v>
      </c>
      <c r="N12" s="2" cm="1">
        <f t="array" ref="N12">UNSIGNED($D$5+$D$6+1-$D$10,M12)</f>
        <v>14734770334</v>
      </c>
      <c r="O12" s="2" cm="1">
        <f t="array" ref="O12">BIT_SLICE($D$5+$D$6+1-$D$10,0,$D$9,N12)</f>
        <v>49310</v>
      </c>
      <c r="P12" s="2" cm="1">
        <f t="array" ref="P12">SIGNED($D$9,O12)</f>
        <v>-16226</v>
      </c>
    </row>
    <row r="13" spans="2:16" x14ac:dyDescent="0.55000000000000004">
      <c r="F13" s="1">
        <v>7</v>
      </c>
      <c r="G13" s="6">
        <v>49972</v>
      </c>
      <c r="H13" s="6">
        <v>-190779</v>
      </c>
      <c r="I13" s="6">
        <v>64731</v>
      </c>
      <c r="J13" s="6">
        <v>-128147</v>
      </c>
      <c r="K13" s="1">
        <v>0</v>
      </c>
      <c r="L13" s="2">
        <f t="shared" si="0"/>
        <v>-17828691645</v>
      </c>
      <c r="M13" s="2" cm="1">
        <f t="array" ref="M13">ROUND_INT_HF2EVN($D$10,L13)</f>
        <v>-1114293228</v>
      </c>
      <c r="N13" s="2" cm="1">
        <f t="array" ref="N13">UNSIGNED($D$5+$D$6+1-$D$10,M13)</f>
        <v>16065575956</v>
      </c>
      <c r="O13" s="2" cm="1">
        <f t="array" ref="O13">BIT_SLICE($D$5+$D$6+1-$D$10,0,$D$9,N13)</f>
        <v>15380</v>
      </c>
      <c r="P13" s="2" cm="1">
        <f t="array" ref="P13">SIGNED($D$9,O13)</f>
        <v>15380</v>
      </c>
    </row>
    <row r="14" spans="2:16" x14ac:dyDescent="0.55000000000000004">
      <c r="F14" s="1">
        <v>8</v>
      </c>
      <c r="G14" s="6">
        <v>9678</v>
      </c>
      <c r="H14" s="6">
        <v>13815</v>
      </c>
      <c r="I14" s="6">
        <v>18102</v>
      </c>
      <c r="J14" s="6">
        <v>-182979</v>
      </c>
      <c r="K14" s="1">
        <v>0</v>
      </c>
      <c r="L14" s="2">
        <f t="shared" si="0"/>
        <v>-3178584288</v>
      </c>
      <c r="M14" s="2" cm="1">
        <f t="array" ref="M14">ROUND_INT_HF2EVN($D$10,L14)</f>
        <v>-198661518</v>
      </c>
      <c r="N14" s="2" cm="1">
        <f t="array" ref="N14">UNSIGNED($D$5+$D$6+1-$D$10,M14)</f>
        <v>16981207666</v>
      </c>
      <c r="O14" s="2" cm="1">
        <f t="array" ref="O14">BIT_SLICE($D$5+$D$6+1-$D$10,0,$D$9,N14)</f>
        <v>43634</v>
      </c>
      <c r="P14" s="2" cm="1">
        <f t="array" ref="P14">SIGNED($D$9,O14)</f>
        <v>-21902</v>
      </c>
    </row>
    <row r="15" spans="2:16" x14ac:dyDescent="0.55000000000000004">
      <c r="F15" s="1">
        <v>9</v>
      </c>
      <c r="G15" s="6">
        <v>-19611</v>
      </c>
      <c r="H15" s="6">
        <v>-244298</v>
      </c>
      <c r="I15" s="6">
        <v>82165</v>
      </c>
      <c r="J15" s="6">
        <v>-34428</v>
      </c>
      <c r="K15" s="1">
        <v>1</v>
      </c>
      <c r="L15" s="2">
        <f t="shared" si="0"/>
        <v>7619704698</v>
      </c>
      <c r="M15" s="2" cm="1">
        <f t="array" ref="M15">ROUND_INT_HF2EVN($D$10,L15)</f>
        <v>476231544</v>
      </c>
      <c r="N15" s="2" cm="1">
        <f t="array" ref="N15">UNSIGNED($D$5+$D$6+1-$D$10,M15)</f>
        <v>476231544</v>
      </c>
      <c r="O15" s="2" cm="1">
        <f t="array" ref="O15">BIT_SLICE($D$5+$D$6+1-$D$10,0,$D$9,N15)</f>
        <v>46968</v>
      </c>
      <c r="P15" s="2" cm="1">
        <f t="array" ref="P15">SIGNED($D$9,O15)</f>
        <v>-18568</v>
      </c>
    </row>
    <row r="16" spans="2:16" x14ac:dyDescent="0.55000000000000004">
      <c r="F16" s="1">
        <v>10</v>
      </c>
      <c r="G16" s="6">
        <v>67102</v>
      </c>
      <c r="H16" s="6">
        <v>-18595</v>
      </c>
      <c r="I16" s="6">
        <v>102809</v>
      </c>
      <c r="J16" s="6">
        <v>44813</v>
      </c>
      <c r="K16" s="1">
        <v>1</v>
      </c>
      <c r="L16" s="2">
        <f t="shared" si="0"/>
        <v>-5854941407</v>
      </c>
      <c r="M16" s="2" cm="1">
        <f t="array" ref="M16">ROUND_INT_HF2EVN($D$10,L16)</f>
        <v>-365933838</v>
      </c>
      <c r="N16" s="2" cm="1">
        <f t="array" ref="N16">UNSIGNED($D$5+$D$6+1-$D$10,M16)</f>
        <v>16813935346</v>
      </c>
      <c r="O16" s="2" cm="1">
        <f t="array" ref="O16">BIT_SLICE($D$5+$D$6+1-$D$10,0,$D$9,N16)</f>
        <v>19186</v>
      </c>
      <c r="P16" s="2" cm="1">
        <f t="array" ref="P16">SIGNED($D$9,O16)</f>
        <v>19186</v>
      </c>
    </row>
    <row r="17" spans="2:20" x14ac:dyDescent="0.55000000000000004">
      <c r="F17" s="1">
        <v>11</v>
      </c>
      <c r="G17" s="6">
        <v>94175</v>
      </c>
      <c r="H17" s="6">
        <v>9863</v>
      </c>
      <c r="I17" s="6">
        <v>45353</v>
      </c>
      <c r="J17" s="6">
        <v>33580</v>
      </c>
      <c r="K17" s="1">
        <v>0</v>
      </c>
      <c r="L17" s="2">
        <f t="shared" si="0"/>
        <v>2451801765</v>
      </c>
      <c r="M17" s="2" cm="1">
        <f t="array" ref="M17">ROUND_INT_HF2EVN($D$10,L17)</f>
        <v>153237610</v>
      </c>
      <c r="N17" s="2" cm="1">
        <f t="array" ref="N17">UNSIGNED($D$5+$D$6+1-$D$10,M17)</f>
        <v>153237610</v>
      </c>
      <c r="O17" s="2" cm="1">
        <f t="array" ref="O17">BIT_SLICE($D$5+$D$6+1-$D$10,0,$D$9,N17)</f>
        <v>14442</v>
      </c>
      <c r="P17" s="2" cm="1">
        <f t="array" ref="P17">SIGNED($D$9,O17)</f>
        <v>14442</v>
      </c>
    </row>
    <row r="18" spans="2:20" x14ac:dyDescent="0.55000000000000004">
      <c r="F18" s="1">
        <v>12</v>
      </c>
      <c r="G18" s="6">
        <v>25821</v>
      </c>
      <c r="H18" s="6">
        <v>248060</v>
      </c>
      <c r="I18" s="5">
        <v>-679</v>
      </c>
      <c r="J18" s="6">
        <v>97914</v>
      </c>
      <c r="K18" s="1">
        <v>0</v>
      </c>
      <c r="L18" s="2">
        <f t="shared" si="0"/>
        <v>6338673654</v>
      </c>
      <c r="M18" s="2" cm="1">
        <f t="array" ref="M18">ROUND_INT_HF2EVN($D$10,L18)</f>
        <v>396167103</v>
      </c>
      <c r="N18" s="2" cm="1">
        <f t="array" ref="N18">UNSIGNED($D$5+$D$6+1-$D$10,M18)</f>
        <v>396167103</v>
      </c>
      <c r="O18" s="2" cm="1">
        <f t="array" ref="O18">BIT_SLICE($D$5+$D$6+1-$D$10,0,$D$9,N18)</f>
        <v>1983</v>
      </c>
      <c r="P18" s="2" cm="1">
        <f t="array" ref="P18">SIGNED($D$9,O18)</f>
        <v>1983</v>
      </c>
    </row>
    <row r="19" spans="2:20" x14ac:dyDescent="0.55000000000000004">
      <c r="F19" s="1">
        <v>13</v>
      </c>
      <c r="G19" s="6">
        <v>41716</v>
      </c>
      <c r="H19" s="6">
        <v>-19937</v>
      </c>
      <c r="I19" s="6">
        <v>95565</v>
      </c>
      <c r="J19" s="6">
        <v>167240</v>
      </c>
      <c r="K19" s="1">
        <v>0</v>
      </c>
      <c r="L19" s="2">
        <f t="shared" si="0"/>
        <v>15150598708</v>
      </c>
      <c r="M19" s="2" cm="1">
        <f t="array" ref="M19">ROUND_INT_HF2EVN($D$10,L19)</f>
        <v>946912419</v>
      </c>
      <c r="N19" s="2" cm="1">
        <f t="array" ref="N19">UNSIGNED($D$5+$D$6+1-$D$10,M19)</f>
        <v>946912419</v>
      </c>
      <c r="O19" s="2" cm="1">
        <f t="array" ref="O19">BIT_SLICE($D$5+$D$6+1-$D$10,0,$D$9,N19)</f>
        <v>48291</v>
      </c>
      <c r="P19" s="2" cm="1">
        <f t="array" ref="P19">SIGNED($D$9,O19)</f>
        <v>-17245</v>
      </c>
    </row>
    <row r="20" spans="2:20" x14ac:dyDescent="0.55000000000000004">
      <c r="F20" s="1">
        <v>14</v>
      </c>
      <c r="G20" s="6">
        <v>-2225</v>
      </c>
      <c r="H20" s="6">
        <v>-232473</v>
      </c>
      <c r="I20" s="6">
        <v>120462</v>
      </c>
      <c r="J20" s="6">
        <v>-92275</v>
      </c>
      <c r="K20" s="1">
        <v>0</v>
      </c>
      <c r="L20" s="2">
        <f t="shared" si="0"/>
        <v>-10598378625</v>
      </c>
      <c r="M20" s="2" cm="1">
        <f t="array" ref="M20">ROUND_INT_HF2EVN($D$10,L20)</f>
        <v>-662398664</v>
      </c>
      <c r="N20" s="2" cm="1">
        <f t="array" ref="N20">UNSIGNED($D$5+$D$6+1-$D$10,M20)</f>
        <v>16517470520</v>
      </c>
      <c r="O20" s="2" cm="1">
        <f t="array" ref="O20">BIT_SLICE($D$5+$D$6+1-$D$10,0,$D$9,N20)</f>
        <v>39224</v>
      </c>
      <c r="P20" s="2" cm="1">
        <f t="array" ref="P20">SIGNED($D$9,O20)</f>
        <v>-26312</v>
      </c>
    </row>
    <row r="21" spans="2:20" x14ac:dyDescent="0.55000000000000004">
      <c r="F21" s="1">
        <v>15</v>
      </c>
      <c r="G21" s="6">
        <v>-11091</v>
      </c>
      <c r="H21" s="6">
        <v>-162575</v>
      </c>
      <c r="I21" s="6">
        <v>-101848</v>
      </c>
      <c r="J21" s="6">
        <v>-155845</v>
      </c>
      <c r="K21" s="1">
        <v>0</v>
      </c>
      <c r="L21" s="2">
        <f t="shared" si="0"/>
        <v>17675620885</v>
      </c>
      <c r="M21" s="2" cm="1">
        <f t="array" ref="M21">ROUND_INT_HF2EVN($D$10,L21)</f>
        <v>1104726305</v>
      </c>
      <c r="N21" s="2" cm="1">
        <f t="array" ref="N21">UNSIGNED($D$5+$D$6+1-$D$10,M21)</f>
        <v>1104726305</v>
      </c>
      <c r="O21" s="2" cm="1">
        <f t="array" ref="O21">BIT_SLICE($D$5+$D$6+1-$D$10,0,$D$9,N21)</f>
        <v>51489</v>
      </c>
      <c r="P21" s="2" cm="1">
        <f t="array" ref="P21">SIGNED($D$9,O21)</f>
        <v>-14047</v>
      </c>
    </row>
    <row r="22" spans="2:20" x14ac:dyDescent="0.55000000000000004">
      <c r="H22" s="3"/>
    </row>
    <row r="23" spans="2:20" x14ac:dyDescent="0.55000000000000004">
      <c r="B23" s="1" t="s">
        <v>22</v>
      </c>
      <c r="H23" s="3"/>
    </row>
    <row r="24" spans="2:20" x14ac:dyDescent="0.55000000000000004">
      <c r="H24" s="3"/>
    </row>
    <row r="25" spans="2:20" x14ac:dyDescent="0.55000000000000004">
      <c r="C25" s="3" t="s">
        <v>1</v>
      </c>
      <c r="D25" s="3" t="s">
        <v>2</v>
      </c>
      <c r="G25" s="8" t="s">
        <v>3</v>
      </c>
      <c r="H25" s="8"/>
      <c r="I25" s="8"/>
      <c r="J25" s="8"/>
      <c r="K25" s="9" t="s">
        <v>4</v>
      </c>
      <c r="L25" s="9"/>
      <c r="M25" s="9"/>
      <c r="N25" s="9"/>
      <c r="O25" s="9"/>
      <c r="P25" s="9"/>
      <c r="Q25" s="9"/>
      <c r="R25" s="9"/>
      <c r="S25" s="8" t="s">
        <v>5</v>
      </c>
      <c r="T25" s="8"/>
    </row>
    <row r="26" spans="2:20" x14ac:dyDescent="0.55000000000000004">
      <c r="C26" s="1" t="s">
        <v>23</v>
      </c>
      <c r="D26" s="1">
        <v>18</v>
      </c>
      <c r="G26" s="8" t="s">
        <v>24</v>
      </c>
      <c r="H26" s="8" t="s">
        <v>25</v>
      </c>
      <c r="I26" s="8" t="s">
        <v>26</v>
      </c>
      <c r="J26" s="8" t="s">
        <v>27</v>
      </c>
      <c r="K26" s="8" t="s">
        <v>28</v>
      </c>
      <c r="L26" s="8"/>
      <c r="M26" s="8" t="s">
        <v>13</v>
      </c>
      <c r="N26" s="8"/>
      <c r="O26" s="8" t="s">
        <v>14</v>
      </c>
      <c r="P26" s="8"/>
      <c r="Q26" s="8" t="s">
        <v>15</v>
      </c>
      <c r="R26" s="8"/>
      <c r="S26" s="8" t="s">
        <v>29</v>
      </c>
      <c r="T26" s="8" t="s">
        <v>30</v>
      </c>
    </row>
    <row r="27" spans="2:20" x14ac:dyDescent="0.55000000000000004">
      <c r="C27" s="1" t="s">
        <v>31</v>
      </c>
      <c r="D27" s="1">
        <v>19</v>
      </c>
      <c r="G27" s="8"/>
      <c r="H27" s="8"/>
      <c r="I27" s="8"/>
      <c r="J27" s="8"/>
      <c r="K27" s="3" t="s">
        <v>29</v>
      </c>
      <c r="L27" s="3" t="s">
        <v>30</v>
      </c>
      <c r="M27" s="3" t="s">
        <v>29</v>
      </c>
      <c r="N27" s="3" t="s">
        <v>30</v>
      </c>
      <c r="O27" s="3" t="s">
        <v>29</v>
      </c>
      <c r="P27" s="3" t="s">
        <v>30</v>
      </c>
      <c r="Q27" s="3" t="s">
        <v>29</v>
      </c>
      <c r="R27" s="3" t="s">
        <v>30</v>
      </c>
      <c r="S27" s="8"/>
      <c r="T27" s="8"/>
    </row>
    <row r="28" spans="2:20" x14ac:dyDescent="0.55000000000000004">
      <c r="C28" s="1" t="s">
        <v>19</v>
      </c>
      <c r="D28" s="1">
        <v>16</v>
      </c>
      <c r="F28" s="1">
        <v>0</v>
      </c>
      <c r="G28" s="7">
        <v>-28538</v>
      </c>
      <c r="H28" s="7">
        <v>-127202</v>
      </c>
      <c r="I28" s="7">
        <v>-184004</v>
      </c>
      <c r="J28" s="7">
        <v>13277</v>
      </c>
      <c r="K28" s="2">
        <f>$G28*$I28-$H28*$J28</f>
        <v>6939967106</v>
      </c>
      <c r="L28" s="2">
        <f>G28*J28+H28*I28</f>
        <v>23026777782</v>
      </c>
      <c r="M28" s="2" cm="1">
        <f t="array" ref="M28">ROUND_INT_HF2EVN($D$29,K28)</f>
        <v>433747944</v>
      </c>
      <c r="N28" s="2" cm="1">
        <f t="array" ref="N28">ROUND_INT_HF2EVN($D$29,L28)</f>
        <v>1439173611</v>
      </c>
      <c r="O28" s="2" cm="1">
        <f t="array" ref="O28">UNSIGNED($D$26+$D$27+1-$D$29,M28)</f>
        <v>433747944</v>
      </c>
      <c r="P28" s="2" cm="1">
        <f t="array" ref="P28">UNSIGNED($D$26+$D$27+1-$D$29,N28)</f>
        <v>1439173611</v>
      </c>
      <c r="Q28" s="2" cm="1">
        <f t="array" ref="Q28">BIT_SLICE($D$26+$D$27+1-$D$29,0,$D$28,O28)</f>
        <v>30696</v>
      </c>
      <c r="R28" s="2" cm="1">
        <f t="array" ref="R28">BIT_SLICE($D$26+$D$27+1-$D$29,0,$D$28,P28)</f>
        <v>3051</v>
      </c>
      <c r="S28" s="2" cm="1">
        <f t="array" ref="S28">SIGNED($D$28,Q28)</f>
        <v>30696</v>
      </c>
      <c r="T28" s="2" cm="1">
        <f t="array" ref="T28">SIGNED($D$28,R28)</f>
        <v>3051</v>
      </c>
    </row>
    <row r="29" spans="2:20" x14ac:dyDescent="0.55000000000000004">
      <c r="C29" s="1" t="s">
        <v>20</v>
      </c>
      <c r="D29" s="1">
        <v>4</v>
      </c>
      <c r="F29" s="1">
        <v>1</v>
      </c>
      <c r="G29" s="7">
        <v>106182</v>
      </c>
      <c r="H29" s="7">
        <v>-117151</v>
      </c>
      <c r="I29" s="7">
        <v>138179</v>
      </c>
      <c r="J29" s="7">
        <v>242635</v>
      </c>
      <c r="K29" s="2">
        <f t="shared" ref="K29:K43" si="1">$G29*$I29-$H29*$J29</f>
        <v>43097055463</v>
      </c>
      <c r="L29" s="2">
        <f t="shared" ref="L29:L43" si="2">G29*J29+H29*I29</f>
        <v>9575661541</v>
      </c>
      <c r="M29" s="2" cm="1">
        <f t="array" ref="M29">ROUND_INT_HF2EVN($D$29,K29)</f>
        <v>2693565966</v>
      </c>
      <c r="N29" s="2" cm="1">
        <f t="array" ref="N29">ROUND_INT_HF2EVN($D$29,L29)</f>
        <v>598478846</v>
      </c>
      <c r="O29" s="2" cm="1">
        <f t="array" ref="O29">UNSIGNED($D$26+$D$27+1-$D$29,M29)</f>
        <v>2693565966</v>
      </c>
      <c r="P29" s="2" cm="1">
        <f t="array" ref="P29">UNSIGNED($D$26+$D$27+1-$D$29,N29)</f>
        <v>598478846</v>
      </c>
      <c r="Q29" s="2" cm="1">
        <f t="array" ref="Q29">BIT_SLICE($D$26+$D$27+1-$D$29,0,$D$28,O29)</f>
        <v>36366</v>
      </c>
      <c r="R29" s="2" cm="1">
        <f t="array" ref="R29">BIT_SLICE($D$26+$D$27+1-$D$29,0,$D$28,P29)</f>
        <v>4094</v>
      </c>
      <c r="S29" s="2" cm="1">
        <f t="array" ref="S29">SIGNED($D$28,Q29)</f>
        <v>-29170</v>
      </c>
      <c r="T29" s="2" cm="1">
        <f t="array" ref="T29">SIGNED($D$28,R29)</f>
        <v>4094</v>
      </c>
    </row>
    <row r="30" spans="2:20" x14ac:dyDescent="0.55000000000000004">
      <c r="C30" s="1" t="s">
        <v>21</v>
      </c>
      <c r="D30" s="1">
        <v>1</v>
      </c>
      <c r="F30" s="1">
        <v>2</v>
      </c>
      <c r="G30" s="7">
        <v>-7117</v>
      </c>
      <c r="H30" s="7">
        <v>80541</v>
      </c>
      <c r="I30" s="7">
        <v>175606</v>
      </c>
      <c r="J30" s="7">
        <v>147324</v>
      </c>
      <c r="K30" s="2">
        <f t="shared" si="1"/>
        <v>-13115410186</v>
      </c>
      <c r="L30" s="2">
        <f t="shared" si="2"/>
        <v>13094977938</v>
      </c>
      <c r="M30" s="2" cm="1">
        <f t="array" ref="M30">ROUND_INT_HF2EVN($D$29,K30)</f>
        <v>-819713137</v>
      </c>
      <c r="N30" s="2" cm="1">
        <f t="array" ref="N30">ROUND_INT_HF2EVN($D$29,L30)</f>
        <v>818436121</v>
      </c>
      <c r="O30" s="2" cm="1">
        <f t="array" ref="O30">UNSIGNED($D$26+$D$27+1-$D$29,M30)</f>
        <v>16360156047</v>
      </c>
      <c r="P30" s="2" cm="1">
        <f t="array" ref="P30">UNSIGNED($D$26+$D$27+1-$D$29,N30)</f>
        <v>818436121</v>
      </c>
      <c r="Q30" s="2" cm="1">
        <f t="array" ref="Q30">BIT_SLICE($D$26+$D$27+1-$D$29,0,$D$28,O30)</f>
        <v>11151</v>
      </c>
      <c r="R30" s="2" cm="1">
        <f t="array" ref="R30">BIT_SLICE($D$26+$D$27+1-$D$29,0,$D$28,P30)</f>
        <v>22553</v>
      </c>
      <c r="S30" s="2" cm="1">
        <f t="array" ref="S30">SIGNED($D$28,Q30)</f>
        <v>11151</v>
      </c>
      <c r="T30" s="2" cm="1">
        <f t="array" ref="T30">SIGNED($D$28,R30)</f>
        <v>22553</v>
      </c>
    </row>
    <row r="31" spans="2:20" x14ac:dyDescent="0.55000000000000004">
      <c r="F31" s="1">
        <v>3</v>
      </c>
      <c r="G31" s="7">
        <v>-119900</v>
      </c>
      <c r="H31" s="7">
        <v>-18819</v>
      </c>
      <c r="I31" s="7">
        <v>-16301</v>
      </c>
      <c r="J31" s="7">
        <v>107207</v>
      </c>
      <c r="K31" s="2">
        <f t="shared" si="1"/>
        <v>3972018433</v>
      </c>
      <c r="L31" s="2">
        <f t="shared" si="2"/>
        <v>-12547350781</v>
      </c>
      <c r="M31" s="2" cm="1">
        <f t="array" ref="M31">ROUND_INT_HF2EVN($D$29,K31)</f>
        <v>248251152</v>
      </c>
      <c r="N31" s="2" cm="1">
        <f t="array" ref="N31">ROUND_INT_HF2EVN($D$29,L31)</f>
        <v>-784209424</v>
      </c>
      <c r="O31" s="2" cm="1">
        <f t="array" ref="O31">UNSIGNED($D$26+$D$27+1-$D$29,M31)</f>
        <v>248251152</v>
      </c>
      <c r="P31" s="2" cm="1">
        <f t="array" ref="P31">UNSIGNED($D$26+$D$27+1-$D$29,N31)</f>
        <v>16395659760</v>
      </c>
      <c r="Q31" s="2" cm="1">
        <f t="array" ref="Q31">BIT_SLICE($D$26+$D$27+1-$D$29,0,$D$28,O31)</f>
        <v>784</v>
      </c>
      <c r="R31" s="2" cm="1">
        <f t="array" ref="R31">BIT_SLICE($D$26+$D$27+1-$D$29,0,$D$28,P31)</f>
        <v>59888</v>
      </c>
      <c r="S31" s="2" cm="1">
        <f t="array" ref="S31">SIGNED($D$28,Q31)</f>
        <v>784</v>
      </c>
      <c r="T31" s="2" cm="1">
        <f t="array" ref="T31">SIGNED($D$28,R31)</f>
        <v>-5648</v>
      </c>
    </row>
    <row r="32" spans="2:20" x14ac:dyDescent="0.55000000000000004">
      <c r="F32" s="1">
        <v>4</v>
      </c>
      <c r="G32" s="7">
        <v>107635</v>
      </c>
      <c r="H32" s="7">
        <v>-54437</v>
      </c>
      <c r="I32" s="7">
        <v>-231955</v>
      </c>
      <c r="J32" s="7">
        <v>-24275</v>
      </c>
      <c r="K32" s="2">
        <f t="shared" si="1"/>
        <v>-26287934600</v>
      </c>
      <c r="L32" s="2">
        <f t="shared" si="2"/>
        <v>10014094710</v>
      </c>
      <c r="M32" s="2" cm="1">
        <f t="array" ref="M32">ROUND_INT_HF2EVN($D$29,K32)</f>
        <v>-1642995912</v>
      </c>
      <c r="N32" s="2" cm="1">
        <f t="array" ref="N32">ROUND_INT_HF2EVN($D$29,L32)</f>
        <v>625880919</v>
      </c>
      <c r="O32" s="2" cm="1">
        <f t="array" ref="O32">UNSIGNED($D$26+$D$27+1-$D$29,M32)</f>
        <v>15536873272</v>
      </c>
      <c r="P32" s="2" cm="1">
        <f t="array" ref="P32">UNSIGNED($D$26+$D$27+1-$D$29,N32)</f>
        <v>625880919</v>
      </c>
      <c r="Q32" s="2" cm="1">
        <f t="array" ref="Q32">BIT_SLICE($D$26+$D$27+1-$D$29,0,$D$28,O32)</f>
        <v>57144</v>
      </c>
      <c r="R32" s="2" cm="1">
        <f t="array" ref="R32">BIT_SLICE($D$26+$D$27+1-$D$29,0,$D$28,P32)</f>
        <v>12119</v>
      </c>
      <c r="S32" s="2" cm="1">
        <f t="array" ref="S32">SIGNED($D$28,Q32)</f>
        <v>-8392</v>
      </c>
      <c r="T32" s="2" cm="1">
        <f t="array" ref="T32">SIGNED($D$28,R32)</f>
        <v>12119</v>
      </c>
    </row>
    <row r="33" spans="4:20" x14ac:dyDescent="0.55000000000000004">
      <c r="F33" s="1">
        <v>5</v>
      </c>
      <c r="G33" s="7">
        <v>108696</v>
      </c>
      <c r="H33" s="7">
        <v>-31760</v>
      </c>
      <c r="I33" s="7">
        <v>222482</v>
      </c>
      <c r="J33" s="7">
        <v>-205476</v>
      </c>
      <c r="K33" s="2">
        <f t="shared" si="1"/>
        <v>17656985712</v>
      </c>
      <c r="L33" s="2">
        <f t="shared" si="2"/>
        <v>-29400447616</v>
      </c>
      <c r="M33" s="2" cm="1">
        <f t="array" ref="M33">ROUND_INT_HF2EVN($D$29,K33)</f>
        <v>1103561607</v>
      </c>
      <c r="N33" s="2" cm="1">
        <f t="array" ref="N33">ROUND_INT_HF2EVN($D$29,L33)</f>
        <v>-1837527976</v>
      </c>
      <c r="O33" s="2" cm="1">
        <f t="array" ref="O33">UNSIGNED($D$26+$D$27+1-$D$29,M33)</f>
        <v>1103561607</v>
      </c>
      <c r="P33" s="2" cm="1">
        <f t="array" ref="P33">UNSIGNED($D$26+$D$27+1-$D$29,N33)</f>
        <v>15342341208</v>
      </c>
      <c r="Q33" s="2" cm="1">
        <f t="array" ref="Q33">BIT_SLICE($D$26+$D$27+1-$D$29,0,$D$28,O33)</f>
        <v>903</v>
      </c>
      <c r="R33" s="2" cm="1">
        <f t="array" ref="R33">BIT_SLICE($D$26+$D$27+1-$D$29,0,$D$28,P33)</f>
        <v>35928</v>
      </c>
      <c r="S33" s="2" cm="1">
        <f t="array" ref="S33">SIGNED($D$28,Q33)</f>
        <v>903</v>
      </c>
      <c r="T33" s="2" cm="1">
        <f t="array" ref="T33">SIGNED($D$28,R33)</f>
        <v>-29608</v>
      </c>
    </row>
    <row r="34" spans="4:20" x14ac:dyDescent="0.55000000000000004">
      <c r="F34" s="1">
        <v>6</v>
      </c>
      <c r="G34" s="7">
        <v>-125839</v>
      </c>
      <c r="H34" s="7">
        <v>66612</v>
      </c>
      <c r="I34" s="7">
        <v>-225429</v>
      </c>
      <c r="J34" s="7">
        <v>16826</v>
      </c>
      <c r="K34" s="2">
        <f t="shared" si="1"/>
        <v>27246946419</v>
      </c>
      <c r="L34" s="2">
        <f t="shared" si="2"/>
        <v>-17133643562</v>
      </c>
      <c r="M34" s="2" cm="1">
        <f t="array" ref="M34">ROUND_INT_HF2EVN($D$29,K34)</f>
        <v>1702934151</v>
      </c>
      <c r="N34" s="2" cm="1">
        <f t="array" ref="N34">ROUND_INT_HF2EVN($D$29,L34)</f>
        <v>-1070852723</v>
      </c>
      <c r="O34" s="2" cm="1">
        <f t="array" ref="O34">UNSIGNED($D$26+$D$27+1-$D$29,M34)</f>
        <v>1702934151</v>
      </c>
      <c r="P34" s="2" cm="1">
        <f t="array" ref="P34">UNSIGNED($D$26+$D$27+1-$D$29,N34)</f>
        <v>16109016461</v>
      </c>
      <c r="Q34" s="2" cm="1">
        <f t="array" ref="Q34">BIT_SLICE($D$26+$D$27+1-$D$29,0,$D$28,O34)</f>
        <v>46727</v>
      </c>
      <c r="R34" s="2" cm="1">
        <f t="array" ref="R34">BIT_SLICE($D$26+$D$27+1-$D$29,0,$D$28,P34)</f>
        <v>5517</v>
      </c>
      <c r="S34" s="2" cm="1">
        <f t="array" ref="S34">SIGNED($D$28,Q34)</f>
        <v>-18809</v>
      </c>
      <c r="T34" s="2" cm="1">
        <f t="array" ref="T34">SIGNED($D$28,R34)</f>
        <v>5517</v>
      </c>
    </row>
    <row r="35" spans="4:20" x14ac:dyDescent="0.55000000000000004">
      <c r="F35" s="1">
        <v>7</v>
      </c>
      <c r="G35" s="7">
        <v>30335</v>
      </c>
      <c r="H35" s="7">
        <v>-34418</v>
      </c>
      <c r="I35" s="7">
        <v>199780</v>
      </c>
      <c r="J35" s="7">
        <v>-27879</v>
      </c>
      <c r="K35" s="2">
        <f t="shared" si="1"/>
        <v>5100786878</v>
      </c>
      <c r="L35" s="2">
        <f t="shared" si="2"/>
        <v>-7721737505</v>
      </c>
      <c r="M35" s="2" cm="1">
        <f t="array" ref="M35">ROUND_INT_HF2EVN($D$29,K35)</f>
        <v>318799180</v>
      </c>
      <c r="N35" s="2" cm="1">
        <f t="array" ref="N35">ROUND_INT_HF2EVN($D$29,L35)</f>
        <v>-482608594</v>
      </c>
      <c r="O35" s="2" cm="1">
        <f t="array" ref="O35">UNSIGNED($D$26+$D$27+1-$D$29,M35)</f>
        <v>318799180</v>
      </c>
      <c r="P35" s="2" cm="1">
        <f t="array" ref="P35">UNSIGNED($D$26+$D$27+1-$D$29,N35)</f>
        <v>16697260590</v>
      </c>
      <c r="Q35" s="2" cm="1">
        <f t="array" ref="Q35">BIT_SLICE($D$26+$D$27+1-$D$29,0,$D$28,O35)</f>
        <v>32076</v>
      </c>
      <c r="R35" s="2" cm="1">
        <f t="array" ref="R35">BIT_SLICE($D$26+$D$27+1-$D$29,0,$D$28,P35)</f>
        <v>64046</v>
      </c>
      <c r="S35" s="2" cm="1">
        <f t="array" ref="S35">SIGNED($D$28,Q35)</f>
        <v>32076</v>
      </c>
      <c r="T35" s="2" cm="1">
        <f t="array" ref="T35">SIGNED($D$28,R35)</f>
        <v>-1490</v>
      </c>
    </row>
    <row r="36" spans="4:20" x14ac:dyDescent="0.55000000000000004">
      <c r="F36" s="1">
        <v>8</v>
      </c>
      <c r="G36" s="7">
        <v>72389</v>
      </c>
      <c r="H36" s="7">
        <v>81523</v>
      </c>
      <c r="I36" s="7">
        <v>-47378</v>
      </c>
      <c r="J36" s="7">
        <v>-51687</v>
      </c>
      <c r="K36" s="2">
        <f t="shared" si="1"/>
        <v>784033259</v>
      </c>
      <c r="L36" s="2">
        <f t="shared" si="2"/>
        <v>-7603966937</v>
      </c>
      <c r="M36" s="2" cm="1">
        <f t="array" ref="M36">ROUND_INT_HF2EVN($D$29,K36)</f>
        <v>49002079</v>
      </c>
      <c r="N36" s="2" cm="1">
        <f t="array" ref="N36">ROUND_INT_HF2EVN($D$29,L36)</f>
        <v>-475247934</v>
      </c>
      <c r="O36" s="2" cm="1">
        <f t="array" ref="O36">UNSIGNED($D$26+$D$27+1-$D$29,M36)</f>
        <v>49002079</v>
      </c>
      <c r="P36" s="2" cm="1">
        <f t="array" ref="P36">UNSIGNED($D$26+$D$27+1-$D$29,N36)</f>
        <v>16704621250</v>
      </c>
      <c r="Q36" s="2" cm="1">
        <f t="array" ref="Q36">BIT_SLICE($D$26+$D$27+1-$D$29,0,$D$28,O36)</f>
        <v>46687</v>
      </c>
      <c r="R36" s="2" cm="1">
        <f t="array" ref="R36">BIT_SLICE($D$26+$D$27+1-$D$29,0,$D$28,P36)</f>
        <v>19138</v>
      </c>
      <c r="S36" s="2" cm="1">
        <f t="array" ref="S36">SIGNED($D$28,Q36)</f>
        <v>-18849</v>
      </c>
      <c r="T36" s="2" cm="1">
        <f t="array" ref="T36">SIGNED($D$28,R36)</f>
        <v>19138</v>
      </c>
    </row>
    <row r="37" spans="4:20" x14ac:dyDescent="0.55000000000000004">
      <c r="E37" s="3"/>
      <c r="F37" s="1">
        <v>9</v>
      </c>
      <c r="G37" s="7">
        <v>-87654</v>
      </c>
      <c r="H37" s="7">
        <v>-5283</v>
      </c>
      <c r="I37" s="7">
        <v>117726</v>
      </c>
      <c r="J37" s="7">
        <v>-203134</v>
      </c>
      <c r="K37" s="2">
        <f t="shared" si="1"/>
        <v>-11392311726</v>
      </c>
      <c r="L37" s="2">
        <f t="shared" si="2"/>
        <v>17183561178</v>
      </c>
      <c r="M37" s="2" cm="1">
        <f t="array" ref="M37">ROUND_INT_HF2EVN($D$29,K37)</f>
        <v>-712019483</v>
      </c>
      <c r="N37" s="2" cm="1">
        <f t="array" ref="N37">ROUND_INT_HF2EVN($D$29,L37)</f>
        <v>1073972574</v>
      </c>
      <c r="O37" s="2" cm="1">
        <f t="array" ref="O37">UNSIGNED($D$26+$D$27+1-$D$29,M37)</f>
        <v>16467849701</v>
      </c>
      <c r="P37" s="2" cm="1">
        <f t="array" ref="P37">UNSIGNED($D$26+$D$27+1-$D$29,N37)</f>
        <v>1073972574</v>
      </c>
      <c r="Q37" s="2" cm="1">
        <f t="array" ref="Q37">BIT_SLICE($D$26+$D$27+1-$D$29,0,$D$28,O37)</f>
        <v>29157</v>
      </c>
      <c r="R37" s="2" cm="1">
        <f t="array" ref="R37">BIT_SLICE($D$26+$D$27+1-$D$29,0,$D$28,P37)</f>
        <v>34142</v>
      </c>
      <c r="S37" s="2" cm="1">
        <f t="array" ref="S37">SIGNED($D$28,Q37)</f>
        <v>29157</v>
      </c>
      <c r="T37" s="2" cm="1">
        <f t="array" ref="T37">SIGNED($D$28,R37)</f>
        <v>-31394</v>
      </c>
    </row>
    <row r="38" spans="4:20" x14ac:dyDescent="0.55000000000000004">
      <c r="D38" s="3"/>
      <c r="E38" s="3"/>
      <c r="F38" s="1">
        <v>10</v>
      </c>
      <c r="G38" s="7">
        <v>-118328</v>
      </c>
      <c r="H38" s="7">
        <v>80912</v>
      </c>
      <c r="I38" s="7">
        <v>-159965</v>
      </c>
      <c r="J38" s="7">
        <v>-161301</v>
      </c>
      <c r="K38" s="2">
        <f t="shared" si="1"/>
        <v>31979525032</v>
      </c>
      <c r="L38" s="2">
        <f t="shared" si="2"/>
        <v>6143336648</v>
      </c>
      <c r="M38" s="2" cm="1">
        <f t="array" ref="M38">ROUND_INT_HF2EVN($D$29,K38)</f>
        <v>1998720314</v>
      </c>
      <c r="N38" s="2" cm="1">
        <f t="array" ref="N38">ROUND_INT_HF2EVN($D$29,L38)</f>
        <v>383958540</v>
      </c>
      <c r="O38" s="2" cm="1">
        <f t="array" ref="O38">UNSIGNED($D$26+$D$27+1-$D$29,M38)</f>
        <v>1998720314</v>
      </c>
      <c r="P38" s="2" cm="1">
        <f t="array" ref="P38">UNSIGNED($D$26+$D$27+1-$D$29,N38)</f>
        <v>383958540</v>
      </c>
      <c r="Q38" s="2" cm="1">
        <f t="array" ref="Q38">BIT_SLICE($D$26+$D$27+1-$D$29,0,$D$28,O38)</f>
        <v>3386</v>
      </c>
      <c r="R38" s="2" cm="1">
        <f t="array" ref="R38">BIT_SLICE($D$26+$D$27+1-$D$29,0,$D$28,P38)</f>
        <v>48652</v>
      </c>
      <c r="S38" s="2" cm="1">
        <f t="array" ref="S38">SIGNED($D$28,Q38)</f>
        <v>3386</v>
      </c>
      <c r="T38" s="2" cm="1">
        <f t="array" ref="T38">SIGNED($D$28,R38)</f>
        <v>-16884</v>
      </c>
    </row>
    <row r="39" spans="4:20" x14ac:dyDescent="0.55000000000000004">
      <c r="F39" s="1">
        <v>11</v>
      </c>
      <c r="G39" s="7">
        <v>34555</v>
      </c>
      <c r="H39" s="7">
        <v>54757</v>
      </c>
      <c r="I39" s="7">
        <v>-137129</v>
      </c>
      <c r="J39" s="7">
        <v>26326</v>
      </c>
      <c r="K39" s="2">
        <f t="shared" si="1"/>
        <v>-6180025377</v>
      </c>
      <c r="L39" s="2">
        <f t="shared" si="2"/>
        <v>-6599077723</v>
      </c>
      <c r="M39" s="2" cm="1">
        <f t="array" ref="M39">ROUND_INT_HF2EVN($D$29,K39)</f>
        <v>-386251586</v>
      </c>
      <c r="N39" s="2" cm="1">
        <f t="array" ref="N39">ROUND_INT_HF2EVN($D$29,L39)</f>
        <v>-412442358</v>
      </c>
      <c r="O39" s="2" cm="1">
        <f t="array" ref="O39">UNSIGNED($D$26+$D$27+1-$D$29,M39)</f>
        <v>16793617598</v>
      </c>
      <c r="P39" s="2" cm="1">
        <f t="array" ref="P39">UNSIGNED($D$26+$D$27+1-$D$29,N39)</f>
        <v>16767426826</v>
      </c>
      <c r="Q39" s="2" cm="1">
        <f t="array" ref="Q39">BIT_SLICE($D$26+$D$27+1-$D$29,0,$D$28,O39)</f>
        <v>17598</v>
      </c>
      <c r="R39" s="2" cm="1">
        <f t="array" ref="R39">BIT_SLICE($D$26+$D$27+1-$D$29,0,$D$28,P39)</f>
        <v>41226</v>
      </c>
      <c r="S39" s="2" cm="1">
        <f t="array" ref="S39">SIGNED($D$28,Q39)</f>
        <v>17598</v>
      </c>
      <c r="T39" s="2" cm="1">
        <f t="array" ref="T39">SIGNED($D$28,R39)</f>
        <v>-24310</v>
      </c>
    </row>
    <row r="40" spans="4:20" x14ac:dyDescent="0.55000000000000004">
      <c r="F40" s="1">
        <v>12</v>
      </c>
      <c r="G40" s="7">
        <v>60667</v>
      </c>
      <c r="H40" s="7">
        <v>-101056</v>
      </c>
      <c r="I40" s="7">
        <v>33091</v>
      </c>
      <c r="J40" s="7">
        <v>62490</v>
      </c>
      <c r="K40" s="2">
        <f t="shared" si="1"/>
        <v>8322521137</v>
      </c>
      <c r="L40" s="2">
        <f t="shared" si="2"/>
        <v>447036734</v>
      </c>
      <c r="M40" s="2" cm="1">
        <f t="array" ref="M40">ROUND_INT_HF2EVN($D$29,K40)</f>
        <v>520157571</v>
      </c>
      <c r="N40" s="2" cm="1">
        <f t="array" ref="N40">ROUND_INT_HF2EVN($D$29,L40)</f>
        <v>27939796</v>
      </c>
      <c r="O40" s="2" cm="1">
        <f t="array" ref="O40">UNSIGNED($D$26+$D$27+1-$D$29,M40)</f>
        <v>520157571</v>
      </c>
      <c r="P40" s="2" cm="1">
        <f t="array" ref="P40">UNSIGNED($D$26+$D$27+1-$D$29,N40)</f>
        <v>27939796</v>
      </c>
      <c r="Q40" s="2" cm="1">
        <f t="array" ref="Q40">BIT_SLICE($D$26+$D$27+1-$D$29,0,$D$28,O40)</f>
        <v>63875</v>
      </c>
      <c r="R40" s="2" cm="1">
        <f t="array" ref="R40">BIT_SLICE($D$26+$D$27+1-$D$29,0,$D$28,P40)</f>
        <v>21460</v>
      </c>
      <c r="S40" s="2" cm="1">
        <f t="array" ref="S40">SIGNED($D$28,Q40)</f>
        <v>-1661</v>
      </c>
      <c r="T40" s="2" cm="1">
        <f t="array" ref="T40">SIGNED($D$28,R40)</f>
        <v>21460</v>
      </c>
    </row>
    <row r="41" spans="4:20" x14ac:dyDescent="0.55000000000000004">
      <c r="F41" s="1">
        <v>13</v>
      </c>
      <c r="G41" s="7">
        <v>64139</v>
      </c>
      <c r="H41" s="7">
        <v>-81752</v>
      </c>
      <c r="I41" s="7">
        <v>-124157</v>
      </c>
      <c r="J41" s="7">
        <v>-14465</v>
      </c>
      <c r="K41" s="2">
        <f t="shared" si="1"/>
        <v>-9145848503</v>
      </c>
      <c r="L41" s="2">
        <f t="shared" si="2"/>
        <v>9222312429</v>
      </c>
      <c r="M41" s="2" cm="1">
        <f t="array" ref="M41">ROUND_INT_HF2EVN($D$29,K41)</f>
        <v>-571615531</v>
      </c>
      <c r="N41" s="2" cm="1">
        <f t="array" ref="N41">ROUND_INT_HF2EVN($D$29,L41)</f>
        <v>576394527</v>
      </c>
      <c r="O41" s="2" cm="1">
        <f t="array" ref="O41">UNSIGNED($D$26+$D$27+1-$D$29,M41)</f>
        <v>16608253653</v>
      </c>
      <c r="P41" s="2" cm="1">
        <f t="array" ref="P41">UNSIGNED($D$26+$D$27+1-$D$29,N41)</f>
        <v>576394527</v>
      </c>
      <c r="Q41" s="2" cm="1">
        <f t="array" ref="Q41">BIT_SLICE($D$26+$D$27+1-$D$29,0,$D$28,O41)</f>
        <v>54997</v>
      </c>
      <c r="R41" s="2" cm="1">
        <f t="array" ref="R41">BIT_SLICE($D$26+$D$27+1-$D$29,0,$D$28,P41)</f>
        <v>5407</v>
      </c>
      <c r="S41" s="2" cm="1">
        <f t="array" ref="S41">SIGNED($D$28,Q41)</f>
        <v>-10539</v>
      </c>
      <c r="T41" s="2" cm="1">
        <f t="array" ref="T41">SIGNED($D$28,R41)</f>
        <v>5407</v>
      </c>
    </row>
    <row r="42" spans="4:20" x14ac:dyDescent="0.55000000000000004">
      <c r="F42" s="1">
        <v>14</v>
      </c>
      <c r="G42" s="7">
        <v>-102591</v>
      </c>
      <c r="H42" s="7">
        <v>88015</v>
      </c>
      <c r="I42" s="7">
        <v>150782</v>
      </c>
      <c r="J42" s="7">
        <v>-174093</v>
      </c>
      <c r="K42" s="2">
        <f t="shared" si="1"/>
        <v>-146080767</v>
      </c>
      <c r="L42" s="2">
        <f t="shared" si="2"/>
        <v>31131452693</v>
      </c>
      <c r="M42" s="2" cm="1">
        <f t="array" ref="M42">ROUND_INT_HF2EVN($D$29,K42)</f>
        <v>-9130048</v>
      </c>
      <c r="N42" s="2" cm="1">
        <f t="array" ref="N42">ROUND_INT_HF2EVN($D$29,L42)</f>
        <v>1945715793</v>
      </c>
      <c r="O42" s="2" cm="1">
        <f t="array" ref="O42">UNSIGNED($D$26+$D$27+1-$D$29,M42)</f>
        <v>17170739136</v>
      </c>
      <c r="P42" s="2" cm="1">
        <f t="array" ref="P42">UNSIGNED($D$26+$D$27+1-$D$29,N42)</f>
        <v>1945715793</v>
      </c>
      <c r="Q42" s="2" cm="1">
        <f t="array" ref="Q42">BIT_SLICE($D$26+$D$27+1-$D$29,0,$D$28,O42)</f>
        <v>44992</v>
      </c>
      <c r="R42" s="2" cm="1">
        <f t="array" ref="R42">BIT_SLICE($D$26+$D$27+1-$D$29,0,$D$28,P42)</f>
        <v>17489</v>
      </c>
      <c r="S42" s="2" cm="1">
        <f t="array" ref="S42">SIGNED($D$28,Q42)</f>
        <v>-20544</v>
      </c>
      <c r="T42" s="2" cm="1">
        <f t="array" ref="T42">SIGNED($D$28,R42)</f>
        <v>17489</v>
      </c>
    </row>
    <row r="43" spans="4:20" x14ac:dyDescent="0.55000000000000004">
      <c r="F43" s="1">
        <v>15</v>
      </c>
      <c r="G43" s="7">
        <v>50998</v>
      </c>
      <c r="H43" s="7">
        <v>-102247</v>
      </c>
      <c r="I43" s="7">
        <v>148058</v>
      </c>
      <c r="J43" s="7">
        <v>111038</v>
      </c>
      <c r="K43" s="2">
        <f t="shared" si="1"/>
        <v>18903964270</v>
      </c>
      <c r="L43" s="2">
        <f t="shared" si="2"/>
        <v>-9475770402</v>
      </c>
      <c r="M43" s="2" cm="1">
        <f t="array" ref="M43">ROUND_INT_HF2EVN($D$29,K43)</f>
        <v>1181497767</v>
      </c>
      <c r="N43" s="2" cm="1">
        <f t="array" ref="N43">ROUND_INT_HF2EVN($D$29,L43)</f>
        <v>-592235650</v>
      </c>
      <c r="O43" s="2" cm="1">
        <f t="array" ref="O43">UNSIGNED($D$26+$D$27+1-$D$29,M43)</f>
        <v>1181497767</v>
      </c>
      <c r="P43" s="2" cm="1">
        <f t="array" ref="P43">UNSIGNED($D$26+$D$27+1-$D$29,N43)</f>
        <v>16587633534</v>
      </c>
      <c r="Q43" s="2" cm="1">
        <f t="array" ref="Q43">BIT_SLICE($D$26+$D$27+1-$D$29,0,$D$28,O43)</f>
        <v>14759</v>
      </c>
      <c r="R43" s="2" cm="1">
        <f t="array" ref="R43">BIT_SLICE($D$26+$D$27+1-$D$29,0,$D$28,P43)</f>
        <v>13182</v>
      </c>
      <c r="S43" s="2" cm="1">
        <f t="array" ref="S43">SIGNED($D$28,Q43)</f>
        <v>14759</v>
      </c>
      <c r="T43" s="2" cm="1">
        <f t="array" ref="T43">SIGNED($D$28,R43)</f>
        <v>13182</v>
      </c>
    </row>
    <row r="49" spans="4:9" x14ac:dyDescent="0.55000000000000004">
      <c r="E49" s="8"/>
      <c r="F49" s="8"/>
      <c r="G49" s="8"/>
      <c r="H49" s="8"/>
    </row>
    <row r="50" spans="4:9" x14ac:dyDescent="0.55000000000000004">
      <c r="D50" s="3"/>
      <c r="E50" s="3"/>
      <c r="F50" s="3"/>
      <c r="G50" s="8"/>
      <c r="H50" s="8"/>
    </row>
    <row r="51" spans="4:9" x14ac:dyDescent="0.55000000000000004">
      <c r="H51" s="3"/>
    </row>
    <row r="52" spans="4:9" x14ac:dyDescent="0.55000000000000004">
      <c r="H52" s="3"/>
    </row>
    <row r="53" spans="4:9" x14ac:dyDescent="0.55000000000000004">
      <c r="H53" s="3"/>
    </row>
    <row r="54" spans="4:9" x14ac:dyDescent="0.55000000000000004">
      <c r="H54" s="3"/>
    </row>
    <row r="55" spans="4:9" x14ac:dyDescent="0.55000000000000004">
      <c r="H55" s="3"/>
    </row>
    <row r="56" spans="4:9" x14ac:dyDescent="0.55000000000000004">
      <c r="H56" s="3"/>
    </row>
    <row r="57" spans="4:9" x14ac:dyDescent="0.55000000000000004">
      <c r="H57" s="3"/>
    </row>
    <row r="58" spans="4:9" x14ac:dyDescent="0.55000000000000004">
      <c r="H58" s="3"/>
    </row>
    <row r="61" spans="4:9" x14ac:dyDescent="0.55000000000000004">
      <c r="E61" s="8"/>
      <c r="F61" s="8"/>
      <c r="G61" s="8"/>
      <c r="H61" s="8"/>
      <c r="I61" s="8"/>
    </row>
    <row r="62" spans="4:9" x14ac:dyDescent="0.55000000000000004">
      <c r="D62" s="3"/>
      <c r="E62" s="3"/>
      <c r="F62" s="3"/>
      <c r="G62" s="3"/>
      <c r="H62" s="3"/>
      <c r="I62" s="8"/>
    </row>
  </sheetData>
  <mergeCells count="21">
    <mergeCell ref="I61:I62"/>
    <mergeCell ref="E61:H61"/>
    <mergeCell ref="G49:G50"/>
    <mergeCell ref="H49:H50"/>
    <mergeCell ref="G4:K4"/>
    <mergeCell ref="L4:O4"/>
    <mergeCell ref="P4:P5"/>
    <mergeCell ref="G25:J25"/>
    <mergeCell ref="E49:F49"/>
    <mergeCell ref="S25:T25"/>
    <mergeCell ref="G26:G27"/>
    <mergeCell ref="H26:H27"/>
    <mergeCell ref="I26:I27"/>
    <mergeCell ref="J26:J27"/>
    <mergeCell ref="S26:S27"/>
    <mergeCell ref="T26:T27"/>
    <mergeCell ref="K26:L26"/>
    <mergeCell ref="M26:N26"/>
    <mergeCell ref="O26:P26"/>
    <mergeCell ref="Q26:R26"/>
    <mergeCell ref="K25:R25"/>
  </mergeCells>
  <phoneticPr fontId="3"/>
  <conditionalFormatting sqref="H22:H24">
    <cfRule type="cellIs" dxfId="1" priority="1" operator="equal">
      <formula>"NG"</formula>
    </cfRule>
  </conditionalFormatting>
  <conditionalFormatting sqref="H26 H28:H43 H51:H58">
    <cfRule type="cellIs" dxfId="0" priority="2" operator="equal">
      <formula>"NG"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Motoki Kamimura</cp:lastModifiedBy>
  <cp:revision/>
  <dcterms:created xsi:type="dcterms:W3CDTF">2024-09-20T11:30:21Z</dcterms:created>
  <dcterms:modified xsi:type="dcterms:W3CDTF">2024-09-21T16:21:34Z</dcterms:modified>
  <cp:category/>
  <cp:contentStatus/>
</cp:coreProperties>
</file>