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hegoldring/Documents/"/>
    </mc:Choice>
  </mc:AlternateContent>
  <xr:revisionPtr revIDLastSave="0" documentId="13_ncr:1_{ED14A87E-51E8-0E46-B98B-0699F3DF1179}" xr6:coauthVersionLast="47" xr6:coauthVersionMax="47" xr10:uidLastSave="{00000000-0000-0000-0000-000000000000}"/>
  <bookViews>
    <workbookView xWindow="780" yWindow="1000" windowWidth="27640" windowHeight="15580" activeTab="4" xr2:uid="{E957ABAF-A211-A24E-8DD3-E289B4EF6A39}"/>
  </bookViews>
  <sheets>
    <sheet name="Table" sheetId="2" r:id="rId1"/>
    <sheet name="Question1" sheetId="1" r:id="rId2"/>
    <sheet name="Question2" sheetId="3" r:id="rId3"/>
    <sheet name="Question3" sheetId="4" r:id="rId4"/>
    <sheet name="Question6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6" l="1"/>
  <c r="B32" i="6"/>
  <c r="B30" i="6"/>
  <c r="B31" i="6"/>
  <c r="B29" i="6"/>
  <c r="C19" i="6"/>
  <c r="C20" i="6" s="1"/>
  <c r="C21" i="6" s="1"/>
  <c r="B19" i="6"/>
  <c r="B61" i="4"/>
  <c r="B62" i="4"/>
  <c r="B63" i="4"/>
  <c r="B64" i="4"/>
  <c r="B65" i="4"/>
  <c r="B66" i="4"/>
  <c r="B67" i="4"/>
  <c r="B68" i="4"/>
  <c r="B69" i="4"/>
  <c r="B70" i="4"/>
  <c r="B71" i="4"/>
  <c r="B72" i="4"/>
  <c r="B53" i="4"/>
  <c r="B54" i="4"/>
  <c r="B55" i="4"/>
  <c r="B56" i="4"/>
  <c r="B57" i="4"/>
  <c r="B58" i="4"/>
  <c r="B59" i="4"/>
  <c r="B60" i="4"/>
  <c r="B52" i="4"/>
  <c r="B73" i="4" s="1"/>
  <c r="C42" i="4"/>
  <c r="C41" i="4"/>
  <c r="C43" i="4" s="1"/>
  <c r="B42" i="4"/>
  <c r="B43" i="4" s="1"/>
  <c r="B44" i="4" s="1"/>
  <c r="B45" i="4" s="1"/>
  <c r="B47" i="4" s="1"/>
  <c r="B49" i="4" s="1"/>
  <c r="B75" i="4" s="1"/>
  <c r="B41" i="4"/>
  <c r="C27" i="3"/>
  <c r="B27" i="3"/>
  <c r="B28" i="3" s="1"/>
  <c r="B29" i="3" s="1"/>
  <c r="C11" i="3"/>
  <c r="D11" i="3"/>
  <c r="B11" i="3"/>
  <c r="B6" i="3"/>
  <c r="B18" i="3" s="1"/>
  <c r="C6" i="3"/>
  <c r="C18" i="3" s="1"/>
  <c r="B7" i="3"/>
  <c r="C7" i="3"/>
  <c r="C37" i="1"/>
  <c r="B37" i="1"/>
  <c r="B38" i="1" s="1"/>
  <c r="B39" i="1" s="1"/>
  <c r="C29" i="1"/>
  <c r="B29" i="1"/>
  <c r="C20" i="1"/>
  <c r="B20" i="1"/>
  <c r="C13" i="1"/>
  <c r="C14" i="1" s="1"/>
  <c r="B13" i="1"/>
  <c r="B14" i="1" s="1"/>
  <c r="B15" i="1" s="1"/>
  <c r="B20" i="6" l="1"/>
  <c r="B21" i="6" s="1"/>
  <c r="B22" i="6" s="1"/>
  <c r="B23" i="6" s="1"/>
  <c r="B25" i="6" s="1"/>
  <c r="B27" i="6" s="1"/>
  <c r="B12" i="3"/>
  <c r="B13" i="3" s="1"/>
  <c r="B14" i="3" s="1"/>
  <c r="D18" i="3"/>
  <c r="C28" i="3"/>
  <c r="C29" i="3" s="1"/>
  <c r="B30" i="3" s="1"/>
  <c r="B31" i="3" s="1"/>
  <c r="C12" i="3"/>
  <c r="C13" i="3" s="1"/>
  <c r="C14" i="3" s="1"/>
  <c r="C38" i="1"/>
  <c r="C39" i="1" s="1"/>
  <c r="B40" i="1" s="1"/>
  <c r="B41" i="1" s="1"/>
  <c r="C15" i="1"/>
  <c r="B16" i="1"/>
  <c r="C21" i="1"/>
  <c r="C22" i="1" s="1"/>
  <c r="B30" i="1"/>
  <c r="B31" i="1" s="1"/>
  <c r="B32" i="1" s="1"/>
  <c r="B33" i="1" s="1"/>
  <c r="B22" i="1"/>
  <c r="B23" i="1" s="1"/>
  <c r="B24" i="1" s="1"/>
  <c r="C30" i="1"/>
  <c r="C31" i="1" s="1"/>
  <c r="B21" i="1"/>
  <c r="B15" i="3" l="1"/>
  <c r="B19" i="3"/>
  <c r="C19" i="3"/>
  <c r="B43" i="1"/>
  <c r="B45" i="1"/>
  <c r="C20" i="3" l="1"/>
  <c r="C21" i="3" s="1"/>
  <c r="B20" i="3"/>
  <c r="B21" i="3" s="1"/>
  <c r="B22" i="3" s="1"/>
  <c r="B23" i="3" s="1"/>
  <c r="B33" i="3" s="1"/>
  <c r="B35" i="3" s="1"/>
</calcChain>
</file>

<file path=xl/sharedStrings.xml><?xml version="1.0" encoding="utf-8"?>
<sst xmlns="http://schemas.openxmlformats.org/spreadsheetml/2006/main" count="262" uniqueCount="81">
  <si>
    <t>Sick</t>
  </si>
  <si>
    <t>Yes</t>
  </si>
  <si>
    <t>No</t>
  </si>
  <si>
    <t>age</t>
  </si>
  <si>
    <t>child</t>
  </si>
  <si>
    <t>adult</t>
  </si>
  <si>
    <t>elderly</t>
  </si>
  <si>
    <t>Total:</t>
  </si>
  <si>
    <t>a) E(Sick):</t>
  </si>
  <si>
    <t>p</t>
  </si>
  <si>
    <t>plogp</t>
  </si>
  <si>
    <t>total</t>
  </si>
  <si>
    <t>yes</t>
  </si>
  <si>
    <t>no</t>
  </si>
  <si>
    <t>logp</t>
  </si>
  <si>
    <t>plog</t>
  </si>
  <si>
    <t>sum</t>
  </si>
  <si>
    <t>b) E(Sick,age=child)</t>
  </si>
  <si>
    <t>c) E(Sick,age=adult)</t>
  </si>
  <si>
    <t>E(Sick,age=child)</t>
  </si>
  <si>
    <t>E(Sick,age=adult)</t>
  </si>
  <si>
    <t>E(Sick,age=elderly)</t>
  </si>
  <si>
    <t>d) E(Sick,age=elderly)</t>
  </si>
  <si>
    <t>e) E(Sick,age)</t>
  </si>
  <si>
    <t>f) Gain</t>
  </si>
  <si>
    <t>attribute</t>
  </si>
  <si>
    <t>target</t>
  </si>
  <si>
    <t>Age</t>
  </si>
  <si>
    <t>Flu shot</t>
  </si>
  <si>
    <t>Fever range</t>
  </si>
  <si>
    <t>36 - 36.2</t>
  </si>
  <si>
    <t>36.2 - 36.4</t>
  </si>
  <si>
    <t>36.4 - 36.6</t>
  </si>
  <si>
    <t>36.6 - 36.8</t>
  </si>
  <si>
    <t>36.8 - 37</t>
  </si>
  <si>
    <t>37 - 37.2</t>
  </si>
  <si>
    <t>37.2 - 37.4</t>
  </si>
  <si>
    <t>37.4 - 37.6</t>
  </si>
  <si>
    <t>37.6 - 37.8</t>
  </si>
  <si>
    <t>37.8 - 38</t>
  </si>
  <si>
    <t>38 - 38.2</t>
  </si>
  <si>
    <t>38.2 - 38.4</t>
  </si>
  <si>
    <t>38.4 - 38.6</t>
  </si>
  <si>
    <t>38.6 - 38.8</t>
  </si>
  <si>
    <t>38.8 - 39</t>
  </si>
  <si>
    <t>39 - 39.2</t>
  </si>
  <si>
    <t>39.2 - 39.4</t>
  </si>
  <si>
    <t>39.4 - 39.6</t>
  </si>
  <si>
    <t>39.6 - 39.8</t>
  </si>
  <si>
    <t>39.8 - 40</t>
  </si>
  <si>
    <t>40 - 40.2</t>
  </si>
  <si>
    <t>Gain(Age)</t>
  </si>
  <si>
    <t>Gain(Flu)</t>
  </si>
  <si>
    <t>sick</t>
  </si>
  <si>
    <t>b) E(Sick, Flu Shot = True)</t>
  </si>
  <si>
    <t>E(S, F)</t>
  </si>
  <si>
    <t xml:space="preserve">no </t>
  </si>
  <si>
    <t>c) E(Sick, Flu Shot = False)</t>
  </si>
  <si>
    <t>d) E(Sick, Flu Shot)</t>
  </si>
  <si>
    <t>e) Gain(Sick, Flu Shot)</t>
  </si>
  <si>
    <t>Gain(Fever)</t>
  </si>
  <si>
    <t>fever range</t>
  </si>
  <si>
    <t>b) E(Sick, Fever Range= "38 - 38.2")</t>
  </si>
  <si>
    <t>E(Sick, Fever Range= "38 - 38.2")</t>
  </si>
  <si>
    <t>c) E(Sick, Fever Range)</t>
  </si>
  <si>
    <t>e) Gain(Fever Range)</t>
  </si>
  <si>
    <t>f) Gain Ratio</t>
  </si>
  <si>
    <t>Intrinsic Info:</t>
  </si>
  <si>
    <t>updated</t>
  </si>
  <si>
    <t>38.6 - 40.2</t>
  </si>
  <si>
    <t>E(Sick, R)</t>
  </si>
  <si>
    <t>Gain(Sick, R)</t>
  </si>
  <si>
    <t>b) E(Sick, Range = 37 - 38.6)</t>
  </si>
  <si>
    <t>c) E(Sick, R)</t>
  </si>
  <si>
    <t>***note***</t>
  </si>
  <si>
    <t>Since from 36-37 and 38.6-40.2 entropy is 0 I'm not showing calculations</t>
  </si>
  <si>
    <t>37 - 38.6</t>
  </si>
  <si>
    <t>36 - 37</t>
  </si>
  <si>
    <t>intrinsic info</t>
  </si>
  <si>
    <t xml:space="preserve">gain ratio </t>
  </si>
  <si>
    <t>Gain Ratio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</si>
</sst>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7DA2-87D7-9D40-A4B2-6021F5A526BC}">
  <dimension ref="A1:D32"/>
  <sheetViews>
    <sheetView workbookViewId="0">
      <selection activeCell="H3" sqref="H3:K25"/>
    </sheetView>
  </sheetViews>
  <sheetFormatPr baseColWidth="10" defaultRowHeight="16" x14ac:dyDescent="0.2"/>
  <sheetData>
    <row r="1" spans="1:4" x14ac:dyDescent="0.2">
      <c r="A1" s="3" t="s">
        <v>25</v>
      </c>
      <c r="B1" s="3" t="s">
        <v>25</v>
      </c>
      <c r="C1" s="3" t="s">
        <v>25</v>
      </c>
      <c r="D1" s="3" t="s">
        <v>26</v>
      </c>
    </row>
    <row r="2" spans="1:4" x14ac:dyDescent="0.2">
      <c r="A2" s="4" t="s">
        <v>27</v>
      </c>
      <c r="B2" s="4" t="s">
        <v>28</v>
      </c>
      <c r="C2" s="4" t="s">
        <v>29</v>
      </c>
      <c r="D2" s="4" t="s">
        <v>0</v>
      </c>
    </row>
    <row r="3" spans="1:4" x14ac:dyDescent="0.2">
      <c r="A3" s="1" t="s">
        <v>4</v>
      </c>
      <c r="B3" s="1" t="b">
        <v>1</v>
      </c>
      <c r="C3" s="1" t="s">
        <v>30</v>
      </c>
      <c r="D3" s="1" t="s">
        <v>2</v>
      </c>
    </row>
    <row r="4" spans="1:4" x14ac:dyDescent="0.2">
      <c r="A4" s="1" t="s">
        <v>5</v>
      </c>
      <c r="B4" s="1" t="b">
        <v>1</v>
      </c>
      <c r="C4" s="1" t="s">
        <v>31</v>
      </c>
      <c r="D4" s="1" t="s">
        <v>2</v>
      </c>
    </row>
    <row r="5" spans="1:4" x14ac:dyDescent="0.2">
      <c r="A5" s="1" t="s">
        <v>6</v>
      </c>
      <c r="B5" s="1" t="b">
        <v>1</v>
      </c>
      <c r="C5" s="1" t="s">
        <v>32</v>
      </c>
      <c r="D5" s="1" t="s">
        <v>2</v>
      </c>
    </row>
    <row r="6" spans="1:4" x14ac:dyDescent="0.2">
      <c r="A6" s="1" t="s">
        <v>5</v>
      </c>
      <c r="B6" s="1" t="b">
        <v>1</v>
      </c>
      <c r="C6" s="1" t="s">
        <v>33</v>
      </c>
      <c r="D6" s="1" t="s">
        <v>2</v>
      </c>
    </row>
    <row r="7" spans="1:4" x14ac:dyDescent="0.2">
      <c r="A7" s="1" t="s">
        <v>5</v>
      </c>
      <c r="B7" s="1" t="b">
        <v>1</v>
      </c>
      <c r="C7" s="1" t="s">
        <v>34</v>
      </c>
      <c r="D7" s="1" t="s">
        <v>2</v>
      </c>
    </row>
    <row r="8" spans="1:4" x14ac:dyDescent="0.2">
      <c r="A8" s="1" t="s">
        <v>4</v>
      </c>
      <c r="B8" s="1" t="b">
        <v>0</v>
      </c>
      <c r="C8" s="1" t="s">
        <v>35</v>
      </c>
      <c r="D8" s="1" t="s">
        <v>1</v>
      </c>
    </row>
    <row r="9" spans="1:4" x14ac:dyDescent="0.2">
      <c r="A9" s="1" t="s">
        <v>4</v>
      </c>
      <c r="B9" s="1" t="b">
        <v>1</v>
      </c>
      <c r="C9" s="1" t="s">
        <v>36</v>
      </c>
      <c r="D9" s="1" t="s">
        <v>2</v>
      </c>
    </row>
    <row r="10" spans="1:4" x14ac:dyDescent="0.2">
      <c r="A10" s="1" t="s">
        <v>6</v>
      </c>
      <c r="B10" s="1" t="b">
        <v>0</v>
      </c>
      <c r="C10" s="1" t="s">
        <v>37</v>
      </c>
      <c r="D10" s="1" t="s">
        <v>1</v>
      </c>
    </row>
    <row r="11" spans="1:4" x14ac:dyDescent="0.2">
      <c r="A11" s="1" t="s">
        <v>6</v>
      </c>
      <c r="B11" s="1" t="b">
        <v>0</v>
      </c>
      <c r="C11" s="1" t="s">
        <v>38</v>
      </c>
      <c r="D11" s="1" t="s">
        <v>2</v>
      </c>
    </row>
    <row r="12" spans="1:4" x14ac:dyDescent="0.2">
      <c r="A12" s="1" t="s">
        <v>5</v>
      </c>
      <c r="B12" s="1" t="b">
        <v>0</v>
      </c>
      <c r="C12" s="1" t="s">
        <v>39</v>
      </c>
      <c r="D12" s="1" t="s">
        <v>1</v>
      </c>
    </row>
    <row r="13" spans="1:4" x14ac:dyDescent="0.2">
      <c r="A13" s="1" t="s">
        <v>4</v>
      </c>
      <c r="B13" s="1" t="b">
        <v>0</v>
      </c>
      <c r="C13" s="1" t="s">
        <v>40</v>
      </c>
      <c r="D13" s="1" t="s">
        <v>1</v>
      </c>
    </row>
    <row r="14" spans="1:4" x14ac:dyDescent="0.2">
      <c r="A14" s="1" t="s">
        <v>4</v>
      </c>
      <c r="B14" s="1" t="b">
        <v>1</v>
      </c>
      <c r="C14" s="1" t="s">
        <v>40</v>
      </c>
      <c r="D14" s="1" t="s">
        <v>1</v>
      </c>
    </row>
    <row r="15" spans="1:4" x14ac:dyDescent="0.2">
      <c r="A15" s="1" t="s">
        <v>6</v>
      </c>
      <c r="B15" s="1" t="b">
        <v>0</v>
      </c>
      <c r="C15" s="1" t="s">
        <v>40</v>
      </c>
      <c r="D15" s="1" t="s">
        <v>1</v>
      </c>
    </row>
    <row r="16" spans="1:4" x14ac:dyDescent="0.2">
      <c r="A16" s="1" t="s">
        <v>6</v>
      </c>
      <c r="B16" s="1" t="b">
        <v>1</v>
      </c>
      <c r="C16" s="1" t="s">
        <v>40</v>
      </c>
      <c r="D16" s="1" t="s">
        <v>1</v>
      </c>
    </row>
    <row r="17" spans="1:4" x14ac:dyDescent="0.2">
      <c r="A17" s="1" t="s">
        <v>5</v>
      </c>
      <c r="B17" s="1" t="b">
        <v>0</v>
      </c>
      <c r="C17" s="1" t="s">
        <v>40</v>
      </c>
      <c r="D17" s="1" t="s">
        <v>1</v>
      </c>
    </row>
    <row r="18" spans="1:4" x14ac:dyDescent="0.2">
      <c r="A18" s="1" t="s">
        <v>4</v>
      </c>
      <c r="B18" s="1" t="b">
        <v>1</v>
      </c>
      <c r="C18" s="1" t="s">
        <v>40</v>
      </c>
      <c r="D18" s="1" t="s">
        <v>2</v>
      </c>
    </row>
    <row r="19" spans="1:4" x14ac:dyDescent="0.2">
      <c r="A19" s="1" t="s">
        <v>4</v>
      </c>
      <c r="B19" s="1" t="b">
        <v>0</v>
      </c>
      <c r="C19" s="1" t="s">
        <v>40</v>
      </c>
      <c r="D19" s="1" t="s">
        <v>2</v>
      </c>
    </row>
    <row r="20" spans="1:4" x14ac:dyDescent="0.2">
      <c r="A20" s="1" t="s">
        <v>6</v>
      </c>
      <c r="B20" s="1" t="b">
        <v>1</v>
      </c>
      <c r="C20" s="1" t="s">
        <v>40</v>
      </c>
      <c r="D20" s="1" t="s">
        <v>2</v>
      </c>
    </row>
    <row r="21" spans="1:4" x14ac:dyDescent="0.2">
      <c r="A21" s="1" t="s">
        <v>6</v>
      </c>
      <c r="B21" s="1" t="b">
        <v>1</v>
      </c>
      <c r="C21" s="1" t="s">
        <v>40</v>
      </c>
      <c r="D21" s="1" t="s">
        <v>2</v>
      </c>
    </row>
    <row r="22" spans="1:4" x14ac:dyDescent="0.2">
      <c r="A22" s="1" t="s">
        <v>5</v>
      </c>
      <c r="B22" s="1" t="b">
        <v>1</v>
      </c>
      <c r="C22" s="1" t="s">
        <v>40</v>
      </c>
      <c r="D22" s="1" t="s">
        <v>2</v>
      </c>
    </row>
    <row r="23" spans="1:4" x14ac:dyDescent="0.2">
      <c r="A23" s="1" t="s">
        <v>6</v>
      </c>
      <c r="B23" s="1" t="b">
        <v>0</v>
      </c>
      <c r="C23" s="1" t="s">
        <v>41</v>
      </c>
      <c r="D23" s="1" t="s">
        <v>2</v>
      </c>
    </row>
    <row r="24" spans="1:4" x14ac:dyDescent="0.2">
      <c r="A24" s="1" t="s">
        <v>6</v>
      </c>
      <c r="B24" s="1" t="b">
        <v>1</v>
      </c>
      <c r="C24" s="1" t="s">
        <v>42</v>
      </c>
      <c r="D24" s="1" t="s">
        <v>2</v>
      </c>
    </row>
    <row r="25" spans="1:4" x14ac:dyDescent="0.2">
      <c r="A25" s="1" t="s">
        <v>4</v>
      </c>
      <c r="B25" s="1" t="b">
        <v>1</v>
      </c>
      <c r="C25" s="1" t="s">
        <v>43</v>
      </c>
      <c r="D25" s="1" t="s">
        <v>1</v>
      </c>
    </row>
    <row r="26" spans="1:4" x14ac:dyDescent="0.2">
      <c r="A26" s="1" t="s">
        <v>4</v>
      </c>
      <c r="B26" s="1" t="b">
        <v>1</v>
      </c>
      <c r="C26" s="1" t="s">
        <v>44</v>
      </c>
      <c r="D26" s="1" t="s">
        <v>1</v>
      </c>
    </row>
    <row r="27" spans="1:4" x14ac:dyDescent="0.2">
      <c r="A27" s="1" t="s">
        <v>6</v>
      </c>
      <c r="B27" s="1" t="b">
        <v>0</v>
      </c>
      <c r="C27" s="1" t="s">
        <v>45</v>
      </c>
      <c r="D27" s="1" t="s">
        <v>1</v>
      </c>
    </row>
    <row r="28" spans="1:4" x14ac:dyDescent="0.2">
      <c r="A28" s="1" t="s">
        <v>6</v>
      </c>
      <c r="B28" s="1" t="b">
        <v>0</v>
      </c>
      <c r="C28" s="1" t="s">
        <v>46</v>
      </c>
      <c r="D28" s="1" t="s">
        <v>1</v>
      </c>
    </row>
    <row r="29" spans="1:4" x14ac:dyDescent="0.2">
      <c r="A29" s="1" t="s">
        <v>5</v>
      </c>
      <c r="B29" s="1" t="b">
        <v>0</v>
      </c>
      <c r="C29" s="1" t="s">
        <v>47</v>
      </c>
      <c r="D29" s="1" t="s">
        <v>1</v>
      </c>
    </row>
    <row r="30" spans="1:4" x14ac:dyDescent="0.2">
      <c r="A30" s="1" t="s">
        <v>6</v>
      </c>
      <c r="B30" s="1" t="b">
        <v>0</v>
      </c>
      <c r="C30" s="1" t="s">
        <v>48</v>
      </c>
      <c r="D30" s="1" t="s">
        <v>1</v>
      </c>
    </row>
    <row r="31" spans="1:4" x14ac:dyDescent="0.2">
      <c r="A31" s="1" t="s">
        <v>4</v>
      </c>
      <c r="B31" s="1" t="b">
        <v>0</v>
      </c>
      <c r="C31" s="1" t="s">
        <v>49</v>
      </c>
      <c r="D31" s="1" t="s">
        <v>1</v>
      </c>
    </row>
    <row r="32" spans="1:4" x14ac:dyDescent="0.2">
      <c r="A32" s="1" t="s">
        <v>4</v>
      </c>
      <c r="B32" s="1" t="b">
        <v>0</v>
      </c>
      <c r="C32" s="1" t="s">
        <v>50</v>
      </c>
      <c r="D32" s="1" t="s">
        <v>1</v>
      </c>
    </row>
  </sheetData>
  <pageMargins left="0.7" right="0.7" top="0.75" bottom="0.75" header="0.3" footer="0.3"/>
  <ignoredErrors>
    <ignoredError sqref="I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9A59-3484-B34A-9ABC-5DCADCB25FC7}">
  <dimension ref="A1:D45"/>
  <sheetViews>
    <sheetView workbookViewId="0">
      <selection activeCell="C23" sqref="C23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t="s">
        <v>51</v>
      </c>
    </row>
    <row r="3" spans="1:4" x14ac:dyDescent="0.2">
      <c r="A3" s="1"/>
      <c r="B3" s="1" t="s">
        <v>0</v>
      </c>
      <c r="C3" s="1"/>
    </row>
    <row r="4" spans="1:4" x14ac:dyDescent="0.2">
      <c r="A4" s="1" t="s">
        <v>3</v>
      </c>
      <c r="B4" s="1" t="s">
        <v>1</v>
      </c>
      <c r="C4" s="1" t="s">
        <v>2</v>
      </c>
    </row>
    <row r="5" spans="1:4" x14ac:dyDescent="0.2">
      <c r="A5" s="1" t="s">
        <v>4</v>
      </c>
      <c r="B5" s="1">
        <v>7</v>
      </c>
      <c r="C5" s="1">
        <v>4</v>
      </c>
      <c r="D5" s="1">
        <v>11</v>
      </c>
    </row>
    <row r="6" spans="1:4" x14ac:dyDescent="0.2">
      <c r="A6" s="1" t="s">
        <v>5</v>
      </c>
      <c r="B6" s="1">
        <v>3</v>
      </c>
      <c r="C6" s="1">
        <v>4</v>
      </c>
      <c r="D6" s="1">
        <v>7</v>
      </c>
    </row>
    <row r="7" spans="1:4" x14ac:dyDescent="0.2">
      <c r="A7" s="1" t="s">
        <v>6</v>
      </c>
      <c r="B7" s="1">
        <v>6</v>
      </c>
      <c r="C7" s="1">
        <v>6</v>
      </c>
      <c r="D7" s="1">
        <v>12</v>
      </c>
    </row>
    <row r="8" spans="1:4" x14ac:dyDescent="0.2">
      <c r="A8" s="1" t="s">
        <v>7</v>
      </c>
      <c r="B8" s="1">
        <v>16</v>
      </c>
      <c r="C8" s="1">
        <v>14</v>
      </c>
      <c r="D8" s="1">
        <v>30</v>
      </c>
    </row>
    <row r="11" spans="1:4" x14ac:dyDescent="0.2">
      <c r="A11" s="1" t="s">
        <v>8</v>
      </c>
      <c r="B11" t="s">
        <v>12</v>
      </c>
      <c r="C11" t="s">
        <v>13</v>
      </c>
      <c r="D11" t="s">
        <v>11</v>
      </c>
    </row>
    <row r="12" spans="1:4" x14ac:dyDescent="0.2">
      <c r="B12">
        <v>16</v>
      </c>
      <c r="C12">
        <v>14</v>
      </c>
      <c r="D12">
        <v>30</v>
      </c>
    </row>
    <row r="13" spans="1:4" x14ac:dyDescent="0.2">
      <c r="A13" t="s">
        <v>9</v>
      </c>
      <c r="B13">
        <f>B8/D8</f>
        <v>0.53333333333333333</v>
      </c>
      <c r="C13">
        <f>C8/D8</f>
        <v>0.46666666666666667</v>
      </c>
    </row>
    <row r="14" spans="1:4" x14ac:dyDescent="0.2">
      <c r="A14" s="1" t="s">
        <v>14</v>
      </c>
      <c r="B14">
        <f>LOG(B13, 2)</f>
        <v>-0.9068905956085187</v>
      </c>
      <c r="C14">
        <f>LOG(C13, 2)</f>
        <v>-1.0995356735509143</v>
      </c>
    </row>
    <row r="15" spans="1:4" x14ac:dyDescent="0.2">
      <c r="A15" t="s">
        <v>15</v>
      </c>
      <c r="B15">
        <f>B13*B14</f>
        <v>-0.48367498432454331</v>
      </c>
      <c r="C15">
        <f>C13*C14</f>
        <v>-0.51311664765709331</v>
      </c>
    </row>
    <row r="16" spans="1:4" x14ac:dyDescent="0.2">
      <c r="A16" t="s">
        <v>16</v>
      </c>
      <c r="B16">
        <f>-1*(B15+C15)</f>
        <v>0.99679163198163656</v>
      </c>
    </row>
    <row r="18" spans="1:4" x14ac:dyDescent="0.2">
      <c r="A18" t="s">
        <v>17</v>
      </c>
      <c r="B18" t="s">
        <v>12</v>
      </c>
      <c r="C18" t="s">
        <v>13</v>
      </c>
      <c r="D18" t="s">
        <v>11</v>
      </c>
    </row>
    <row r="19" spans="1:4" x14ac:dyDescent="0.2">
      <c r="B19">
        <v>7</v>
      </c>
      <c r="C19">
        <v>4</v>
      </c>
      <c r="D19">
        <v>11</v>
      </c>
    </row>
    <row r="20" spans="1:4" x14ac:dyDescent="0.2">
      <c r="A20" t="s">
        <v>9</v>
      </c>
      <c r="B20">
        <f>B5/D5</f>
        <v>0.63636363636363635</v>
      </c>
      <c r="C20">
        <f>C5/D5</f>
        <v>0.36363636363636365</v>
      </c>
    </row>
    <row r="21" spans="1:4" x14ac:dyDescent="0.2">
      <c r="A21" t="s">
        <v>14</v>
      </c>
      <c r="B21">
        <f>LOG(B20,2)</f>
        <v>-0.65207669657969325</v>
      </c>
      <c r="C21">
        <f>LOG(C20,2)</f>
        <v>-1.4594316186372973</v>
      </c>
    </row>
    <row r="22" spans="1:4" x14ac:dyDescent="0.2">
      <c r="A22" t="s">
        <v>10</v>
      </c>
      <c r="B22">
        <f>B20*B21</f>
        <v>-0.41495789782344117</v>
      </c>
      <c r="C22">
        <f>C20*C21</f>
        <v>-0.53070240677719904</v>
      </c>
    </row>
    <row r="23" spans="1:4" x14ac:dyDescent="0.2">
      <c r="A23" t="s">
        <v>16</v>
      </c>
      <c r="B23">
        <f>-1*(B22+C22)</f>
        <v>0.94566030460064021</v>
      </c>
    </row>
    <row r="24" spans="1:4" x14ac:dyDescent="0.2">
      <c r="A24" t="s">
        <v>19</v>
      </c>
      <c r="B24">
        <f>(D5/D8)*B23</f>
        <v>0.34674211168690139</v>
      </c>
    </row>
    <row r="27" spans="1:4" x14ac:dyDescent="0.2">
      <c r="A27" t="s">
        <v>18</v>
      </c>
      <c r="B27" t="s">
        <v>12</v>
      </c>
      <c r="C27" t="s">
        <v>13</v>
      </c>
      <c r="D27" t="s">
        <v>11</v>
      </c>
    </row>
    <row r="28" spans="1:4" x14ac:dyDescent="0.2">
      <c r="B28">
        <v>3</v>
      </c>
      <c r="C28">
        <v>4</v>
      </c>
      <c r="D28">
        <v>7</v>
      </c>
    </row>
    <row r="29" spans="1:4" x14ac:dyDescent="0.2">
      <c r="A29" t="s">
        <v>9</v>
      </c>
      <c r="B29">
        <f>B6/D6</f>
        <v>0.42857142857142855</v>
      </c>
      <c r="C29">
        <f>C6/D6</f>
        <v>0.5714285714285714</v>
      </c>
    </row>
    <row r="30" spans="1:4" x14ac:dyDescent="0.2">
      <c r="A30" t="s">
        <v>14</v>
      </c>
      <c r="B30">
        <f>LOG(B29,2)</f>
        <v>-1.2223924213364481</v>
      </c>
      <c r="C30">
        <f>LOG(C29,2)</f>
        <v>-0.80735492205760429</v>
      </c>
    </row>
    <row r="31" spans="1:4" x14ac:dyDescent="0.2">
      <c r="A31" t="s">
        <v>10</v>
      </c>
      <c r="B31">
        <f>B29*B30</f>
        <v>-0.52388246628704915</v>
      </c>
      <c r="C31">
        <f>C29*C30</f>
        <v>-0.46134566974720242</v>
      </c>
    </row>
    <row r="32" spans="1:4" x14ac:dyDescent="0.2">
      <c r="A32" t="s">
        <v>16</v>
      </c>
      <c r="B32">
        <f>-1*(B31+C31)</f>
        <v>0.98522813603425163</v>
      </c>
    </row>
    <row r="33" spans="1:4" x14ac:dyDescent="0.2">
      <c r="A33" t="s">
        <v>20</v>
      </c>
      <c r="B33">
        <f>(D6/D8)*B32</f>
        <v>0.22988656507465871</v>
      </c>
    </row>
    <row r="35" spans="1:4" x14ac:dyDescent="0.2">
      <c r="A35" s="2" t="s">
        <v>22</v>
      </c>
      <c r="B35" t="s">
        <v>12</v>
      </c>
      <c r="C35" t="s">
        <v>13</v>
      </c>
      <c r="D35" t="s">
        <v>11</v>
      </c>
    </row>
    <row r="36" spans="1:4" x14ac:dyDescent="0.2">
      <c r="B36">
        <v>6</v>
      </c>
      <c r="C36">
        <v>6</v>
      </c>
      <c r="D36">
        <v>12</v>
      </c>
    </row>
    <row r="37" spans="1:4" x14ac:dyDescent="0.2">
      <c r="A37" t="s">
        <v>9</v>
      </c>
      <c r="B37">
        <f>B36/D36</f>
        <v>0.5</v>
      </c>
      <c r="C37">
        <f>C36/D36</f>
        <v>0.5</v>
      </c>
    </row>
    <row r="38" spans="1:4" x14ac:dyDescent="0.2">
      <c r="A38" t="s">
        <v>14</v>
      </c>
      <c r="B38">
        <f>LOG(B37,2)</f>
        <v>-1</v>
      </c>
      <c r="C38">
        <f>LOG(C37,2)</f>
        <v>-1</v>
      </c>
    </row>
    <row r="39" spans="1:4" x14ac:dyDescent="0.2">
      <c r="A39" t="s">
        <v>10</v>
      </c>
      <c r="B39">
        <f>B37*B38</f>
        <v>-0.5</v>
      </c>
      <c r="C39">
        <f>C37*C38</f>
        <v>-0.5</v>
      </c>
    </row>
    <row r="40" spans="1:4" x14ac:dyDescent="0.2">
      <c r="A40" t="s">
        <v>16</v>
      </c>
      <c r="B40">
        <f>-1*(B39+C39)</f>
        <v>1</v>
      </c>
    </row>
    <row r="41" spans="1:4" x14ac:dyDescent="0.2">
      <c r="A41" t="s">
        <v>21</v>
      </c>
      <c r="B41">
        <f>(D7/D8)*B40</f>
        <v>0.4</v>
      </c>
    </row>
    <row r="43" spans="1:4" x14ac:dyDescent="0.2">
      <c r="A43" t="s">
        <v>23</v>
      </c>
      <c r="B43">
        <f>B24+B33+B41</f>
        <v>0.97662867676156007</v>
      </c>
    </row>
    <row r="45" spans="1:4" x14ac:dyDescent="0.2">
      <c r="A45" t="s">
        <v>24</v>
      </c>
      <c r="B45">
        <f>B16-B43</f>
        <v>2.0162955220076495E-2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0774-62AB-F346-8922-E6A3468C74D7}">
  <dimension ref="A1:D35"/>
  <sheetViews>
    <sheetView workbookViewId="0">
      <selection activeCell="A10" sqref="A10:D15"/>
    </sheetView>
  </sheetViews>
  <sheetFormatPr baseColWidth="10" defaultRowHeight="16" x14ac:dyDescent="0.2"/>
  <cols>
    <col min="1" max="1" width="22.5" bestFit="1" customWidth="1"/>
  </cols>
  <sheetData>
    <row r="1" spans="1:4" x14ac:dyDescent="0.2">
      <c r="A1" t="s">
        <v>52</v>
      </c>
    </row>
    <row r="4" spans="1:4" x14ac:dyDescent="0.2">
      <c r="B4" t="s">
        <v>53</v>
      </c>
      <c r="C4" t="s">
        <v>53</v>
      </c>
    </row>
    <row r="5" spans="1:4" x14ac:dyDescent="0.2">
      <c r="A5" s="1" t="s">
        <v>28</v>
      </c>
      <c r="B5" s="1" t="s">
        <v>12</v>
      </c>
      <c r="C5" s="1" t="s">
        <v>13</v>
      </c>
      <c r="D5" s="1" t="s">
        <v>11</v>
      </c>
    </row>
    <row r="6" spans="1:4" x14ac:dyDescent="0.2">
      <c r="A6" s="1" t="b">
        <v>1</v>
      </c>
      <c r="B6">
        <f>COUNTIFS(Table!D3:D32, "Yes",Table!B3:B32, TRUE)</f>
        <v>4</v>
      </c>
      <c r="C6">
        <f>COUNTIFS(Table!D3:D32, "No",Table!B3:B32, TRUE)</f>
        <v>11</v>
      </c>
      <c r="D6">
        <v>15</v>
      </c>
    </row>
    <row r="7" spans="1:4" x14ac:dyDescent="0.2">
      <c r="A7" s="1" t="b">
        <v>0</v>
      </c>
      <c r="B7">
        <f>COUNTIFS(Table!D3:D32, "Yes",Table!B3:B32, FALSE)</f>
        <v>12</v>
      </c>
      <c r="C7">
        <f>COUNTIFS(Table!D4:D33, "No",Table!B4:B33, FALSE)</f>
        <v>3</v>
      </c>
      <c r="D7">
        <v>15</v>
      </c>
    </row>
    <row r="8" spans="1:4" x14ac:dyDescent="0.2">
      <c r="A8" t="s">
        <v>7</v>
      </c>
      <c r="B8">
        <v>16</v>
      </c>
      <c r="C8">
        <v>14</v>
      </c>
      <c r="D8">
        <v>30</v>
      </c>
    </row>
    <row r="10" spans="1:4" x14ac:dyDescent="0.2">
      <c r="A10" s="1" t="s">
        <v>8</v>
      </c>
      <c r="B10" t="s">
        <v>12</v>
      </c>
      <c r="C10" t="s">
        <v>13</v>
      </c>
      <c r="D10" t="s">
        <v>11</v>
      </c>
    </row>
    <row r="11" spans="1:4" x14ac:dyDescent="0.2">
      <c r="B11">
        <f>B8</f>
        <v>16</v>
      </c>
      <c r="C11">
        <f>C8</f>
        <v>14</v>
      </c>
      <c r="D11">
        <f>D8</f>
        <v>30</v>
      </c>
    </row>
    <row r="12" spans="1:4" x14ac:dyDescent="0.2">
      <c r="A12" t="s">
        <v>9</v>
      </c>
      <c r="B12">
        <f>B11/D11</f>
        <v>0.53333333333333333</v>
      </c>
      <c r="C12">
        <f>C11/D11</f>
        <v>0.46666666666666667</v>
      </c>
    </row>
    <row r="13" spans="1:4" x14ac:dyDescent="0.2">
      <c r="A13" s="1" t="s">
        <v>14</v>
      </c>
      <c r="B13">
        <f>LOG(B12, 2)</f>
        <v>-0.9068905956085187</v>
      </c>
      <c r="C13">
        <f>LOG(C12, 2)</f>
        <v>-1.0995356735509143</v>
      </c>
    </row>
    <row r="14" spans="1:4" x14ac:dyDescent="0.2">
      <c r="A14" t="s">
        <v>15</v>
      </c>
      <c r="B14">
        <f>B12*B13</f>
        <v>-0.48367498432454331</v>
      </c>
      <c r="C14">
        <f>C12*C13</f>
        <v>-0.51311664765709331</v>
      </c>
    </row>
    <row r="15" spans="1:4" x14ac:dyDescent="0.2">
      <c r="A15" t="s">
        <v>16</v>
      </c>
      <c r="B15">
        <f>-1*(B14+C14)</f>
        <v>0.99679163198163656</v>
      </c>
    </row>
    <row r="17" spans="1:4" x14ac:dyDescent="0.2">
      <c r="A17" t="s">
        <v>54</v>
      </c>
      <c r="B17" t="s">
        <v>12</v>
      </c>
      <c r="C17" t="s">
        <v>13</v>
      </c>
      <c r="D17" t="s">
        <v>11</v>
      </c>
    </row>
    <row r="18" spans="1:4" x14ac:dyDescent="0.2">
      <c r="B18">
        <f>B6</f>
        <v>4</v>
      </c>
      <c r="C18">
        <f>C6</f>
        <v>11</v>
      </c>
      <c r="D18">
        <f>B18+C18</f>
        <v>15</v>
      </c>
    </row>
    <row r="19" spans="1:4" x14ac:dyDescent="0.2">
      <c r="A19" t="s">
        <v>9</v>
      </c>
      <c r="B19">
        <f>B18/D18</f>
        <v>0.26666666666666666</v>
      </c>
      <c r="C19">
        <f>C18/D18</f>
        <v>0.73333333333333328</v>
      </c>
    </row>
    <row r="20" spans="1:4" x14ac:dyDescent="0.2">
      <c r="A20" t="s">
        <v>14</v>
      </c>
      <c r="B20">
        <f>LOG(B19,2)</f>
        <v>-1.9068905956085187</v>
      </c>
      <c r="C20">
        <f>LOG(C19,2)</f>
        <v>-0.44745897697122144</v>
      </c>
    </row>
    <row r="21" spans="1:4" x14ac:dyDescent="0.2">
      <c r="A21" t="s">
        <v>10</v>
      </c>
      <c r="B21">
        <f>B19*B20</f>
        <v>-0.50850415882893829</v>
      </c>
      <c r="C21">
        <f>C19*C20</f>
        <v>-0.32813658311222904</v>
      </c>
    </row>
    <row r="22" spans="1:4" x14ac:dyDescent="0.2">
      <c r="A22" t="s">
        <v>16</v>
      </c>
      <c r="B22">
        <f>-1*(B21+C21)</f>
        <v>0.83664074194116733</v>
      </c>
    </row>
    <row r="23" spans="1:4" x14ac:dyDescent="0.2">
      <c r="A23" t="s">
        <v>55</v>
      </c>
      <c r="B23">
        <f>(D18/D8)*B22</f>
        <v>0.41832037097058367</v>
      </c>
    </row>
    <row r="25" spans="1:4" x14ac:dyDescent="0.2">
      <c r="A25" t="s">
        <v>57</v>
      </c>
      <c r="B25" t="s">
        <v>12</v>
      </c>
      <c r="C25" t="s">
        <v>56</v>
      </c>
      <c r="D25" t="s">
        <v>11</v>
      </c>
    </row>
    <row r="26" spans="1:4" x14ac:dyDescent="0.2">
      <c r="B26">
        <v>12</v>
      </c>
      <c r="C26">
        <v>3</v>
      </c>
      <c r="D26">
        <v>15</v>
      </c>
    </row>
    <row r="27" spans="1:4" x14ac:dyDescent="0.2">
      <c r="A27" t="s">
        <v>9</v>
      </c>
      <c r="B27">
        <f>B26/D26</f>
        <v>0.8</v>
      </c>
      <c r="C27">
        <f>C26/D26</f>
        <v>0.2</v>
      </c>
    </row>
    <row r="28" spans="1:4" x14ac:dyDescent="0.2">
      <c r="A28" t="s">
        <v>14</v>
      </c>
      <c r="B28">
        <f>LOG(B27,2)</f>
        <v>-0.32192809488736229</v>
      </c>
      <c r="C28">
        <f>LOG(C27,2)</f>
        <v>-2.3219280948873622</v>
      </c>
    </row>
    <row r="29" spans="1:4" x14ac:dyDescent="0.2">
      <c r="A29" t="s">
        <v>10</v>
      </c>
      <c r="B29">
        <f>B27*B28</f>
        <v>-0.25754247590988982</v>
      </c>
      <c r="C29">
        <f>C27*C28</f>
        <v>-0.46438561897747244</v>
      </c>
    </row>
    <row r="30" spans="1:4" x14ac:dyDescent="0.2">
      <c r="A30" t="s">
        <v>16</v>
      </c>
      <c r="B30">
        <f>-1*(B29+C29)</f>
        <v>0.72192809488736231</v>
      </c>
    </row>
    <row r="31" spans="1:4" x14ac:dyDescent="0.2">
      <c r="A31" t="s">
        <v>55</v>
      </c>
      <c r="B31">
        <f>(D26/D11)*B30</f>
        <v>0.36096404744368116</v>
      </c>
    </row>
    <row r="33" spans="1:2" x14ac:dyDescent="0.2">
      <c r="A33" t="s">
        <v>58</v>
      </c>
      <c r="B33">
        <f>B23+B31</f>
        <v>0.77928441841426488</v>
      </c>
    </row>
    <row r="35" spans="1:2" x14ac:dyDescent="0.2">
      <c r="A35" t="s">
        <v>59</v>
      </c>
      <c r="B35">
        <f>B15-B33</f>
        <v>0.21750721356737168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393D-02C2-B847-B887-EB27F8F02D5C}">
  <dimension ref="A4:D75"/>
  <sheetViews>
    <sheetView topLeftCell="A45" workbookViewId="0">
      <selection activeCell="A75" sqref="A75"/>
    </sheetView>
  </sheetViews>
  <sheetFormatPr baseColWidth="10" defaultRowHeight="16" x14ac:dyDescent="0.2"/>
  <cols>
    <col min="1" max="1" width="30.83203125" bestFit="1" customWidth="1"/>
  </cols>
  <sheetData>
    <row r="4" spans="1:4" x14ac:dyDescent="0.2">
      <c r="A4" t="s">
        <v>60</v>
      </c>
    </row>
    <row r="7" spans="1:4" x14ac:dyDescent="0.2">
      <c r="A7" t="s">
        <v>61</v>
      </c>
      <c r="B7" t="s">
        <v>12</v>
      </c>
      <c r="C7" t="s">
        <v>13</v>
      </c>
      <c r="D7" t="s">
        <v>11</v>
      </c>
    </row>
    <row r="8" spans="1:4" x14ac:dyDescent="0.2">
      <c r="A8" t="s">
        <v>30</v>
      </c>
      <c r="B8">
        <v>0</v>
      </c>
      <c r="C8">
        <v>1</v>
      </c>
      <c r="D8">
        <v>1</v>
      </c>
    </row>
    <row r="9" spans="1:4" x14ac:dyDescent="0.2">
      <c r="A9" t="s">
        <v>31</v>
      </c>
      <c r="B9">
        <v>0</v>
      </c>
      <c r="C9">
        <v>1</v>
      </c>
      <c r="D9">
        <v>1</v>
      </c>
    </row>
    <row r="10" spans="1:4" x14ac:dyDescent="0.2">
      <c r="A10" t="s">
        <v>32</v>
      </c>
      <c r="B10">
        <v>0</v>
      </c>
      <c r="C10">
        <v>1</v>
      </c>
      <c r="D10">
        <v>1</v>
      </c>
    </row>
    <row r="11" spans="1:4" x14ac:dyDescent="0.2">
      <c r="A11" t="s">
        <v>33</v>
      </c>
      <c r="B11">
        <v>0</v>
      </c>
      <c r="C11">
        <v>1</v>
      </c>
      <c r="D11">
        <v>1</v>
      </c>
    </row>
    <row r="12" spans="1:4" x14ac:dyDescent="0.2">
      <c r="A12" t="s">
        <v>34</v>
      </c>
      <c r="B12">
        <v>0</v>
      </c>
      <c r="C12">
        <v>1</v>
      </c>
      <c r="D12">
        <v>1</v>
      </c>
    </row>
    <row r="13" spans="1:4" x14ac:dyDescent="0.2">
      <c r="A13" t="s">
        <v>35</v>
      </c>
      <c r="B13">
        <v>1</v>
      </c>
      <c r="C13">
        <v>0</v>
      </c>
      <c r="D13">
        <v>1</v>
      </c>
    </row>
    <row r="14" spans="1:4" x14ac:dyDescent="0.2">
      <c r="A14" t="s">
        <v>36</v>
      </c>
      <c r="B14">
        <v>0</v>
      </c>
      <c r="C14">
        <v>1</v>
      </c>
      <c r="D14">
        <v>1</v>
      </c>
    </row>
    <row r="15" spans="1:4" x14ac:dyDescent="0.2">
      <c r="A15" t="s">
        <v>37</v>
      </c>
      <c r="B15">
        <v>1</v>
      </c>
      <c r="C15">
        <v>0</v>
      </c>
      <c r="D15">
        <v>1</v>
      </c>
    </row>
    <row r="16" spans="1:4" x14ac:dyDescent="0.2">
      <c r="A16" t="s">
        <v>38</v>
      </c>
      <c r="B16">
        <v>0</v>
      </c>
      <c r="C16">
        <v>1</v>
      </c>
      <c r="D16">
        <v>1</v>
      </c>
    </row>
    <row r="17" spans="1:4" x14ac:dyDescent="0.2">
      <c r="A17" t="s">
        <v>39</v>
      </c>
      <c r="B17">
        <v>1</v>
      </c>
      <c r="C17">
        <v>0</v>
      </c>
      <c r="D17">
        <v>1</v>
      </c>
    </row>
    <row r="18" spans="1:4" x14ac:dyDescent="0.2">
      <c r="A18" t="s">
        <v>40</v>
      </c>
      <c r="B18">
        <v>5</v>
      </c>
      <c r="C18">
        <v>5</v>
      </c>
      <c r="D18">
        <v>10</v>
      </c>
    </row>
    <row r="19" spans="1:4" x14ac:dyDescent="0.2">
      <c r="A19" t="s">
        <v>41</v>
      </c>
      <c r="B19">
        <v>0</v>
      </c>
      <c r="C19">
        <v>1</v>
      </c>
      <c r="D19">
        <v>1</v>
      </c>
    </row>
    <row r="20" spans="1:4" x14ac:dyDescent="0.2">
      <c r="A20" t="s">
        <v>42</v>
      </c>
      <c r="B20">
        <v>0</v>
      </c>
      <c r="C20">
        <v>1</v>
      </c>
      <c r="D20">
        <v>1</v>
      </c>
    </row>
    <row r="21" spans="1:4" x14ac:dyDescent="0.2">
      <c r="A21" t="s">
        <v>43</v>
      </c>
      <c r="B21">
        <v>1</v>
      </c>
      <c r="C21">
        <v>0</v>
      </c>
      <c r="D21">
        <v>1</v>
      </c>
    </row>
    <row r="22" spans="1:4" x14ac:dyDescent="0.2">
      <c r="A22" t="s">
        <v>44</v>
      </c>
      <c r="B22">
        <v>1</v>
      </c>
      <c r="C22">
        <v>0</v>
      </c>
      <c r="D22">
        <v>1</v>
      </c>
    </row>
    <row r="23" spans="1:4" x14ac:dyDescent="0.2">
      <c r="A23" t="s">
        <v>45</v>
      </c>
      <c r="B23">
        <v>1</v>
      </c>
      <c r="C23">
        <v>0</v>
      </c>
      <c r="D23">
        <v>1</v>
      </c>
    </row>
    <row r="24" spans="1:4" x14ac:dyDescent="0.2">
      <c r="A24" t="s">
        <v>46</v>
      </c>
      <c r="B24">
        <v>1</v>
      </c>
      <c r="C24">
        <v>0</v>
      </c>
      <c r="D24">
        <v>1</v>
      </c>
    </row>
    <row r="25" spans="1:4" x14ac:dyDescent="0.2">
      <c r="A25" t="s">
        <v>47</v>
      </c>
      <c r="B25">
        <v>1</v>
      </c>
      <c r="C25">
        <v>0</v>
      </c>
      <c r="D25">
        <v>1</v>
      </c>
    </row>
    <row r="26" spans="1:4" x14ac:dyDescent="0.2">
      <c r="A26" t="s">
        <v>48</v>
      </c>
      <c r="B26">
        <v>1</v>
      </c>
      <c r="C26">
        <v>0</v>
      </c>
      <c r="D26">
        <v>1</v>
      </c>
    </row>
    <row r="27" spans="1:4" x14ac:dyDescent="0.2">
      <c r="A27" t="s">
        <v>49</v>
      </c>
      <c r="B27">
        <v>1</v>
      </c>
      <c r="C27">
        <v>0</v>
      </c>
      <c r="D27">
        <v>1</v>
      </c>
    </row>
    <row r="28" spans="1:4" x14ac:dyDescent="0.2">
      <c r="A28" t="s">
        <v>50</v>
      </c>
      <c r="B28">
        <v>1</v>
      </c>
      <c r="C28">
        <v>0</v>
      </c>
      <c r="D28">
        <v>1</v>
      </c>
    </row>
    <row r="29" spans="1:4" x14ac:dyDescent="0.2">
      <c r="A29" t="s">
        <v>11</v>
      </c>
      <c r="B29">
        <v>16</v>
      </c>
      <c r="C29">
        <v>14</v>
      </c>
      <c r="D29">
        <v>30</v>
      </c>
    </row>
    <row r="32" spans="1:4" x14ac:dyDescent="0.2">
      <c r="A32" t="s">
        <v>8</v>
      </c>
      <c r="B32" t="s">
        <v>12</v>
      </c>
      <c r="C32" t="s">
        <v>13</v>
      </c>
      <c r="D32" t="s">
        <v>11</v>
      </c>
    </row>
    <row r="33" spans="1:4" x14ac:dyDescent="0.2">
      <c r="B33">
        <v>16</v>
      </c>
      <c r="C33">
        <v>14</v>
      </c>
      <c r="D33">
        <v>30</v>
      </c>
    </row>
    <row r="34" spans="1:4" x14ac:dyDescent="0.2">
      <c r="A34" t="s">
        <v>9</v>
      </c>
      <c r="B34">
        <v>0.53333333333333333</v>
      </c>
      <c r="C34">
        <v>0.46666666666666667</v>
      </c>
    </row>
    <row r="35" spans="1:4" x14ac:dyDescent="0.2">
      <c r="A35" t="s">
        <v>14</v>
      </c>
      <c r="B35">
        <v>-0.9068905956085187</v>
      </c>
      <c r="C35">
        <v>-1.0995356735509143</v>
      </c>
    </row>
    <row r="36" spans="1:4" x14ac:dyDescent="0.2">
      <c r="A36" t="s">
        <v>15</v>
      </c>
      <c r="B36">
        <v>-0.48367498432454331</v>
      </c>
      <c r="C36">
        <v>-0.51311664765709331</v>
      </c>
    </row>
    <row r="37" spans="1:4" x14ac:dyDescent="0.2">
      <c r="A37" t="s">
        <v>16</v>
      </c>
      <c r="B37">
        <v>0.99679163198163656</v>
      </c>
    </row>
    <row r="39" spans="1:4" x14ac:dyDescent="0.2">
      <c r="A39" t="s">
        <v>62</v>
      </c>
      <c r="B39" t="s">
        <v>12</v>
      </c>
      <c r="C39" t="s">
        <v>13</v>
      </c>
      <c r="D39" t="s">
        <v>11</v>
      </c>
    </row>
    <row r="40" spans="1:4" x14ac:dyDescent="0.2">
      <c r="B40">
        <v>5</v>
      </c>
      <c r="C40">
        <v>5</v>
      </c>
      <c r="D40">
        <v>10</v>
      </c>
    </row>
    <row r="41" spans="1:4" x14ac:dyDescent="0.2">
      <c r="A41" t="s">
        <v>9</v>
      </c>
      <c r="B41">
        <f>B40/D40</f>
        <v>0.5</v>
      </c>
      <c r="C41">
        <f>C40/D40</f>
        <v>0.5</v>
      </c>
    </row>
    <row r="42" spans="1:4" x14ac:dyDescent="0.2">
      <c r="A42" t="s">
        <v>14</v>
      </c>
      <c r="B42">
        <f>LOG(B41,2)</f>
        <v>-1</v>
      </c>
      <c r="C42">
        <f>LOG(C41,2)</f>
        <v>-1</v>
      </c>
    </row>
    <row r="43" spans="1:4" x14ac:dyDescent="0.2">
      <c r="A43" t="s">
        <v>10</v>
      </c>
      <c r="B43">
        <f>B41*B42</f>
        <v>-0.5</v>
      </c>
      <c r="C43">
        <f>C41*C42</f>
        <v>-0.5</v>
      </c>
    </row>
    <row r="44" spans="1:4" x14ac:dyDescent="0.2">
      <c r="A44" t="s">
        <v>16</v>
      </c>
      <c r="B44">
        <f>-1*(B43+C43)</f>
        <v>1</v>
      </c>
    </row>
    <row r="45" spans="1:4" x14ac:dyDescent="0.2">
      <c r="A45" t="s">
        <v>63</v>
      </c>
      <c r="B45">
        <f>(D40/30)*B44</f>
        <v>0.33333333333333331</v>
      </c>
    </row>
    <row r="47" spans="1:4" x14ac:dyDescent="0.2">
      <c r="A47" t="s">
        <v>64</v>
      </c>
      <c r="B47">
        <f>B45</f>
        <v>0.33333333333333331</v>
      </c>
    </row>
    <row r="49" spans="1:2" x14ac:dyDescent="0.2">
      <c r="A49" t="s">
        <v>65</v>
      </c>
      <c r="B49">
        <f>B37-B47</f>
        <v>0.6634582986483033</v>
      </c>
    </row>
    <row r="51" spans="1:2" x14ac:dyDescent="0.2">
      <c r="A51" t="s">
        <v>66</v>
      </c>
    </row>
    <row r="52" spans="1:2" x14ac:dyDescent="0.2">
      <c r="A52" t="s">
        <v>67</v>
      </c>
      <c r="B52">
        <f>(D8/$D$29)*LOG(D8/$D$29,2)</f>
        <v>-0.16356301985361729</v>
      </c>
    </row>
    <row r="53" spans="1:2" x14ac:dyDescent="0.2">
      <c r="B53">
        <f t="shared" ref="B53:B72" si="0">(D9/$D$29)*LOG(D9/$D$29,2)</f>
        <v>-0.16356301985361729</v>
      </c>
    </row>
    <row r="54" spans="1:2" x14ac:dyDescent="0.2">
      <c r="B54">
        <f t="shared" si="0"/>
        <v>-0.16356301985361729</v>
      </c>
    </row>
    <row r="55" spans="1:2" x14ac:dyDescent="0.2">
      <c r="B55">
        <f t="shared" si="0"/>
        <v>-0.16356301985361729</v>
      </c>
    </row>
    <row r="56" spans="1:2" x14ac:dyDescent="0.2">
      <c r="B56">
        <f t="shared" si="0"/>
        <v>-0.16356301985361729</v>
      </c>
    </row>
    <row r="57" spans="1:2" x14ac:dyDescent="0.2">
      <c r="B57">
        <f t="shared" si="0"/>
        <v>-0.16356301985361729</v>
      </c>
    </row>
    <row r="58" spans="1:2" x14ac:dyDescent="0.2">
      <c r="B58">
        <f t="shared" si="0"/>
        <v>-0.16356301985361729</v>
      </c>
    </row>
    <row r="59" spans="1:2" x14ac:dyDescent="0.2">
      <c r="B59">
        <f t="shared" si="0"/>
        <v>-0.16356301985361729</v>
      </c>
    </row>
    <row r="60" spans="1:2" x14ac:dyDescent="0.2">
      <c r="B60">
        <f t="shared" si="0"/>
        <v>-0.16356301985361729</v>
      </c>
    </row>
    <row r="61" spans="1:2" x14ac:dyDescent="0.2">
      <c r="B61">
        <f t="shared" si="0"/>
        <v>-0.16356301985361729</v>
      </c>
    </row>
    <row r="62" spans="1:2" x14ac:dyDescent="0.2">
      <c r="B62">
        <f t="shared" si="0"/>
        <v>-0.52832083357371873</v>
      </c>
    </row>
    <row r="63" spans="1:2" x14ac:dyDescent="0.2">
      <c r="B63">
        <f t="shared" si="0"/>
        <v>-0.16356301985361729</v>
      </c>
    </row>
    <row r="64" spans="1:2" x14ac:dyDescent="0.2">
      <c r="B64">
        <f t="shared" si="0"/>
        <v>-0.16356301985361729</v>
      </c>
    </row>
    <row r="65" spans="1:2" x14ac:dyDescent="0.2">
      <c r="B65">
        <f t="shared" si="0"/>
        <v>-0.16356301985361729</v>
      </c>
    </row>
    <row r="66" spans="1:2" x14ac:dyDescent="0.2">
      <c r="B66">
        <f t="shared" si="0"/>
        <v>-0.16356301985361729</v>
      </c>
    </row>
    <row r="67" spans="1:2" x14ac:dyDescent="0.2">
      <c r="B67">
        <f t="shared" si="0"/>
        <v>-0.16356301985361729</v>
      </c>
    </row>
    <row r="68" spans="1:2" x14ac:dyDescent="0.2">
      <c r="B68">
        <f t="shared" si="0"/>
        <v>-0.16356301985361729</v>
      </c>
    </row>
    <row r="69" spans="1:2" x14ac:dyDescent="0.2">
      <c r="B69">
        <f t="shared" si="0"/>
        <v>-0.16356301985361729</v>
      </c>
    </row>
    <row r="70" spans="1:2" x14ac:dyDescent="0.2">
      <c r="B70">
        <f t="shared" si="0"/>
        <v>-0.16356301985361729</v>
      </c>
    </row>
    <row r="71" spans="1:2" x14ac:dyDescent="0.2">
      <c r="B71">
        <f t="shared" si="0"/>
        <v>-0.16356301985361729</v>
      </c>
    </row>
    <row r="72" spans="1:2" x14ac:dyDescent="0.2">
      <c r="B72">
        <f t="shared" si="0"/>
        <v>-0.16356301985361729</v>
      </c>
    </row>
    <row r="73" spans="1:2" x14ac:dyDescent="0.2">
      <c r="B73">
        <f>-1*SUM(B52:B72)</f>
        <v>3.7995812306460648</v>
      </c>
    </row>
    <row r="75" spans="1:2" x14ac:dyDescent="0.2">
      <c r="A75" t="s">
        <v>80</v>
      </c>
      <c r="B75">
        <f>B49/B73</f>
        <v>0.17461353195901846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D027-E02C-1444-81C5-19BE854D33DE}">
  <dimension ref="A1:F34"/>
  <sheetViews>
    <sheetView tabSelected="1" topLeftCell="A8" workbookViewId="0">
      <selection activeCell="D28" sqref="D28"/>
    </sheetView>
  </sheetViews>
  <sheetFormatPr baseColWidth="10" defaultRowHeight="16" x14ac:dyDescent="0.2"/>
  <cols>
    <col min="1" max="1" width="25.83203125" bestFit="1" customWidth="1"/>
  </cols>
  <sheetData>
    <row r="1" spans="1:4" x14ac:dyDescent="0.2">
      <c r="A1" t="s">
        <v>60</v>
      </c>
      <c r="B1" t="s">
        <v>68</v>
      </c>
    </row>
    <row r="4" spans="1:4" x14ac:dyDescent="0.2">
      <c r="A4" t="s">
        <v>61</v>
      </c>
      <c r="B4" t="s">
        <v>12</v>
      </c>
      <c r="C4" t="s">
        <v>13</v>
      </c>
      <c r="D4" t="s">
        <v>11</v>
      </c>
    </row>
    <row r="5" spans="1:4" x14ac:dyDescent="0.2">
      <c r="A5" t="s">
        <v>77</v>
      </c>
      <c r="B5">
        <v>0</v>
      </c>
      <c r="C5">
        <v>5</v>
      </c>
      <c r="D5">
        <v>5</v>
      </c>
    </row>
    <row r="6" spans="1:4" x14ac:dyDescent="0.2">
      <c r="A6" t="s">
        <v>76</v>
      </c>
      <c r="B6">
        <v>8</v>
      </c>
      <c r="C6">
        <v>9</v>
      </c>
      <c r="D6">
        <v>17</v>
      </c>
    </row>
    <row r="7" spans="1:4" x14ac:dyDescent="0.2">
      <c r="A7" t="s">
        <v>69</v>
      </c>
      <c r="B7">
        <v>8</v>
      </c>
      <c r="C7">
        <v>0</v>
      </c>
      <c r="D7">
        <v>8</v>
      </c>
    </row>
    <row r="8" spans="1:4" x14ac:dyDescent="0.2">
      <c r="A8" t="s">
        <v>11</v>
      </c>
      <c r="B8">
        <v>16</v>
      </c>
      <c r="C8">
        <v>14</v>
      </c>
      <c r="D8">
        <v>30</v>
      </c>
    </row>
    <row r="10" spans="1:4" x14ac:dyDescent="0.2">
      <c r="A10" t="s">
        <v>8</v>
      </c>
      <c r="B10" t="s">
        <v>12</v>
      </c>
      <c r="C10" t="s">
        <v>13</v>
      </c>
      <c r="D10" t="s">
        <v>11</v>
      </c>
    </row>
    <row r="11" spans="1:4" x14ac:dyDescent="0.2">
      <c r="B11">
        <v>16</v>
      </c>
      <c r="C11">
        <v>14</v>
      </c>
      <c r="D11">
        <v>30</v>
      </c>
    </row>
    <row r="12" spans="1:4" x14ac:dyDescent="0.2">
      <c r="A12" t="s">
        <v>9</v>
      </c>
      <c r="B12">
        <v>0.53333333333333333</v>
      </c>
      <c r="C12">
        <v>0.46666666666666667</v>
      </c>
    </row>
    <row r="13" spans="1:4" x14ac:dyDescent="0.2">
      <c r="A13" t="s">
        <v>14</v>
      </c>
      <c r="B13">
        <v>-0.9068905956085187</v>
      </c>
      <c r="C13">
        <v>-1.0995356735509143</v>
      </c>
    </row>
    <row r="14" spans="1:4" x14ac:dyDescent="0.2">
      <c r="A14" t="s">
        <v>15</v>
      </c>
      <c r="B14">
        <v>-0.48367498432454331</v>
      </c>
      <c r="C14">
        <v>-0.51311664765709331</v>
      </c>
    </row>
    <row r="15" spans="1:4" x14ac:dyDescent="0.2">
      <c r="A15" t="s">
        <v>16</v>
      </c>
      <c r="B15">
        <v>0.99679163198163656</v>
      </c>
    </row>
    <row r="17" spans="1:6" x14ac:dyDescent="0.2">
      <c r="A17" t="s">
        <v>72</v>
      </c>
      <c r="B17" t="s">
        <v>12</v>
      </c>
      <c r="C17" t="s">
        <v>13</v>
      </c>
      <c r="D17" t="s">
        <v>11</v>
      </c>
    </row>
    <row r="18" spans="1:6" x14ac:dyDescent="0.2">
      <c r="B18">
        <v>8</v>
      </c>
      <c r="C18">
        <v>9</v>
      </c>
      <c r="D18">
        <v>17</v>
      </c>
      <c r="F18" t="s">
        <v>74</v>
      </c>
    </row>
    <row r="19" spans="1:6" x14ac:dyDescent="0.2">
      <c r="A19" t="s">
        <v>9</v>
      </c>
      <c r="B19">
        <f>B18/D18</f>
        <v>0.47058823529411764</v>
      </c>
      <c r="C19">
        <f>C18/D18</f>
        <v>0.52941176470588236</v>
      </c>
      <c r="F19" t="s">
        <v>75</v>
      </c>
    </row>
    <row r="20" spans="1:6" x14ac:dyDescent="0.2">
      <c r="A20" t="s">
        <v>14</v>
      </c>
      <c r="B20">
        <f>LOG(B19,2)</f>
        <v>-1.0874628412503395</v>
      </c>
      <c r="C20">
        <f>LOG(C19,2)</f>
        <v>-0.91753783980802706</v>
      </c>
    </row>
    <row r="21" spans="1:6" x14ac:dyDescent="0.2">
      <c r="A21" t="s">
        <v>10</v>
      </c>
      <c r="B21">
        <f>B19*B20</f>
        <v>-0.51174721941192447</v>
      </c>
      <c r="C21">
        <f>C19*C20</f>
        <v>-0.48575532695719081</v>
      </c>
    </row>
    <row r="22" spans="1:6" x14ac:dyDescent="0.2">
      <c r="A22" t="s">
        <v>16</v>
      </c>
      <c r="B22">
        <f>-1*(B21+C21)</f>
        <v>0.99750254636911528</v>
      </c>
    </row>
    <row r="23" spans="1:6" x14ac:dyDescent="0.2">
      <c r="A23" t="s">
        <v>70</v>
      </c>
      <c r="B23">
        <f>(D18/30)*B22</f>
        <v>0.56525144294249863</v>
      </c>
    </row>
    <row r="25" spans="1:6" x14ac:dyDescent="0.2">
      <c r="A25" t="s">
        <v>73</v>
      </c>
      <c r="B25">
        <f>B23</f>
        <v>0.56525144294249863</v>
      </c>
    </row>
    <row r="27" spans="1:6" x14ac:dyDescent="0.2">
      <c r="A27" t="s">
        <v>71</v>
      </c>
      <c r="B27">
        <f>B15-B25</f>
        <v>0.43154018903913793</v>
      </c>
    </row>
    <row r="29" spans="1:6" x14ac:dyDescent="0.2">
      <c r="A29" t="s">
        <v>78</v>
      </c>
      <c r="B29">
        <f>(D5/$D$8)*LOG(D5/$D$8,2)</f>
        <v>-0.43082708345352599</v>
      </c>
    </row>
    <row r="30" spans="1:6" x14ac:dyDescent="0.2">
      <c r="B30">
        <f t="shared" ref="B30:B31" si="0">(D6/$D$8)*LOG(D6/$D$8,2)</f>
        <v>-0.46434239413630152</v>
      </c>
    </row>
    <row r="31" spans="1:6" x14ac:dyDescent="0.2">
      <c r="B31">
        <f t="shared" si="0"/>
        <v>-0.50850415882893829</v>
      </c>
    </row>
    <row r="32" spans="1:6" x14ac:dyDescent="0.2">
      <c r="B32">
        <f>-1*SUM(B29:B31)</f>
        <v>1.4036736364187659</v>
      </c>
    </row>
    <row r="34" spans="1:2" x14ac:dyDescent="0.2">
      <c r="A34" t="s">
        <v>79</v>
      </c>
      <c r="B34">
        <f>B27/B32</f>
        <v>0.30743627139720259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Question1</vt:lpstr>
      <vt:lpstr>Question2</vt:lpstr>
      <vt:lpstr>Question3</vt:lpstr>
      <vt:lpstr>Question6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goldring</dc:creator>
  <cp:lastModifiedBy>Moshe goldring</cp:lastModifiedBy>
  <dcterms:created xsi:type="dcterms:W3CDTF">2023-11-13T02:53:13Z</dcterms:created>
  <dcterms:modified xsi:type="dcterms:W3CDTF">2023-11-20T20:40:53Z</dcterms:modified>
</cp:coreProperties>
</file>